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maure\OneDrive\Documents\"/>
    </mc:Choice>
  </mc:AlternateContent>
  <xr:revisionPtr revIDLastSave="0" documentId="8_{A9FD3571-6AC8-4F41-AD2C-A278C8AAF79A}" xr6:coauthVersionLast="47" xr6:coauthVersionMax="47" xr10:uidLastSave="{00000000-0000-0000-0000-000000000000}"/>
  <bookViews>
    <workbookView xWindow="-110" yWindow="-110" windowWidth="19420" windowHeight="11020" firstSheet="9" activeTab="9" xr2:uid="{C89A382B-64E5-4A31-86AE-F80B5D59EDD5}"/>
  </bookViews>
  <sheets>
    <sheet name="DATASET" sheetId="1" r:id="rId1"/>
    <sheet name="TASK" sheetId="3" r:id="rId2"/>
    <sheet name="GENTRY BY MOVIES" sheetId="4" r:id="rId3"/>
    <sheet name="GENTRY BY RATING" sheetId="5" r:id="rId4"/>
    <sheet name="GENTRY BY WRITER" sheetId="6" r:id="rId5"/>
    <sheet name="GENTRY BY RUNTIME" sheetId="12" r:id="rId6"/>
    <sheet name="GROSS TREND REPORT" sheetId="13" r:id="rId7"/>
    <sheet name="TOP 5 COMPANIES" sheetId="7" r:id="rId8"/>
    <sheet name="GENTRE BY SENTIMENT SCORE" sheetId="14" r:id="rId9"/>
    <sheet name="DASHBOARD FOR ANALYSIS" sheetId="10" r:id="rId10"/>
    <sheet name="OBSERVATION AND RECOMMENDATION" sheetId="16" r:id="rId11"/>
  </sheets>
  <definedNames>
    <definedName name="Slicer_genre">#N/A</definedName>
    <definedName name="Slicer_gross">#N/A</definedName>
    <definedName name="Slicer_writer">#N/A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06" i="1" l="1"/>
  <c r="C1089" i="1"/>
  <c r="C1088" i="1"/>
  <c r="C1048" i="1"/>
  <c r="C1000" i="1"/>
  <c r="C883" i="1"/>
  <c r="C743" i="1"/>
  <c r="C707" i="1"/>
  <c r="C669" i="1"/>
  <c r="C593" i="1"/>
  <c r="C339" i="1"/>
  <c r="C231" i="1"/>
</calcChain>
</file>

<file path=xl/sharedStrings.xml><?xml version="1.0" encoding="utf-8"?>
<sst xmlns="http://schemas.openxmlformats.org/spreadsheetml/2006/main" count="13354" uniqueCount="7460">
  <si>
    <t>name</t>
  </si>
  <si>
    <t>trailer_link</t>
  </si>
  <si>
    <t>video_id</t>
  </si>
  <si>
    <t>sentiment_scores</t>
  </si>
  <si>
    <t>favorability</t>
  </si>
  <si>
    <t>rating</t>
  </si>
  <si>
    <t>genre</t>
  </si>
  <si>
    <t>year</t>
  </si>
  <si>
    <t>released</t>
  </si>
  <si>
    <t>votes</t>
  </si>
  <si>
    <t>director</t>
  </si>
  <si>
    <t>writer</t>
  </si>
  <si>
    <t>star</t>
  </si>
  <si>
    <t>country</t>
  </si>
  <si>
    <t>budget</t>
  </si>
  <si>
    <t>gross</t>
  </si>
  <si>
    <t>company</t>
  </si>
  <si>
    <t>runtime</t>
  </si>
  <si>
    <t>Harry Potter and the Goblet of Fire</t>
  </si>
  <si>
    <t>https://www.youtube.com/watch?v=3EGojp4Hh6I</t>
  </si>
  <si>
    <t>3EGojp4Hh6I</t>
  </si>
  <si>
    <t>{'positive': 87, 'neutral': 112, 'negative': 51}</t>
  </si>
  <si>
    <t>PG-13</t>
  </si>
  <si>
    <t>Adventure</t>
  </si>
  <si>
    <t>November 18, 2005 (United States)</t>
  </si>
  <si>
    <t>Mike Newell</t>
  </si>
  <si>
    <t>Steve Kloves</t>
  </si>
  <si>
    <t>Daniel Radcliffe</t>
  </si>
  <si>
    <t>United Kingdom</t>
  </si>
  <si>
    <t>Warner Bros.</t>
  </si>
  <si>
    <t>The 40-Year-Old Virgin</t>
  </si>
  <si>
    <t>https://www.youtube.com/watch?v=YnDeJn-BX5Q</t>
  </si>
  <si>
    <t>YnDeJn-BX5Q</t>
  </si>
  <si>
    <t>{'positive': 40, 'neutral': 45, 'negative': 18}</t>
  </si>
  <si>
    <t>R</t>
  </si>
  <si>
    <t>Comedy</t>
  </si>
  <si>
    <t>August 19, 2005 (United States)</t>
  </si>
  <si>
    <t>Judd Apatow</t>
  </si>
  <si>
    <t>Steve Carell</t>
  </si>
  <si>
    <t>United States</t>
  </si>
  <si>
    <t>Universal Pictures</t>
  </si>
  <si>
    <t>Memoirs of a Geisha</t>
  </si>
  <si>
    <t>https://www.youtube.com/watch?v=4L-xlmakQvc</t>
  </si>
  <si>
    <t>4L-xlmakQvc</t>
  </si>
  <si>
    <t>{'positive': 120, 'neutral': 89, 'negative': 41}</t>
  </si>
  <si>
    <t>Drama</t>
  </si>
  <si>
    <t>December 23, 2005 (United States)</t>
  </si>
  <si>
    <t>Rob Marshall</t>
  </si>
  <si>
    <t>Robin Swicord</t>
  </si>
  <si>
    <t>Ziyi Zhang</t>
  </si>
  <si>
    <t>France</t>
  </si>
  <si>
    <t>Columbia Pictures</t>
  </si>
  <si>
    <t>Pride &amp; Prejudice</t>
  </si>
  <si>
    <t>https://www.youtube.com/watch?v=Ur_DIHs92NM</t>
  </si>
  <si>
    <t>Ur_DIHs92NM</t>
  </si>
  <si>
    <t>{'positive': 93, 'neutral': 98, 'negative': 19}</t>
  </si>
  <si>
    <t>PG</t>
  </si>
  <si>
    <t>November 23, 2005 (United States)</t>
  </si>
  <si>
    <t>Joe Wright</t>
  </si>
  <si>
    <t>Deborah Moggach</t>
  </si>
  <si>
    <t>Keira Knightley</t>
  </si>
  <si>
    <t>Focus Features</t>
  </si>
  <si>
    <t>Batman Begins</t>
  </si>
  <si>
    <t>https://www.youtube.com/watch?v=neY2xVmOfUM</t>
  </si>
  <si>
    <t>neY2xVmOfUM</t>
  </si>
  <si>
    <t>{'positive': 128, 'neutral': 97, 'negative': 25}</t>
  </si>
  <si>
    <t>Action</t>
  </si>
  <si>
    <t>June 15, 2005 (United States)</t>
  </si>
  <si>
    <t>Christopher Nolan</t>
  </si>
  <si>
    <t>Bob Kane</t>
  </si>
  <si>
    <t>Christian Bale</t>
  </si>
  <si>
    <t>The Descent</t>
  </si>
  <si>
    <t>https://www.youtube.com/watch?v=CSYg7Z1KS_I</t>
  </si>
  <si>
    <t>CSYg7Z1KS_I</t>
  </si>
  <si>
    <t>{'positive': 90, 'neutral': 68, 'negative': 92}</t>
  </si>
  <si>
    <t>August 4, 2006 (United States)</t>
  </si>
  <si>
    <t>Neil Marshall</t>
  </si>
  <si>
    <t>Shauna Macdonald</t>
  </si>
  <si>
    <t>Celador Films</t>
  </si>
  <si>
    <t>Brokeback Mountain</t>
  </si>
  <si>
    <t>https://www.youtube.com/watch?v=kMA30rThECg</t>
  </si>
  <si>
    <t>kMA30rThECg</t>
  </si>
  <si>
    <t>{'positive': 107, 'neutral': 78, 'negative': 65}</t>
  </si>
  <si>
    <t>January 13, 2006 (United States)</t>
  </si>
  <si>
    <t>Ang Lee</t>
  </si>
  <si>
    <t>Annie Proulx</t>
  </si>
  <si>
    <t>Jake Gyllenhaal</t>
  </si>
  <si>
    <t>Sin City</t>
  </si>
  <si>
    <t>https://www.youtube.com/watch?v=T2Dj6ktPU5c</t>
  </si>
  <si>
    <t>T2Dj6ktPU5c</t>
  </si>
  <si>
    <t>{'positive': 111, 'neutral': 107, 'negative': 32}</t>
  </si>
  <si>
    <t>Crime</t>
  </si>
  <si>
    <t>April 1, 2005 (United States)</t>
  </si>
  <si>
    <t>Frank Miller</t>
  </si>
  <si>
    <t>Mickey Rourke</t>
  </si>
  <si>
    <t>Dimension Films</t>
  </si>
  <si>
    <t>V for Vendetta</t>
  </si>
  <si>
    <t>https://www.youtube.com/watch?v=IHVzzxrPt1c</t>
  </si>
  <si>
    <t>IHVzzxrPt1c</t>
  </si>
  <si>
    <t>{'positive': 83, 'neutral': 134, 'negative': 34}</t>
  </si>
  <si>
    <t>March 17, 2006 (United States)</t>
  </si>
  <si>
    <t>James McTeigue</t>
  </si>
  <si>
    <t>Lilly Wachowski</t>
  </si>
  <si>
    <t>Hugo Weaving</t>
  </si>
  <si>
    <t>Wedding Crashers</t>
  </si>
  <si>
    <t>https://www.youtube.com/watch?v=GnD48PD84-8</t>
  </si>
  <si>
    <t>GnD48PD84-8</t>
  </si>
  <si>
    <t>{'positive': 17, 'neutral': 21, 'negative': 10}</t>
  </si>
  <si>
    <t>July 15, 2005 (United States)</t>
  </si>
  <si>
    <t>David Dobkin</t>
  </si>
  <si>
    <t>Steve Faber</t>
  </si>
  <si>
    <t>Owen Wilson</t>
  </si>
  <si>
    <t>New Line Cinema</t>
  </si>
  <si>
    <t>War of the Worlds</t>
  </si>
  <si>
    <t>https://www.youtube.com/watch?v=SM6aEEjc5hA</t>
  </si>
  <si>
    <t>SM6aEEjc5hA</t>
  </si>
  <si>
    <t>{'positive': 100, 'neutral': 82, 'negative': 68}</t>
  </si>
  <si>
    <t>June 29, 2005 (United States)</t>
  </si>
  <si>
    <t>Steven Spielberg</t>
  </si>
  <si>
    <t>Josh Friedman</t>
  </si>
  <si>
    <t>Tom Cruise</t>
  </si>
  <si>
    <t>Paramount Pictures</t>
  </si>
  <si>
    <t>Kingdom of Heaven</t>
  </si>
  <si>
    <t>https://www.youtube.com/watch?v=KartNo8EDWY</t>
  </si>
  <si>
    <t>KartNo8EDWY</t>
  </si>
  <si>
    <t>{'positive': 113, 'neutral': 76, 'negative': 59}</t>
  </si>
  <si>
    <t>May 6, 2005 (United States)</t>
  </si>
  <si>
    <t>Ridley Scott</t>
  </si>
  <si>
    <t>William Monahan</t>
  </si>
  <si>
    <t>Orlando Bloom</t>
  </si>
  <si>
    <t>Twentieth Century Fox</t>
  </si>
  <si>
    <t>Constantine</t>
  </si>
  <si>
    <t>https://www.youtube.com/watch?v=DEa508Xmmio</t>
  </si>
  <si>
    <t>DEa508Xmmio</t>
  </si>
  <si>
    <t>{'positive': 98, 'neutral': 118, 'negative': 34}</t>
  </si>
  <si>
    <t>February 18, 2005 (United States)</t>
  </si>
  <si>
    <t>Francis Lawrence</t>
  </si>
  <si>
    <t>Jamie Delano</t>
  </si>
  <si>
    <t>Keanu Reeves</t>
  </si>
  <si>
    <t>Star Wars: Episode III - Revenge of the Sith</t>
  </si>
  <si>
    <t>https://www.youtube.com/watch?v=qIYyXcCwvKc</t>
  </si>
  <si>
    <t>qIYyXcCwvKc</t>
  </si>
  <si>
    <t>{'positive': 96, 'neutral': 55, 'negative': 56}</t>
  </si>
  <si>
    <t>May 19, 2005 (United States)</t>
  </si>
  <si>
    <t>George Lucas</t>
  </si>
  <si>
    <t>Hayden Christensen</t>
  </si>
  <si>
    <t>Lucasfilm</t>
  </si>
  <si>
    <t>King Kong</t>
  </si>
  <si>
    <t>https://www.youtube.com/watch?v=AYaTCPbYGdk</t>
  </si>
  <si>
    <t>AYaTCPbYGdk</t>
  </si>
  <si>
    <t>{'positive': 116, 'neutral': 100, 'negative': 34}</t>
  </si>
  <si>
    <t>December 14, 2005 (United States)</t>
  </si>
  <si>
    <t>Peter Jackson</t>
  </si>
  <si>
    <t>Fran Walsh</t>
  </si>
  <si>
    <t>Naomi Watts</t>
  </si>
  <si>
    <t>The Hitchhiker's Guide to the Galaxy</t>
  </si>
  <si>
    <t>https://www.youtube.com/watch?v=eLdiWe_HJv4</t>
  </si>
  <si>
    <t>eLdiWe_HJv4</t>
  </si>
  <si>
    <t>{'positive': 97, 'neutral': 112, 'negative': 42}</t>
  </si>
  <si>
    <t>April 29, 2005 (United States)</t>
  </si>
  <si>
    <t>Garth Jennings</t>
  </si>
  <si>
    <t>Douglas Adams</t>
  </si>
  <si>
    <t>Martin Freeman</t>
  </si>
  <si>
    <t>Touchstone Pictures</t>
  </si>
  <si>
    <t>Fantastic Four</t>
  </si>
  <si>
    <t>https://www.youtube.com/watch?v=_rRoD28-WgU</t>
  </si>
  <si>
    <t>_rRoD28-WgU</t>
  </si>
  <si>
    <t>{'positive': 103, 'neutral': 92, 'negative': 55}</t>
  </si>
  <si>
    <t>July 8, 2005 (United States)</t>
  </si>
  <si>
    <t>Tim Story</t>
  </si>
  <si>
    <t>Mark Frost</t>
  </si>
  <si>
    <t>Ioan Gruffudd</t>
  </si>
  <si>
    <t>August 7, 2015 (United States)</t>
  </si>
  <si>
    <t>Josh Trank</t>
  </si>
  <si>
    <t>Jeremy Slater</t>
  </si>
  <si>
    <t>Miles Teller</t>
  </si>
  <si>
    <t>Green Street Hooligans</t>
  </si>
  <si>
    <t>https://www.youtube.com/watch?v=EAe-1Lv1KYU</t>
  </si>
  <si>
    <t>EAe-1Lv1KYU</t>
  </si>
  <si>
    <t>{'positive': 91, 'neutral': 95, 'negative': 65}</t>
  </si>
  <si>
    <t>September 9, 2005 (United Kingdom)</t>
  </si>
  <si>
    <t>Lexi Alexander</t>
  </si>
  <si>
    <t>Elijah Wood</t>
  </si>
  <si>
    <t>Baker Street</t>
  </si>
  <si>
    <t>Serenity</t>
  </si>
  <si>
    <t>https://www.youtube.com/watch?v=k3zMlsEK8xA</t>
  </si>
  <si>
    <t>k3zMlsEK8xA</t>
  </si>
  <si>
    <t>{'positive': 91, 'neutral': 87, 'negative': 72}</t>
  </si>
  <si>
    <t>September 30, 2005 (United States)</t>
  </si>
  <si>
    <t>Joss Whedon</t>
  </si>
  <si>
    <t>Nathan Fillion</t>
  </si>
  <si>
    <t>January 25, 2019 (United States)</t>
  </si>
  <si>
    <t>Steven Knight</t>
  </si>
  <si>
    <t>Matthew McConaughey</t>
  </si>
  <si>
    <t>Blue Budgie Films Limited</t>
  </si>
  <si>
    <t>Mr. &amp; Mrs. Smith</t>
  </si>
  <si>
    <t>https://www.youtube.com/watch?v=CZ0B22z22pI</t>
  </si>
  <si>
    <t>CZ0B22z22pI</t>
  </si>
  <si>
    <t>{'positive': 91, 'neutral': 117, 'negative': 42}</t>
  </si>
  <si>
    <t>June 10, 2005 (United States)</t>
  </si>
  <si>
    <t>Doug Liman</t>
  </si>
  <si>
    <t>Simon Kinberg</t>
  </si>
  <si>
    <t>Brad Pitt</t>
  </si>
  <si>
    <t>New Regency Productions</t>
  </si>
  <si>
    <t>The Island</t>
  </si>
  <si>
    <t>https://www.youtube.com/watch?v=_ZyNJ3cKfEg</t>
  </si>
  <si>
    <t>_ZyNJ3cKfEg</t>
  </si>
  <si>
    <t>{'positive': 105, 'neutral': 94, 'negative': 51}</t>
  </si>
  <si>
    <t>June 13, 1980 (United States)</t>
  </si>
  <si>
    <t>Michael Ritchie</t>
  </si>
  <si>
    <t>Peter Benchley</t>
  </si>
  <si>
    <t>Michael Caine</t>
  </si>
  <si>
    <t>July 22, 2005 (United States)</t>
  </si>
  <si>
    <t>Michael Bay</t>
  </si>
  <si>
    <t>Caspian Tredwell-Owen</t>
  </si>
  <si>
    <t>Scarlett Johansson</t>
  </si>
  <si>
    <t>Dreamworks Pictures</t>
  </si>
  <si>
    <t>Waiting...</t>
  </si>
  <si>
    <t>https://www.youtube.com/watch?v=xmvVbSO8LpA</t>
  </si>
  <si>
    <t>xmvVbSO8LpA</t>
  </si>
  <si>
    <t>{'positive': 23, 'neutral': 12, 'negative': 7}</t>
  </si>
  <si>
    <t>October 7, 2005 (United States)</t>
  </si>
  <si>
    <t>Rob McKittrick</t>
  </si>
  <si>
    <t>Ryan Reynolds</t>
  </si>
  <si>
    <t>Eden Rock Media</t>
  </si>
  <si>
    <t>Match Point</t>
  </si>
  <si>
    <t>https://www.youtube.com/watch?v=wISRAOb6xm0</t>
  </si>
  <si>
    <t>wISRAOb6xm0</t>
  </si>
  <si>
    <t>{'positive': 67, 'neutral': 50, 'negative': 47}</t>
  </si>
  <si>
    <t>January 20, 2006 (United States)</t>
  </si>
  <si>
    <t>Woody Allen</t>
  </si>
  <si>
    <t>BBC Films</t>
  </si>
  <si>
    <t>Hostel</t>
  </si>
  <si>
    <t>https://www.youtube.com/watch?v=C2Kfp3zVBKs</t>
  </si>
  <si>
    <t>C2Kfp3zVBKs</t>
  </si>
  <si>
    <t>{'positive': 41, 'neutral': 58, 'negative': 43}</t>
  </si>
  <si>
    <t>Horror</t>
  </si>
  <si>
    <t>January 6, 2006 (United States)</t>
  </si>
  <si>
    <t>Eli Roth</t>
  </si>
  <si>
    <t>Jay Hernandez</t>
  </si>
  <si>
    <t>Next Entertainment</t>
  </si>
  <si>
    <t>Assault on Precinct 13</t>
  </si>
  <si>
    <t>https://www.youtube.com/watch?v=7wnAjYDVObs</t>
  </si>
  <si>
    <t>7wnAjYDVObs</t>
  </si>
  <si>
    <t>{'positive': 55, 'neutral': 52, 'negative': 30}</t>
  </si>
  <si>
    <t>January 19, 2005 (United States)</t>
  </si>
  <si>
    <t>Jean-FranÃ§ois Richet</t>
  </si>
  <si>
    <t>John Carpenter</t>
  </si>
  <si>
    <t>Ethan Hawke</t>
  </si>
  <si>
    <t>Rogue Pictures</t>
  </si>
  <si>
    <t>Hard Candy</t>
  </si>
  <si>
    <t>https://www.youtube.com/watch?v=hvx0m2SeOSk</t>
  </si>
  <si>
    <t>hvx0m2SeOSk</t>
  </si>
  <si>
    <t>{'positive': 85, 'neutral': 90, 'negative': 75}</t>
  </si>
  <si>
    <t>April 28, 2006 (United States)</t>
  </si>
  <si>
    <t>David Slade</t>
  </si>
  <si>
    <t>Brian Nelson</t>
  </si>
  <si>
    <t>Patrick Wilson</t>
  </si>
  <si>
    <t>Lions Gate Films</t>
  </si>
  <si>
    <t>The Sisterhood of the Traveling Pants</t>
  </si>
  <si>
    <t>https://www.youtube.com/watch?v=zZTe39RDERw</t>
  </si>
  <si>
    <t>zZTe39RDERw</t>
  </si>
  <si>
    <t>{'positive': 6, 'neutral': 0, 'negative': 0}</t>
  </si>
  <si>
    <t>June 1, 2005 (United States)</t>
  </si>
  <si>
    <t>Ken Kwapis</t>
  </si>
  <si>
    <t>Ann Brashares</t>
  </si>
  <si>
    <t>Amber Tamblyn</t>
  </si>
  <si>
    <t>Alcon Entertainment</t>
  </si>
  <si>
    <t>The Longest Yard</t>
  </si>
  <si>
    <t>https://www.youtube.com/watch?v=biEgx-g4V_g</t>
  </si>
  <si>
    <t>biEgx-g4V_g</t>
  </si>
  <si>
    <t>{'positive': 12, 'neutral': 11, 'negative': 4}</t>
  </si>
  <si>
    <t>May 27, 2005 (United States)</t>
  </si>
  <si>
    <t>Peter Segal</t>
  </si>
  <si>
    <t>Albert S. Ruddy</t>
  </si>
  <si>
    <t>Adam Sandler</t>
  </si>
  <si>
    <t>Red Eye</t>
  </si>
  <si>
    <t>https://www.youtube.com/watch?v=1YdzfduyXIA</t>
  </si>
  <si>
    <t>1YdzfduyXIA</t>
  </si>
  <si>
    <t>{'positive': 46, 'neutral': 47, 'negative': 17}</t>
  </si>
  <si>
    <t>Thriller</t>
  </si>
  <si>
    <t>Wes Craven</t>
  </si>
  <si>
    <t>Carl Ellsworth</t>
  </si>
  <si>
    <t>Rachel McAdams</t>
  </si>
  <si>
    <t>House of Wax</t>
  </si>
  <si>
    <t>https://www.youtube.com/watch?v=ezUtqfB24Cg</t>
  </si>
  <si>
    <t>ezUtqfB24Cg</t>
  </si>
  <si>
    <t>{'positive': 104, 'neutral': 83, 'negative': 64}</t>
  </si>
  <si>
    <t>Jaume Collet-Serra</t>
  </si>
  <si>
    <t>Charles Belden</t>
  </si>
  <si>
    <t>Chad Michael Murray</t>
  </si>
  <si>
    <t>Australia</t>
  </si>
  <si>
    <t>Four Brothers</t>
  </si>
  <si>
    <t>https://www.youtube.com/watch?v=YP6s4xoufzg</t>
  </si>
  <si>
    <t>YP6s4xoufzg</t>
  </si>
  <si>
    <t>{'positive': 64, 'neutral': 167, 'negative': 19}</t>
  </si>
  <si>
    <t>July 1, 2005 (United States)</t>
  </si>
  <si>
    <t>John Singleton</t>
  </si>
  <si>
    <t>David Elliot</t>
  </si>
  <si>
    <t>Mark Wahlberg</t>
  </si>
  <si>
    <t>The Dukes of Hazzard</t>
  </si>
  <si>
    <t>https://www.youtube.com/watch?v=lJzWkSmeMaY</t>
  </si>
  <si>
    <t>lJzWkSmeMaY</t>
  </si>
  <si>
    <t>{'positive': 93, 'neutral': 77, 'negative': 33}</t>
  </si>
  <si>
    <t>August 5, 2005 (United States)</t>
  </si>
  <si>
    <t>Jay Chandrasekhar</t>
  </si>
  <si>
    <t>Gy Waldron</t>
  </si>
  <si>
    <t>Seann William Scott</t>
  </si>
  <si>
    <t>The Interpreter</t>
  </si>
  <si>
    <t>https://www.youtube.com/watch?v=12AsLh55gQU</t>
  </si>
  <si>
    <t>12AsLh55gQU</t>
  </si>
  <si>
    <t>{'positive': 55, 'neutral': 46, 'negative': 29}</t>
  </si>
  <si>
    <t>April 22, 2005 (United States)</t>
  </si>
  <si>
    <t>Sydney Pollack</t>
  </si>
  <si>
    <t>Martin Stellman</t>
  </si>
  <si>
    <t>Nicole Kidman</t>
  </si>
  <si>
    <t>Walk the Line</t>
  </si>
  <si>
    <t>https://www.youtube.com/watch?v=pbQ22zWPYbw</t>
  </si>
  <si>
    <t>pbQ22zWPYbw</t>
  </si>
  <si>
    <t>{'positive': 45, 'neutral': 31, 'negative': 13}</t>
  </si>
  <si>
    <t>Biography</t>
  </si>
  <si>
    <t>James Mangold</t>
  </si>
  <si>
    <t>Johnny Cash</t>
  </si>
  <si>
    <t>Joaquin Phoenix</t>
  </si>
  <si>
    <t>Fox 2000 Pictures</t>
  </si>
  <si>
    <t>Lords of Dogtown</t>
  </si>
  <si>
    <t>https://www.youtube.com/watch?v=AUjR4G4yNpY</t>
  </si>
  <si>
    <t>AUjR4G4yNpY</t>
  </si>
  <si>
    <t>{'positive': 53, 'neutral': 46, 'negative': 11}</t>
  </si>
  <si>
    <t>June 3, 2005 (United States)</t>
  </si>
  <si>
    <t>Catherine Hardwicke</t>
  </si>
  <si>
    <t>Stacy Peralta</t>
  </si>
  <si>
    <t>Heath Ledger</t>
  </si>
  <si>
    <t>Munich</t>
  </si>
  <si>
    <t>https://www.youtube.com/watch?v=feIjYUEWVxk</t>
  </si>
  <si>
    <t>feIjYUEWVxk</t>
  </si>
  <si>
    <t>{'positive': 62, 'neutral': 81, 'negative': 49}</t>
  </si>
  <si>
    <t>Tony Kushner</t>
  </si>
  <si>
    <t>Eric Bana</t>
  </si>
  <si>
    <t>Kiss Kiss Bang Bang</t>
  </si>
  <si>
    <t>https://www.youtube.com/watch?v=__PnD1HWXSo</t>
  </si>
  <si>
    <t>__PnD1HWXSo</t>
  </si>
  <si>
    <t>{'positive': 106, 'neutral': 116, 'negative': 28}</t>
  </si>
  <si>
    <t>Shane Black</t>
  </si>
  <si>
    <t>Brett Halliday</t>
  </si>
  <si>
    <t>Robert Downey Jr.</t>
  </si>
  <si>
    <t>The Constant Gardener</t>
  </si>
  <si>
    <t>https://www.youtube.com/watch?v=1l1lzzfpWFU</t>
  </si>
  <si>
    <t>1l1lzzfpWFU</t>
  </si>
  <si>
    <t>{'positive': 67, 'neutral': 56, 'negative': 34}</t>
  </si>
  <si>
    <t>August 31, 2005 (United States)</t>
  </si>
  <si>
    <t>Fernando Meirelles</t>
  </si>
  <si>
    <t>Jeffrey Caine</t>
  </si>
  <si>
    <t>Ralph Fiennes</t>
  </si>
  <si>
    <t>The Pacifier</t>
  </si>
  <si>
    <t>https://www.youtube.com/watch?v=3H-20BCGsek</t>
  </si>
  <si>
    <t>3H-20BCGsek</t>
  </si>
  <si>
    <t>{'positive': 19, 'neutral': 20, 'negative': 5}</t>
  </si>
  <si>
    <t>March 4, 2005 (United States)</t>
  </si>
  <si>
    <t>Adam Shankman</t>
  </si>
  <si>
    <t>Thomas Lennon</t>
  </si>
  <si>
    <t>Vin Diesel</t>
  </si>
  <si>
    <t>Canada</t>
  </si>
  <si>
    <t>Walt Disney Pictures</t>
  </si>
  <si>
    <t>A History of Violence</t>
  </si>
  <si>
    <t>https://www.youtube.com/watch?v=Wi-cPZWWtkY</t>
  </si>
  <si>
    <t>Wi-cPZWWtkY</t>
  </si>
  <si>
    <t>{'positive': 74, 'neutral': 61, 'negative': 40}</t>
  </si>
  <si>
    <t>David Cronenberg</t>
  </si>
  <si>
    <t>John Wagner</t>
  </si>
  <si>
    <t>Viggo Mortensen</t>
  </si>
  <si>
    <t>The Devil's Rejects</t>
  </si>
  <si>
    <t>https://www.youtube.com/watch?v=f5sIuVd57bE</t>
  </si>
  <si>
    <t>f5sIuVd57bE</t>
  </si>
  <si>
    <t>{'positive': 1, 'neutral': 0, 'negative': 1}</t>
  </si>
  <si>
    <t>Rob Zombie</t>
  </si>
  <si>
    <t>Sid Haig</t>
  </si>
  <si>
    <t>Hitch</t>
  </si>
  <si>
    <t>https://www.youtube.com/watch?v=dMaq_pfxs-0</t>
  </si>
  <si>
    <t>dMaq_pfxs-0</t>
  </si>
  <si>
    <t>{'positive': 74, 'neutral': 147, 'negative': 29}</t>
  </si>
  <si>
    <t>February 11, 2005 (United States)</t>
  </si>
  <si>
    <t>Andy Tennant</t>
  </si>
  <si>
    <t>Kevin Bisch</t>
  </si>
  <si>
    <t>Will Smith</t>
  </si>
  <si>
    <t>Mirrormask</t>
  </si>
  <si>
    <t>https://www.youtube.com/watch?v=OAJOWr_HV1s</t>
  </si>
  <si>
    <t>OAJOWr_HV1s</t>
  </si>
  <si>
    <t>{'positive': 4, 'neutral': 6, 'negative': 1}</t>
  </si>
  <si>
    <t>March 3, 2006 (United Kingdom)</t>
  </si>
  <si>
    <t>Dave McKean</t>
  </si>
  <si>
    <t>Neil Gaiman</t>
  </si>
  <si>
    <t>Stephanie Leonidas</t>
  </si>
  <si>
    <t>Destination Films</t>
  </si>
  <si>
    <t>Rent</t>
  </si>
  <si>
    <t>https://www.youtube.com/watch?v=KGciEYSshrQ</t>
  </si>
  <si>
    <t>KGciEYSshrQ</t>
  </si>
  <si>
    <t>{'positive': 34, 'neutral': 41, 'negative': 13}</t>
  </si>
  <si>
    <t>Chris Columbus</t>
  </si>
  <si>
    <t>Stephen Chbosky</t>
  </si>
  <si>
    <t>Taye Diggs</t>
  </si>
  <si>
    <t>Rent Productions LLC</t>
  </si>
  <si>
    <t>Robots</t>
  </si>
  <si>
    <t>https://www.youtube.com/watch?v=5-QlB-CCozc</t>
  </si>
  <si>
    <t>5-QlB-CCozc</t>
  </si>
  <si>
    <t>{'positive': 16, 'neutral': 12, 'negative': 6}</t>
  </si>
  <si>
    <t>Animation</t>
  </si>
  <si>
    <t>March 11, 2005 (United States)</t>
  </si>
  <si>
    <t>Chris Wedge</t>
  </si>
  <si>
    <t>Ron Mita</t>
  </si>
  <si>
    <t>Ewan McGregor</t>
  </si>
  <si>
    <t>Twentieth Century Fox Animation</t>
  </si>
  <si>
    <t>Jarhead</t>
  </si>
  <si>
    <t>https://www.youtube.com/watch?v=-aBP-c28_1M</t>
  </si>
  <si>
    <t>-aBP-c28_1M</t>
  </si>
  <si>
    <t>{'positive': 92, 'neutral': 95, 'negative': 63}</t>
  </si>
  <si>
    <t>November 4, 2005 (United States)</t>
  </si>
  <si>
    <t>Sam Mendes</t>
  </si>
  <si>
    <t>William Broyles Jr.</t>
  </si>
  <si>
    <t>Into the Blue</t>
  </si>
  <si>
    <t>https://www.youtube.com/watch?v=5uMDUHdN24o</t>
  </si>
  <si>
    <t>5uMDUHdN24o</t>
  </si>
  <si>
    <t>{'positive': 32, 'neutral': 31, 'negative': 11}</t>
  </si>
  <si>
    <t>John Stockwell</t>
  </si>
  <si>
    <t>Matt Johnson</t>
  </si>
  <si>
    <t>Paul Walker</t>
  </si>
  <si>
    <t>Saw II</t>
  </si>
  <si>
    <t>https://www.youtube.com/watch?v=Lq2AzZB6DUE</t>
  </si>
  <si>
    <t>Lq2AzZB6DUE</t>
  </si>
  <si>
    <t>{'positive': 76, 'neutral': 88, 'negative': 31}</t>
  </si>
  <si>
    <t>October 28, 2005 (United States)</t>
  </si>
  <si>
    <t>Darren Lynn Bousman</t>
  </si>
  <si>
    <t>Leigh Whannell</t>
  </si>
  <si>
    <t>Donnie Wahlberg</t>
  </si>
  <si>
    <t>Twisted Pictures</t>
  </si>
  <si>
    <t>Revolver</t>
  </si>
  <si>
    <t>https://www.youtube.com/watch?v=DNXtExBM-KM</t>
  </si>
  <si>
    <t>DNXtExBM-KM</t>
  </si>
  <si>
    <t>{'positive': 0, 'neutral': 1, 'negative': 0}</t>
  </si>
  <si>
    <t>September 22, 2005 (United Kingdom)</t>
  </si>
  <si>
    <t>Guy Ritchie</t>
  </si>
  <si>
    <t>Luc Besson</t>
  </si>
  <si>
    <t>Jason Statham</t>
  </si>
  <si>
    <t>EuropaCorp</t>
  </si>
  <si>
    <t>Coach Carter</t>
  </si>
  <si>
    <t>https://www.youtube.com/watch?v=d_GleoanbPE</t>
  </si>
  <si>
    <t>d_GleoanbPE</t>
  </si>
  <si>
    <t>{'positive': 49, 'neutral': 42, 'negative': 15}</t>
  </si>
  <si>
    <t>January 14, 2005 (United States)</t>
  </si>
  <si>
    <t>Thomas Carter</t>
  </si>
  <si>
    <t>Mark Schwahn</t>
  </si>
  <si>
    <t>Samuel L. Jackson</t>
  </si>
  <si>
    <t>Dark Water</t>
  </si>
  <si>
    <t>https://www.youtube.com/watch?v=RvAOuhyunhY</t>
  </si>
  <si>
    <t>RvAOuhyunhY</t>
  </si>
  <si>
    <t>{'positive': 93, 'neutral': 79, 'negative': 78}</t>
  </si>
  <si>
    <t>Walter Salles</t>
  </si>
  <si>
    <t>KÃ´ji Suzuki</t>
  </si>
  <si>
    <t>Jennifer Connelly</t>
  </si>
  <si>
    <t>Lord of War</t>
  </si>
  <si>
    <t>https://www.youtube.com/watch?v=AXgyoER0aRc</t>
  </si>
  <si>
    <t>AXgyoER0aRc</t>
  </si>
  <si>
    <t>{'positive': 88, 'neutral': 98, 'negative': 64}</t>
  </si>
  <si>
    <t>September 16, 2005 (United States)</t>
  </si>
  <si>
    <t>Andrew Niccol</t>
  </si>
  <si>
    <t>Nicolas Cage</t>
  </si>
  <si>
    <t>Entertainment Manufacturing Company</t>
  </si>
  <si>
    <t>Zathura: A Space Adventure</t>
  </si>
  <si>
    <t>https://www.youtube.com/watch?v=zNxm_obDpNU</t>
  </si>
  <si>
    <t>zNxm_obDpNU</t>
  </si>
  <si>
    <t>{'positive': 114, 'neutral': 102, 'negative': 34}</t>
  </si>
  <si>
    <t>November 11, 2005 (United States)</t>
  </si>
  <si>
    <t>Jon Favreau</t>
  </si>
  <si>
    <t>Chris Van Allsburg</t>
  </si>
  <si>
    <t>Josh Hutcherson</t>
  </si>
  <si>
    <t>The Quiet</t>
  </si>
  <si>
    <t>https://www.youtube.com/watch?v=TxfF7YQD6nA</t>
  </si>
  <si>
    <t>TxfF7YQD6nA</t>
  </si>
  <si>
    <t>{'positive': 129, 'neutral': 56, 'negative': 65}</t>
  </si>
  <si>
    <t>August 25, 2006 (United States)</t>
  </si>
  <si>
    <t>Jamie Babbit</t>
  </si>
  <si>
    <t>Abdi Nazemian</t>
  </si>
  <si>
    <t>Camilla Belle</t>
  </si>
  <si>
    <t>Andrea Sperling Productions</t>
  </si>
  <si>
    <t>The Amityville Horror</t>
  </si>
  <si>
    <t>https://www.youtube.com/watch?v=j_Lm2PXb3tk</t>
  </si>
  <si>
    <t>j_Lm2PXb3tk</t>
  </si>
  <si>
    <t>{'positive': 58, 'neutral': 65, 'negative': 40}</t>
  </si>
  <si>
    <t>April 15, 2005 (United States)</t>
  </si>
  <si>
    <t>Andrew Douglas</t>
  </si>
  <si>
    <t>Scott Kosar</t>
  </si>
  <si>
    <t>Metro-Goldwyn-Mayer (MGM)</t>
  </si>
  <si>
    <t>Be Cool</t>
  </si>
  <si>
    <t>https://www.youtube.com/watch?v=VwIpQflIS4A</t>
  </si>
  <si>
    <t>VwIpQflIS4A</t>
  </si>
  <si>
    <t>{'positive': 22, 'neutral': 14, 'negative': 3}</t>
  </si>
  <si>
    <t>F. Gary Gray</t>
  </si>
  <si>
    <t>Elmore Leonard</t>
  </si>
  <si>
    <t>John Travolta</t>
  </si>
  <si>
    <t>Just Friends</t>
  </si>
  <si>
    <t>https://www.youtube.com/watch?v=vIBBVzy5UoQ</t>
  </si>
  <si>
    <t>vIBBVzy5UoQ</t>
  </si>
  <si>
    <t>{'positive': 128, 'neutral': 80, 'negative': 42}</t>
  </si>
  <si>
    <t>Roger Kumble</t>
  </si>
  <si>
    <t>Adam 'Tex' Davis</t>
  </si>
  <si>
    <t>Germany</t>
  </si>
  <si>
    <t>Inferno Distribution</t>
  </si>
  <si>
    <t>Yours, Mine &amp; Ours</t>
  </si>
  <si>
    <t>https://www.youtube.com/watch?v=iT4qtGkSvE4</t>
  </si>
  <si>
    <t>iT4qtGkSvE4</t>
  </si>
  <si>
    <t>{'positive': 2, 'neutral': 6, 'negative': 0}</t>
  </si>
  <si>
    <t>Raja Gosnell</t>
  </si>
  <si>
    <t>Ron Burch</t>
  </si>
  <si>
    <t>Dennis Quaid</t>
  </si>
  <si>
    <t>Cinderella Man</t>
  </si>
  <si>
    <t>https://www.youtube.com/watch?v=nyuri18gwdM</t>
  </si>
  <si>
    <t>nyuri18gwdM</t>
  </si>
  <si>
    <t>{'positive': 29, 'neutral': 22, 'negative': 10}</t>
  </si>
  <si>
    <t>Ron Howard</t>
  </si>
  <si>
    <t>Cliff Hollingsworth</t>
  </si>
  <si>
    <t>Russell Crowe</t>
  </si>
  <si>
    <t>The Brothers Grimm</t>
  </si>
  <si>
    <t>https://www.youtube.com/watch?v=ohxNxVlk2GQ</t>
  </si>
  <si>
    <t>ohxNxVlk2GQ</t>
  </si>
  <si>
    <t>{'positive': 25, 'neutral': 29, 'negative': 18}</t>
  </si>
  <si>
    <t>August 26, 2005 (United States)</t>
  </si>
  <si>
    <t>Terry Gilliam</t>
  </si>
  <si>
    <t>Ehren Kruger</t>
  </si>
  <si>
    <t>Matt Damon</t>
  </si>
  <si>
    <t>Corpse Bride</t>
  </si>
  <si>
    <t>https://www.youtube.com/watch?v=AGACeWVdFqo</t>
  </si>
  <si>
    <t>AGACeWVdFqo</t>
  </si>
  <si>
    <t>{'positive': 105, 'neutral': 99, 'negative': 46}</t>
  </si>
  <si>
    <t>September 23, 2005 (United States)</t>
  </si>
  <si>
    <t>Tim Burton</t>
  </si>
  <si>
    <t>Johnny Depp</t>
  </si>
  <si>
    <t>Transporter 2</t>
  </si>
  <si>
    <t>https://www.youtube.com/watch?v=_KFOYFBh2QM</t>
  </si>
  <si>
    <t>_KFOYFBh2QM</t>
  </si>
  <si>
    <t>{'positive': 13, 'neutral': 15, 'negative': 4}</t>
  </si>
  <si>
    <t>September 2, 2005 (United States)</t>
  </si>
  <si>
    <t>Louis Leterrier</t>
  </si>
  <si>
    <t>Two for the Money</t>
  </si>
  <si>
    <t>https://www.youtube.com/watch?v=vcsdAwqZ-WI</t>
  </si>
  <si>
    <t>vcsdAwqZ-WI</t>
  </si>
  <si>
    <t>{'positive': 32, 'neutral': 55, 'negative': 9}</t>
  </si>
  <si>
    <t>D.J. Caruso</t>
  </si>
  <si>
    <t>Dan Gilroy</t>
  </si>
  <si>
    <t>The New World</t>
  </si>
  <si>
    <t>https://www.youtube.com/watch?v=i2LdlqW26zc</t>
  </si>
  <si>
    <t>i2LdlqW26zc</t>
  </si>
  <si>
    <t>{'positive': 110, 'neutral': 100, 'negative': 40}</t>
  </si>
  <si>
    <t>Terrence Malick</t>
  </si>
  <si>
    <t>Colin Farrell</t>
  </si>
  <si>
    <t>Brick</t>
  </si>
  <si>
    <t>https://www.youtube.com/watch?v=4Zfw8__A7ps</t>
  </si>
  <si>
    <t>4Zfw8__A7ps</t>
  </si>
  <si>
    <t>{'positive': 129, 'neutral': 69, 'negative': 53}</t>
  </si>
  <si>
    <t>April 14, 2006 (United States)</t>
  </si>
  <si>
    <t>Rian Johnson</t>
  </si>
  <si>
    <t>Joseph Gordon-Levitt</t>
  </si>
  <si>
    <t>Bergman Lustig Productions</t>
  </si>
  <si>
    <t>Wolf Creek</t>
  </si>
  <si>
    <t>https://www.youtube.com/watch?v=8S13W69FQhs</t>
  </si>
  <si>
    <t>8S13W69FQhs</t>
  </si>
  <si>
    <t>{'positive': 98, 'neutral': 82, 'negative': 70}</t>
  </si>
  <si>
    <t>December 25, 2005 (United States)</t>
  </si>
  <si>
    <t>Greg McLean</t>
  </si>
  <si>
    <t>Nathan Phillips</t>
  </si>
  <si>
    <t>Australian Film Finance Corporation (AFFC)</t>
  </si>
  <si>
    <t>Breakfast on Pluto</t>
  </si>
  <si>
    <t>https://www.youtube.com/watch?v=5blVrqSKiRc</t>
  </si>
  <si>
    <t>5blVrqSKiRc</t>
  </si>
  <si>
    <t>{'positive': 69, 'neutral': 96, 'negative': 20}</t>
  </si>
  <si>
    <t>Neil Jordan</t>
  </si>
  <si>
    <t>Cillian Murphy</t>
  </si>
  <si>
    <t>Ireland</t>
  </si>
  <si>
    <t>PathÃ© Pictures International</t>
  </si>
  <si>
    <t>The Exorcism of Emily Rose</t>
  </si>
  <si>
    <t>https://www.youtube.com/watch?v=Bi-PLwxwvy8</t>
  </si>
  <si>
    <t>Bi-PLwxwvy8</t>
  </si>
  <si>
    <t>{'positive': 72, 'neutral': 96, 'negative': 82}</t>
  </si>
  <si>
    <t>September 9, 2005 (United States)</t>
  </si>
  <si>
    <t>Scott Derrickson</t>
  </si>
  <si>
    <t>Paul Harris Boardman</t>
  </si>
  <si>
    <t>Laura Linney</t>
  </si>
  <si>
    <t>Screen Gems</t>
  </si>
  <si>
    <t>Elektra</t>
  </si>
  <si>
    <t>https://www.youtube.com/watch?v=XGnADb5e0mc</t>
  </si>
  <si>
    <t>XGnADb5e0mc</t>
  </si>
  <si>
    <t>{'positive': 98, 'neutral': 97, 'negative': 55}</t>
  </si>
  <si>
    <t>Rob Bowman</t>
  </si>
  <si>
    <t>Mark Steven Johnson</t>
  </si>
  <si>
    <t>Jennifer Garner</t>
  </si>
  <si>
    <t>Doom</t>
  </si>
  <si>
    <t>https://www.youtube.com/watch?v=RO90omga8D4</t>
  </si>
  <si>
    <t>RO90omga8D4</t>
  </si>
  <si>
    <t>{'positive': 96, 'neutral': 96, 'negative': 58}</t>
  </si>
  <si>
    <t>October 21, 2005 (United States)</t>
  </si>
  <si>
    <t>Andrzej Bartkowiak</t>
  </si>
  <si>
    <t>Dave Callaham</t>
  </si>
  <si>
    <t>Karl Urban</t>
  </si>
  <si>
    <t>John Wells Productions</t>
  </si>
  <si>
    <t>The Legend of Zorro</t>
  </si>
  <si>
    <t>https://www.youtube.com/watch?v=lawMFyG9Kqg</t>
  </si>
  <si>
    <t>lawMFyG9Kqg</t>
  </si>
  <si>
    <t>{'positive': 2, 'neutral': 5, 'negative': 2}</t>
  </si>
  <si>
    <t>Martin Campbell</t>
  </si>
  <si>
    <t>Roberto Orci</t>
  </si>
  <si>
    <t>Antonio Banderas</t>
  </si>
  <si>
    <t>Cheaper by the Dozen 2</t>
  </si>
  <si>
    <t>https://www.youtube.com/watch?v=F79BR4YGBUM</t>
  </si>
  <si>
    <t>F79BR4YGBUM</t>
  </si>
  <si>
    <t>{'positive': 8, 'neutral': 3, 'negative': 5}</t>
  </si>
  <si>
    <t>December 21, 2005 (United States)</t>
  </si>
  <si>
    <t>Sam Harper</t>
  </si>
  <si>
    <t>Steve Martin</t>
  </si>
  <si>
    <t>Ã†on Flux</t>
  </si>
  <si>
    <t>https://www.youtube.com/watch?v=HNjyVjoDyQo</t>
  </si>
  <si>
    <t>HNjyVjoDyQo</t>
  </si>
  <si>
    <t>{'positive': 25, 'neutral': 21, 'negative': 14}</t>
  </si>
  <si>
    <t>December 2, 2005 (United States)</t>
  </si>
  <si>
    <t>Karyn Kusama</t>
  </si>
  <si>
    <t>Phil Hay</t>
  </si>
  <si>
    <t>Charlize Theron</t>
  </si>
  <si>
    <t>Son of the Mask</t>
  </si>
  <si>
    <t>https://www.youtube.com/watch?v=q4HyI0i1mPM</t>
  </si>
  <si>
    <t>q4HyI0i1mPM</t>
  </si>
  <si>
    <t>{'positive': 42, 'neutral': 26, 'negative': 30}</t>
  </si>
  <si>
    <t>Lawrence Guterman</t>
  </si>
  <si>
    <t>Lance Khazei</t>
  </si>
  <si>
    <t>Jamie Kennedy</t>
  </si>
  <si>
    <t>The Producers</t>
  </si>
  <si>
    <t>https://www.youtube.com/watch?v=u36iNj52rac</t>
  </si>
  <si>
    <t>u36iNj52rac</t>
  </si>
  <si>
    <t>{'positive': 34, 'neutral': 33, 'negative': 14}</t>
  </si>
  <si>
    <t>Susan Stroman</t>
  </si>
  <si>
    <t>Mel Brooks</t>
  </si>
  <si>
    <t>Nathan Lane</t>
  </si>
  <si>
    <t>The Ringer</t>
  </si>
  <si>
    <t>https://www.youtube.com/watch?v=cx8ZWK0rUWA</t>
  </si>
  <si>
    <t>cx8ZWK0rUWA</t>
  </si>
  <si>
    <t>{'positive': 12, 'neutral': 20, 'negative': 8}</t>
  </si>
  <si>
    <t>Barry W. Blaustein</t>
  </si>
  <si>
    <t>Ricky Blitt</t>
  </si>
  <si>
    <t>Johnny Knoxville</t>
  </si>
  <si>
    <t>Conundrum Entertainment</t>
  </si>
  <si>
    <t>The Cave</t>
  </si>
  <si>
    <t>https://www.youtube.com/watch?v=QP4DsyaB1eE</t>
  </si>
  <si>
    <t>QP4DsyaB1eE</t>
  </si>
  <si>
    <t>{'positive': 72, 'neutral': 71, 'negative': 34}</t>
  </si>
  <si>
    <t>Bruce Hunt</t>
  </si>
  <si>
    <t>Michael Steinberg</t>
  </si>
  <si>
    <t>Piper Perabo</t>
  </si>
  <si>
    <t>Broken Flowers</t>
  </si>
  <si>
    <t>https://www.youtube.com/watch?v=c_TB7MkrGyc</t>
  </si>
  <si>
    <t>c_TB7MkrGyc</t>
  </si>
  <si>
    <t>{'positive': 33, 'neutral': 27, 'negative': 12}</t>
  </si>
  <si>
    <t>Jim Jarmusch</t>
  </si>
  <si>
    <t>Bill Murray</t>
  </si>
  <si>
    <t>Fun with Dick and Jane</t>
  </si>
  <si>
    <t>https://www.youtube.com/watch?v=LvOv3veA13Q</t>
  </si>
  <si>
    <t>LvOv3veA13Q</t>
  </si>
  <si>
    <t>{'positive': 82, 'neutral': 77, 'negative': 33}</t>
  </si>
  <si>
    <t>Dean Parisot</t>
  </si>
  <si>
    <t>Jim Carrey</t>
  </si>
  <si>
    <t>Imagine Me &amp; You</t>
  </si>
  <si>
    <t>https://www.youtube.com/watch?v=X-EEMiSmnNw</t>
  </si>
  <si>
    <t>X-EEMiSmnNw</t>
  </si>
  <si>
    <t>{'positive': 81, 'neutral': 45, 'negative': 21}</t>
  </si>
  <si>
    <t>May 25, 2006 (Germany)</t>
  </si>
  <si>
    <t>Ol Parker</t>
  </si>
  <si>
    <t>The Family Stone</t>
  </si>
  <si>
    <t>https://www.youtube.com/watch?v=ps8DhuMfScQ</t>
  </si>
  <si>
    <t>ps8DhuMfScQ</t>
  </si>
  <si>
    <t>{'positive': 48, 'neutral': 24, 'negative': 42}</t>
  </si>
  <si>
    <t>December 16, 2005 (United States)</t>
  </si>
  <si>
    <t>Thomas Bezucha</t>
  </si>
  <si>
    <t>Dermot Mulroney</t>
  </si>
  <si>
    <t>Just Like Heaven</t>
  </si>
  <si>
    <t>https://www.youtube.com/watch?v=xhlSLVJfYOE</t>
  </si>
  <si>
    <t>xhlSLVJfYOE</t>
  </si>
  <si>
    <t>{'positive': 42, 'neutral': 36, 'negative': 11}</t>
  </si>
  <si>
    <t>Mark Waters</t>
  </si>
  <si>
    <t>Peter Tolan</t>
  </si>
  <si>
    <t>Reese Witherspoon</t>
  </si>
  <si>
    <t>Capote</t>
  </si>
  <si>
    <t>https://www.youtube.com/watch?v=1LO2nv4aEpw</t>
  </si>
  <si>
    <t>1LO2nv4aEpw</t>
  </si>
  <si>
    <t>{'positive': 21, 'neutral': 20, 'negative': 7}</t>
  </si>
  <si>
    <t>February 3, 2006 (United States)</t>
  </si>
  <si>
    <t>Bennett Miller</t>
  </si>
  <si>
    <t>Dan Futterman</t>
  </si>
  <si>
    <t>Philip Seymour Hoffman</t>
  </si>
  <si>
    <t>United Artists</t>
  </si>
  <si>
    <t>The Skeleton Key</t>
  </si>
  <si>
    <t>https://www.youtube.com/watch?v=4RlCq1Ash-4</t>
  </si>
  <si>
    <t>4RlCq1Ash-4</t>
  </si>
  <si>
    <t>{'positive': 57, 'neutral': 26, 'negative': 28}</t>
  </si>
  <si>
    <t>August 12, 2005 (United States)</t>
  </si>
  <si>
    <t>Iain Softley</t>
  </si>
  <si>
    <t>Kate Hudson</t>
  </si>
  <si>
    <t>The Squid and the Whale</t>
  </si>
  <si>
    <t>https://www.youtube.com/watch?v=R1alHcMtnr0</t>
  </si>
  <si>
    <t>R1alHcMtnr0</t>
  </si>
  <si>
    <t>{'positive': 13, 'neutral': 16, 'negative': 4}</t>
  </si>
  <si>
    <t>Noah Baumbach</t>
  </si>
  <si>
    <t>Owen Kline</t>
  </si>
  <si>
    <t>Samuel Goldwyn Films</t>
  </si>
  <si>
    <t>Land of the Dead</t>
  </si>
  <si>
    <t>https://www.youtube.com/watch?v=4Wfj5Jc10ZI</t>
  </si>
  <si>
    <t>4Wfj5Jc10ZI</t>
  </si>
  <si>
    <t>{'positive': 2, 'neutral': 1, 'negative': 0}</t>
  </si>
  <si>
    <t>June 24, 2005 (United States)</t>
  </si>
  <si>
    <t>George A. Romero</t>
  </si>
  <si>
    <t>John Leguizamo</t>
  </si>
  <si>
    <t>Man of the House</t>
  </si>
  <si>
    <t>https://www.youtube.com/watch?v=a39EYIVPAhE</t>
  </si>
  <si>
    <t>a39EYIVPAhE</t>
  </si>
  <si>
    <t>{'positive': 26, 'neutral': 22, 'negative': 1}</t>
  </si>
  <si>
    <t>March 3, 1995 (United States)</t>
  </si>
  <si>
    <t>James Orr</t>
  </si>
  <si>
    <t>David E. Peckinpah</t>
  </si>
  <si>
    <t>Chevy Chase</t>
  </si>
  <si>
    <t>All Girl Productions</t>
  </si>
  <si>
    <t>February 25, 2005 (United States)</t>
  </si>
  <si>
    <t>Stephen Herek</t>
  </si>
  <si>
    <t>John J. McLaughlin</t>
  </si>
  <si>
    <t>Tommy Lee Jones</t>
  </si>
  <si>
    <t>Revolution Studios</t>
  </si>
  <si>
    <t>Elizabethtown</t>
  </si>
  <si>
    <t>https://www.youtube.com/watch?v=tBTksmUvFHw</t>
  </si>
  <si>
    <t>tBTksmUvFHw</t>
  </si>
  <si>
    <t>{'positive': 80, 'neutral': 59, 'negative': 17}</t>
  </si>
  <si>
    <t>October 14, 2005 (United States)</t>
  </si>
  <si>
    <t>Cameron Crowe</t>
  </si>
  <si>
    <t>Chicken Little</t>
  </si>
  <si>
    <t>https://www.youtube.com/watch?v=VUBFCaWiQ28</t>
  </si>
  <si>
    <t>VUBFCaWiQ28</t>
  </si>
  <si>
    <t>{'positive': 72, 'neutral': 143, 'negative': 34}</t>
  </si>
  <si>
    <t>G</t>
  </si>
  <si>
    <t>Mark Dindal</t>
  </si>
  <si>
    <t>Zach Braff</t>
  </si>
  <si>
    <t>Monster-in-Law</t>
  </si>
  <si>
    <t>https://www.youtube.com/watch?v=njLr1z66EfA</t>
  </si>
  <si>
    <t>njLr1z66EfA</t>
  </si>
  <si>
    <t>{'positive': 115, 'neutral': 89, 'negative': 44}</t>
  </si>
  <si>
    <t>May 13, 2005 (United States)</t>
  </si>
  <si>
    <t>Robert Luketic</t>
  </si>
  <si>
    <t>Anya Kochoff</t>
  </si>
  <si>
    <t>Jennifer Lopez</t>
  </si>
  <si>
    <t>Domino</t>
  </si>
  <si>
    <t>https://www.youtube.com/watch?v=6Of0gxSz8Vk</t>
  </si>
  <si>
    <t>6Of0gxSz8Vk</t>
  </si>
  <si>
    <t>{'positive': 105, 'neutral': 92, 'negative': 53}</t>
  </si>
  <si>
    <t>Tony Scott</t>
  </si>
  <si>
    <t>Richard Kelly</t>
  </si>
  <si>
    <t>The Ring Two</t>
  </si>
  <si>
    <t>https://www.youtube.com/watch?v=j7bPtOf6-mY</t>
  </si>
  <si>
    <t>j7bPtOf6-mY</t>
  </si>
  <si>
    <t>{'positive': 23, 'neutral': 37, 'negative': 18}</t>
  </si>
  <si>
    <t>March 18, 2005 (United States)</t>
  </si>
  <si>
    <t>Hideo Nakata</t>
  </si>
  <si>
    <t>Harsh Times</t>
  </si>
  <si>
    <t>https://www.youtube.com/watch?v=L6SnhaaRdVA</t>
  </si>
  <si>
    <t>L6SnhaaRdVA</t>
  </si>
  <si>
    <t>{'positive': 5, 'neutral': 2, 'negative': 1}</t>
  </si>
  <si>
    <t>November 10, 2006 (United States)</t>
  </si>
  <si>
    <t>David Ayer</t>
  </si>
  <si>
    <t>Herbie Fully Loaded</t>
  </si>
  <si>
    <t>https://www.youtube.com/watch?v=zD9De1OkJ4o</t>
  </si>
  <si>
    <t>zD9De1OkJ4o</t>
  </si>
  <si>
    <t>{'positive': 30, 'neutral': 27, 'negative': 8}</t>
  </si>
  <si>
    <t>June 22, 2005 (United States)</t>
  </si>
  <si>
    <t>Angela Robinson</t>
  </si>
  <si>
    <t>Lindsay Lohan</t>
  </si>
  <si>
    <t>Cursed</t>
  </si>
  <si>
    <t>https://www.youtube.com/watch?v=xLTdy6PfotA</t>
  </si>
  <si>
    <t>xLTdy6PfotA</t>
  </si>
  <si>
    <t>{'positive': 54, 'neutral': 167, 'negative': 29}</t>
  </si>
  <si>
    <t>Kevin Williamson</t>
  </si>
  <si>
    <t>Christina Ricci</t>
  </si>
  <si>
    <t>xXx: State of the Union</t>
  </si>
  <si>
    <t>https://www.youtube.com/watch?v=78GqdG56y2w</t>
  </si>
  <si>
    <t>78GqdG56y2w</t>
  </si>
  <si>
    <t>{'positive': 55, 'neutral': 54, 'negative': 20}</t>
  </si>
  <si>
    <t>Lee Tamahori</t>
  </si>
  <si>
    <t>Rich Wilkes</t>
  </si>
  <si>
    <t>Ice Cube</t>
  </si>
  <si>
    <t>Derailed</t>
  </si>
  <si>
    <t>https://www.youtube.com/watch?v=84mGKTTv5Gc</t>
  </si>
  <si>
    <t>84mGKTTv5Gc</t>
  </si>
  <si>
    <t>{'positive': 109, 'neutral': 51, 'negative': 26}</t>
  </si>
  <si>
    <t>Mikael HÃ¥fstrÃ¶m</t>
  </si>
  <si>
    <t>Stuart Beattie</t>
  </si>
  <si>
    <t>Clive Owen</t>
  </si>
  <si>
    <t>Di Bonaventura Pictures</t>
  </si>
  <si>
    <t>Romance &amp; Cigarettes</t>
  </si>
  <si>
    <t>https://www.youtube.com/watch?v=CDSQPpAAdz0</t>
  </si>
  <si>
    <t>CDSQPpAAdz0</t>
  </si>
  <si>
    <t>{'positive': 7, 'neutral': 5, 'negative': 3}</t>
  </si>
  <si>
    <t>March 3, 2006 (Norway)</t>
  </si>
  <si>
    <t>John Turturro</t>
  </si>
  <si>
    <t>James Gandolfini</t>
  </si>
  <si>
    <t>Unleashed</t>
  </si>
  <si>
    <t>https://www.youtube.com/watch?v=9UKilYzrQH4</t>
  </si>
  <si>
    <t>9UKilYzrQH4</t>
  </si>
  <si>
    <t>{'positive': 78, 'neutral': 69, 'negative': 21}</t>
  </si>
  <si>
    <t>Jet Li</t>
  </si>
  <si>
    <t>Hustle &amp; Flow</t>
  </si>
  <si>
    <t>https://www.youtube.com/watch?v=YSG8rERJA88</t>
  </si>
  <si>
    <t>YSG8rERJA88</t>
  </si>
  <si>
    <t>{'positive': 13, 'neutral': 32, 'negative': 4}</t>
  </si>
  <si>
    <t>Craig Brewer</t>
  </si>
  <si>
    <t>Terrence Howard</t>
  </si>
  <si>
    <t>Crunk Pictures</t>
  </si>
  <si>
    <t>The Fog</t>
  </si>
  <si>
    <t>https://www.youtube.com/watch?v=ovNTb39_viI</t>
  </si>
  <si>
    <t>ovNTb39_viI</t>
  </si>
  <si>
    <t>{'positive': 82, 'neutral': 50, 'negative': 51}</t>
  </si>
  <si>
    <t>February 8, 1980 (United States)</t>
  </si>
  <si>
    <t>Adrienne Barbeau</t>
  </si>
  <si>
    <t>AVCO Embassy Pictures</t>
  </si>
  <si>
    <t>Rupert Wainwright</t>
  </si>
  <si>
    <t>Cooper Layne</t>
  </si>
  <si>
    <t>Tom Welling</t>
  </si>
  <si>
    <t>Must Love Dogs</t>
  </si>
  <si>
    <t>https://www.youtube.com/watch?v=6Yzk_TTBcmw</t>
  </si>
  <si>
    <t>6Yzk_TTBcmw</t>
  </si>
  <si>
    <t>{'positive': 0, 'neutral': 2, 'negative': 0}</t>
  </si>
  <si>
    <t>July 29, 2005 (United States)</t>
  </si>
  <si>
    <t>Gary David Goldberg</t>
  </si>
  <si>
    <t>Claire Cook</t>
  </si>
  <si>
    <t>Diane Lane</t>
  </si>
  <si>
    <t>The Ballad of Jack and Rose</t>
  </si>
  <si>
    <t>https://www.youtube.com/watch?v=J4NhD8BFaPg</t>
  </si>
  <si>
    <t>J4NhD8BFaPg</t>
  </si>
  <si>
    <t>{'positive': 41, 'neutral': 31, 'negative': 23}</t>
  </si>
  <si>
    <t>April 8, 2005 (United States)</t>
  </si>
  <si>
    <t>Rebecca Miller</t>
  </si>
  <si>
    <t>Daniel Day-Lewis</t>
  </si>
  <si>
    <t>IFC Productions</t>
  </si>
  <si>
    <t>The Great Raid</t>
  </si>
  <si>
    <t>https://www.youtube.com/watch?v=N51IAYnlNK0</t>
  </si>
  <si>
    <t>N51IAYnlNK0</t>
  </si>
  <si>
    <t>{'positive': 67, 'neutral': 48, 'negative': 35}</t>
  </si>
  <si>
    <t>John Dahl</t>
  </si>
  <si>
    <t>William B. Breuer</t>
  </si>
  <si>
    <t>Benjamin Bratt</t>
  </si>
  <si>
    <t>Miramax</t>
  </si>
  <si>
    <t>Venom</t>
  </si>
  <si>
    <t>https://www.youtube.com/watch?v=u9Mv98Gr5pY</t>
  </si>
  <si>
    <t>u9Mv98Gr5pY</t>
  </si>
  <si>
    <t>{'positive': 102, 'neutral': 103, 'negative': 45}</t>
  </si>
  <si>
    <t>January 29, 1982 (United States)</t>
  </si>
  <si>
    <t>Piers Haggard</t>
  </si>
  <si>
    <t>Alan Scholefield</t>
  </si>
  <si>
    <t>Klaus Kinski</t>
  </si>
  <si>
    <t>Morison Film Group</t>
  </si>
  <si>
    <t>Jim Gillespie</t>
  </si>
  <si>
    <t>Flint Dille</t>
  </si>
  <si>
    <t>Agnes Bruckner</t>
  </si>
  <si>
    <t>October 5, 2018 (United States)</t>
  </si>
  <si>
    <t>Ruben Fleischer</t>
  </si>
  <si>
    <t>Jeff Pinkner</t>
  </si>
  <si>
    <t>Tom Hardy</t>
  </si>
  <si>
    <t>China</t>
  </si>
  <si>
    <t>Avi Arad Productions</t>
  </si>
  <si>
    <t>Roll Bounce</t>
  </si>
  <si>
    <t>https://www.youtube.com/watch?v=RNS7YVeKm6g</t>
  </si>
  <si>
    <t>RNS7YVeKm6g</t>
  </si>
  <si>
    <t>{'positive': 4, 'neutral': 6, 'negative': 0}</t>
  </si>
  <si>
    <t>Malcolm D. Lee</t>
  </si>
  <si>
    <t>Norman Vance Jr.</t>
  </si>
  <si>
    <t>Shad Moss</t>
  </si>
  <si>
    <t>State Street Pictures</t>
  </si>
  <si>
    <t>Alone in the Dark</t>
  </si>
  <si>
    <t>https://www.youtube.com/watch?v=ddsa1IB9MH4</t>
  </si>
  <si>
    <t>ddsa1IB9MH4</t>
  </si>
  <si>
    <t>{'positive': 101, 'neutral': 82, 'negative': 67}</t>
  </si>
  <si>
    <t>January 28, 2005 (United States)</t>
  </si>
  <si>
    <t>Uwe Boll</t>
  </si>
  <si>
    <t>Elan Mastai</t>
  </si>
  <si>
    <t>Christian Slater</t>
  </si>
  <si>
    <t>AITD Productions</t>
  </si>
  <si>
    <t>An American Haunting</t>
  </si>
  <si>
    <t>https://www.youtube.com/watch?v=ehMuG2ZF5k8</t>
  </si>
  <si>
    <t>ehMuG2ZF5k8</t>
  </si>
  <si>
    <t>{'positive': 8, 'neutral': 3, 'negative': 7}</t>
  </si>
  <si>
    <t>May 5, 2006 (United States)</t>
  </si>
  <si>
    <t>Courtney Solomon</t>
  </si>
  <si>
    <t>Brent Monahan</t>
  </si>
  <si>
    <t>Donald Sutherland</t>
  </si>
  <si>
    <t>Allan Zeman Productions</t>
  </si>
  <si>
    <t>Supercross</t>
  </si>
  <si>
    <t>https://www.youtube.com/watch?v=7z3Tjz6Hopc</t>
  </si>
  <si>
    <t>7z3Tjz6Hopc</t>
  </si>
  <si>
    <t>{'positive': 13, 'neutral': 7, 'negative': 4}</t>
  </si>
  <si>
    <t>August 17, 2005 (United States)</t>
  </si>
  <si>
    <t>Steve Boyum</t>
  </si>
  <si>
    <t>Ken Solarz</t>
  </si>
  <si>
    <t>Steve Howey</t>
  </si>
  <si>
    <t>Tag Entertainment</t>
  </si>
  <si>
    <t>Oliver Twist</t>
  </si>
  <si>
    <t>https://www.youtube.com/watch?v=hUFblil8o2k</t>
  </si>
  <si>
    <t>hUFblil8o2k</t>
  </si>
  <si>
    <t>{'positive': 44, 'neutral': 45, 'negative': 25}</t>
  </si>
  <si>
    <t>Roman Polanski</t>
  </si>
  <si>
    <t>Charles Dickens</t>
  </si>
  <si>
    <t>Barney Clark</t>
  </si>
  <si>
    <t>R.P. Productions</t>
  </si>
  <si>
    <t>White Noise</t>
  </si>
  <si>
    <t>https://www.youtube.com/watch?v=SgwKZAMx_gM</t>
  </si>
  <si>
    <t>SgwKZAMx_gM</t>
  </si>
  <si>
    <t>{'positive': 74, 'neutral': 96, 'negative': 80}</t>
  </si>
  <si>
    <t>January 7, 2005 (United States)</t>
  </si>
  <si>
    <t>Geoffrey Sax</t>
  </si>
  <si>
    <t>Niall Johnson</t>
  </si>
  <si>
    <t>Michael Keaton</t>
  </si>
  <si>
    <t>Are We There Yet?</t>
  </si>
  <si>
    <t>https://www.youtube.com/watch?v=lfs5-YMR8Q8</t>
  </si>
  <si>
    <t>lfs5-YMR8Q8</t>
  </si>
  <si>
    <t>{'positive': 76, 'neutral': 140, 'negative': 34}</t>
  </si>
  <si>
    <t>January 21, 2005 (United States)</t>
  </si>
  <si>
    <t>Brian Levant</t>
  </si>
  <si>
    <t>Steven Gary Banks</t>
  </si>
  <si>
    <t>The Protector</t>
  </si>
  <si>
    <t>https://www.youtube.com/watch?v=80dqOwAOhbo</t>
  </si>
  <si>
    <t>80dqOwAOhbo</t>
  </si>
  <si>
    <t>{'positive': 90, 'neutral': 90, 'negative': 70}</t>
  </si>
  <si>
    <t>August 23, 1985 (United States)</t>
  </si>
  <si>
    <t>James Glickenhaus</t>
  </si>
  <si>
    <t>Jackie Chan</t>
  </si>
  <si>
    <t>Hong Kong</t>
  </si>
  <si>
    <t>Eurasia Investments</t>
  </si>
  <si>
    <t>September 8, 2006 (United States)</t>
  </si>
  <si>
    <t>Prachya Pinkaew</t>
  </si>
  <si>
    <t>Napalee</t>
  </si>
  <si>
    <t>Tony Jaa</t>
  </si>
  <si>
    <t>Thailand</t>
  </si>
  <si>
    <t>Sahamongkolfilm Co.</t>
  </si>
  <si>
    <t>Proof</t>
  </si>
  <si>
    <t>https://www.youtube.com/watch?v=FIbfRLQxx9g</t>
  </si>
  <si>
    <t>FIbfRLQxx9g</t>
  </si>
  <si>
    <t>{'positive': 54, 'neutral': 92, 'negative': 81}</t>
  </si>
  <si>
    <t>March 20, 1992 (United States)</t>
  </si>
  <si>
    <t>Jocelyn Moorhouse</t>
  </si>
  <si>
    <t>House &amp; Moorhouse Films</t>
  </si>
  <si>
    <t>John Madden</t>
  </si>
  <si>
    <t>David Auburn</t>
  </si>
  <si>
    <t>Gwyneth Paltrow</t>
  </si>
  <si>
    <t>Last Days</t>
  </si>
  <si>
    <t>https://www.youtube.com/watch?v=HFWnZW3esb8</t>
  </si>
  <si>
    <t>HFWnZW3esb8</t>
  </si>
  <si>
    <t>{'positive': 97, 'neutral': 74, 'negative': 79}</t>
  </si>
  <si>
    <t>May 13, 2005 (France)</t>
  </si>
  <si>
    <t>Gus Van Sant</t>
  </si>
  <si>
    <t>Michael Pitt</t>
  </si>
  <si>
    <t>HBO Films</t>
  </si>
  <si>
    <t>Racing Stripes</t>
  </si>
  <si>
    <t>https://www.youtube.com/watch?v=PL64Q_JM5qw</t>
  </si>
  <si>
    <t>PL64Q_JM5qw</t>
  </si>
  <si>
    <t>{'positive': 13, 'neutral': 15, 'negative': 7}</t>
  </si>
  <si>
    <t>Frederik Du Chau</t>
  </si>
  <si>
    <t>David Schmidt</t>
  </si>
  <si>
    <t>Frankie Muniz</t>
  </si>
  <si>
    <t>A Sound of Thunder</t>
  </si>
  <si>
    <t>https://www.youtube.com/watch?v=yTmKsKhMcIg</t>
  </si>
  <si>
    <t>yTmKsKhMcIg</t>
  </si>
  <si>
    <t>{'positive': 85, 'neutral': 54, 'negative': 71}</t>
  </si>
  <si>
    <t>Peter Hyams</t>
  </si>
  <si>
    <t>Ray Bradbury</t>
  </si>
  <si>
    <t>Edward Burns</t>
  </si>
  <si>
    <t>Czech Republic</t>
  </si>
  <si>
    <t>Franchise Pictures</t>
  </si>
  <si>
    <t>Keeping Mum</t>
  </si>
  <si>
    <t>https://www.youtube.com/watch?v=GgVr85OeoZo</t>
  </si>
  <si>
    <t>GgVr85OeoZo</t>
  </si>
  <si>
    <t>{'positive': 20, 'neutral': 15, 'negative': 7}</t>
  </si>
  <si>
    <t>October 6, 2006 (United States)</t>
  </si>
  <si>
    <t>Richard Russo</t>
  </si>
  <si>
    <t>Rowan Atkinson</t>
  </si>
  <si>
    <t>Summit Entertainment</t>
  </si>
  <si>
    <t>An Unfinished Life</t>
  </si>
  <si>
    <t>https://www.youtube.com/watch?v=A1NLVAWMEo8</t>
  </si>
  <si>
    <t>A1NLVAWMEo8</t>
  </si>
  <si>
    <t>{'positive': 34, 'neutral': 19, 'negative': 7}</t>
  </si>
  <si>
    <t>Lasse HallstrÃ¶m</t>
  </si>
  <si>
    <t>Mark Spragg</t>
  </si>
  <si>
    <t>Boogeyman</t>
  </si>
  <si>
    <t>https://www.youtube.com/watch?v=cFqCmIU0-_M</t>
  </si>
  <si>
    <t>cFqCmIU0-_M</t>
  </si>
  <si>
    <t>{'positive': 79, 'neutral': 75, 'negative': 96}</t>
  </si>
  <si>
    <t>February 4, 2005 (United States)</t>
  </si>
  <si>
    <t>Stephen Kay</t>
  </si>
  <si>
    <t>Eric Kripke</t>
  </si>
  <si>
    <t>Barry Watson</t>
  </si>
  <si>
    <t>Fierce People</t>
  </si>
  <si>
    <t>https://www.youtube.com/watch?v=CuUFkNVmE_Y</t>
  </si>
  <si>
    <t>CuUFkNVmE_Y</t>
  </si>
  <si>
    <t>{'positive': 64, 'neutral': 36, 'negative': 12}</t>
  </si>
  <si>
    <t>November 30, 2007 (United States)</t>
  </si>
  <si>
    <t>Griffin Dunne</t>
  </si>
  <si>
    <t>Dirk Wittenborn</t>
  </si>
  <si>
    <t>Industry Entertainment</t>
  </si>
  <si>
    <t>Me and You and Everyone We Know</t>
  </si>
  <si>
    <t>https://www.youtube.com/watch?v=t87QILBZd_I</t>
  </si>
  <si>
    <t>t87QILBZd_I</t>
  </si>
  <si>
    <t>{'positive': 24, 'neutral': 26, 'negative': 4}</t>
  </si>
  <si>
    <t>Miranda July</t>
  </si>
  <si>
    <t>John Hawkes</t>
  </si>
  <si>
    <t>IFC Films</t>
  </si>
  <si>
    <t>Transamerica</t>
  </si>
  <si>
    <t>https://www.youtube.com/watch?v=O9jz3uz8cqc</t>
  </si>
  <si>
    <t>O9jz3uz8cqc</t>
  </si>
  <si>
    <t>{'positive': 19, 'neutral': 19, 'negative': 3}</t>
  </si>
  <si>
    <t>March 3, 2006 (United States)</t>
  </si>
  <si>
    <t>Duncan Tucker</t>
  </si>
  <si>
    <t>Felicity Huffman</t>
  </si>
  <si>
    <t>Belladonna Productions</t>
  </si>
  <si>
    <t>The Lost City</t>
  </si>
  <si>
    <t>https://www.youtube.com/watch?v=nfKO9rYDmE8</t>
  </si>
  <si>
    <t>nfKO9rYDmE8</t>
  </si>
  <si>
    <t>{'positive': 116, 'neutral': 72, 'negative': 62}</t>
  </si>
  <si>
    <t>May 26, 2006 (United States)</t>
  </si>
  <si>
    <t>Andy Garcia</t>
  </si>
  <si>
    <t>Guillermo Cabrera Infante</t>
  </si>
  <si>
    <t>Crescent Drive Pictures</t>
  </si>
  <si>
    <t>Beauty Shop</t>
  </si>
  <si>
    <t>https://www.youtube.com/watch?v=twy94Qb5EIs</t>
  </si>
  <si>
    <t>twy94Qb5EIs</t>
  </si>
  <si>
    <t>{'positive': 14, 'neutral': 17, 'negative': 3}</t>
  </si>
  <si>
    <t>March 30, 2005 (United States)</t>
  </si>
  <si>
    <t>Bille Woodruff</t>
  </si>
  <si>
    <t>Elizabeth Hunter</t>
  </si>
  <si>
    <t>Queen Latifah</t>
  </si>
  <si>
    <t>The Upside of Anger</t>
  </si>
  <si>
    <t>https://www.youtube.com/watch?v=2ZPPZv0q02s</t>
  </si>
  <si>
    <t>2ZPPZv0q02s</t>
  </si>
  <si>
    <t>{'positive': 21, 'neutral': 8, 'negative': 8}</t>
  </si>
  <si>
    <t>Mike Binder</t>
  </si>
  <si>
    <t>Joan Allen</t>
  </si>
  <si>
    <t>The Chumscrubber</t>
  </si>
  <si>
    <t>https://www.youtube.com/watch?v=kJ8u9Q81mNo</t>
  </si>
  <si>
    <t>kJ8u9Q81mNo</t>
  </si>
  <si>
    <t>{'positive': 43, 'neutral': 13, 'negative': 18}</t>
  </si>
  <si>
    <t>October 5, 2006 (Germany)</t>
  </si>
  <si>
    <t>Arie Posin</t>
  </si>
  <si>
    <t>Jamie Bell</t>
  </si>
  <si>
    <t>El Camino Pictures</t>
  </si>
  <si>
    <t>The Man</t>
  </si>
  <si>
    <t>https://www.youtube.com/watch?v=uKryYt2bWlk</t>
  </si>
  <si>
    <t>uKryYt2bWlk</t>
  </si>
  <si>
    <t>{'positive': 37, 'neutral': 21, 'negative': 13}</t>
  </si>
  <si>
    <t>Les Mayfield</t>
  </si>
  <si>
    <t>Jim Piddock</t>
  </si>
  <si>
    <t>Prime</t>
  </si>
  <si>
    <t>https://www.youtube.com/watch?v=Y0ZsLudtfjI</t>
  </si>
  <si>
    <t>Y0ZsLudtfjI</t>
  </si>
  <si>
    <t>{'positive': 99, 'neutral': 102, 'negative': 49}</t>
  </si>
  <si>
    <t>Ben Younger</t>
  </si>
  <si>
    <t>Uma Thurman</t>
  </si>
  <si>
    <t>Prime Film Productions LLC</t>
  </si>
  <si>
    <t>Manderlay</t>
  </si>
  <si>
    <t>https://www.youtube.com/watch?v=vFk2Vy1bWHQ</t>
  </si>
  <si>
    <t>vFk2Vy1bWHQ</t>
  </si>
  <si>
    <t>{'positive': 19, 'neutral': 27, 'negative': 17}</t>
  </si>
  <si>
    <t>Not Rated</t>
  </si>
  <si>
    <t>June 3, 2005 (Denmark)</t>
  </si>
  <si>
    <t>Lars von Trier</t>
  </si>
  <si>
    <t>Bryce Dallas Howard</t>
  </si>
  <si>
    <t>Denmark</t>
  </si>
  <si>
    <t>Zentropa Entertainments</t>
  </si>
  <si>
    <t>Junebug</t>
  </si>
  <si>
    <t>https://www.youtube.com/watch?v=mUj7k7Ypb60</t>
  </si>
  <si>
    <t>mUj7k7Ypb60</t>
  </si>
  <si>
    <t>{'positive': 8, 'neutral': 5, 'negative': 4}</t>
  </si>
  <si>
    <t>Phil Morrison</t>
  </si>
  <si>
    <t>Angus MacLachlan</t>
  </si>
  <si>
    <t>Embeth Davidtz</t>
  </si>
  <si>
    <t>Junebug Movie</t>
  </si>
  <si>
    <t>Dominion</t>
  </si>
  <si>
    <t>https://www.youtube.com/watch?v=LpDJlEQsDoA</t>
  </si>
  <si>
    <t>LpDJlEQsDoA</t>
  </si>
  <si>
    <t>{'positive': 71, 'neutral': 91, 'negative': 88}</t>
  </si>
  <si>
    <t>August 1, 2005 (United Kingdom)</t>
  </si>
  <si>
    <t>Paul Schrader</t>
  </si>
  <si>
    <t>William Wisher</t>
  </si>
  <si>
    <t>Stellan SkarsgÃ¥rd</t>
  </si>
  <si>
    <t>Morgan Creek Entertainment</t>
  </si>
  <si>
    <t>Battle in Heaven</t>
  </si>
  <si>
    <t>https://www.youtube.com/watch?v=yHy1r27c09U</t>
  </si>
  <si>
    <t>yHy1r27c09U</t>
  </si>
  <si>
    <t>{'positive': 3, 'neutral': 3, 'negative': 5}</t>
  </si>
  <si>
    <t>Unrated</t>
  </si>
  <si>
    <t>October 26, 2005 (Belgium)</t>
  </si>
  <si>
    <t>Carlos Reygadas</t>
  </si>
  <si>
    <t>Marcos HernÃ¡ndez</t>
  </si>
  <si>
    <t>Mexico</t>
  </si>
  <si>
    <t>Coproduction Office</t>
  </si>
  <si>
    <t>Dreamer</t>
  </si>
  <si>
    <t>https://www.youtube.com/watch?v=ip1M_fjL2Bo</t>
  </si>
  <si>
    <t>ip1M_fjL2Bo</t>
  </si>
  <si>
    <t>{'positive': 6, 'neutral': 5, 'negative': 0}</t>
  </si>
  <si>
    <t>John Gatins</t>
  </si>
  <si>
    <t>Kurt Russell</t>
  </si>
  <si>
    <t>Black</t>
  </si>
  <si>
    <t>https://www.youtube.com/watch?v=aH1FOkJys3Y</t>
  </si>
  <si>
    <t>aH1FOkJys3Y</t>
  </si>
  <si>
    <t>{'positive': 12, 'neutral': 31, 'negative': 4}</t>
  </si>
  <si>
    <t>Sanjay Leela Bhansali</t>
  </si>
  <si>
    <t>Amitabh Bachchan</t>
  </si>
  <si>
    <t>India</t>
  </si>
  <si>
    <t>Applause Bhansali Productions</t>
  </si>
  <si>
    <t>Factotum</t>
  </si>
  <si>
    <t>https://www.youtube.com/watch?v=yOcMSq9msSc</t>
  </si>
  <si>
    <t>yOcMSq9msSc</t>
  </si>
  <si>
    <t>{'positive': 42, 'neutral': 19, 'negative': 13}</t>
  </si>
  <si>
    <t>April 29, 2005 (Norway)</t>
  </si>
  <si>
    <t>Bent Hamer</t>
  </si>
  <si>
    <t>Charles Bukowski</t>
  </si>
  <si>
    <t>Matt Dillon</t>
  </si>
  <si>
    <t>Norway</t>
  </si>
  <si>
    <t>Bulbul Films</t>
  </si>
  <si>
    <t>Beowulf &amp; Grendel</t>
  </si>
  <si>
    <t>https://www.youtube.com/watch?v=TGlSAtb-SDw</t>
  </si>
  <si>
    <t>TGlSAtb-SDw</t>
  </si>
  <si>
    <t>{'positive': 114, 'neutral': 60, 'negative': 76}</t>
  </si>
  <si>
    <t>March 9, 2006 (Thailand)</t>
  </si>
  <si>
    <t>Sturla Gunnarsson</t>
  </si>
  <si>
    <t>Anonymous</t>
  </si>
  <si>
    <t>Hringur Ingvarsson</t>
  </si>
  <si>
    <t>Movision</t>
  </si>
  <si>
    <t>Joyeux Noel</t>
  </si>
  <si>
    <t>https://www.youtube.com/watch?v=KRrr-CDXijs</t>
  </si>
  <si>
    <t>KRrr-CDXijs</t>
  </si>
  <si>
    <t>{'positive': 93, 'neutral': 61, 'negative': 77}</t>
  </si>
  <si>
    <t>November 9, 2005 (France)</t>
  </si>
  <si>
    <t>Christian Carion</t>
  </si>
  <si>
    <t>Diane Kruger</t>
  </si>
  <si>
    <t>Nord-Ouest Films</t>
  </si>
  <si>
    <t>Dirty Love</t>
  </si>
  <si>
    <t>https://www.youtube.com/watch?v=e0-DoQE15mQ</t>
  </si>
  <si>
    <t>e0-DoQE15mQ</t>
  </si>
  <si>
    <t>{'positive': 12, 'neutral': 5, 'negative': 3}</t>
  </si>
  <si>
    <t>May 5, 2006 (Italy)</t>
  </si>
  <si>
    <t>John Asher</t>
  </si>
  <si>
    <t>Jenny McCarthy</t>
  </si>
  <si>
    <t>Big Screen Entertainment Group</t>
  </si>
  <si>
    <t>Everything Is Illuminated</t>
  </si>
  <si>
    <t>https://www.youtube.com/watch?v=l-hCtlNM32M</t>
  </si>
  <si>
    <t>l-hCtlNM32M</t>
  </si>
  <si>
    <t>{'positive': 74, 'neutral': 69, 'negative': 28}</t>
  </si>
  <si>
    <t>November 4, 2005 (Mexico)</t>
  </si>
  <si>
    <t>Liev Schreiber</t>
  </si>
  <si>
    <t>Jonathan Safran Foer</t>
  </si>
  <si>
    <t>Warner Independent Pictures (WIP)</t>
  </si>
  <si>
    <t>Thumbsucker</t>
  </si>
  <si>
    <t>https://www.youtube.com/watch?v=z_2I2D35w7k</t>
  </si>
  <si>
    <t>z_2I2D35w7k</t>
  </si>
  <si>
    <t>{'positive': 10, 'neutral': 7, 'negative': 0}</t>
  </si>
  <si>
    <t>Mike Mills</t>
  </si>
  <si>
    <t>Walter Kirn</t>
  </si>
  <si>
    <t>Lou Taylor Pucci</t>
  </si>
  <si>
    <t>Bob Yari Productions</t>
  </si>
  <si>
    <t>Rebound</t>
  </si>
  <si>
    <t>https://www.youtube.com/watch?v=Pyt0G71LPnA</t>
  </si>
  <si>
    <t>Pyt0G71LPnA</t>
  </si>
  <si>
    <t>{'positive': 1, 'neutral': 6, 'negative': 1}</t>
  </si>
  <si>
    <t>Steve Carr</t>
  </si>
  <si>
    <t>Bill Wolff</t>
  </si>
  <si>
    <t>Martin Lawrence</t>
  </si>
  <si>
    <t>The Departed</t>
  </si>
  <si>
    <t>https://www.youtube.com/watch?v=iojhqm0JTW4</t>
  </si>
  <si>
    <t>iojhqm0JTW4</t>
  </si>
  <si>
    <t>{'positive': 121, 'neutral': 93, 'negative': 37}</t>
  </si>
  <si>
    <t>Martin Scorsese</t>
  </si>
  <si>
    <t>Leonardo DiCaprio</t>
  </si>
  <si>
    <t>The Fast and the Furious: Tokyo Drift</t>
  </si>
  <si>
    <t>https://www.youtube.com/watch?v=p8HQ2JLlc4E</t>
  </si>
  <si>
    <t>p8HQ2JLlc4E</t>
  </si>
  <si>
    <t>{'positive': 98, 'neutral': 89, 'negative': 63}</t>
  </si>
  <si>
    <t>June 16, 2006 (United States)</t>
  </si>
  <si>
    <t>Justin Lin</t>
  </si>
  <si>
    <t>Chris Morgan</t>
  </si>
  <si>
    <t>Lucas Black</t>
  </si>
  <si>
    <t>Talladega Nights: the Ballad of Ricky Bobby</t>
  </si>
  <si>
    <t>https://www.youtube.com/watch?v=YfGRg0FLxtE</t>
  </si>
  <si>
    <t>YfGRg0FLxtE</t>
  </si>
  <si>
    <t>{'positive': 32, 'neutral': 37, 'negative': 12}</t>
  </si>
  <si>
    <t>Adam McKay</t>
  </si>
  <si>
    <t>Will Ferrell</t>
  </si>
  <si>
    <t>The Prestige</t>
  </si>
  <si>
    <t>https://www.youtube.com/watch?v=RLtaA9fFNXU</t>
  </si>
  <si>
    <t>RLtaA9fFNXU</t>
  </si>
  <si>
    <t>{'positive': 122, 'neutral': 101, 'negative': 27}</t>
  </si>
  <si>
    <t>October 20, 2006 (United States)</t>
  </si>
  <si>
    <t>Jonathan Nolan</t>
  </si>
  <si>
    <t>The Devil Wears Prada</t>
  </si>
  <si>
    <t>https://www.youtube.com/watch?v=6ZOZwUQKu3E</t>
  </si>
  <si>
    <t>6ZOZwUQKu3E</t>
  </si>
  <si>
    <t>{'positive': 96, 'neutral': 113, 'negative': 41}</t>
  </si>
  <si>
    <t>June 30, 2006 (United States)</t>
  </si>
  <si>
    <t>David Frankel</t>
  </si>
  <si>
    <t>Aline Brosh McKenna</t>
  </si>
  <si>
    <t>Anne Hathaway</t>
  </si>
  <si>
    <t>Casino Royale</t>
  </si>
  <si>
    <t>https://www.youtube.com/watch?v=36mnx8dBbGE</t>
  </si>
  <si>
    <t>36mnx8dBbGE</t>
  </si>
  <si>
    <t>{'positive': 131, 'neutral': 70, 'negative': 49}</t>
  </si>
  <si>
    <t>November 17, 2006 (United States)</t>
  </si>
  <si>
    <t>Neal Purvis</t>
  </si>
  <si>
    <t>Daniel Craig</t>
  </si>
  <si>
    <t>Pan's Labyrinth</t>
  </si>
  <si>
    <t>https://www.youtube.com/watch?v=E7XGNPXdlGQ</t>
  </si>
  <si>
    <t>E7XGNPXdlGQ</t>
  </si>
  <si>
    <t>{'positive': 91, 'neutral': 94, 'negative': 65}</t>
  </si>
  <si>
    <t>January 19, 2007 (United States)</t>
  </si>
  <si>
    <t>Guillermo del Toro</t>
  </si>
  <si>
    <t>Ivana Baquero</t>
  </si>
  <si>
    <t>Spain</t>
  </si>
  <si>
    <t>Estudios Picasso</t>
  </si>
  <si>
    <t>Pirates of the Caribbean: Dead Man's Chest</t>
  </si>
  <si>
    <t>https://www.youtube.com/watch?v=SNA-Ezahmok</t>
  </si>
  <si>
    <t>SNA-Ezahmok</t>
  </si>
  <si>
    <t>{'positive': 24, 'neutral': 32, 'negative': 13}</t>
  </si>
  <si>
    <t>July 7, 2006 (United States)</t>
  </si>
  <si>
    <t>Gore Verbinski</t>
  </si>
  <si>
    <t>Ted Elliott</t>
  </si>
  <si>
    <t>Idiocracy</t>
  </si>
  <si>
    <t>https://www.youtube.com/watch?v=6lai9QhBibk</t>
  </si>
  <si>
    <t>6lai9QhBibk</t>
  </si>
  <si>
    <t>{'positive': 71, 'neutral': 84, 'negative': 45}</t>
  </si>
  <si>
    <t>January 25, 2007 (Germany)</t>
  </si>
  <si>
    <t>Mike Judge</t>
  </si>
  <si>
    <t>Luke Wilson</t>
  </si>
  <si>
    <t>Apocalypto</t>
  </si>
  <si>
    <t>https://www.youtube.com/watch?v=ngWBddVNVZs</t>
  </si>
  <si>
    <t>ngWBddVNVZs</t>
  </si>
  <si>
    <t>{'positive': 123, 'neutral': 93, 'negative': 34}</t>
  </si>
  <si>
    <t>December 8, 2006 (United States)</t>
  </si>
  <si>
    <t>Mel Gibson</t>
  </si>
  <si>
    <t>Gerardo Taracena</t>
  </si>
  <si>
    <t>Icon Productions</t>
  </si>
  <si>
    <t>She's the Man</t>
  </si>
  <si>
    <t>https://www.youtube.com/watch?v=jf67WlthWXk</t>
  </si>
  <si>
    <t>jf67WlthWXk</t>
  </si>
  <si>
    <t>{'positive': 113, 'neutral': 107, 'negative': 30}</t>
  </si>
  <si>
    <t>Andy Fickman</t>
  </si>
  <si>
    <t>Ewan Leslie</t>
  </si>
  <si>
    <t>Amanda Bynes</t>
  </si>
  <si>
    <t>Little Children</t>
  </si>
  <si>
    <t>https://www.youtube.com/watch?v=bezyl7ZDp44</t>
  </si>
  <si>
    <t>bezyl7ZDp44</t>
  </si>
  <si>
    <t>{'positive': 64, 'neutral': 38, 'negative': 16}</t>
  </si>
  <si>
    <t>February 9, 2007 (United States)</t>
  </si>
  <si>
    <t>Todd Field</t>
  </si>
  <si>
    <t>Kate Winslet</t>
  </si>
  <si>
    <t>Children of Men</t>
  </si>
  <si>
    <t>https://www.youtube.com/watch?v=2VT2apoX90o</t>
  </si>
  <si>
    <t>2VT2apoX90o</t>
  </si>
  <si>
    <t>{'positive': 101, 'neutral': 98, 'negative': 52}</t>
  </si>
  <si>
    <t>January 5, 2007 (United States)</t>
  </si>
  <si>
    <t>Alfonso CuarÃ³n</t>
  </si>
  <si>
    <t>Julianne Moore</t>
  </si>
  <si>
    <t>The Da Vinci Code</t>
  </si>
  <si>
    <t>https://www.youtube.com/watch?v=5sU9MT8829k</t>
  </si>
  <si>
    <t>5sU9MT8829k</t>
  </si>
  <si>
    <t>{'positive': 99, 'neutral': 118, 'negative': 33}</t>
  </si>
  <si>
    <t>Mystery</t>
  </si>
  <si>
    <t>May 19, 2006 (United States)</t>
  </si>
  <si>
    <t>Akiva Goldsman</t>
  </si>
  <si>
    <t>Tom Hanks</t>
  </si>
  <si>
    <t>The Pursuit of Happyness</t>
  </si>
  <si>
    <t>https://www.youtube.com/watch?v=DMOBlEcRuw8</t>
  </si>
  <si>
    <t>DMOBlEcRuw8</t>
  </si>
  <si>
    <t>{'positive': 111, 'neutral': 112, 'negative': 27}</t>
  </si>
  <si>
    <t>December 15, 2006 (United States)</t>
  </si>
  <si>
    <t>Gabriele Muccino</t>
  </si>
  <si>
    <t>Steve Conrad</t>
  </si>
  <si>
    <t>Little Miss Sunshine</t>
  </si>
  <si>
    <t>https://www.youtube.com/watch?v=bQ7BZTMLImA</t>
  </si>
  <si>
    <t>bQ7BZTMLImA</t>
  </si>
  <si>
    <t>{'positive': 52, 'neutral': 42, 'negative': 14}</t>
  </si>
  <si>
    <t>August 18, 2006 (United States)</t>
  </si>
  <si>
    <t>Jonathan Dayton</t>
  </si>
  <si>
    <t>Michael Arndt</t>
  </si>
  <si>
    <t>Fox Searchlight Pictures</t>
  </si>
  <si>
    <t>The Last King of Scotland</t>
  </si>
  <si>
    <t>https://www.youtube.com/watch?v=R_W7PC6NnN4</t>
  </si>
  <si>
    <t>R_W7PC6NnN4</t>
  </si>
  <si>
    <t>{'positive': 40, 'neutral': 41, 'negative': 24}</t>
  </si>
  <si>
    <t>Kevin Macdonald</t>
  </si>
  <si>
    <t>Peter Morgan</t>
  </si>
  <si>
    <t>James McAvoy</t>
  </si>
  <si>
    <t>Blood Diamond</t>
  </si>
  <si>
    <t>https://www.youtube.com/watch?v=yknIZsvQjG4</t>
  </si>
  <si>
    <t>yknIZsvQjG4</t>
  </si>
  <si>
    <t>{'positive': 112, 'neutral': 91, 'negative': 47}</t>
  </si>
  <si>
    <t>Edward Zwick</t>
  </si>
  <si>
    <t>Charles Leavitt</t>
  </si>
  <si>
    <t>The Lives of Others</t>
  </si>
  <si>
    <t>https://www.youtube.com/watch?v=n3_iLOp6IhM</t>
  </si>
  <si>
    <t>n3_iLOp6IhM</t>
  </si>
  <si>
    <t>{'positive': 112, 'neutral': 98, 'negative': 40}</t>
  </si>
  <si>
    <t>March 30, 2007 (United States)</t>
  </si>
  <si>
    <t>Florian Henckel von Donnersmarck</t>
  </si>
  <si>
    <t>Ulrich MÃ¼he</t>
  </si>
  <si>
    <t>Wiedemann &amp; Berg Filmproduktion</t>
  </si>
  <si>
    <t>Marie Antoinette</t>
  </si>
  <si>
    <t>https://www.youtube.com/watch?v=yBWyKRoh98U</t>
  </si>
  <si>
    <t>yBWyKRoh98U</t>
  </si>
  <si>
    <t>{'positive': 96, 'neutral': 101, 'negative': 53}</t>
  </si>
  <si>
    <t>Sofia Coppola</t>
  </si>
  <si>
    <t>Kirsten Dunst</t>
  </si>
  <si>
    <t>Inside Man</t>
  </si>
  <si>
    <t>https://www.youtube.com/watch?v=FSH-dbbiroI</t>
  </si>
  <si>
    <t>FSH-dbbiroI</t>
  </si>
  <si>
    <t>{'positive': 45, 'neutral': 199, 'negative': 6}</t>
  </si>
  <si>
    <t>March 24, 2006 (United States)</t>
  </si>
  <si>
    <t>Spike Lee</t>
  </si>
  <si>
    <t>Russell Gewirtz</t>
  </si>
  <si>
    <t>Denzel Washington</t>
  </si>
  <si>
    <t>Running Scared</t>
  </si>
  <si>
    <t>https://www.youtube.com/watch?v=Qt2AyS-Zinw</t>
  </si>
  <si>
    <t>Qt2AyS-Zinw</t>
  </si>
  <si>
    <t>{'positive': 39, 'neutral': 19, 'negative': 9}</t>
  </si>
  <si>
    <t>June 27, 1986 (United States)</t>
  </si>
  <si>
    <t>Gary DeVore</t>
  </si>
  <si>
    <t>Gregory Hines</t>
  </si>
  <si>
    <t>February 24, 2006 (United States)</t>
  </si>
  <si>
    <t>Wayne Kramer</t>
  </si>
  <si>
    <t>Accepted</t>
  </si>
  <si>
    <t>https://www.youtube.com/watch?v=5nrCh2we0Gw</t>
  </si>
  <si>
    <t>5nrCh2we0Gw</t>
  </si>
  <si>
    <t>{'positive': 104, 'neutral': 107, 'negative': 40}</t>
  </si>
  <si>
    <t>Steve Pink</t>
  </si>
  <si>
    <t>Adam Cooper</t>
  </si>
  <si>
    <t>Justin Long</t>
  </si>
  <si>
    <t>Superman Returns</t>
  </si>
  <si>
    <t>https://www.youtube.com/watch?v=bRqAUqAFhNw</t>
  </si>
  <si>
    <t>bRqAUqAFhNw</t>
  </si>
  <si>
    <t>{'positive': 126, 'neutral': 83, 'negative': 41}</t>
  </si>
  <si>
    <t>June 28, 2006 (United States)</t>
  </si>
  <si>
    <t>Bryan Singer</t>
  </si>
  <si>
    <t>Michael Dougherty</t>
  </si>
  <si>
    <t>Brandon Routh</t>
  </si>
  <si>
    <t>Slither</t>
  </si>
  <si>
    <t>https://www.youtube.com/watch?v=SI0BcgVdSWg</t>
  </si>
  <si>
    <t>SI0BcgVdSWg</t>
  </si>
  <si>
    <t>{'positive': 66, 'neutral': 104, 'negative': 53}</t>
  </si>
  <si>
    <t>March 31, 2006 (United States)</t>
  </si>
  <si>
    <t>James Gunn</t>
  </si>
  <si>
    <t>Gold Circle Films</t>
  </si>
  <si>
    <t>Nacho Libre</t>
  </si>
  <si>
    <t>https://www.youtube.com/watch?v=5Atg2aASyY4</t>
  </si>
  <si>
    <t>5Atg2aASyY4</t>
  </si>
  <si>
    <t>{'positive': 39, 'neutral': 33, 'negative': 6}</t>
  </si>
  <si>
    <t>Jared Hess</t>
  </si>
  <si>
    <t>Jack Black</t>
  </si>
  <si>
    <t>The Covenant</t>
  </si>
  <si>
    <t>https://www.youtube.com/watch?v=02PPMPArNEQ</t>
  </si>
  <si>
    <t>02PPMPArNEQ</t>
  </si>
  <si>
    <t>{'positive': 139, 'neutral': 66, 'negative': 45}</t>
  </si>
  <si>
    <t>Renny Harlin</t>
  </si>
  <si>
    <t>J.S. Cardone</t>
  </si>
  <si>
    <t>Steven Strait</t>
  </si>
  <si>
    <t>The Hills Have Eyes</t>
  </si>
  <si>
    <t>https://www.youtube.com/watch?v=CUQd9OB75dw</t>
  </si>
  <si>
    <t>CUQd9OB75dw</t>
  </si>
  <si>
    <t>{'positive': 76, 'neutral': 111, 'negative': 63}</t>
  </si>
  <si>
    <t>March 10, 2006 (United States)</t>
  </si>
  <si>
    <t>Alexandre Aja</t>
  </si>
  <si>
    <t>Ted Levine</t>
  </si>
  <si>
    <t>Craven-Maddalena Films</t>
  </si>
  <si>
    <t>The Fountain</t>
  </si>
  <si>
    <t>https://www.youtube.com/watch?v=m8IlyFCbNZg</t>
  </si>
  <si>
    <t>m8IlyFCbNZg</t>
  </si>
  <si>
    <t>{'positive': 117, 'neutral': 91, 'negative': 42}</t>
  </si>
  <si>
    <t>November 22, 2006 (United States)</t>
  </si>
  <si>
    <t>Darren Aronofsky</t>
  </si>
  <si>
    <t>Hugh Jackman</t>
  </si>
  <si>
    <t>X-Men: the Last Stand</t>
  </si>
  <si>
    <t>https://www.youtube.com/watch?v=ZQ0v5dXbw7M</t>
  </si>
  <si>
    <t>ZQ0v5dXbw7M</t>
  </si>
  <si>
    <t>{'positive': 64, 'neutral': 62, 'negative': 32}</t>
  </si>
  <si>
    <t>Brett Ratner</t>
  </si>
  <si>
    <t>Patrick Stewart</t>
  </si>
  <si>
    <t>Underworld: Evolution</t>
  </si>
  <si>
    <t>https://www.youtube.com/watch?v=cCtm8L4PQt8</t>
  </si>
  <si>
    <t>cCtm8L4PQt8</t>
  </si>
  <si>
    <t>{'positive': 29, 'neutral': 23, 'negative': 7}</t>
  </si>
  <si>
    <t>Len Wiseman</t>
  </si>
  <si>
    <t>Danny McBride</t>
  </si>
  <si>
    <t>Kate Beckinsale</t>
  </si>
  <si>
    <t>Click</t>
  </si>
  <si>
    <t>https://www.youtube.com/watch?v=zZNC5emNyEQ</t>
  </si>
  <si>
    <t>zZNC5emNyEQ</t>
  </si>
  <si>
    <t>{'positive': 102, 'neutral': 89, 'negative': 59}</t>
  </si>
  <si>
    <t>June 23, 2006 (United States)</t>
  </si>
  <si>
    <t>Frank Coraci</t>
  </si>
  <si>
    <t>Steve Koren</t>
  </si>
  <si>
    <t>The Holiday</t>
  </si>
  <si>
    <t>https://www.youtube.com/watch?v=wk9caHO3pW0</t>
  </si>
  <si>
    <t>wk9caHO3pW0</t>
  </si>
  <si>
    <t>{'positive': 99, 'neutral': 108, 'negative': 43}</t>
  </si>
  <si>
    <t>Nancy Meyers</t>
  </si>
  <si>
    <t>Silent Hill</t>
  </si>
  <si>
    <t>https://www.youtube.com/watch?v=1mfnhu8sO5k</t>
  </si>
  <si>
    <t>1mfnhu8sO5k</t>
  </si>
  <si>
    <t>{'positive': 87, 'neutral': 87, 'negative': 76}</t>
  </si>
  <si>
    <t>April 21, 2006 (United States)</t>
  </si>
  <si>
    <t>Christophe Gans</t>
  </si>
  <si>
    <t>Roger Avary</t>
  </si>
  <si>
    <t>Radha Mitchell</t>
  </si>
  <si>
    <t>TriStar Pictures</t>
  </si>
  <si>
    <t>Basic Instinct 2</t>
  </si>
  <si>
    <t>https://www.youtube.com/watch?v=uoVl7cncNg4</t>
  </si>
  <si>
    <t>uoVl7cncNg4</t>
  </si>
  <si>
    <t>{'positive': 33, 'neutral': 43, 'negative': 28}</t>
  </si>
  <si>
    <t>Michael Caton-Jones</t>
  </si>
  <si>
    <t>Joe Eszterhas</t>
  </si>
  <si>
    <t>Sharon Stone</t>
  </si>
  <si>
    <t>The Black Dahlia</t>
  </si>
  <si>
    <t>https://www.youtube.com/watch?v=SypNihAnaz0</t>
  </si>
  <si>
    <t>SypNihAnaz0</t>
  </si>
  <si>
    <t>{'positive': 3, 'neutral': 6, 'negative': 5}</t>
  </si>
  <si>
    <t>September 15, 2006 (United States)</t>
  </si>
  <si>
    <t>Brian De Palma</t>
  </si>
  <si>
    <t>Josh Hartnett</t>
  </si>
  <si>
    <t>Perfume: The Story of a Murderer</t>
  </si>
  <si>
    <t>https://www.youtube.com/watch?v=_-qv0EnGhJU</t>
  </si>
  <si>
    <t>_-qv0EnGhJU</t>
  </si>
  <si>
    <t>{'positive': 120, 'neutral': 99, 'negative': 31}</t>
  </si>
  <si>
    <t>Tom Tykwer</t>
  </si>
  <si>
    <t>Andrew Birkin</t>
  </si>
  <si>
    <t>Ben Whishaw</t>
  </si>
  <si>
    <t>DreamWorks</t>
  </si>
  <si>
    <t>Lucky Number Slevin</t>
  </si>
  <si>
    <t>https://www.youtube.com/watch?v=mGQmSCQrKKQ</t>
  </si>
  <si>
    <t>mGQmSCQrKKQ</t>
  </si>
  <si>
    <t>{'positive': 73, 'neutral': 37, 'negative': 17}</t>
  </si>
  <si>
    <t>April 7, 2006 (United States)</t>
  </si>
  <si>
    <t>Paul McGuigan</t>
  </si>
  <si>
    <t>Jason Smilovic</t>
  </si>
  <si>
    <t>The Weinstein Company</t>
  </si>
  <si>
    <t>Smokin' Aces</t>
  </si>
  <si>
    <t>https://www.youtube.com/watch?v=ohhxbsp8Mss</t>
  </si>
  <si>
    <t>ohhxbsp8Mss</t>
  </si>
  <si>
    <t>{'positive': 100, 'neutral': 118, 'negative': 33}</t>
  </si>
  <si>
    <t>January 26, 2007 (United States)</t>
  </si>
  <si>
    <t>Joe Carnahan</t>
  </si>
  <si>
    <t>Jeremy Piven</t>
  </si>
  <si>
    <t>Cashback</t>
  </si>
  <si>
    <t>https://www.youtube.com/watch?v=siXe9XC723s</t>
  </si>
  <si>
    <t>siXe9XC723s</t>
  </si>
  <si>
    <t>{'positive': 128, 'neutral': 92, 'negative': 30}</t>
  </si>
  <si>
    <t>May 9, 2008 (United Kingdom)</t>
  </si>
  <si>
    <t>Sean Ellis</t>
  </si>
  <si>
    <t>Sean Biggerstaff</t>
  </si>
  <si>
    <t>Left Turn Films</t>
  </si>
  <si>
    <t>Deja Vu</t>
  </si>
  <si>
    <t>https://www.youtube.com/watch?v=uxdS8TP37I4</t>
  </si>
  <si>
    <t>uxdS8TP37I4</t>
  </si>
  <si>
    <t>{'positive': 98, 'neutral': 111, 'negative': 41}</t>
  </si>
  <si>
    <t>Bill Marsilii</t>
  </si>
  <si>
    <t>Grandma's Boy</t>
  </si>
  <si>
    <t>https://www.youtube.com/watch?v=vsEuOw3ihbs</t>
  </si>
  <si>
    <t>vsEuOw3ihbs</t>
  </si>
  <si>
    <t>{'positive': 128, 'neutral': 85, 'negative': 37}</t>
  </si>
  <si>
    <t>Nicholaus Goossen</t>
  </si>
  <si>
    <t>Barry Wernick</t>
  </si>
  <si>
    <t>Allen Covert</t>
  </si>
  <si>
    <t>RV</t>
  </si>
  <si>
    <t>https://www.youtube.com/watch?v=Woes2BeUj-A</t>
  </si>
  <si>
    <t>Woes2BeUj-A</t>
  </si>
  <si>
    <t>{'positive': 40, 'neutral': 34, 'negative': 8}</t>
  </si>
  <si>
    <t>Barry Sonnenfeld</t>
  </si>
  <si>
    <t>Geoff Rodkey</t>
  </si>
  <si>
    <t>Robin Williams</t>
  </si>
  <si>
    <t>Tenacious D in the Pick of Destiny</t>
  </si>
  <si>
    <t>https://www.youtube.com/watch?v=2tvKDAW6Flk</t>
  </si>
  <si>
    <t>2tvKDAW6Flk</t>
  </si>
  <si>
    <t>{'positive': 12, 'neutral': 6, 'negative': 7}</t>
  </si>
  <si>
    <t>Liam Lynch</t>
  </si>
  <si>
    <t>Red Hour Films</t>
  </si>
  <si>
    <t>Black Book</t>
  </si>
  <si>
    <t>https://www.youtube.com/watch?v=6PPH4SOm9gk</t>
  </si>
  <si>
    <t>6PPH4SOm9gk</t>
  </si>
  <si>
    <t>{'positive': 118, 'neutral': 78, 'negative': 54}</t>
  </si>
  <si>
    <t>May 18, 2007 (United States)</t>
  </si>
  <si>
    <t>Paul Verhoeven</t>
  </si>
  <si>
    <t>Gerard Soeteman</t>
  </si>
  <si>
    <t>Carice van Houten</t>
  </si>
  <si>
    <t>Netherlands</t>
  </si>
  <si>
    <t>Fu Works</t>
  </si>
  <si>
    <t>Stick It</t>
  </si>
  <si>
    <t>https://www.youtube.com/watch?v=lDExqBXKw4k</t>
  </si>
  <si>
    <t>lDExqBXKw4k</t>
  </si>
  <si>
    <t>{'positive': 148, 'neutral': 79, 'negative': 23}</t>
  </si>
  <si>
    <t>Jessica Bendinger</t>
  </si>
  <si>
    <t>Missy Peregrym</t>
  </si>
  <si>
    <t>Kaltenbach Pictures</t>
  </si>
  <si>
    <t>Step Up</t>
  </si>
  <si>
    <t>https://www.youtube.com/watch?v=ZgnmCqA25-o</t>
  </si>
  <si>
    <t>ZgnmCqA25-o</t>
  </si>
  <si>
    <t>{'positive': 121, 'neutral': 96, 'negative': 32}</t>
  </si>
  <si>
    <t>August 11, 2006 (United States)</t>
  </si>
  <si>
    <t>Anne Fletcher</t>
  </si>
  <si>
    <t>Duane Adler</t>
  </si>
  <si>
    <t>Channing Tatum</t>
  </si>
  <si>
    <t>August 6, 2010 (United States)</t>
  </si>
  <si>
    <t>Jon M. Chu</t>
  </si>
  <si>
    <t>Amy Andelson</t>
  </si>
  <si>
    <t>Sharni Vinson</t>
  </si>
  <si>
    <t>The Host</t>
  </si>
  <si>
    <t>https://www.youtube.com/watch?v=SRKjf8b4f2E</t>
  </si>
  <si>
    <t>SRKjf8b4f2E</t>
  </si>
  <si>
    <t>{'positive': 132, 'neutral': 82, 'negative': 36}</t>
  </si>
  <si>
    <t>Bong Joon Ho</t>
  </si>
  <si>
    <t>Kang-ho Song</t>
  </si>
  <si>
    <t>South Korea</t>
  </si>
  <si>
    <t>Chungeorahm Film</t>
  </si>
  <si>
    <t>March 29, 2013 (United States)</t>
  </si>
  <si>
    <t>Saoirse Ronan</t>
  </si>
  <si>
    <t>Chockstone Pictures</t>
  </si>
  <si>
    <t>Stranger Than Fiction</t>
  </si>
  <si>
    <t>https://www.youtube.com/watch?v=0iqZD-oTE7U</t>
  </si>
  <si>
    <t>0iqZD-oTE7U</t>
  </si>
  <si>
    <t>{'positive': 111, 'neutral': 119, 'negative': 20}</t>
  </si>
  <si>
    <t>Marc Forster</t>
  </si>
  <si>
    <t>Zach Helm</t>
  </si>
  <si>
    <t>Eragon</t>
  </si>
  <si>
    <t>https://www.youtube.com/watch?v=dZRHO0d9Nao</t>
  </si>
  <si>
    <t>dZRHO0d9Nao</t>
  </si>
  <si>
    <t>{'positive': 113, 'neutral': 64, 'negative': 73}</t>
  </si>
  <si>
    <t>Stefen Fangmeier</t>
  </si>
  <si>
    <t>Peter Buchman</t>
  </si>
  <si>
    <t>Ed Speleers</t>
  </si>
  <si>
    <t>Dreamgirls</t>
  </si>
  <si>
    <t>https://www.youtube.com/watch?v=DTgGuFOh2M0</t>
  </si>
  <si>
    <t>DTgGuFOh2M0</t>
  </si>
  <si>
    <t>{'positive': 26, 'neutral': 18, 'negative': 4}</t>
  </si>
  <si>
    <t>December 25, 2006 (United States)</t>
  </si>
  <si>
    <t>Bill Condon</t>
  </si>
  <si>
    <t>Tom Eyen</t>
  </si>
  <si>
    <t>BeyoncÃ©</t>
  </si>
  <si>
    <t>A Good Year</t>
  </si>
  <si>
    <t>https://www.youtube.com/watch?v=bKKrLj5ZHiM</t>
  </si>
  <si>
    <t>bKKrLj5ZHiM</t>
  </si>
  <si>
    <t>{'positive': 63, 'neutral': 39, 'negative': 9}</t>
  </si>
  <si>
    <t>Marc Klein</t>
  </si>
  <si>
    <t>Miami Vice</t>
  </si>
  <si>
    <t>https://www.youtube.com/watch?v=6WCKJ7KaIZY</t>
  </si>
  <si>
    <t>6WCKJ7KaIZY</t>
  </si>
  <si>
    <t>{'positive': 118, 'neutral': 83, 'negative': 49}</t>
  </si>
  <si>
    <t>July 28, 2006 (United States)</t>
  </si>
  <si>
    <t>Michael Mann</t>
  </si>
  <si>
    <t>Bug</t>
  </si>
  <si>
    <t>https://www.youtube.com/watch?v=vs1ubiodlNI</t>
  </si>
  <si>
    <t>vs1ubiodlNI</t>
  </si>
  <si>
    <t>{'positive': 25, 'neutral': 18, 'negative': 23}</t>
  </si>
  <si>
    <t>May 25, 2007 (United States)</t>
  </si>
  <si>
    <t>William Friedkin</t>
  </si>
  <si>
    <t>Tracy Letts</t>
  </si>
  <si>
    <t>Ashley Judd</t>
  </si>
  <si>
    <t>Notes on a Scandal</t>
  </si>
  <si>
    <t>https://www.youtube.com/watch?v=AruRpjQquQQ</t>
  </si>
  <si>
    <t>AruRpjQquQQ</t>
  </si>
  <si>
    <t>{'positive': 130, 'neutral': 81, 'negative': 39}</t>
  </si>
  <si>
    <t>Richard Eyre</t>
  </si>
  <si>
    <t>Patrick Marber</t>
  </si>
  <si>
    <t>Cate Blanchett</t>
  </si>
  <si>
    <t>Firewall</t>
  </si>
  <si>
    <t>https://www.youtube.com/watch?v=woUpceEF120</t>
  </si>
  <si>
    <t>woUpceEF120</t>
  </si>
  <si>
    <t>February 10, 2006 (United States)</t>
  </si>
  <si>
    <t>Richard Loncraine</t>
  </si>
  <si>
    <t>Joe Forte</t>
  </si>
  <si>
    <t>Harrison Ford</t>
  </si>
  <si>
    <t>Madea's Family Reunion</t>
  </si>
  <si>
    <t>https://www.youtube.com/watch?v=j9QFi7TB6Ag</t>
  </si>
  <si>
    <t>j9QFi7TB6Ag</t>
  </si>
  <si>
    <t>{'positive': 3, 'neutral': 15, 'negative': 0}</t>
  </si>
  <si>
    <t>Tyler Perry</t>
  </si>
  <si>
    <t>The Foot Fist Way</t>
  </si>
  <si>
    <t>https://www.youtube.com/watch?v=9xyeguPUnqg</t>
  </si>
  <si>
    <t>9xyeguPUnqg</t>
  </si>
  <si>
    <t>{'positive': 1, 'neutral': 0, 'negative': 0}</t>
  </si>
  <si>
    <t>September 26, 2008 (United Kingdom)</t>
  </si>
  <si>
    <t>Jody Hill</t>
  </si>
  <si>
    <t>Ben Best</t>
  </si>
  <si>
    <t>MTV Films</t>
  </si>
  <si>
    <t>The Astronaut Farmer</t>
  </si>
  <si>
    <t>https://www.youtube.com/watch?v=vQqcl6ogcDU</t>
  </si>
  <si>
    <t>vQqcl6ogcDU</t>
  </si>
  <si>
    <t>{'positive': 11, 'neutral': 13, 'negative': 8}</t>
  </si>
  <si>
    <t>February 23, 2007 (United States)</t>
  </si>
  <si>
    <t>Michael Polish</t>
  </si>
  <si>
    <t>Mark Polish</t>
  </si>
  <si>
    <t>Billy Bob Thornton</t>
  </si>
  <si>
    <t>Mini's First Time</t>
  </si>
  <si>
    <t>https://www.youtube.com/watch?v=y10Pt1tWoGw</t>
  </si>
  <si>
    <t>y10Pt1tWoGw</t>
  </si>
  <si>
    <t>{'positive': 26, 'neutral': 15, 'negative': 5}</t>
  </si>
  <si>
    <t>July 14, 2006 (Canada)</t>
  </si>
  <si>
    <t>Nick Guthe</t>
  </si>
  <si>
    <t>Alec Baldwin</t>
  </si>
  <si>
    <t>Bold Films</t>
  </si>
  <si>
    <t>Lonely Hearts</t>
  </si>
  <si>
    <t>https://www.youtube.com/watch?v=8noz13zrf08</t>
  </si>
  <si>
    <t>8noz13zrf08</t>
  </si>
  <si>
    <t>{'positive': 12, 'neutral': 9, 'negative': 2}</t>
  </si>
  <si>
    <t>October 21, 1982 (Australia)</t>
  </si>
  <si>
    <t>Paul Cox</t>
  </si>
  <si>
    <t>Wendy Hughes</t>
  </si>
  <si>
    <t>Adam Packer Film Productions</t>
  </si>
  <si>
    <t>October 21, 2006 (Taiwan)</t>
  </si>
  <si>
    <t>Todd Robinson</t>
  </si>
  <si>
    <t>Millennium Films</t>
  </si>
  <si>
    <t>A Guide to Recognizing Your Saints</t>
  </si>
  <si>
    <t>https://www.youtube.com/watch?v=fg3XG44eprI</t>
  </si>
  <si>
    <t>fg3XG44eprI</t>
  </si>
  <si>
    <t>{'positive': 2, 'neutral': 4, 'negative': 1}</t>
  </si>
  <si>
    <t>October 13, 2006 (United States)</t>
  </si>
  <si>
    <t>Dito Montiel</t>
  </si>
  <si>
    <t>Everyone's Hero</t>
  </si>
  <si>
    <t>https://www.youtube.com/watch?v=FB4rJ0qn250</t>
  </si>
  <si>
    <t>FB4rJ0qn250</t>
  </si>
  <si>
    <t>{'positive': 51, 'neutral': 61, 'negative': 38}</t>
  </si>
  <si>
    <t>Colin Brady</t>
  </si>
  <si>
    <t>Robert Kurtz</t>
  </si>
  <si>
    <t>Jake T. Austin</t>
  </si>
  <si>
    <t>Arc Productions</t>
  </si>
  <si>
    <t>Severance</t>
  </si>
  <si>
    <t>https://www.youtube.com/watch?v=xEQP4VVuyrY</t>
  </si>
  <si>
    <t>xEQP4VVuyrY</t>
  </si>
  <si>
    <t>{'positive': 31, 'neutral': 23, 'negative': 16}</t>
  </si>
  <si>
    <t>August 25, 2006 (United Kingdom)</t>
  </si>
  <si>
    <t>Christopher Smith</t>
  </si>
  <si>
    <t>James Moran</t>
  </si>
  <si>
    <t>Danny Dyer</t>
  </si>
  <si>
    <t>Qwerty Films</t>
  </si>
  <si>
    <t>Kabhi Alvida Naa Kehna</t>
  </si>
  <si>
    <t>https://www.youtube.com/watch?v=h9fIHRGZKM0</t>
  </si>
  <si>
    <t>h9fIHRGZKM0</t>
  </si>
  <si>
    <t>{'positive': 143, 'neutral': 71, 'negative': 36}</t>
  </si>
  <si>
    <t>August 11, 2006 (India)</t>
  </si>
  <si>
    <t>Karan Johar</t>
  </si>
  <si>
    <t>Shah Rukh Khan</t>
  </si>
  <si>
    <t>Dharma Productions</t>
  </si>
  <si>
    <t>Old Joy</t>
  </si>
  <si>
    <t>https://www.youtube.com/watch?v=2bf8GqDcx0M</t>
  </si>
  <si>
    <t>2bf8GqDcx0M</t>
  </si>
  <si>
    <t>{'positive': 4, 'neutral': 5, 'negative': 2}</t>
  </si>
  <si>
    <t>January 26, 2007 (United Kingdom)</t>
  </si>
  <si>
    <t>Kelly Reichardt</t>
  </si>
  <si>
    <t>Jonathan Raymond</t>
  </si>
  <si>
    <t>Daniel London</t>
  </si>
  <si>
    <t>Film Science</t>
  </si>
  <si>
    <t>The Grudge 2</t>
  </si>
  <si>
    <t>https://www.youtube.com/watch?v=GwcQYZkpZ-w</t>
  </si>
  <si>
    <t>GwcQYZkpZ-w</t>
  </si>
  <si>
    <t>{'positive': 80, 'neutral': 96, 'negative': 74}</t>
  </si>
  <si>
    <t>Takashi Shimizu</t>
  </si>
  <si>
    <t>Stephen Susco</t>
  </si>
  <si>
    <t>For Your Consideration</t>
  </si>
  <si>
    <t>https://www.youtube.com/watch?v=QYlsn7C24hQ</t>
  </si>
  <si>
    <t>QYlsn7C24hQ</t>
  </si>
  <si>
    <t>{'positive': 11, 'neutral': 7, 'negative': 1}</t>
  </si>
  <si>
    <t>Christopher Guest</t>
  </si>
  <si>
    <t>Catherine O'Hara</t>
  </si>
  <si>
    <t>Shangri-La Entertainment</t>
  </si>
  <si>
    <t>The Sentinel</t>
  </si>
  <si>
    <t>https://www.youtube.com/watch?v=ThPzG25NS28</t>
  </si>
  <si>
    <t>ThPzG25NS28</t>
  </si>
  <si>
    <t>{'positive': 6, 'neutral': 5, 'negative': 4}</t>
  </si>
  <si>
    <t>Clark Johnson</t>
  </si>
  <si>
    <t>George Nolfi</t>
  </si>
  <si>
    <t>Michael Douglas</t>
  </si>
  <si>
    <t>The Breed</t>
  </si>
  <si>
    <t>https://www.youtube.com/watch?v=HbkEvvHKNqc</t>
  </si>
  <si>
    <t>HbkEvvHKNqc</t>
  </si>
  <si>
    <t>{'positive': 16, 'neutral': 13, 'negative': 7}</t>
  </si>
  <si>
    <t>October 19, 2007 (South Africa)</t>
  </si>
  <si>
    <t>Nicholas Mastandrea</t>
  </si>
  <si>
    <t>Robert Conte</t>
  </si>
  <si>
    <t>Michelle Rodriguez</t>
  </si>
  <si>
    <t>Film Afrika Worldwide</t>
  </si>
  <si>
    <t>Skinwalkers</t>
  </si>
  <si>
    <t>https://www.youtube.com/watch?v=e4aNhGO1iHM</t>
  </si>
  <si>
    <t>e4aNhGO1iHM</t>
  </si>
  <si>
    <t>{'positive': 3, 'neutral': 8, 'negative': 3}</t>
  </si>
  <si>
    <t>August 10, 2007 (United States)</t>
  </si>
  <si>
    <t>James Isaac</t>
  </si>
  <si>
    <t>James DeMonaco</t>
  </si>
  <si>
    <t>Jason Behr</t>
  </si>
  <si>
    <t>Lionsgate</t>
  </si>
  <si>
    <t>Hoot</t>
  </si>
  <si>
    <t>https://www.youtube.com/watch?v=HgT_xT587MY</t>
  </si>
  <si>
    <t>HgT_xT587MY</t>
  </si>
  <si>
    <t>{'positive': 108, 'neutral': 110, 'negative': 33}</t>
  </si>
  <si>
    <t>Wil Shriner</t>
  </si>
  <si>
    <t>Logan Lerman</t>
  </si>
  <si>
    <t>Hoot Productions LLC</t>
  </si>
  <si>
    <t>There Will Be Blood</t>
  </si>
  <si>
    <t>https://www.youtube.com/watch?v=0FIm5ATyAY0</t>
  </si>
  <si>
    <t>0FIm5ATyAY0</t>
  </si>
  <si>
    <t>{'positive': 85, 'neutral': 82, 'negative': 35}</t>
  </si>
  <si>
    <t>January 25, 2008 (United States)</t>
  </si>
  <si>
    <t>Paul Thomas Anderson</t>
  </si>
  <si>
    <t>Paramount Vantage</t>
  </si>
  <si>
    <t>No Country for Old Men</t>
  </si>
  <si>
    <t>https://www.youtube.com/watch?v=38A__WT3-o0</t>
  </si>
  <si>
    <t>38A__WT3-o0</t>
  </si>
  <si>
    <t>{'positive': 110, 'neutral': 73, 'negative': 67}</t>
  </si>
  <si>
    <t>November 21, 2007 (United States)</t>
  </si>
  <si>
    <t>Ethan Coen</t>
  </si>
  <si>
    <t>Joel Coen</t>
  </si>
  <si>
    <t>Stardust</t>
  </si>
  <si>
    <t>https://www.youtube.com/watch?v=-wwv427DAvA</t>
  </si>
  <si>
    <t>{'positive': 92, 'neutral': 90, 'negative': 20}</t>
  </si>
  <si>
    <t>Matthew Vaughn</t>
  </si>
  <si>
    <t>Jane Goldman</t>
  </si>
  <si>
    <t>Charlie Cox</t>
  </si>
  <si>
    <t>Gone Baby Gone</t>
  </si>
  <si>
    <t>https://www.youtube.com/watch?v=Wzh4Q88sthY</t>
  </si>
  <si>
    <t>Wzh4Q88sthY</t>
  </si>
  <si>
    <t>{'positive': 36, 'neutral': 21, 'negative': 13}</t>
  </si>
  <si>
    <t>October 19, 2007 (United States)</t>
  </si>
  <si>
    <t>Ben Affleck</t>
  </si>
  <si>
    <t>Morgan Freeman</t>
  </si>
  <si>
    <t>Disturbia</t>
  </si>
  <si>
    <t>https://www.youtube.com/watch?v=gZWjvseFptg</t>
  </si>
  <si>
    <t>gZWjvseFptg</t>
  </si>
  <si>
    <t>{'positive': 112, 'neutral': 101, 'negative': 37}</t>
  </si>
  <si>
    <t>April 13, 2007 (United States)</t>
  </si>
  <si>
    <t>Christopher Landon</t>
  </si>
  <si>
    <t>Shia LaBeouf</t>
  </si>
  <si>
    <t>Zodiac</t>
  </si>
  <si>
    <t>https://www.youtube.com/watch?v=yNncHPl1UXg</t>
  </si>
  <si>
    <t>yNncHPl1UXg</t>
  </si>
  <si>
    <t>{'positive': 90, 'neutral': 99, 'negative': 61}</t>
  </si>
  <si>
    <t>March 2, 2007 (United States)</t>
  </si>
  <si>
    <t>David Fincher</t>
  </si>
  <si>
    <t>James Vanderbilt</t>
  </si>
  <si>
    <t>Superbad</t>
  </si>
  <si>
    <t>https://www.youtube.com/watch?v=LvKvus3vCEY</t>
  </si>
  <si>
    <t>LvKvus3vCEY</t>
  </si>
  <si>
    <t>{'positive': 94, 'neutral': 101, 'negative': 21}</t>
  </si>
  <si>
    <t>August 17, 2007 (United States)</t>
  </si>
  <si>
    <t>Greg Mottola</t>
  </si>
  <si>
    <t>Seth Rogen</t>
  </si>
  <si>
    <t>Michael Cera</t>
  </si>
  <si>
    <t>Transformers</t>
  </si>
  <si>
    <t>https://www.youtube.com/watch?v=itnqEauWQZM</t>
  </si>
  <si>
    <t>itnqEauWQZM</t>
  </si>
  <si>
    <t>{'positive': 54, 'neutral': 141, 'negative': 56}</t>
  </si>
  <si>
    <t>July 3, 2007 (United States)</t>
  </si>
  <si>
    <t>Harry Potter and the Order of the Phoenix</t>
  </si>
  <si>
    <t>https://www.youtube.com/watch?v=y6ZW7KXaXYk</t>
  </si>
  <si>
    <t>y6ZW7KXaXYk</t>
  </si>
  <si>
    <t>{'positive': 107, 'neutral': 98, 'negative': 45}</t>
  </si>
  <si>
    <t>July 11, 2007 (United States)</t>
  </si>
  <si>
    <t>David Yates</t>
  </si>
  <si>
    <t>Michael Goldenberg</t>
  </si>
  <si>
    <t>Into the Wild</t>
  </si>
  <si>
    <t>https://www.youtube.com/watch?v=XZG1FzyB8DI</t>
  </si>
  <si>
    <t>XZG1FzyB8DI</t>
  </si>
  <si>
    <t>{'positive': 120, 'neutral': 73, 'negative': 57}</t>
  </si>
  <si>
    <t>Sean Penn</t>
  </si>
  <si>
    <t>Emile Hirsch</t>
  </si>
  <si>
    <t>Atonement</t>
  </si>
  <si>
    <t>https://www.youtube.com/watch?v=zRlkHu-R7yI</t>
  </si>
  <si>
    <t>zRlkHu-R7yI</t>
  </si>
  <si>
    <t>{'positive': 96, 'neutral': 70, 'negative': 84}</t>
  </si>
  <si>
    <t>January 11, 2008 (United States)</t>
  </si>
  <si>
    <t>Ian McEwan</t>
  </si>
  <si>
    <t>American Gangster</t>
  </si>
  <si>
    <t>https://www.youtube.com/watch?v=BV_nssS6Zkg</t>
  </si>
  <si>
    <t>BV_nssS6Zkg</t>
  </si>
  <si>
    <t>{'positive': 114, 'neutral': 108, 'negative': 28}</t>
  </si>
  <si>
    <t>November 2, 2007 (United States)</t>
  </si>
  <si>
    <t>Steven Zaillian</t>
  </si>
  <si>
    <t>Spider-Man 3</t>
  </si>
  <si>
    <t>https://www.youtube.com/watch?v=e5wUilOeOmg</t>
  </si>
  <si>
    <t>e5wUilOeOmg</t>
  </si>
  <si>
    <t>{'positive': 98, 'neutral': 117, 'negative': 35}</t>
  </si>
  <si>
    <t>May 4, 2007 (United States)</t>
  </si>
  <si>
    <t>Sam Raimi</t>
  </si>
  <si>
    <t>Tobey Maguire</t>
  </si>
  <si>
    <t>Live Free or Die Hard</t>
  </si>
  <si>
    <t>https://www.youtube.com/watch?v=8Jz-8UcCiws</t>
  </si>
  <si>
    <t>8Jz-8UcCiws</t>
  </si>
  <si>
    <t>{'positive': 100, 'neutral': 44, 'negative': 76}</t>
  </si>
  <si>
    <t>June 27, 2007 (United States)</t>
  </si>
  <si>
    <t>John Carlin</t>
  </si>
  <si>
    <t>Bruce Willis</t>
  </si>
  <si>
    <t>Hot Fuzz</t>
  </si>
  <si>
    <t>https://www.youtube.com/watch?v=L6PKkxn7pq0</t>
  </si>
  <si>
    <t>L6PKkxn7pq0</t>
  </si>
  <si>
    <t>{'positive': 14, 'neutral': 21, 'negative': 3}</t>
  </si>
  <si>
    <t>April 20, 2007 (United States)</t>
  </si>
  <si>
    <t>Edgar Wright</t>
  </si>
  <si>
    <t>Simon Pegg</t>
  </si>
  <si>
    <t>I Am Legend</t>
  </si>
  <si>
    <t>https://www.youtube.com/watch?v=dtKMEAXyPkg</t>
  </si>
  <si>
    <t>dtKMEAXyPkg</t>
  </si>
  <si>
    <t>{'positive': 80, 'neutral': 121, 'negative': 49}</t>
  </si>
  <si>
    <t>December 14, 2007 (United States)</t>
  </si>
  <si>
    <t>Mark Protosevich</t>
  </si>
  <si>
    <t>Sunshine</t>
  </si>
  <si>
    <t>https://www.youtube.com/watch?v=h9CgwOifQzo</t>
  </si>
  <si>
    <t>h9CgwOifQzo</t>
  </si>
  <si>
    <t>{'positive': 20, 'neutral': 41, 'negative': 13}</t>
  </si>
  <si>
    <t>July 14, 2000 (United States)</t>
  </si>
  <si>
    <t>IstvÃ¡n SzabÃ³</t>
  </si>
  <si>
    <t>Alliance Atlantis Communications</t>
  </si>
  <si>
    <t>Sci-Fi</t>
  </si>
  <si>
    <t>July 27, 2007 (United States)</t>
  </si>
  <si>
    <t>Danny Boyle</t>
  </si>
  <si>
    <t>Alex Garland</t>
  </si>
  <si>
    <t>DNA Films</t>
  </si>
  <si>
    <t>Juno</t>
  </si>
  <si>
    <t>https://www.youtube.com/watch?v=K0SKf0K3bxg</t>
  </si>
  <si>
    <t>K0SKf0K3bxg</t>
  </si>
  <si>
    <t>{'positive': 92, 'neutral': 97, 'negative': 61}</t>
  </si>
  <si>
    <t>December 25, 2007 (United States)</t>
  </si>
  <si>
    <t>Jason Reitman</t>
  </si>
  <si>
    <t>Diablo Cody</t>
  </si>
  <si>
    <t>Elliot Page</t>
  </si>
  <si>
    <t>28 Weeks Later</t>
  </si>
  <si>
    <t>https://www.youtube.com/watch?v=ljqY7qrnycw</t>
  </si>
  <si>
    <t>ljqY7qrnycw</t>
  </si>
  <si>
    <t>{'positive': 33, 'neutral': 38, 'negative': 35}</t>
  </si>
  <si>
    <t>May 11, 2007 (United States)</t>
  </si>
  <si>
    <t>Juan Carlos Fresnadillo</t>
  </si>
  <si>
    <t>Rowan Joffe</t>
  </si>
  <si>
    <t>Jeremy Renner</t>
  </si>
  <si>
    <t>Fox Atomic</t>
  </si>
  <si>
    <t>Hitman</t>
  </si>
  <si>
    <t>https://www.youtube.com/watch?v=alQlJDRnQkE</t>
  </si>
  <si>
    <t>alQlJDRnQkE</t>
  </si>
  <si>
    <t>{'positive': 105, 'neutral': 103, 'negative': 42}</t>
  </si>
  <si>
    <t>Xavier Gens</t>
  </si>
  <si>
    <t>Skip Woods</t>
  </si>
  <si>
    <t>Timothy Olyphant</t>
  </si>
  <si>
    <t>The Mist</t>
  </si>
  <si>
    <t>https://www.youtube.com/watch?v=LhCKXJNGzN8</t>
  </si>
  <si>
    <t>LhCKXJNGzN8</t>
  </si>
  <si>
    <t>{'positive': 73, 'neutral': 63, 'negative': 114}</t>
  </si>
  <si>
    <t>Frank Darabont</t>
  </si>
  <si>
    <t>Thomas Jane</t>
  </si>
  <si>
    <t>Hairspray</t>
  </si>
  <si>
    <t>https://www.youtube.com/watch?v=SUoG7mqCixI</t>
  </si>
  <si>
    <t>SUoG7mqCixI</t>
  </si>
  <si>
    <t>{'positive': 126, 'neutral': 90, 'negative': 34}</t>
  </si>
  <si>
    <t>February 26, 1988 (United States)</t>
  </si>
  <si>
    <t>John Waters</t>
  </si>
  <si>
    <t>Sonny Bono</t>
  </si>
  <si>
    <t>July 20, 2007 (United States)</t>
  </si>
  <si>
    <t>Leslie Dixon</t>
  </si>
  <si>
    <t>Knocked Up</t>
  </si>
  <si>
    <t>https://www.youtube.com/watch?v=cv01Mcdf8rI</t>
  </si>
  <si>
    <t>cv01Mcdf8rI</t>
  </si>
  <si>
    <t>{'positive': 112, 'neutral': 97, 'negative': 41}</t>
  </si>
  <si>
    <t>June 1, 2007 (United States)</t>
  </si>
  <si>
    <t>Sweeney Todd: the Demon Barber of Fleet Street</t>
  </si>
  <si>
    <t>https://www.youtube.com/watch?v=acHBq_oZm-8</t>
  </si>
  <si>
    <t>acHBq_oZm-8</t>
  </si>
  <si>
    <t>{'positive': 116, 'neutral': 93, 'negative': 41}</t>
  </si>
  <si>
    <t>December 21, 2007 (United States)</t>
  </si>
  <si>
    <t>John Logan</t>
  </si>
  <si>
    <t>Ghost Rider</t>
  </si>
  <si>
    <t>https://www.youtube.com/watch?v=nu6R7ypaz5g</t>
  </si>
  <si>
    <t>nu6R7ypaz5g</t>
  </si>
  <si>
    <t>{'positive': 74, 'neutral': 116, 'negative': 61}</t>
  </si>
  <si>
    <t>February 16, 2007 (United States)</t>
  </si>
  <si>
    <t>Hot Rod</t>
  </si>
  <si>
    <t>https://www.youtube.com/watch?v=yByhd7FAOug</t>
  </si>
  <si>
    <t>yByhd7FAOug</t>
  </si>
  <si>
    <t>{'positive': 52, 'neutral': 48, 'negative': 11}</t>
  </si>
  <si>
    <t>August 3, 2007 (United States)</t>
  </si>
  <si>
    <t>Akiva Schaffer</t>
  </si>
  <si>
    <t>Pam Brady</t>
  </si>
  <si>
    <t>Andy Samberg</t>
  </si>
  <si>
    <t>The Darjeeling Limited</t>
  </si>
  <si>
    <t>https://www.youtube.com/watch?v=aO1bYukdvLI</t>
  </si>
  <si>
    <t>aO1bYukdvLI</t>
  </si>
  <si>
    <t>{'positive': 126, 'neutral': 96, 'negative': 29}</t>
  </si>
  <si>
    <t>October 26, 2007 (United States)</t>
  </si>
  <si>
    <t>Wes Anderson</t>
  </si>
  <si>
    <t>Bridge to Terabithia</t>
  </si>
  <si>
    <t>https://www.youtube.com/watch?v=T2TDSEG57hI</t>
  </si>
  <si>
    <t>T2TDSEG57hI</t>
  </si>
  <si>
    <t>{'positive': 81, 'neutral': 77, 'negative': 93}</t>
  </si>
  <si>
    <t>Gabor Csupo</t>
  </si>
  <si>
    <t>Jeff Stockwell</t>
  </si>
  <si>
    <t>Walden Media</t>
  </si>
  <si>
    <t>The Nanny Diaries</t>
  </si>
  <si>
    <t>https://www.youtube.com/watch?v=Fwb8euJ-Evk</t>
  </si>
  <si>
    <t>Fwb8euJ-Evk</t>
  </si>
  <si>
    <t>August 24, 2007 (United States)</t>
  </si>
  <si>
    <t>Shari Springer Berman</t>
  </si>
  <si>
    <t>Emma McLaughlin</t>
  </si>
  <si>
    <t>Funny Games</t>
  </si>
  <si>
    <t>https://www.youtube.com/watch?v=Ec-70W_K77U</t>
  </si>
  <si>
    <t>Ec-70W_K77U</t>
  </si>
  <si>
    <t>{'positive': 80, 'neutral': 71, 'negative': 99}</t>
  </si>
  <si>
    <t>April 4, 2008 (United Kingdom)</t>
  </si>
  <si>
    <t>Michael Haneke</t>
  </si>
  <si>
    <t>Celluloid Dreams</t>
  </si>
  <si>
    <t>Halloween</t>
  </si>
  <si>
    <t>https://www.youtube.com/watch?v=ek1ePFp-nBI</t>
  </si>
  <si>
    <t>ek1ePFp-nBI</t>
  </si>
  <si>
    <t>{'positive': 100, 'neutral': 81, 'negative': 69}</t>
  </si>
  <si>
    <t>August 31, 2007 (United States)</t>
  </si>
  <si>
    <t>Scout Taylor-Compton</t>
  </si>
  <si>
    <t>October 19, 2018 (United States)</t>
  </si>
  <si>
    <t>David Gordon Green</t>
  </si>
  <si>
    <t>Jamie Lee Curtis</t>
  </si>
  <si>
    <t>Blumhouse Productions</t>
  </si>
  <si>
    <t>Eastern Promises</t>
  </si>
  <si>
    <t>https://www.youtube.com/watch?v=ifilHp3_dWQ</t>
  </si>
  <si>
    <t>ifilHp3_dWQ</t>
  </si>
  <si>
    <t>{'positive': 27, 'neutral': 21, 'negative': 6}</t>
  </si>
  <si>
    <t>September 21, 2007 (United States)</t>
  </si>
  <si>
    <t>Kudos Film and Television</t>
  </si>
  <si>
    <t>The Bourne Ultimatum</t>
  </si>
  <si>
    <t>https://www.youtube.com/watch?v=ZT2ZxjUjSo0</t>
  </si>
  <si>
    <t>ZT2ZxjUjSo0</t>
  </si>
  <si>
    <t>{'positive': 65, 'neutral': 57, 'negative': 31}</t>
  </si>
  <si>
    <t>Paul Greengrass</t>
  </si>
  <si>
    <t>Tony Gilroy</t>
  </si>
  <si>
    <t>Fracture</t>
  </si>
  <si>
    <t>https://www.youtube.com/watch?v=UG1Lxnn8Qa8</t>
  </si>
  <si>
    <t>UG1Lxnn8Qa8</t>
  </si>
  <si>
    <t>{'positive': 26, 'neutral': 12, 'negative': 8}</t>
  </si>
  <si>
    <t>Gregory Hoblit</t>
  </si>
  <si>
    <t>Daniel Pyne</t>
  </si>
  <si>
    <t>Anthony Hopkins</t>
  </si>
  <si>
    <t>Beowulf</t>
  </si>
  <si>
    <t>https://www.youtube.com/watch?v=DLukQJO5SH8</t>
  </si>
  <si>
    <t>DLukQJO5SH8</t>
  </si>
  <si>
    <t>{'positive': 37, 'neutral': 44, 'negative': 13}</t>
  </si>
  <si>
    <t>November 16, 2007 (United States)</t>
  </si>
  <si>
    <t>Robert Zemeckis</t>
  </si>
  <si>
    <t>Ray Winstone</t>
  </si>
  <si>
    <t>Next</t>
  </si>
  <si>
    <t>https://www.youtube.com/watch?v=pRH5u5lpArQ</t>
  </si>
  <si>
    <t>pRH5u5lpArQ</t>
  </si>
  <si>
    <t>{'positive': 123, 'neutral': 72, 'negative': 55}</t>
  </si>
  <si>
    <t>April 27, 2007 (United States)</t>
  </si>
  <si>
    <t>Gary Goldman</t>
  </si>
  <si>
    <t>3:10 to Yuma</t>
  </si>
  <si>
    <t>https://www.youtube.com/watch?v=jX1m45CwvJ8</t>
  </si>
  <si>
    <t>jX1m45CwvJ8</t>
  </si>
  <si>
    <t>{'positive': 114, 'neutral': 84, 'negative': 52}</t>
  </si>
  <si>
    <t>September 7, 2007 (United States)</t>
  </si>
  <si>
    <t>Halsted Welles</t>
  </si>
  <si>
    <t>Across the Universe</t>
  </si>
  <si>
    <t>https://www.youtube.com/watch?v=spf7RULGNOU</t>
  </si>
  <si>
    <t>spf7RULGNOU</t>
  </si>
  <si>
    <t>{'positive': 100, 'neutral': 104, 'negative': 46}</t>
  </si>
  <si>
    <t>October 12, 2007 (United States)</t>
  </si>
  <si>
    <t>Julie Taymor</t>
  </si>
  <si>
    <t>Dick Clement</t>
  </si>
  <si>
    <t>Evan Rachel Wood</t>
  </si>
  <si>
    <t>Ocean's Thirteen</t>
  </si>
  <si>
    <t>https://www.youtube.com/watch?v=so9Eh-Guci8</t>
  </si>
  <si>
    <t>so9Eh-Guci8</t>
  </si>
  <si>
    <t>{'positive': 24, 'neutral': 31, 'negative': 11}</t>
  </si>
  <si>
    <t>June 8, 2007 (United States)</t>
  </si>
  <si>
    <t>Steven Soderbergh</t>
  </si>
  <si>
    <t>Brian Koppelman</t>
  </si>
  <si>
    <t>George Clooney</t>
  </si>
  <si>
    <t>Blades of Glory</t>
  </si>
  <si>
    <t>https://www.youtube.com/watch?v=UrZb-dZKCIQ</t>
  </si>
  <si>
    <t>UrZb-dZKCIQ</t>
  </si>
  <si>
    <t>{'positive': 24, 'neutral': 33, 'negative': 11}</t>
  </si>
  <si>
    <t>Josh Gordon</t>
  </si>
  <si>
    <t>Jeff Cox</t>
  </si>
  <si>
    <t>Surf's Up</t>
  </si>
  <si>
    <t>https://www.youtube.com/watch?v=OSVJudaQt2c</t>
  </si>
  <si>
    <t>OSVJudaQt2c</t>
  </si>
  <si>
    <t>{'positive': 25, 'neutral': 20, 'negative': 3}</t>
  </si>
  <si>
    <t>Ash Brannon</t>
  </si>
  <si>
    <t>Don Rhymer</t>
  </si>
  <si>
    <t>Resident Evil: Extinction</t>
  </si>
  <si>
    <t>https://www.youtube.com/watch?v=eDMjVARsCOk</t>
  </si>
  <si>
    <t>eDMjVARsCOk</t>
  </si>
  <si>
    <t>{'positive': 52, 'neutral': 53, 'negative': 27}</t>
  </si>
  <si>
    <t>Russell Mulcahy</t>
  </si>
  <si>
    <t>Paul W.S. Anderson</t>
  </si>
  <si>
    <t>Milla Jovovich</t>
  </si>
  <si>
    <t>30 Days of Night</t>
  </si>
  <si>
    <t>https://www.youtube.com/watch?v=8ClVrVK_y0E</t>
  </si>
  <si>
    <t>8ClVrVK_y0E</t>
  </si>
  <si>
    <t>{'positive': 63, 'neutral': 62, 'negative': 37}</t>
  </si>
  <si>
    <t>Steve Niles</t>
  </si>
  <si>
    <t>Awake</t>
  </si>
  <si>
    <t>https://www.youtube.com/watch?v=2fuowcxdrYc</t>
  </si>
  <si>
    <t>2fuowcxdrYc</t>
  </si>
  <si>
    <t>{'positive': 75, 'neutral': 88, 'negative': 87}</t>
  </si>
  <si>
    <t>Joby Harold</t>
  </si>
  <si>
    <t>Dead Silence</t>
  </si>
  <si>
    <t>https://www.youtube.com/watch?v=8b_HVtHmK30</t>
  </si>
  <si>
    <t>8b_HVtHmK30</t>
  </si>
  <si>
    <t>{'positive': 72, 'neutral': 98, 'negative': 80}</t>
  </si>
  <si>
    <t>March 16, 2007 (United States)</t>
  </si>
  <si>
    <t>James Wan</t>
  </si>
  <si>
    <t>Ryan Kwanten</t>
  </si>
  <si>
    <t>Bee Movie</t>
  </si>
  <si>
    <t>https://www.youtube.com/watch?v=VONRQMx78YI</t>
  </si>
  <si>
    <t>VONRQMx78YI</t>
  </si>
  <si>
    <t>{'positive': 101, 'neutral': 122, 'negative': 27}</t>
  </si>
  <si>
    <t>Simon J. Smith</t>
  </si>
  <si>
    <t>Jerry Seinfeld</t>
  </si>
  <si>
    <t>DreamWorks Animation</t>
  </si>
  <si>
    <t>The Heartbreak Kid</t>
  </si>
  <si>
    <t>https://www.youtube.com/watch?v=8mAnjJdE5vQ</t>
  </si>
  <si>
    <t>8mAnjJdE5vQ</t>
  </si>
  <si>
    <t>{'positive': 16, 'neutral': 16, 'negative': 6}</t>
  </si>
  <si>
    <t>October 5, 2007 (United States)</t>
  </si>
  <si>
    <t>Bobby Farrelly</t>
  </si>
  <si>
    <t>Scot Armstrong</t>
  </si>
  <si>
    <t>Ben Stiller</t>
  </si>
  <si>
    <t>Aliens vs. Predator: Requiem</t>
  </si>
  <si>
    <t>https://www.youtube.com/watch?v=oqLM_21tqyc</t>
  </si>
  <si>
    <t>oqLM_21tqyc</t>
  </si>
  <si>
    <t>{'positive': 20, 'neutral': 23, 'negative': 13}</t>
  </si>
  <si>
    <t>Colin Strause</t>
  </si>
  <si>
    <t>Shane Salerno</t>
  </si>
  <si>
    <t>Reiko Aylesworth</t>
  </si>
  <si>
    <t>https://www.youtube.com/watch?v=WIASqPZqnhs</t>
  </si>
  <si>
    <t>WIASqPZqnhs</t>
  </si>
  <si>
    <t>{'positive': 94, 'neutral': 96, 'negative': 60}</t>
  </si>
  <si>
    <t>Fantasy</t>
  </si>
  <si>
    <t>June 22, 2007 (United States)</t>
  </si>
  <si>
    <t>Matt Greenberg</t>
  </si>
  <si>
    <t>John Cusack</t>
  </si>
  <si>
    <t>The Kingdom</t>
  </si>
  <si>
    <t>https://www.youtube.com/watch?v=T7xGu-SnWUk</t>
  </si>
  <si>
    <t>T7xGu-SnWUk</t>
  </si>
  <si>
    <t>{'positive': 76, 'neutral': 66, 'negative': 38}</t>
  </si>
  <si>
    <t>September 28, 2007 (United States)</t>
  </si>
  <si>
    <t>Peter Berg</t>
  </si>
  <si>
    <t>Matthew Michael Carnahan</t>
  </si>
  <si>
    <t>Jamie Foxx</t>
  </si>
  <si>
    <t>Good Luck Chuck</t>
  </si>
  <si>
    <t>https://www.youtube.com/watch?v=Mfd-BbBsGM4</t>
  </si>
  <si>
    <t>Mfd-BbBsGM4</t>
  </si>
  <si>
    <t>{'positive': 78, 'neutral': 72, 'negative': 40}</t>
  </si>
  <si>
    <t>Mark Helfrich</t>
  </si>
  <si>
    <t>Josh Stolberg</t>
  </si>
  <si>
    <t>Dane Cook</t>
  </si>
  <si>
    <t>Hostel: Part II</t>
  </si>
  <si>
    <t>https://www.youtube.com/watch?v=7oG7ktw806Y</t>
  </si>
  <si>
    <t>7oG7ktw806Y</t>
  </si>
  <si>
    <t>{'positive': 21, 'neutral': 30, 'negative': 20}</t>
  </si>
  <si>
    <t>Lauren German</t>
  </si>
  <si>
    <t>The Golden Compass</t>
  </si>
  <si>
    <t>https://www.youtube.com/watch?v=LHYoOGfBObU</t>
  </si>
  <si>
    <t>LHYoOGfBObU</t>
  </si>
  <si>
    <t>{'positive': 114, 'neutral': 87, 'negative': 33}</t>
  </si>
  <si>
    <t>December 7, 2007 (United States)</t>
  </si>
  <si>
    <t>Chris Weitz</t>
  </si>
  <si>
    <t>Rush Hour 3</t>
  </si>
  <si>
    <t>https://www.youtube.com/watch?v=FRDRWXfQyJE</t>
  </si>
  <si>
    <t>FRDRWXfQyJE</t>
  </si>
  <si>
    <t>{'positive': 59, 'neutral': 80, 'negative': 34}</t>
  </si>
  <si>
    <t>Jeff Nathanson</t>
  </si>
  <si>
    <t>The Babysitters</t>
  </si>
  <si>
    <t>https://www.youtube.com/watch?v=h4YtGf1sMBs</t>
  </si>
  <si>
    <t>h4YtGf1sMBs</t>
  </si>
  <si>
    <t>{'positive': 12, 'neutral': 8, 'negative': 5}</t>
  </si>
  <si>
    <t>May 13, 2011 (Poland)</t>
  </si>
  <si>
    <t>David Ross</t>
  </si>
  <si>
    <t>Lauren Birkell</t>
  </si>
  <si>
    <t>Forensic Films</t>
  </si>
  <si>
    <t>Timecrimes</t>
  </si>
  <si>
    <t>https://www.youtube.com/watch?v=3XuWoe9NSic</t>
  </si>
  <si>
    <t>3XuWoe9NSic</t>
  </si>
  <si>
    <t>{'positive': 98, 'neutral': 89, 'negative': 57}</t>
  </si>
  <si>
    <t>June 27, 2008 (Spain)</t>
  </si>
  <si>
    <t>Nacho Vigalondo</t>
  </si>
  <si>
    <t>Karra Elejalde</t>
  </si>
  <si>
    <t>Karbo Vantas Entertainment</t>
  </si>
  <si>
    <t>Meet the Robinsons</t>
  </si>
  <si>
    <t>https://www.youtube.com/watch?v=S396-fnLldk</t>
  </si>
  <si>
    <t>S396-fnLldk</t>
  </si>
  <si>
    <t>{'positive': 100, 'neutral': 115, 'negative': 36}</t>
  </si>
  <si>
    <t>Stephen J. Anderson</t>
  </si>
  <si>
    <t>Jon Bernstein</t>
  </si>
  <si>
    <t>Daniel Hansen</t>
  </si>
  <si>
    <t>Walt Disney Animation Studios</t>
  </si>
  <si>
    <t>Michael Clayton</t>
  </si>
  <si>
    <t>https://www.youtube.com/watch?v=5kJRYBhG43Q</t>
  </si>
  <si>
    <t>5kJRYBhG43Q</t>
  </si>
  <si>
    <t>{'positive': 77, 'neutral': 39, 'negative': 24}</t>
  </si>
  <si>
    <t>Samuels Media</t>
  </si>
  <si>
    <t>The Bucket List</t>
  </si>
  <si>
    <t>https://www.youtube.com/watch?v=vc3mkG21ob4</t>
  </si>
  <si>
    <t>vc3mkG21ob4</t>
  </si>
  <si>
    <t>{'positive': 137, 'neutral': 66, 'negative': 47}</t>
  </si>
  <si>
    <t>Rob Reiner</t>
  </si>
  <si>
    <t>Justin Zackham</t>
  </si>
  <si>
    <t>Jack Nicholson</t>
  </si>
  <si>
    <t>Lust, Caution</t>
  </si>
  <si>
    <t>https://www.youtube.com/watch?v=CizN-DvGhrc</t>
  </si>
  <si>
    <t>CizN-DvGhrc</t>
  </si>
  <si>
    <t>{'positive': 129, 'neutral': 74, 'negative': 47}</t>
  </si>
  <si>
    <t>NC-17</t>
  </si>
  <si>
    <t>Eileen Chang</t>
  </si>
  <si>
    <t>Tony Chiu-Wai Leung</t>
  </si>
  <si>
    <t>Taiwan</t>
  </si>
  <si>
    <t>Haishang Films</t>
  </si>
  <si>
    <t>Charlie Wilson's War</t>
  </si>
  <si>
    <t>https://www.youtube.com/watch?v=G1mnSjjeC2o</t>
  </si>
  <si>
    <t>G1mnSjjeC2o</t>
  </si>
  <si>
    <t>{'positive': 66, 'neutral': 80, 'negative': 78}</t>
  </si>
  <si>
    <t>Mike Nichols</t>
  </si>
  <si>
    <t>Aaron Sorkin</t>
  </si>
  <si>
    <t>Paranormal Activity</t>
  </si>
  <si>
    <t>https://www.youtube.com/watch?v=F_UxLEqd074</t>
  </si>
  <si>
    <t>F_UxLEqd074</t>
  </si>
  <si>
    <t>{'positive': 80, 'neutral': 86, 'negative': 84}</t>
  </si>
  <si>
    <t>October 16, 2009 (United States)</t>
  </si>
  <si>
    <t>Oren Peli</t>
  </si>
  <si>
    <t>Katie Featherston</t>
  </si>
  <si>
    <t>Solana Films</t>
  </si>
  <si>
    <t>Freedom Writers</t>
  </si>
  <si>
    <t>https://www.youtube.com/watch?v=miz1V13QWsU</t>
  </si>
  <si>
    <t>miz1V13QWsU</t>
  </si>
  <si>
    <t>{'positive': 110, 'neutral': 99, 'negative': 41}</t>
  </si>
  <si>
    <t>Richard LaGravenese</t>
  </si>
  <si>
    <t>Hilary Swank</t>
  </si>
  <si>
    <t>Before the Devil Knows You're Dead</t>
  </si>
  <si>
    <t>https://www.youtube.com/watch?v=kiE8t8xbCog</t>
  </si>
  <si>
    <t>kiE8t8xbCog</t>
  </si>
  <si>
    <t>{'positive': 8, 'neutral': 0, 'negative': 2}</t>
  </si>
  <si>
    <t>Sidney Lumet</t>
  </si>
  <si>
    <t>Kelly Masterson</t>
  </si>
  <si>
    <t>Capitol Films</t>
  </si>
  <si>
    <t>In the Valley of Elah</t>
  </si>
  <si>
    <t>https://www.youtube.com/watch?v=OCBr3dk6kBc</t>
  </si>
  <si>
    <t>OCBr3dk6kBc</t>
  </si>
  <si>
    <t>{'positive': 6, 'neutral': 6, 'negative': 6}</t>
  </si>
  <si>
    <t>Paul Haggis</t>
  </si>
  <si>
    <t>P.S. I Love You</t>
  </si>
  <si>
    <t>https://www.youtube.com/watch?v=CZzW6_hR068</t>
  </si>
  <si>
    <t>CZzW6_hR068</t>
  </si>
  <si>
    <t>{'positive': 106, 'neutral': 89, 'negative': 55}</t>
  </si>
  <si>
    <t>National Treasure: Book of Secrets</t>
  </si>
  <si>
    <t>https://www.youtube.com/watch?v=lq6MlrkFHG0</t>
  </si>
  <si>
    <t>lq6MlrkFHG0</t>
  </si>
  <si>
    <t>{'positive': 17, 'neutral': 15, 'negative': 3}</t>
  </si>
  <si>
    <t>Jon Turteltaub</t>
  </si>
  <si>
    <t>Marianne Wibberley</t>
  </si>
  <si>
    <t>Lars and the Real Girl</t>
  </si>
  <si>
    <t>https://www.youtube.com/watch?v=XNcs9DrKYRU</t>
  </si>
  <si>
    <t>XNcs9DrKYRU</t>
  </si>
  <si>
    <t>{'positive': 108, 'neutral': 103, 'negative': 39}</t>
  </si>
  <si>
    <t>Craig Gillespie</t>
  </si>
  <si>
    <t>Nancy Oliver</t>
  </si>
  <si>
    <t>Ryan Gosling</t>
  </si>
  <si>
    <t>The Orphanage</t>
  </si>
  <si>
    <t>https://www.youtube.com/watch?v=UkuKtS-N1rM</t>
  </si>
  <si>
    <t>UkuKtS-N1rM</t>
  </si>
  <si>
    <t>{'positive': 105, 'neutral': 81, 'negative': 61}</t>
  </si>
  <si>
    <t>J.A. Bayona</t>
  </si>
  <si>
    <t>Sergio G. SÃ¡nchez</t>
  </si>
  <si>
    <t>BelÃ©n Rueda</t>
  </si>
  <si>
    <t>MEDIA Programme of the European Union</t>
  </si>
  <si>
    <t>Hannibal Rising</t>
  </si>
  <si>
    <t>https://www.youtube.com/watch?v=J7AVgWT_zy0</t>
  </si>
  <si>
    <t>J7AVgWT_zy0</t>
  </si>
  <si>
    <t>{'positive': 124, 'neutral': 56, 'negative': 70}</t>
  </si>
  <si>
    <t>Peter Webber</t>
  </si>
  <si>
    <t>Thomas Harris</t>
  </si>
  <si>
    <t>Gaspard Ulliel</t>
  </si>
  <si>
    <t>Young Hannibal Productions</t>
  </si>
  <si>
    <t>Saw IV</t>
  </si>
  <si>
    <t>https://www.youtube.com/watch?v=hQ7JF5JZkoo</t>
  </si>
  <si>
    <t>hQ7JF5JZkoo</t>
  </si>
  <si>
    <t>{'positive': 11, 'neutral': 18, 'negative': 9}</t>
  </si>
  <si>
    <t>Patrick Melton</t>
  </si>
  <si>
    <t>Tobin Bell</t>
  </si>
  <si>
    <t>Premonition</t>
  </si>
  <si>
    <t>https://www.youtube.com/watch?v=qwqCTjl6IJI</t>
  </si>
  <si>
    <t>qwqCTjl6IJI</t>
  </si>
  <si>
    <t>{'positive': 80, 'neutral': 94, 'negative': 76}</t>
  </si>
  <si>
    <t>Mennan Yapo</t>
  </si>
  <si>
    <t>Bill Kelly</t>
  </si>
  <si>
    <t>Sandra Bullock</t>
  </si>
  <si>
    <t>The Simpsons Movie</t>
  </si>
  <si>
    <t>https://www.youtube.com/watch?v=XPG0MqIcby8</t>
  </si>
  <si>
    <t>XPG0MqIcby8</t>
  </si>
  <si>
    <t>{'positive': 88, 'neutral': 138, 'negative': 25}</t>
  </si>
  <si>
    <t>David Silverman</t>
  </si>
  <si>
    <t>James L. Brooks</t>
  </si>
  <si>
    <t>Dan Castellaneta</t>
  </si>
  <si>
    <t>Teeth</t>
  </si>
  <si>
    <t>https://www.youtube.com/watch?v=yH8yuld4DUE</t>
  </si>
  <si>
    <t>yH8yuld4DUE</t>
  </si>
  <si>
    <t>{'positive': 85, 'neutral': 98, 'negative': 67}</t>
  </si>
  <si>
    <t>April 3, 2008 (Singapore)</t>
  </si>
  <si>
    <t>Mitchell Lichtenstein</t>
  </si>
  <si>
    <t>Jess Weixler</t>
  </si>
  <si>
    <t>Pierpoline Films</t>
  </si>
  <si>
    <t>Death at a Funeral</t>
  </si>
  <si>
    <t>https://www.youtube.com/watch?v=LkbR3nQqcrk</t>
  </si>
  <si>
    <t>LkbR3nQqcrk</t>
  </si>
  <si>
    <t>{'positive': 133, 'neutral': 73, 'negative': 44}</t>
  </si>
  <si>
    <t>Frank Oz</t>
  </si>
  <si>
    <t>Dean Craig</t>
  </si>
  <si>
    <t>Matthew Macfadyen</t>
  </si>
  <si>
    <t>Sidney Kimmel Entertainment</t>
  </si>
  <si>
    <t>April 16, 2010 (United States)</t>
  </si>
  <si>
    <t>Neil LaBute</t>
  </si>
  <si>
    <t>Chris Rock</t>
  </si>
  <si>
    <t>Wild Hogs</t>
  </si>
  <si>
    <t>https://www.youtube.com/watch?v=zSvwmgWCJ2s</t>
  </si>
  <si>
    <t>zSvwmgWCJ2s</t>
  </si>
  <si>
    <t>{'positive': 7, 'neutral': 4, 'negative': 0}</t>
  </si>
  <si>
    <t>Walt Becker</t>
  </si>
  <si>
    <t>Brad Copeland</t>
  </si>
  <si>
    <t>Tim Allen</t>
  </si>
  <si>
    <t>Mr. Brooks</t>
  </si>
  <si>
    <t>https://www.youtube.com/watch?v=hXfbVIFc6t4</t>
  </si>
  <si>
    <t>hXfbVIFc6t4</t>
  </si>
  <si>
    <t>{'positive': 126, 'neutral': 76, 'negative': 48}</t>
  </si>
  <si>
    <t>Bruce A. Evans</t>
  </si>
  <si>
    <t>Kevin Costner</t>
  </si>
  <si>
    <t>Mr. Bean's Holiday</t>
  </si>
  <si>
    <t>https://www.youtube.com/watch?v=LZfIzJ6XwPQ</t>
  </si>
  <si>
    <t>LZfIzJ6XwPQ</t>
  </si>
  <si>
    <t>{'positive': 13, 'neutral': 38, 'negative': 5}</t>
  </si>
  <si>
    <t>Steve Bendelack</t>
  </si>
  <si>
    <t>Burn After Reading</t>
  </si>
  <si>
    <t>https://www.youtube.com/watch?v=SVCHSiRWjJM</t>
  </si>
  <si>
    <t>SVCHSiRWjJM</t>
  </si>
  <si>
    <t>{'positive': 141, 'neutral': 79, 'negative': 31}</t>
  </si>
  <si>
    <t>September 12, 2008 (United States)</t>
  </si>
  <si>
    <t>Forgetting Sarah Marshall</t>
  </si>
  <si>
    <t>https://www.youtube.com/watch?v=K4xD8ZMdJms</t>
  </si>
  <si>
    <t>K4xD8ZMdJms</t>
  </si>
  <si>
    <t>{'positive': 79, 'neutral': 84, 'negative': 33}</t>
  </si>
  <si>
    <t>April 18, 2008 (United States)</t>
  </si>
  <si>
    <t>Nicholas Stoller</t>
  </si>
  <si>
    <t>Jason Segel</t>
  </si>
  <si>
    <t>Kristen Bell</t>
  </si>
  <si>
    <t>Seven Pounds</t>
  </si>
  <si>
    <t>https://www.youtube.com/watch?v=zdMpeO5G4OQ</t>
  </si>
  <si>
    <t>zdMpeO5G4OQ</t>
  </si>
  <si>
    <t>{'positive': 97, 'neutral': 78, 'negative': 33}</t>
  </si>
  <si>
    <t>December 19, 2008 (United States)</t>
  </si>
  <si>
    <t>Grant Nieporte</t>
  </si>
  <si>
    <t>In Bruges</t>
  </si>
  <si>
    <t>https://www.youtube.com/watch?v=96harmMOyiY</t>
  </si>
  <si>
    <t>96harmMOyiY</t>
  </si>
  <si>
    <t>{'positive': 23, 'neutral': 20, 'negative': 10}</t>
  </si>
  <si>
    <t>February 29, 2008 (United States)</t>
  </si>
  <si>
    <t>Martin McDonagh</t>
  </si>
  <si>
    <t>Sex and the City</t>
  </si>
  <si>
    <t>https://www.youtube.com/watch?v=g9Mx2OLnoGI</t>
  </si>
  <si>
    <t>g9Mx2OLnoGI</t>
  </si>
  <si>
    <t>{'positive': 91, 'neutral': 120, 'negative': 34}</t>
  </si>
  <si>
    <t>May 30, 2008 (United States)</t>
  </si>
  <si>
    <t>Michael Patrick King</t>
  </si>
  <si>
    <t>Sarah Jessica Parker</t>
  </si>
  <si>
    <t>Slumdog Millionaire</t>
  </si>
  <si>
    <t>https://www.youtube.com/watch?v=AIzbwV7on6Q</t>
  </si>
  <si>
    <t>AIzbwV7on6Q</t>
  </si>
  <si>
    <t>{'positive': 121, 'neutral': 92, 'negative': 37}</t>
  </si>
  <si>
    <t>December 25, 2008 (United States)</t>
  </si>
  <si>
    <t>Simon Beaufoy</t>
  </si>
  <si>
    <t>Dev Patel</t>
  </si>
  <si>
    <t>RocknRolla</t>
  </si>
  <si>
    <t>https://www.youtube.com/watch?v=TdpR8VuvbCM</t>
  </si>
  <si>
    <t>TdpR8VuvbCM</t>
  </si>
  <si>
    <t>{'positive': 85, 'neutral': 80, 'negative': 29}</t>
  </si>
  <si>
    <t>October 31, 2008 (United States)</t>
  </si>
  <si>
    <t>Gerard Butler</t>
  </si>
  <si>
    <t>Gran Torino</t>
  </si>
  <si>
    <t>https://www.youtube.com/watch?v=RMhbr2XQblk</t>
  </si>
  <si>
    <t>RMhbr2XQblk</t>
  </si>
  <si>
    <t>{'positive': 112, 'neutral': 92, 'negative': 46}</t>
  </si>
  <si>
    <t>January 9, 2009 (United States)</t>
  </si>
  <si>
    <t>Clint Eastwood</t>
  </si>
  <si>
    <t>Nick Schenk</t>
  </si>
  <si>
    <t>Matten Productions</t>
  </si>
  <si>
    <t>The Duchess</t>
  </si>
  <si>
    <t>https://www.youtube.com/watch?v=111EyWUrYZM</t>
  </si>
  <si>
    <t>111EyWUrYZM</t>
  </si>
  <si>
    <t>{'positive': 71, 'neutral': 52, 'negative': 26}</t>
  </si>
  <si>
    <t>October 10, 2008 (United States)</t>
  </si>
  <si>
    <t>Saul Dibb</t>
  </si>
  <si>
    <t>Jeffrey Hatcher</t>
  </si>
  <si>
    <t>The Reader</t>
  </si>
  <si>
    <t>https://www.youtube.com/watch?v=4_NSEZm8sIo</t>
  </si>
  <si>
    <t>4_NSEZm8sIo</t>
  </si>
  <si>
    <t>{'positive': 17, 'neutral': 8, 'negative': 8}</t>
  </si>
  <si>
    <t>January 30, 2009 (United States)</t>
  </si>
  <si>
    <t>Stephen Daldry</t>
  </si>
  <si>
    <t>David Hare</t>
  </si>
  <si>
    <t>The Hurt Locker</t>
  </si>
  <si>
    <t>https://www.youtube.com/watch?v=AIbFvqFYRT4</t>
  </si>
  <si>
    <t>AIbFvqFYRT4</t>
  </si>
  <si>
    <t>{'positive': 111, 'neutral': 82, 'negative': 57}</t>
  </si>
  <si>
    <t>July 31, 2009 (United States)</t>
  </si>
  <si>
    <t>Kathryn Bigelow</t>
  </si>
  <si>
    <t>Mark Boal</t>
  </si>
  <si>
    <t>Voltage Pictures</t>
  </si>
  <si>
    <t>Rambo</t>
  </si>
  <si>
    <t>https://www.youtube.com/watch?v=2CRjdwRYQbU</t>
  </si>
  <si>
    <t>2CRjdwRYQbU</t>
  </si>
  <si>
    <t>Sylvester Stallone</t>
  </si>
  <si>
    <t>Art Monterastelli</t>
  </si>
  <si>
    <t>The Happening</t>
  </si>
  <si>
    <t>https://www.youtube.com/watch?v=1I9ZQVK8gV8</t>
  </si>
  <si>
    <t>1I9ZQVK8gV8</t>
  </si>
  <si>
    <t>{'positive': 90, 'neutral': 96, 'negative': 64}</t>
  </si>
  <si>
    <t>June 13, 2008 (United States)</t>
  </si>
  <si>
    <t>M. Night Shyamalan</t>
  </si>
  <si>
    <t>The Wrestler</t>
  </si>
  <si>
    <t>https://www.youtube.com/watch?v=61-GFxjTyV0</t>
  </si>
  <si>
    <t>61-GFxjTyV0</t>
  </si>
  <si>
    <t>{'positive': 132, 'neutral': 62, 'negative': 56}</t>
  </si>
  <si>
    <t>Robert Siegel</t>
  </si>
  <si>
    <t>Wild Bunch</t>
  </si>
  <si>
    <t>Cloverfield</t>
  </si>
  <si>
    <t>https://www.youtube.com/watch?v=_afPFLvh2qg</t>
  </si>
  <si>
    <t>_afPFLvh2qg</t>
  </si>
  <si>
    <t>{'positive': 107, 'neutral': 89, 'negative': 54}</t>
  </si>
  <si>
    <t>January 18, 2008 (United States)</t>
  </si>
  <si>
    <t>Matt Reeves</t>
  </si>
  <si>
    <t>Drew Goddard</t>
  </si>
  <si>
    <t>Mike Vogel</t>
  </si>
  <si>
    <t>Changeling</t>
  </si>
  <si>
    <t>https://www.youtube.com/watch?v=i3jjAm2dBeo</t>
  </si>
  <si>
    <t>i3jjAm2dBeo</t>
  </si>
  <si>
    <t>{'positive': 10, 'neutral': 12, 'negative': 7}</t>
  </si>
  <si>
    <t>J. Michael Straczynski</t>
  </si>
  <si>
    <t>Angelina Jolie</t>
  </si>
  <si>
    <t>Imagine Entertainment</t>
  </si>
  <si>
    <t>Eagle Eye</t>
  </si>
  <si>
    <t>https://www.youtube.com/watch?v=_wkqo_Rd3_Q</t>
  </si>
  <si>
    <t>_wkqo_Rd3_Q</t>
  </si>
  <si>
    <t>{'positive': 107, 'neutral': 86, 'negative': 57}</t>
  </si>
  <si>
    <t>September 26, 2008 (United States)</t>
  </si>
  <si>
    <t>John Glenn</t>
  </si>
  <si>
    <t>The Ruins</t>
  </si>
  <si>
    <t>https://www.youtube.com/watch?v=x3JKmTK70Mc</t>
  </si>
  <si>
    <t>x3JKmTK70Mc</t>
  </si>
  <si>
    <t>{'positive': 64, 'neutral': 85, 'negative': 56}</t>
  </si>
  <si>
    <t>April 4, 2008 (United States)</t>
  </si>
  <si>
    <t>Carter Smith</t>
  </si>
  <si>
    <t>Scott B. Smith</t>
  </si>
  <si>
    <t>Shawn Ashmore</t>
  </si>
  <si>
    <t>The Other Boleyn Girl</t>
  </si>
  <si>
    <t>https://www.youtube.com/watch?v=NX0LoorqtRM</t>
  </si>
  <si>
    <t>NX0LoorqtRM</t>
  </si>
  <si>
    <t>{'positive': 97, 'neutral': 99, 'negative': 54}</t>
  </si>
  <si>
    <t>Justin Chadwick</t>
  </si>
  <si>
    <t>Natalie Portman</t>
  </si>
  <si>
    <t>https://www.youtube.com/watch?v=oqkdB7It5Go</t>
  </si>
  <si>
    <t>oqkdB7It5Go</t>
  </si>
  <si>
    <t>{'positive': 29, 'neutral': 39, 'negative': 9}</t>
  </si>
  <si>
    <t>March 28, 2008 (United States)</t>
  </si>
  <si>
    <t>Peter Steinfeld</t>
  </si>
  <si>
    <t>Jim Sturgess</t>
  </si>
  <si>
    <t>Never Back Down</t>
  </si>
  <si>
    <t>https://www.youtube.com/watch?v=2tc-RPjZRm8</t>
  </si>
  <si>
    <t>2tc-RPjZRm8</t>
  </si>
  <si>
    <t>{'positive': 115, 'neutral': 92, 'negative': 43}</t>
  </si>
  <si>
    <t>March 14, 2008 (United States)</t>
  </si>
  <si>
    <t>Jeff Wadlow</t>
  </si>
  <si>
    <t>Chris Hauty</t>
  </si>
  <si>
    <t>Sean Faris</t>
  </si>
  <si>
    <t>The Mummy: Tomb of the Dragon Emperor</t>
  </si>
  <si>
    <t>https://www.youtube.com/watch?v=ol-U0ibnVD4</t>
  </si>
  <si>
    <t>ol-U0ibnVD4</t>
  </si>
  <si>
    <t>{'positive': 97, 'neutral': 72, 'negative': 81}</t>
  </si>
  <si>
    <t>August 1, 2008 (United States)</t>
  </si>
  <si>
    <t>Rob Cohen</t>
  </si>
  <si>
    <t>Alfred Gough</t>
  </si>
  <si>
    <t>Brendan Fraser</t>
  </si>
  <si>
    <t>Hancock</t>
  </si>
  <si>
    <t>https://www.youtube.com/watch?v=6iFcGNOWnA8</t>
  </si>
  <si>
    <t>6iFcGNOWnA8</t>
  </si>
  <si>
    <t>{'positive': 30, 'neutral': 33, 'negative': 9}</t>
  </si>
  <si>
    <t>July 2, 2008 (United States)</t>
  </si>
  <si>
    <t>Vy Vincent Ngo</t>
  </si>
  <si>
    <t>Journey to the Center of the Earth</t>
  </si>
  <si>
    <t>https://www.youtube.com/watch?v=iJkspWwwZLM</t>
  </si>
  <si>
    <t>iJkspWwwZLM</t>
  </si>
  <si>
    <t>{'positive': 107, 'neutral': 122, 'negative': 21}</t>
  </si>
  <si>
    <t>July 11, 2008 (United States)</t>
  </si>
  <si>
    <t>Eric Brevig</t>
  </si>
  <si>
    <t>Michael D. Weiss</t>
  </si>
  <si>
    <t>Bolt</t>
  </si>
  <si>
    <t>https://www.youtube.com/watch?v=Pj0a7GkMH3w</t>
  </si>
  <si>
    <t>Pj0a7GkMH3w</t>
  </si>
  <si>
    <t>{'positive': 53, 'neutral': 68, 'negative': 14}</t>
  </si>
  <si>
    <t>November 21, 2008 (United States)</t>
  </si>
  <si>
    <t>Byron Howard</t>
  </si>
  <si>
    <t>Dan Fogelman</t>
  </si>
  <si>
    <t>Sex Drive</t>
  </si>
  <si>
    <t>https://www.youtube.com/watch?v=2xOUCZH14Is</t>
  </si>
  <si>
    <t>2xOUCZH14Is</t>
  </si>
  <si>
    <t>{'positive': 128, 'neutral': 90, 'negative': 32}</t>
  </si>
  <si>
    <t>October 17, 2008 (United States)</t>
  </si>
  <si>
    <t>Sean Anders</t>
  </si>
  <si>
    <t>Josh Zuckerman</t>
  </si>
  <si>
    <t>Death Race</t>
  </si>
  <si>
    <t>https://www.youtube.com/watch?v=C8bxcJZrus0</t>
  </si>
  <si>
    <t>C8bxcJZrus0</t>
  </si>
  <si>
    <t>{'positive': 105, 'neutral': 94, 'negative': 52}</t>
  </si>
  <si>
    <t>August 22, 2008 (United States)</t>
  </si>
  <si>
    <t>Pineapple Express</t>
  </si>
  <si>
    <t>https://www.youtube.com/watch?v=BWZt4v6b1hI</t>
  </si>
  <si>
    <t>BWZt4v6b1hI</t>
  </si>
  <si>
    <t>{'positive': 102, 'neutral': 114, 'negative': 34}</t>
  </si>
  <si>
    <t>August 6, 2008 (United States)</t>
  </si>
  <si>
    <t>Valkyrie</t>
  </si>
  <si>
    <t>https://www.youtube.com/watch?v=-YppIQUiE9Y</t>
  </si>
  <si>
    <t>{'positive': 92, 'neutral': 129, 'negative': 29}</t>
  </si>
  <si>
    <t>Christopher McQuarrie</t>
  </si>
  <si>
    <t>27 Dresses</t>
  </si>
  <si>
    <t>https://www.youtube.com/watch?v=J9DzAjOe7sY</t>
  </si>
  <si>
    <t>J9DzAjOe7sY</t>
  </si>
  <si>
    <t>{'positive': 51, 'neutral': 63, 'negative': 24}</t>
  </si>
  <si>
    <t>Katherine Heigl</t>
  </si>
  <si>
    <t>Let the Right One In</t>
  </si>
  <si>
    <t>https://www.youtube.com/watch?v=ICp4g9p_rgo</t>
  </si>
  <si>
    <t>ICp4g9p_rgo</t>
  </si>
  <si>
    <t>{'positive': 121, 'neutral': 79, 'negative': 50}</t>
  </si>
  <si>
    <t>December 12, 2008 (United States)</t>
  </si>
  <si>
    <t>Tomas Alfredson</t>
  </si>
  <si>
    <t>John Ajvide Lindqvist</t>
  </si>
  <si>
    <t>KÃ¥re Hedebrant</t>
  </si>
  <si>
    <t>Sweden</t>
  </si>
  <si>
    <t>EFTI</t>
  </si>
  <si>
    <t>Role Models</t>
  </si>
  <si>
    <t>https://www.youtube.com/watch?v=7RChtV9AH4M</t>
  </si>
  <si>
    <t>7RChtV9AH4M</t>
  </si>
  <si>
    <t>{'positive': 34, 'neutral': 47, 'negative': 11}</t>
  </si>
  <si>
    <t>November 7, 2008 (United States)</t>
  </si>
  <si>
    <t>David Wain</t>
  </si>
  <si>
    <t>Timothy Dowling</t>
  </si>
  <si>
    <t>Paul Rudd</t>
  </si>
  <si>
    <t>Defiance</t>
  </si>
  <si>
    <t>https://www.youtube.com/watch?v=yw6Rwum7zcU</t>
  </si>
  <si>
    <t>yw6Rwum7zcU</t>
  </si>
  <si>
    <t>{'positive': 104, 'neutral': 81, 'negative': 65}</t>
  </si>
  <si>
    <t>January 16, 2009 (United States)</t>
  </si>
  <si>
    <t>Clayton Frohman</t>
  </si>
  <si>
    <t>Definitely, Maybe</t>
  </si>
  <si>
    <t>https://www.youtube.com/watch?v=0oK4VOUmOkc</t>
  </si>
  <si>
    <t>0oK4VOUmOkc</t>
  </si>
  <si>
    <t>{'positive': 125, 'neutral': 107, 'negative': 18}</t>
  </si>
  <si>
    <t>February 14, 2008 (United States)</t>
  </si>
  <si>
    <t>Adam Brooks</t>
  </si>
  <si>
    <t>The Forbidden Kingdom</t>
  </si>
  <si>
    <t>https://www.youtube.com/watch?v=2o9rv1SN1HY</t>
  </si>
  <si>
    <t>2o9rv1SN1HY</t>
  </si>
  <si>
    <t>{'positive': 60, 'neutral': 43, 'negative': 35}</t>
  </si>
  <si>
    <t>Rob Minkoff</t>
  </si>
  <si>
    <t>John Fusco</t>
  </si>
  <si>
    <t>Casey Silver Productions</t>
  </si>
  <si>
    <t>Bronson</t>
  </si>
  <si>
    <t>https://www.youtube.com/watch?v=paa9knyJKrs</t>
  </si>
  <si>
    <t>paa9knyJKrs</t>
  </si>
  <si>
    <t>{'positive': 93, 'neutral': 103, 'negative': 54}</t>
  </si>
  <si>
    <t>March 13, 2009 (United Kingdom)</t>
  </si>
  <si>
    <t>Nicolas Winding Refn</t>
  </si>
  <si>
    <t>Brock Norman Brock</t>
  </si>
  <si>
    <t>Vertigo Films</t>
  </si>
  <si>
    <t>https://www.youtube.com/watch?v=mfI4hK9I2k0</t>
  </si>
  <si>
    <t>mfI4hK9I2k0</t>
  </si>
  <si>
    <t>{'positive': 94, 'neutral': 75, 'negative': 36}</t>
  </si>
  <si>
    <t>November 26, 2008 (United States)</t>
  </si>
  <si>
    <t>Baz Luhrmann</t>
  </si>
  <si>
    <t>Yes Man</t>
  </si>
  <si>
    <t>https://www.youtube.com/watch?v=dDh1l3qVNoY</t>
  </si>
  <si>
    <t>dDh1l3qVNoY</t>
  </si>
  <si>
    <t>{'positive': 84, 'neutral': 39, 'negative': 28}</t>
  </si>
  <si>
    <t>Peyton Reed</t>
  </si>
  <si>
    <t>Body of Lies</t>
  </si>
  <si>
    <t>https://www.youtube.com/watch?v=bxQW8NGNb60</t>
  </si>
  <si>
    <t>bxQW8NGNb60</t>
  </si>
  <si>
    <t>{'positive': 63, 'neutral': 39, 'negative': 18}</t>
  </si>
  <si>
    <t>Disaster Movie</t>
  </si>
  <si>
    <t>https://www.youtube.com/watch?v=tihG_2BSUqg</t>
  </si>
  <si>
    <t>tihG_2BSUqg</t>
  </si>
  <si>
    <t>{'positive': 71, 'neutral': 74, 'negative': 105}</t>
  </si>
  <si>
    <t>August 29, 2008 (United States)</t>
  </si>
  <si>
    <t>Jason Friedberg</t>
  </si>
  <si>
    <t>Carmen Electra</t>
  </si>
  <si>
    <t>Superhero Movie</t>
  </si>
  <si>
    <t>https://www.youtube.com/watch?v=bDeRyQchao8</t>
  </si>
  <si>
    <t>bDeRyQchao8</t>
  </si>
  <si>
    <t>{'positive': 28, 'neutral': 28, 'negative': 12}</t>
  </si>
  <si>
    <t>Craig Mazin</t>
  </si>
  <si>
    <t>Drake Bell</t>
  </si>
  <si>
    <t>Jumper</t>
  </si>
  <si>
    <t>https://www.youtube.com/watch?v=DtacNQkFHvo</t>
  </si>
  <si>
    <t>DtacNQkFHvo</t>
  </si>
  <si>
    <t>{'positive': 8, 'neutral': 53, 'negative': 17}</t>
  </si>
  <si>
    <t>David S. Goyer</t>
  </si>
  <si>
    <t>The Bank Job</t>
  </si>
  <si>
    <t>https://www.youtube.com/watch?v=c417t_pXz-w</t>
  </si>
  <si>
    <t>c417t_pXz-w</t>
  </si>
  <si>
    <t>{'positive': 46, 'neutral': 38, 'negative': 11}</t>
  </si>
  <si>
    <t>March 7, 2008 (United States)</t>
  </si>
  <si>
    <t>Roger Donaldson</t>
  </si>
  <si>
    <t>Mosaic</t>
  </si>
  <si>
    <t>Street Kings</t>
  </si>
  <si>
    <t>https://www.youtube.com/watch?v=jdHjrd4P9Rs</t>
  </si>
  <si>
    <t>jdHjrd4P9Rs</t>
  </si>
  <si>
    <t>{'positive': 108, 'neutral': 89, 'negative': 53}</t>
  </si>
  <si>
    <t>April 11, 2008 (United States)</t>
  </si>
  <si>
    <t>James Ellroy</t>
  </si>
  <si>
    <t>Get Smart</t>
  </si>
  <si>
    <t>https://www.youtube.com/watch?v=K9WNBO3szgQ</t>
  </si>
  <si>
    <t>K9WNBO3szgQ</t>
  </si>
  <si>
    <t>{'positive': 93, 'neutral': 94, 'negative': 63}</t>
  </si>
  <si>
    <t>June 20, 2008 (United States)</t>
  </si>
  <si>
    <t>Tom J. Astle</t>
  </si>
  <si>
    <t>Punisher: War Zone</t>
  </si>
  <si>
    <t>https://www.youtube.com/watch?v=liABMxEvPAc</t>
  </si>
  <si>
    <t>liABMxEvPAc</t>
  </si>
  <si>
    <t>{'positive': 108, 'neutral': 59, 'negative': 83}</t>
  </si>
  <si>
    <t>December 5, 2008 (United States)</t>
  </si>
  <si>
    <t>Nick Santora</t>
  </si>
  <si>
    <t>Ray Stevenson</t>
  </si>
  <si>
    <t>You Don't Mess with the Zohan</t>
  </si>
  <si>
    <t>https://www.youtube.com/watch?v=ucmnTmYpGhI</t>
  </si>
  <si>
    <t>ucmnTmYpGhI</t>
  </si>
  <si>
    <t>{'positive': 86, 'neutral': 111, 'negative': 53}</t>
  </si>
  <si>
    <t>June 6, 2008 (United States)</t>
  </si>
  <si>
    <t>Dennis Dugan</t>
  </si>
  <si>
    <t>Hellboy II: the Golden Army</t>
  </si>
  <si>
    <t>https://www.youtube.com/watch?v=GZEdzk4F7N8</t>
  </si>
  <si>
    <t>GZEdzk4F7N8</t>
  </si>
  <si>
    <t>{'positive': 1, 'neutral': 1, 'negative': 1}</t>
  </si>
  <si>
    <t>Ron Perlman</t>
  </si>
  <si>
    <t>Synecdoche, New York</t>
  </si>
  <si>
    <t>https://www.youtube.com/watch?v=i2q8F0yRmrs</t>
  </si>
  <si>
    <t>i2q8F0yRmrs</t>
  </si>
  <si>
    <t>{'positive': 37, 'neutral': 37, 'negative': 22}</t>
  </si>
  <si>
    <t>February 5, 2009 (Netherlands)</t>
  </si>
  <si>
    <t>Charlie Kaufman</t>
  </si>
  <si>
    <t>Marley &amp; Me</t>
  </si>
  <si>
    <t>https://www.youtube.com/watch?v=0UMMGNxg1Lg</t>
  </si>
  <si>
    <t>0UMMGNxg1Lg</t>
  </si>
  <si>
    <t>{'positive': 91, 'neutral': 99, 'negative': 60}</t>
  </si>
  <si>
    <t>Scott Frank</t>
  </si>
  <si>
    <t>Fool's Gold</t>
  </si>
  <si>
    <t>https://www.youtube.com/watch?v=EElmapouc0c</t>
  </si>
  <si>
    <t>EElmapouc0c</t>
  </si>
  <si>
    <t>{'positive': 45, 'neutral': 46, 'negative': 10}</t>
  </si>
  <si>
    <t>February 8, 2008 (United States)</t>
  </si>
  <si>
    <t>John Claflin</t>
  </si>
  <si>
    <t>The Secret Life of Bees</t>
  </si>
  <si>
    <t>https://www.youtube.com/watch?v=pVCil2oSNYY</t>
  </si>
  <si>
    <t>pVCil2oSNYY</t>
  </si>
  <si>
    <t>{'positive': 152, 'neutral': 59, 'negative': 39}</t>
  </si>
  <si>
    <t>Gina Prince-Bythewood</t>
  </si>
  <si>
    <t>Dakota Fanning</t>
  </si>
  <si>
    <t>Nick and Norah's Infinite Playlist</t>
  </si>
  <si>
    <t>https://www.youtube.com/watch?v=2ApNfaukwVo</t>
  </si>
  <si>
    <t>2ApNfaukwVo</t>
  </si>
  <si>
    <t>{'positive': 12, 'neutral': 4, 'negative': 3}</t>
  </si>
  <si>
    <t>October 3, 2008 (United States)</t>
  </si>
  <si>
    <t>Peter Sollett</t>
  </si>
  <si>
    <t>Lorene Scafaria</t>
  </si>
  <si>
    <t>Doomsday</t>
  </si>
  <si>
    <t>https://www.youtube.com/watch?v=mJMjiCxHLdg</t>
  </si>
  <si>
    <t>mJMjiCxHLdg</t>
  </si>
  <si>
    <t>{'positive': 81, 'neutral': 88, 'negative': 81}</t>
  </si>
  <si>
    <t>Rhona Mitra</t>
  </si>
  <si>
    <t>Max Payne</t>
  </si>
  <si>
    <t>https://www.youtube.com/watch?v=GklHaGfncJI</t>
  </si>
  <si>
    <t>GklHaGfncJI</t>
  </si>
  <si>
    <t>{'positive': 107, 'neutral': 68, 'negative': 75}</t>
  </si>
  <si>
    <t>John Moore</t>
  </si>
  <si>
    <t>Beau Thorne</t>
  </si>
  <si>
    <t>Abandon Entertainment</t>
  </si>
  <si>
    <t>The Day the Earth Stood Still</t>
  </si>
  <si>
    <t>https://www.youtube.com/watch?v=abTYs6s1pdI</t>
  </si>
  <si>
    <t>abTYs6s1pdI</t>
  </si>
  <si>
    <t>{'positive': 17, 'neutral': 15, 'negative': 13}</t>
  </si>
  <si>
    <t>David Scarpa</t>
  </si>
  <si>
    <t>The Spirit</t>
  </si>
  <si>
    <t>https://www.youtube.com/watch?v=egvFBZFi0vY</t>
  </si>
  <si>
    <t>egvFBZFi0vY</t>
  </si>
  <si>
    <t>{'positive': 91, 'neutral': 76, 'negative': 83}</t>
  </si>
  <si>
    <t>Gabriel Macht</t>
  </si>
  <si>
    <t>Ghost Town</t>
  </si>
  <si>
    <t>https://www.youtube.com/watch?v=yyWFwKnm21Y</t>
  </si>
  <si>
    <t>yyWFwKnm21Y</t>
  </si>
  <si>
    <t>{'positive': 8, 'neutral': 15, 'negative': 4}</t>
  </si>
  <si>
    <t>September 19, 2008 (United States)</t>
  </si>
  <si>
    <t>David Koepp</t>
  </si>
  <si>
    <t>Ricky Gervais</t>
  </si>
  <si>
    <t>Bottle Shock</t>
  </si>
  <si>
    <t>https://www.youtube.com/watch?v=gYOvh1gE6I4</t>
  </si>
  <si>
    <t>gYOvh1gE6I4</t>
  </si>
  <si>
    <t>{'positive': 12, 'neutral': 5, 'negative': 1}</t>
  </si>
  <si>
    <t>September 5, 2008 (United States)</t>
  </si>
  <si>
    <t>Randall Miller</t>
  </si>
  <si>
    <t>Jody Savin</t>
  </si>
  <si>
    <t>Chris Pine</t>
  </si>
  <si>
    <t>Shocking Bottle</t>
  </si>
  <si>
    <t>The Rocker</t>
  </si>
  <si>
    <t>https://www.youtube.com/watch?v=VZhmvFCk6rE</t>
  </si>
  <si>
    <t>VZhmvFCk6rE</t>
  </si>
  <si>
    <t>{'positive': 72, 'neutral': 48, 'negative': 19}</t>
  </si>
  <si>
    <t>August 20, 2008 (United States)</t>
  </si>
  <si>
    <t>Peter Cattaneo</t>
  </si>
  <si>
    <t>Maya Forbes</t>
  </si>
  <si>
    <t>Rainn Wilson</t>
  </si>
  <si>
    <t>Semi-Pro</t>
  </si>
  <si>
    <t>https://www.youtube.com/watch?v=QdoODXShjss</t>
  </si>
  <si>
    <t>QdoODXShjss</t>
  </si>
  <si>
    <t>Kent Alterman</t>
  </si>
  <si>
    <t>Repo! The Genetic Opera</t>
  </si>
  <si>
    <t>https://www.youtube.com/watch?v=MzgpU25C6fg</t>
  </si>
  <si>
    <t>MzgpU25C6fg</t>
  </si>
  <si>
    <t>{'positive': 126, 'neutral': 69, 'negative': 54}</t>
  </si>
  <si>
    <t>November 20, 2008 (Czech Republic)</t>
  </si>
  <si>
    <t>Darren Smith</t>
  </si>
  <si>
    <t>Paul Sorvino</t>
  </si>
  <si>
    <t>Outlander</t>
  </si>
  <si>
    <t>https://www.youtube.com/watch?v=PFFKjptRr7Y</t>
  </si>
  <si>
    <t>PFFKjptRr7Y</t>
  </si>
  <si>
    <t>{'positive': 130, 'neutral': 75, 'negative': 46}</t>
  </si>
  <si>
    <t>July 11, 2008 (Latvia)</t>
  </si>
  <si>
    <t>Howard McCain</t>
  </si>
  <si>
    <t>Dirk Blackman</t>
  </si>
  <si>
    <t>Jim Caviezel</t>
  </si>
  <si>
    <t>Saw V</t>
  </si>
  <si>
    <t>https://www.youtube.com/watch?v=1Xg2hhuYukE</t>
  </si>
  <si>
    <t>1Xg2hhuYukE</t>
  </si>
  <si>
    <t>{'positive': 7, 'neutral': 8, 'negative': 0}</t>
  </si>
  <si>
    <t>October 24, 2008 (United States)</t>
  </si>
  <si>
    <t>David Hackl</t>
  </si>
  <si>
    <t>Scott Patterson</t>
  </si>
  <si>
    <t>Miss Pettigrew Lives for a Day</t>
  </si>
  <si>
    <t>https://www.youtube.com/watch?v=9UsfT_NJdiA</t>
  </si>
  <si>
    <t>9UsfT_NJdiA</t>
  </si>
  <si>
    <t>{'positive': 2, 'neutral': 2, 'negative': 1}</t>
  </si>
  <si>
    <t>Bharat Nalluri</t>
  </si>
  <si>
    <t>David Magee</t>
  </si>
  <si>
    <t>Frances McDormand</t>
  </si>
  <si>
    <t>Hunger</t>
  </si>
  <si>
    <t>https://www.youtube.com/watch?v=h61PbLOmyY0</t>
  </si>
  <si>
    <t>h61PbLOmyY0</t>
  </si>
  <si>
    <t>{'positive': 121, 'neutral': 70, 'negative': 59}</t>
  </si>
  <si>
    <t>October 31, 2008 (United Kingdom)</t>
  </si>
  <si>
    <t>Steve McQueen</t>
  </si>
  <si>
    <t>Enda Walsh</t>
  </si>
  <si>
    <t>Stuart Graham</t>
  </si>
  <si>
    <t>Film4</t>
  </si>
  <si>
    <t>The Women</t>
  </si>
  <si>
    <t>https://www.youtube.com/watch?v=RlxwcwESDkQ</t>
  </si>
  <si>
    <t>RlxwcwESDkQ</t>
  </si>
  <si>
    <t>{'positive': 113, 'neutral': 55, 'negative': 64}</t>
  </si>
  <si>
    <t>Diane English</t>
  </si>
  <si>
    <t>Meg Ryan</t>
  </si>
  <si>
    <t>Picturehouse</t>
  </si>
  <si>
    <t>Choke</t>
  </si>
  <si>
    <t>https://www.youtube.com/watch?v=KY3D-htXKFE</t>
  </si>
  <si>
    <t>KY3D-htXKFE</t>
  </si>
  <si>
    <t>{'positive': 76, 'neutral': 123, 'negative': 51}</t>
  </si>
  <si>
    <t>October 30, 2008 (Australia)</t>
  </si>
  <si>
    <t>Clark Gregg</t>
  </si>
  <si>
    <t>Sam Rockwell</t>
  </si>
  <si>
    <t>Doubt</t>
  </si>
  <si>
    <t>https://www.youtube.com/watch?v=f8S0ANEp4vc</t>
  </si>
  <si>
    <t>f8S0ANEp4vc</t>
  </si>
  <si>
    <t>{'positive': 36, 'neutral': 32, 'negative': 20}</t>
  </si>
  <si>
    <t>John Patrick Shanley</t>
  </si>
  <si>
    <t>Meryl Streep</t>
  </si>
  <si>
    <t>Goodspeed Productions</t>
  </si>
  <si>
    <t>10,000 BC</t>
  </si>
  <si>
    <t>https://www.youtube.com/watch?v=GMO8PC94egI</t>
  </si>
  <si>
    <t>GMO8PC94egI</t>
  </si>
  <si>
    <t>{'positive': 11, 'neutral': 25, 'negative': 9}</t>
  </si>
  <si>
    <t>Roland Emmerich</t>
  </si>
  <si>
    <t>The Midnight Meat Train</t>
  </si>
  <si>
    <t>https://www.youtube.com/watch?v=wtUiRfMy_uI</t>
  </si>
  <si>
    <t>wtUiRfMy_uI</t>
  </si>
  <si>
    <t>{'positive': 43, 'neutral': 33, 'negative': 26}</t>
  </si>
  <si>
    <t>RyÃ»hei Kitamura</t>
  </si>
  <si>
    <t>Jeff Buhler</t>
  </si>
  <si>
    <t>Vinnie Jones</t>
  </si>
  <si>
    <t>Lakeshore Entertainment</t>
  </si>
  <si>
    <t>Drillbit Taylor</t>
  </si>
  <si>
    <t>https://www.youtube.com/watch?v=Y21ElFK5YKw</t>
  </si>
  <si>
    <t>Y21ElFK5YKw</t>
  </si>
  <si>
    <t>{'positive': 5, 'neutral': 6, 'negative': 2}</t>
  </si>
  <si>
    <t>March 21, 2008 (United States)</t>
  </si>
  <si>
    <t>Steven Brill</t>
  </si>
  <si>
    <t>Kristofor Brown</t>
  </si>
  <si>
    <t>Made of Honor</t>
  </si>
  <si>
    <t>https://www.youtube.com/watch?v=XFQN3biQ4x8</t>
  </si>
  <si>
    <t>XFQN3biQ4x8</t>
  </si>
  <si>
    <t>{'positive': 90, 'neutral': 73, 'negative': 12}</t>
  </si>
  <si>
    <t>May 2, 2008 (United States)</t>
  </si>
  <si>
    <t>Paul Weiland</t>
  </si>
  <si>
    <t>Adam Sztykiel</t>
  </si>
  <si>
    <t>Patrick Dempsey</t>
  </si>
  <si>
    <t>What Happens in Vegas</t>
  </si>
  <si>
    <t>https://www.youtube.com/watch?v=NLdkkpMrZIY</t>
  </si>
  <si>
    <t>NLdkkpMrZIY</t>
  </si>
  <si>
    <t>{'positive': 28, 'neutral': 83, 'negative': 18}</t>
  </si>
  <si>
    <t>May 9, 2008 (United States)</t>
  </si>
  <si>
    <t>Tom Vaughan</t>
  </si>
  <si>
    <t>Dana Fox</t>
  </si>
  <si>
    <t>Cameron Diaz</t>
  </si>
  <si>
    <t>The Brothers Bloom</t>
  </si>
  <si>
    <t>https://www.youtube.com/watch?v=d99KKdw-bXw</t>
  </si>
  <si>
    <t>d99KKdw-bXw</t>
  </si>
  <si>
    <t>{'positive': 0, 'neutral': 1, 'negative': 1}</t>
  </si>
  <si>
    <t>June 19, 2009 (United States)</t>
  </si>
  <si>
    <t>Rachel Weisz</t>
  </si>
  <si>
    <t>Endgame Entertainment</t>
  </si>
  <si>
    <t>Inkheart</t>
  </si>
  <si>
    <t>https://www.youtube.com/watch?v=6wKm5vU6SSU</t>
  </si>
  <si>
    <t>6wKm5vU6SSU</t>
  </si>
  <si>
    <t>{'positive': 123, 'neutral': 74, 'negative': 53}</t>
  </si>
  <si>
    <t>January 23, 2009 (United States)</t>
  </si>
  <si>
    <t>David Lindsay-Abaire</t>
  </si>
  <si>
    <t>Appaloosa</t>
  </si>
  <si>
    <t>https://www.youtube.com/watch?v=PDGbtFx5rLg</t>
  </si>
  <si>
    <t>PDGbtFx5rLg</t>
  </si>
  <si>
    <t>{'positive': 2, 'neutral': 7, 'negative': 2}</t>
  </si>
  <si>
    <t>Ed Harris</t>
  </si>
  <si>
    <t>Robert Knott</t>
  </si>
  <si>
    <t>Vantage Point</t>
  </si>
  <si>
    <t>https://www.youtube.com/watch?v=vDp-08uNH0Y</t>
  </si>
  <si>
    <t>vDp-08uNH0Y</t>
  </si>
  <si>
    <t>{'positive': 92, 'neutral': 112, 'negative': 46}</t>
  </si>
  <si>
    <t>February 22, 2008 (United States)</t>
  </si>
  <si>
    <t>Pete Travis</t>
  </si>
  <si>
    <t>Barry L. Levy</t>
  </si>
  <si>
    <t>Untraceable</t>
  </si>
  <si>
    <t>https://www.youtube.com/watch?v=oIqnESZW0qc</t>
  </si>
  <si>
    <t>oIqnESZW0qc</t>
  </si>
  <si>
    <t>{'positive': 78, 'neutral': 89, 'negative': 83}</t>
  </si>
  <si>
    <t>Robert Fyvolent</t>
  </si>
  <si>
    <t>Red Cliff</t>
  </si>
  <si>
    <t>https://www.youtube.com/watch?v=pd0bqLQrtdE</t>
  </si>
  <si>
    <t>pd0bqLQrtdE</t>
  </si>
  <si>
    <t>{'positive': 104, 'neutral': 103, 'negative': 43}</t>
  </si>
  <si>
    <t>December 4, 2009 (United States)</t>
  </si>
  <si>
    <t>John Woo</t>
  </si>
  <si>
    <t>Beijing Film Studio</t>
  </si>
  <si>
    <t>Sunshine Cleaning</t>
  </si>
  <si>
    <t>https://www.youtube.com/watch?v=Wf5S-1tJlg0</t>
  </si>
  <si>
    <t>Wf5S-1tJlg0</t>
  </si>
  <si>
    <t>{'positive': 109, 'neutral': 35, 'negative': 20}</t>
  </si>
  <si>
    <t>April 17, 2009 (United States)</t>
  </si>
  <si>
    <t>Christine Jeffs</t>
  </si>
  <si>
    <t>Megan Holley</t>
  </si>
  <si>
    <t>Amy Adams</t>
  </si>
  <si>
    <t>Overture Films</t>
  </si>
  <si>
    <t>How to Lose Friends &amp; Alienate People</t>
  </si>
  <si>
    <t>https://www.youtube.com/watch?v=l7jHYIEvwOE</t>
  </si>
  <si>
    <t>l7jHYIEvwOE</t>
  </si>
  <si>
    <t>{'positive': 58, 'neutral': 32, 'negative': 20}</t>
  </si>
  <si>
    <t>Robert B. Weide</t>
  </si>
  <si>
    <t>Peter Straughan</t>
  </si>
  <si>
    <t>Number 9 Films</t>
  </si>
  <si>
    <t>Transporter 3</t>
  </si>
  <si>
    <t>https://www.youtube.com/watch?v=Pbh3CDBNIQA</t>
  </si>
  <si>
    <t>Pbh3CDBNIQA</t>
  </si>
  <si>
    <t>{'positive': 102, 'neutral': 111, 'negative': 37}</t>
  </si>
  <si>
    <t>Olivier Megaton</t>
  </si>
  <si>
    <t>Prom Night</t>
  </si>
  <si>
    <t>https://www.youtube.com/watch?v=ayvHRgYNvzU</t>
  </si>
  <si>
    <t>ayvHRgYNvzU</t>
  </si>
  <si>
    <t>{'positive': 56, 'neutral': 52, 'negative': 45}</t>
  </si>
  <si>
    <t>July 18, 1980 (United States)</t>
  </si>
  <si>
    <t>Paul Lynch</t>
  </si>
  <si>
    <t>William Gray</t>
  </si>
  <si>
    <t>Leslie Nielsen</t>
  </si>
  <si>
    <t>Guardian Trust Company</t>
  </si>
  <si>
    <t>Nelson McCormick</t>
  </si>
  <si>
    <t>Brittany Snow</t>
  </si>
  <si>
    <t>Rachel Getting Married</t>
  </si>
  <si>
    <t>https://www.youtube.com/watch?v=1wDDgSwEo1s</t>
  </si>
  <si>
    <t>1wDDgSwEo1s</t>
  </si>
  <si>
    <t>{'positive': 97, 'neutral': 63, 'negative': 38}</t>
  </si>
  <si>
    <t>October 31, 2008 (Spain)</t>
  </si>
  <si>
    <t>Jonathan Demme</t>
  </si>
  <si>
    <t>Jenny Lumet</t>
  </si>
  <si>
    <t>Armian Pictures</t>
  </si>
  <si>
    <t>Righteous Kill</t>
  </si>
  <si>
    <t>https://www.youtube.com/watch?v=1kRShW-XMRs</t>
  </si>
  <si>
    <t>1kRShW-XMRs</t>
  </si>
  <si>
    <t>{'positive': 24, 'neutral': 18, 'negative': 25}</t>
  </si>
  <si>
    <t>Jon Avnet</t>
  </si>
  <si>
    <t>Robert De Niro</t>
  </si>
  <si>
    <t>Leatherheads</t>
  </si>
  <si>
    <t>https://www.youtube.com/watch?v=gRRGj8Kmxi0</t>
  </si>
  <si>
    <t>gRRGj8Kmxi0</t>
  </si>
  <si>
    <t>{'positive': 17, 'neutral': 27, 'negative': 6}</t>
  </si>
  <si>
    <t>Duncan Brantley</t>
  </si>
  <si>
    <t>Meet the Spartans</t>
  </si>
  <si>
    <t>https://www.youtube.com/watch?v=RY-zJtYYolo</t>
  </si>
  <si>
    <t>RY-zJtYYolo</t>
  </si>
  <si>
    <t>{'positive': 99, 'neutral': 67, 'negative': 84}</t>
  </si>
  <si>
    <t>Sean Maguire</t>
  </si>
  <si>
    <t>Star Wars: The Clone Wars</t>
  </si>
  <si>
    <t>https://www.youtube.com/watch?v=ZLW2jkd6E7g</t>
  </si>
  <si>
    <t>ZLW2jkd6E7g</t>
  </si>
  <si>
    <t>{'positive': 105, 'neutral': 84, 'negative': 62}</t>
  </si>
  <si>
    <t>August 15, 2008 (United States)</t>
  </si>
  <si>
    <t>Dave Filoni</t>
  </si>
  <si>
    <t>Henry Gilroy</t>
  </si>
  <si>
    <t>Matt Lanter</t>
  </si>
  <si>
    <t>Lucasfilm Animation</t>
  </si>
  <si>
    <t>Mirrors</t>
  </si>
  <si>
    <t>https://www.youtube.com/watch?v=O92QxxgeCO8</t>
  </si>
  <si>
    <t>O92QxxgeCO8</t>
  </si>
  <si>
    <t>{'positive': 69, 'neutral': 107, 'negative': 74}</t>
  </si>
  <si>
    <t>Kiefer Sutherland</t>
  </si>
  <si>
    <t>Baby Mama</t>
  </si>
  <si>
    <t>https://www.youtube.com/watch?v=GOlHAEajMi4</t>
  </si>
  <si>
    <t>GOlHAEajMi4</t>
  </si>
  <si>
    <t>{'positive': 42, 'neutral': 37, 'negative': 15}</t>
  </si>
  <si>
    <t>April 25, 2008 (United States)</t>
  </si>
  <si>
    <t>Michael McCullers</t>
  </si>
  <si>
    <t>Tina Fey</t>
  </si>
  <si>
    <t>Broadway Video</t>
  </si>
  <si>
    <t>Whip It</t>
  </si>
  <si>
    <t>https://www.youtube.com/watch?v=RQGPdXnb2Gg</t>
  </si>
  <si>
    <t>RQGPdXnb2Gg</t>
  </si>
  <si>
    <t>{'positive': 126, 'neutral': 84, 'negative': 40}</t>
  </si>
  <si>
    <t>October 2, 2009 (United States)</t>
  </si>
  <si>
    <t>Drew Barrymore</t>
  </si>
  <si>
    <t>Shauna Cross</t>
  </si>
  <si>
    <t>Couples Retreat</t>
  </si>
  <si>
    <t>https://www.youtube.com/watch?v=CzHoDZx0Qnw</t>
  </si>
  <si>
    <t>CzHoDZx0Qnw</t>
  </si>
  <si>
    <t>{'positive': 39, 'neutral': 34, 'negative': 5}</t>
  </si>
  <si>
    <t>October 9, 2009 (United States)</t>
  </si>
  <si>
    <t>Peter Billingsley</t>
  </si>
  <si>
    <t>Vince Vaughn</t>
  </si>
  <si>
    <t>Ondine</t>
  </si>
  <si>
    <t>https://www.youtube.com/watch?v=rs8DiJaLhlY</t>
  </si>
  <si>
    <t>rs8DiJaLhlY</t>
  </si>
  <si>
    <t>{'positive': 15, 'neutral': 8, 'negative': 1}</t>
  </si>
  <si>
    <t>March 5, 2010 (Ireland)</t>
  </si>
  <si>
    <t>Wayfare Entertainment</t>
  </si>
  <si>
    <t>Drag Me to Hell</t>
  </si>
  <si>
    <t>https://www.youtube.com/watch?v=PPOaxHqoYxo</t>
  </si>
  <si>
    <t>PPOaxHqoYxo</t>
  </si>
  <si>
    <t>{'positive': 0, 'neutral': 2, 'negative': 1}</t>
  </si>
  <si>
    <t>May 29, 2009 (United States)</t>
  </si>
  <si>
    <t>Alison Lohman</t>
  </si>
  <si>
    <t>The Girl with the Dragon Tattoo</t>
  </si>
  <si>
    <t>https://www.youtube.com/watch?v=DqQe3OrsMKI</t>
  </si>
  <si>
    <t>DqQe3OrsMKI</t>
  </si>
  <si>
    <t>{'positive': 133, 'neutral': 70, 'negative': 47}</t>
  </si>
  <si>
    <t>April 30, 2010 (United States)</t>
  </si>
  <si>
    <t>Niels Arden Oplev</t>
  </si>
  <si>
    <t>Nikolaj Arcel</t>
  </si>
  <si>
    <t>Michael Nyqvist</t>
  </si>
  <si>
    <t>Yellow Bird</t>
  </si>
  <si>
    <t>December 21, 2011 (United States)</t>
  </si>
  <si>
    <t>Extract</t>
  </si>
  <si>
    <t>https://www.youtube.com/watch?v=L6P3nI6VnlY</t>
  </si>
  <si>
    <t>L6P3nI6VnlY</t>
  </si>
  <si>
    <t>{'positive': 89, 'neutral': 105, 'negative': 56}</t>
  </si>
  <si>
    <t>September 4, 2009 (United States)</t>
  </si>
  <si>
    <t>Jason Bateman</t>
  </si>
  <si>
    <t>Ternion Pictures</t>
  </si>
  <si>
    <t>The Men Who Stare at Goats</t>
  </si>
  <si>
    <t>https://www.youtube.com/watch?v=GC2TzspJn5A</t>
  </si>
  <si>
    <t>GC2TzspJn5A</t>
  </si>
  <si>
    <t>{'positive': 102, 'neutral': 92, 'negative': 57}</t>
  </si>
  <si>
    <t>November 6, 2009 (United States)</t>
  </si>
  <si>
    <t>Grant Heslov</t>
  </si>
  <si>
    <t>Jon Ronson</t>
  </si>
  <si>
    <t>Land of the Lost</t>
  </si>
  <si>
    <t>https://www.youtube.com/watch?v=uBPEr0csKCY</t>
  </si>
  <si>
    <t>uBPEr0csKCY</t>
  </si>
  <si>
    <t>{'positive': 45, 'neutral': 42, 'negative': 24}</t>
  </si>
  <si>
    <t>June 5, 2009 (United States)</t>
  </si>
  <si>
    <t>Brad Silberling</t>
  </si>
  <si>
    <t>Chris Henchy</t>
  </si>
  <si>
    <t>A Single Man</t>
  </si>
  <si>
    <t>https://www.youtube.com/watch?v=Ell2a6o_6lY</t>
  </si>
  <si>
    <t>Ell2a6o_6lY</t>
  </si>
  <si>
    <t>{'positive': 81, 'neutral': 52, 'negative': 23}</t>
  </si>
  <si>
    <t>February 5, 2010 (United States)</t>
  </si>
  <si>
    <t>Tom Ford</t>
  </si>
  <si>
    <t>Christopher Isherwood</t>
  </si>
  <si>
    <t>Colin Firth</t>
  </si>
  <si>
    <t>Fade to Black Productions</t>
  </si>
  <si>
    <t>Now &amp; Later</t>
  </si>
  <si>
    <t>https://www.youtube.com/watch?v=gBj3QJvBDTM</t>
  </si>
  <si>
    <t>gBj3QJvBDTM</t>
  </si>
  <si>
    <t>{'positive': 15, 'neutral': 10, 'negative': 1}</t>
  </si>
  <si>
    <t>February 18, 2011 (United States)</t>
  </si>
  <si>
    <t>Philippe Diaz</t>
  </si>
  <si>
    <t>Keller Wortham</t>
  </si>
  <si>
    <t>Cinema Libre Studio</t>
  </si>
  <si>
    <t>Pirate Radio</t>
  </si>
  <si>
    <t>https://www.youtube.com/watch?v=hRh1-cyWfGQ</t>
  </si>
  <si>
    <t>hRh1-cyWfGQ</t>
  </si>
  <si>
    <t>{'positive': 45, 'neutral': 26, 'negative': 15}</t>
  </si>
  <si>
    <t>November 13, 2009 (United States)</t>
  </si>
  <si>
    <t>Richard Curtis</t>
  </si>
  <si>
    <t>Dragonball Evolution</t>
  </si>
  <si>
    <t>https://www.youtube.com/watch?v=gFzLMGKtY04</t>
  </si>
  <si>
    <t>gFzLMGKtY04</t>
  </si>
  <si>
    <t>{'positive': 109, 'neutral': 76, 'negative': 65}</t>
  </si>
  <si>
    <t>April 10, 2009 (United States)</t>
  </si>
  <si>
    <t>James Wong</t>
  </si>
  <si>
    <t>Ben Ramsey</t>
  </si>
  <si>
    <t>Justin Chatwin</t>
  </si>
  <si>
    <t>Spread</t>
  </si>
  <si>
    <t>https://www.youtube.com/watch?v=hEDYyX-pafM</t>
  </si>
  <si>
    <t>hEDYyX-pafM</t>
  </si>
  <si>
    <t>{'positive': 4, 'neutral': 7, 'negative': 1}</t>
  </si>
  <si>
    <t>July 8, 2009 (France)</t>
  </si>
  <si>
    <t>David Mackenzie</t>
  </si>
  <si>
    <t>Jason Hall</t>
  </si>
  <si>
    <t>Ashton Kutcher</t>
  </si>
  <si>
    <t>Barbarian Films</t>
  </si>
  <si>
    <t>Case 39</t>
  </si>
  <si>
    <t>https://www.youtube.com/watch?v=Cd9t9yHK7Mw</t>
  </si>
  <si>
    <t>Cd9t9yHK7Mw</t>
  </si>
  <si>
    <t>{'positive': 101, 'neutral': 88, 'negative': 61}</t>
  </si>
  <si>
    <t>October 1, 2010 (United States)</t>
  </si>
  <si>
    <t>Christian Alvart</t>
  </si>
  <si>
    <t>Ray Wright</t>
  </si>
  <si>
    <t>RenÃ©e Zellweger</t>
  </si>
  <si>
    <t>The Taking of Pelham 123</t>
  </si>
  <si>
    <t>https://www.youtube.com/watch?v=U2ke0QhSfoA</t>
  </si>
  <si>
    <t>U2ke0QhSfoA</t>
  </si>
  <si>
    <t>{'positive': 11, 'neutral': 7, 'negative': 3}</t>
  </si>
  <si>
    <t>June 12, 2009 (United States)</t>
  </si>
  <si>
    <t>Brian Helgeland</t>
  </si>
  <si>
    <t>It's Complicated</t>
  </si>
  <si>
    <t>https://www.youtube.com/watch?v=FtbsGSzTOyI</t>
  </si>
  <si>
    <t>FtbsGSzTOyI</t>
  </si>
  <si>
    <t>{'positive': 60, 'neutral': 22, 'negative': 8}</t>
  </si>
  <si>
    <t>December 25, 2009 (United States)</t>
  </si>
  <si>
    <t>Halloween II</t>
  </si>
  <si>
    <t>https://www.youtube.com/watch?v=W34hF0rsj94</t>
  </si>
  <si>
    <t>W34hF0rsj94</t>
  </si>
  <si>
    <t>{'positive': 33, 'neutral': 26, 'negative': 25}</t>
  </si>
  <si>
    <t>October 30, 1981 (United States)</t>
  </si>
  <si>
    <t>Rick Rosenthal</t>
  </si>
  <si>
    <t>Dino De Laurentiis Company</t>
  </si>
  <si>
    <t>August 28, 2009 (United States)</t>
  </si>
  <si>
    <t>Chloe</t>
  </si>
  <si>
    <t>https://www.youtube.com/watch?v=yXaj_O_U0LA</t>
  </si>
  <si>
    <t>yXaj_O_U0LA</t>
  </si>
  <si>
    <t>{'positive': 79, 'neutral': 49, 'negative': 43}</t>
  </si>
  <si>
    <t>March 10, 2010 (France)</t>
  </si>
  <si>
    <t>Atom Egoyan</t>
  </si>
  <si>
    <t>Erin Cressida Wilson</t>
  </si>
  <si>
    <t>StudioCanal</t>
  </si>
  <si>
    <t>Agora</t>
  </si>
  <si>
    <t>https://www.youtube.com/watch?v=uOXKF1mb9Hc</t>
  </si>
  <si>
    <t>uOXKF1mb9Hc</t>
  </si>
  <si>
    <t>{'positive': 76, 'neutral': 79, 'negative': 95}</t>
  </si>
  <si>
    <t>October 9, 2009 (Spain)</t>
  </si>
  <si>
    <t>Alejandro AmenÃ¡bar</t>
  </si>
  <si>
    <t>Mod Producciones</t>
  </si>
  <si>
    <t>The Joneses</t>
  </si>
  <si>
    <t>https://www.youtube.com/watch?v=n2Y3GoN2PGw</t>
  </si>
  <si>
    <t>n2Y3GoN2PGw</t>
  </si>
  <si>
    <t>{'positive': 113, 'neutral': 85, 'negative': 52}</t>
  </si>
  <si>
    <t>April 23, 2010 (United States)</t>
  </si>
  <si>
    <t>Derrick Borte</t>
  </si>
  <si>
    <t>Randy T. Dinzler</t>
  </si>
  <si>
    <t>Demi Moore</t>
  </si>
  <si>
    <t>Echo Lake Entertainment</t>
  </si>
  <si>
    <t>Daybreakers</t>
  </si>
  <si>
    <t>https://www.youtube.com/watch?v=IGrpoxBlCNo</t>
  </si>
  <si>
    <t>IGrpoxBlCNo</t>
  </si>
  <si>
    <t>{'positive': 114, 'neutral': 82, 'negative': 54}</t>
  </si>
  <si>
    <t>January 8, 2010 (United States)</t>
  </si>
  <si>
    <t>Michael Spierig</t>
  </si>
  <si>
    <t>An Education</t>
  </si>
  <si>
    <t>https://www.youtube.com/watch?v=eRbp-dd1QvM</t>
  </si>
  <si>
    <t>eRbp-dd1QvM</t>
  </si>
  <si>
    <t>{'positive': 135, 'neutral': 71, 'negative': 32}</t>
  </si>
  <si>
    <t>Lone Scherfig</t>
  </si>
  <si>
    <t>Lynn Barber</t>
  </si>
  <si>
    <t>Carey Mulligan</t>
  </si>
  <si>
    <t>Crazy Heart</t>
  </si>
  <si>
    <t>https://www.youtube.com/watch?v=Y0349E7kFEM</t>
  </si>
  <si>
    <t>Y0349E7kFEM</t>
  </si>
  <si>
    <t>{'positive': 126, 'neutral': 74, 'negative': 50}</t>
  </si>
  <si>
    <t>Scott Cooper</t>
  </si>
  <si>
    <t>Jeff Bridges</t>
  </si>
  <si>
    <t>Crank: High Voltage</t>
  </si>
  <si>
    <t>https://www.youtube.com/watch?v=t2koYVqwzT4</t>
  </si>
  <si>
    <t>t2koYVqwzT4</t>
  </si>
  <si>
    <t>{'positive': 89, 'neutral': 108, 'negative': 53}</t>
  </si>
  <si>
    <t>Mark Neveldine</t>
  </si>
  <si>
    <t>The International</t>
  </si>
  <si>
    <t>https://www.youtube.com/watch?v=lglMx3_kKcc</t>
  </si>
  <si>
    <t>lglMx3_kKcc</t>
  </si>
  <si>
    <t>{'positive': 41, 'neutral': 32, 'negative': 15}</t>
  </si>
  <si>
    <t>February 13, 2009 (United States)</t>
  </si>
  <si>
    <t>Eric Warren Singer</t>
  </si>
  <si>
    <t>The Uninvited</t>
  </si>
  <si>
    <t>https://www.youtube.com/watch?v=QWhTye_i_WE</t>
  </si>
  <si>
    <t>QWhTye_i_WE</t>
  </si>
  <si>
    <t>{'positive': 11, 'neutral': 18, 'negative': 8}</t>
  </si>
  <si>
    <t>Charles Guard</t>
  </si>
  <si>
    <t>Craig Rosenberg</t>
  </si>
  <si>
    <t>Emily Browning</t>
  </si>
  <si>
    <t>My Bloody Valentine</t>
  </si>
  <si>
    <t>https://www.youtube.com/watch?v=afxUFef1fNY</t>
  </si>
  <si>
    <t>afxUFef1fNY</t>
  </si>
  <si>
    <t>{'positive': 11, 'neutral': 20, 'negative': 6}</t>
  </si>
  <si>
    <t>February 11, 1981 (United States)</t>
  </si>
  <si>
    <t>George Mihalka</t>
  </si>
  <si>
    <t>Stephen A. Miller</t>
  </si>
  <si>
    <t>Paul Kelman</t>
  </si>
  <si>
    <t>Canadian Film Development Corporation (CFDC)</t>
  </si>
  <si>
    <t>Patrick Lussier</t>
  </si>
  <si>
    <t>Todd Farmer</t>
  </si>
  <si>
    <t>Jensen Ackles</t>
  </si>
  <si>
    <t>Julie &amp; Julia</t>
  </si>
  <si>
    <t>https://www.youtube.com/watch?v=ozRK7VXQl-k</t>
  </si>
  <si>
    <t>ozRK7VXQl-k</t>
  </si>
  <si>
    <t>{'positive': 129, 'neutral': 78, 'negative': 43}</t>
  </si>
  <si>
    <t>August 7, 2009 (United States)</t>
  </si>
  <si>
    <t>Nora Ephron</t>
  </si>
  <si>
    <t>Confessions of a Shopaholic</t>
  </si>
  <si>
    <t>https://www.youtube.com/watch?v=d-jE5WJ7J28</t>
  </si>
  <si>
    <t>d-jE5WJ7J28</t>
  </si>
  <si>
    <t>{'positive': 67, 'neutral': 54, 'negative': 22}</t>
  </si>
  <si>
    <t>P.J. Hogan</t>
  </si>
  <si>
    <t>Tracey Jackson</t>
  </si>
  <si>
    <t>Isla Fisher</t>
  </si>
  <si>
    <t>Race to Witch Mountain</t>
  </si>
  <si>
    <t>https://www.youtube.com/watch?v=SX2PWpcJlrY</t>
  </si>
  <si>
    <t>SX2PWpcJlrY</t>
  </si>
  <si>
    <t>{'positive': 91, 'neutral': 71, 'negative': 27}</t>
  </si>
  <si>
    <t>March 13, 2009 (United States)</t>
  </si>
  <si>
    <t>Matt Lopez</t>
  </si>
  <si>
    <t>Dwayne Johnson</t>
  </si>
  <si>
    <t>https://www.youtube.com/watch?v=_qApXdc1WPY</t>
  </si>
  <si>
    <t>_qApXdc1WPY</t>
  </si>
  <si>
    <t>{'positive': 94, 'neutral': 114, 'negative': 42}</t>
  </si>
  <si>
    <t>September 9, 2009 (United States)</t>
  </si>
  <si>
    <t>Shane Acker</t>
  </si>
  <si>
    <t>Pamela Pettler</t>
  </si>
  <si>
    <t>The Young Victoria</t>
  </si>
  <si>
    <t>https://www.youtube.com/watch?v=7uKX_9r3X1g</t>
  </si>
  <si>
    <t>7uKX_9r3X1g</t>
  </si>
  <si>
    <t>{'positive': 2, 'neutral': 4, 'negative': 2}</t>
  </si>
  <si>
    <t>Jean-Marc VallÃ©e</t>
  </si>
  <si>
    <t>Julian Fellowes</t>
  </si>
  <si>
    <t>Emily Blunt</t>
  </si>
  <si>
    <t>GK Films</t>
  </si>
  <si>
    <t>Splice</t>
  </si>
  <si>
    <t>https://www.youtube.com/watch?v=VDCt5QK8WiM</t>
  </si>
  <si>
    <t>VDCt5QK8WiM</t>
  </si>
  <si>
    <t>{'positive': 13, 'neutral': 26, 'negative': 11}</t>
  </si>
  <si>
    <t>June 4, 2010 (United States)</t>
  </si>
  <si>
    <t>Vincenzo Natali</t>
  </si>
  <si>
    <t>Adrien Brody</t>
  </si>
  <si>
    <t>Canal+</t>
  </si>
  <si>
    <t>A Prophet</t>
  </si>
  <si>
    <t>https://www.youtube.com/watch?v=l69ARbQt-Ko</t>
  </si>
  <si>
    <t>l69ARbQt-Ko</t>
  </si>
  <si>
    <t>{'positive': 108, 'neutral': 68, 'negative': 43}</t>
  </si>
  <si>
    <t>March 26, 2010 (United States)</t>
  </si>
  <si>
    <t>Jacques Audiard</t>
  </si>
  <si>
    <t>Thomas Bidegain</t>
  </si>
  <si>
    <t>Tahar Rahim</t>
  </si>
  <si>
    <t>Why Not Productions</t>
  </si>
  <si>
    <t>My Sister's Keeper</t>
  </si>
  <si>
    <t>https://www.youtube.com/watch?v=KGEDVTiI6E4</t>
  </si>
  <si>
    <t>KGEDVTiI6E4</t>
  </si>
  <si>
    <t>{'positive': 15, 'neutral': 8, 'negative': 11}</t>
  </si>
  <si>
    <t>June 26, 2009 (United States)</t>
  </si>
  <si>
    <t>Nick Cassavetes</t>
  </si>
  <si>
    <t>Jeremy Leven</t>
  </si>
  <si>
    <t>Curmudgeon Films</t>
  </si>
  <si>
    <t>Bride Wars</t>
  </si>
  <si>
    <t>https://www.youtube.com/watch?v=KBDE4uznmIw</t>
  </si>
  <si>
    <t>KBDE4uznmIw</t>
  </si>
  <si>
    <t>{'positive': 59, 'neutral': 58, 'negative': 26}</t>
  </si>
  <si>
    <t>Gary Winick</t>
  </si>
  <si>
    <t>Greg DePaul</t>
  </si>
  <si>
    <t>Surrogates</t>
  </si>
  <si>
    <t>https://www.youtube.com/watch?v=jX71XvnMDys</t>
  </si>
  <si>
    <t>jX71XvnMDys</t>
  </si>
  <si>
    <t>{'positive': 72, 'neutral': 29, 'negative': 16}</t>
  </si>
  <si>
    <t>September 25, 2009 (United States)</t>
  </si>
  <si>
    <t>Jonathan Mostow</t>
  </si>
  <si>
    <t>Michael Ferris</t>
  </si>
  <si>
    <t>Valhalla Rising</t>
  </si>
  <si>
    <t>https://www.youtube.com/watch?v=dQgoGccHJD4</t>
  </si>
  <si>
    <t>dQgoGccHJD4</t>
  </si>
  <si>
    <t>{'positive': 110, 'neutral': 72, 'negative': 68}</t>
  </si>
  <si>
    <t>March 31, 2010 (Denmark)</t>
  </si>
  <si>
    <t>Mads Mikkelsen</t>
  </si>
  <si>
    <t>Funny People</t>
  </si>
  <si>
    <t>https://www.youtube.com/watch?v=kzciY15Q3BA</t>
  </si>
  <si>
    <t>kzciY15Q3BA</t>
  </si>
  <si>
    <t>{'positive': 113, 'neutral': 87, 'negative': 50}</t>
  </si>
  <si>
    <t>Saw VI</t>
  </si>
  <si>
    <t>https://www.youtube.com/watch?v=XKxcf50t1xE</t>
  </si>
  <si>
    <t>XKxcf50t1xE</t>
  </si>
  <si>
    <t>{'positive': 101, 'neutral': 79, 'negative': 70}</t>
  </si>
  <si>
    <t>October 23, 2009 (United States)</t>
  </si>
  <si>
    <t>Kevin Greutert</t>
  </si>
  <si>
    <t>Fish Tank</t>
  </si>
  <si>
    <t>https://www.youtube.com/watch?v=_u6pg8fuSB4</t>
  </si>
  <si>
    <t>_u6pg8fuSB4</t>
  </si>
  <si>
    <t>{'positive': 92, 'neutral': 79, 'negative': 54}</t>
  </si>
  <si>
    <t>September 11, 2009 (United Kingdom)</t>
  </si>
  <si>
    <t>Andrea Arnold</t>
  </si>
  <si>
    <t>Katie Jarvis</t>
  </si>
  <si>
    <t>Push</t>
  </si>
  <si>
    <t>https://www.youtube.com/watch?v=Pl3KNqCEtQ4</t>
  </si>
  <si>
    <t>Pl3KNqCEtQ4</t>
  </si>
  <si>
    <t>{'positive': 102, 'neutral': 116, 'negative': 32}</t>
  </si>
  <si>
    <t>February 6, 2009 (United States)</t>
  </si>
  <si>
    <t>David Bourla</t>
  </si>
  <si>
    <t>After.Life</t>
  </si>
  <si>
    <t>https://www.youtube.com/watch?v=C_F8lpJXUTA</t>
  </si>
  <si>
    <t>C_F8lpJXUTA</t>
  </si>
  <si>
    <t>{'positive': 100, 'neutral': 55, 'negative': 95}</t>
  </si>
  <si>
    <t>December 16, 2009 (Brazil)</t>
  </si>
  <si>
    <t>Agnieszka Wojtowicz-Vosloo</t>
  </si>
  <si>
    <t>Lleju Productions</t>
  </si>
  <si>
    <t>Nine</t>
  </si>
  <si>
    <t>https://www.youtube.com/watch?v=cSAmAP_yWpY</t>
  </si>
  <si>
    <t>cSAmAP_yWpY</t>
  </si>
  <si>
    <t>{'positive': 36, 'neutral': 34, 'negative': 18}</t>
  </si>
  <si>
    <t>Michael Tolkin</t>
  </si>
  <si>
    <t>Obsessed</t>
  </si>
  <si>
    <t>https://www.youtube.com/watch?v=bXk6H17Ecjw</t>
  </si>
  <si>
    <t>bXk6H17Ecjw</t>
  </si>
  <si>
    <t>{'positive': 102, 'neutral': 74, 'negative': 74}</t>
  </si>
  <si>
    <t>April 24, 2009 (United States)</t>
  </si>
  <si>
    <t>Steve Shill</t>
  </si>
  <si>
    <t>David Loughery</t>
  </si>
  <si>
    <t>Paul Blart: Mall Cop</t>
  </si>
  <si>
    <t>https://www.youtube.com/watch?v=dfzmYp60I7w</t>
  </si>
  <si>
    <t>dfzmYp60I7w</t>
  </si>
  <si>
    <t>{'positive': 77, 'neutral': 99, 'negative': 31}</t>
  </si>
  <si>
    <t>Kevin James</t>
  </si>
  <si>
    <t>The Box</t>
  </si>
  <si>
    <t>https://www.youtube.com/watch?v=nSOjMkoBYYA</t>
  </si>
  <si>
    <t>nSOjMkoBYYA</t>
  </si>
  <si>
    <t>{'positive': 75, 'neutral': 122, 'negative': 53}</t>
  </si>
  <si>
    <t>Everybody's Fine</t>
  </si>
  <si>
    <t>https://www.youtube.com/watch?v=FnJdK1EcmEY</t>
  </si>
  <si>
    <t>FnJdK1EcmEY</t>
  </si>
  <si>
    <t>{'positive': 70, 'neutral': 39, 'negative': 31}</t>
  </si>
  <si>
    <t>May 31, 1991 (United States)</t>
  </si>
  <si>
    <t>Giuseppe Tornatore</t>
  </si>
  <si>
    <t>Massimo De Rita</t>
  </si>
  <si>
    <t>Marcello Mastroianni</t>
  </si>
  <si>
    <t>Italy</t>
  </si>
  <si>
    <t>Erre Produzioni</t>
  </si>
  <si>
    <t>Kirk Jones</t>
  </si>
  <si>
    <t>I Love You, Beth Cooper</t>
  </si>
  <si>
    <t>https://www.youtube.com/watch?v=-2iBfm1x7vU</t>
  </si>
  <si>
    <t>-2iBfm1x7vU</t>
  </si>
  <si>
    <t>July 10, 2009 (United States)</t>
  </si>
  <si>
    <t>Larry Doyle</t>
  </si>
  <si>
    <t>Hayden Panettiere</t>
  </si>
  <si>
    <t>The Unborn</t>
  </si>
  <si>
    <t>https://www.youtube.com/watch?v=H_yYzY-E3Cc</t>
  </si>
  <si>
    <t>H_yYzY-E3Cc</t>
  </si>
  <si>
    <t>March 29, 1991 (United States)</t>
  </si>
  <si>
    <t>Rodman Flender</t>
  </si>
  <si>
    <t>John Brancato</t>
  </si>
  <si>
    <t>Brooke Adams</t>
  </si>
  <si>
    <t>Califilm</t>
  </si>
  <si>
    <t>Odette Annable</t>
  </si>
  <si>
    <t>Thirst</t>
  </si>
  <si>
    <t>https://www.youtube.com/watch?v=FSIxWtVTF6I</t>
  </si>
  <si>
    <t>FSIxWtVTF6I</t>
  </si>
  <si>
    <t>{'positive': 2, 'neutral': 9, 'negative': 14}</t>
  </si>
  <si>
    <t>April 30, 2009 (South Korea)</t>
  </si>
  <si>
    <t>Park Chan-Wook</t>
  </si>
  <si>
    <t>Ã‰mile Zola</t>
  </si>
  <si>
    <t>CJ Entertainment</t>
  </si>
  <si>
    <t>Notorious</t>
  </si>
  <si>
    <t>https://www.youtube.com/watch?v=kDDv6pAbN_U</t>
  </si>
  <si>
    <t>kDDv6pAbN_U</t>
  </si>
  <si>
    <t>{'positive': 90, 'neutral': 102, 'negative': 59}</t>
  </si>
  <si>
    <t>George Tillman Jr.</t>
  </si>
  <si>
    <t>Reggie Rock Bythewood</t>
  </si>
  <si>
    <t>Jamal Woolard</t>
  </si>
  <si>
    <t>Serious Moonlight</t>
  </si>
  <si>
    <t>https://www.youtube.com/watch?v=bOhI6UCWbDo</t>
  </si>
  <si>
    <t>bOhI6UCWbDo</t>
  </si>
  <si>
    <t>{'positive': 15, 'neutral': 9, 'negative': 1}</t>
  </si>
  <si>
    <t>Cheryl Hines</t>
  </si>
  <si>
    <t>Adrienne Shelly</t>
  </si>
  <si>
    <t>Night and Day Pictures</t>
  </si>
  <si>
    <t>All About Steve</t>
  </si>
  <si>
    <t>https://www.youtube.com/watch?v=mtJfr-a_oHQ</t>
  </si>
  <si>
    <t>mtJfr-a_oHQ</t>
  </si>
  <si>
    <t>{'positive': 109, 'neutral': 89, 'negative': 52}</t>
  </si>
  <si>
    <t>Phil Traill</t>
  </si>
  <si>
    <t>Kim Barker</t>
  </si>
  <si>
    <t>Old Dogs</t>
  </si>
  <si>
    <t>https://www.youtube.com/watch?v=RhY8AP806tU</t>
  </si>
  <si>
    <t>RhY8AP806tU</t>
  </si>
  <si>
    <t>{'positive': 154, 'neutral': 60, 'negative': 36}</t>
  </si>
  <si>
    <t>November 25, 2009 (United States)</t>
  </si>
  <si>
    <t>David Diamond</t>
  </si>
  <si>
    <t>Nowhere Boy</t>
  </si>
  <si>
    <t>https://www.youtube.com/watch?v=iC7jREW6cv8</t>
  </si>
  <si>
    <t>iC7jREW6cv8</t>
  </si>
  <si>
    <t>{'positive': 26, 'neutral': 46, 'negative': 18}</t>
  </si>
  <si>
    <t>December 25, 2009 (United Kingdom)</t>
  </si>
  <si>
    <t>Sam Taylor-Johnson</t>
  </si>
  <si>
    <t>Julia Baird</t>
  </si>
  <si>
    <t>Aaron Taylor-Johnson</t>
  </si>
  <si>
    <t>Ecosse Films</t>
  </si>
  <si>
    <t>The Girlfriend Experience</t>
  </si>
  <si>
    <t>https://www.youtube.com/watch?v=A2F4Drc15fM</t>
  </si>
  <si>
    <t>A2F4Drc15fM</t>
  </si>
  <si>
    <t>{'positive': 106, 'neutral': 97, 'negative': 47}</t>
  </si>
  <si>
    <t>David Levien</t>
  </si>
  <si>
    <t>Sasha Grey</t>
  </si>
  <si>
    <t>Magnolia Pictures</t>
  </si>
  <si>
    <t>The Girl Who Played with Fire</t>
  </si>
  <si>
    <t>https://www.youtube.com/watch?v=oSsodK7KFXQ</t>
  </si>
  <si>
    <t>oSsodK7KFXQ</t>
  </si>
  <si>
    <t>{'positive': 28, 'neutral': 26, 'negative': 14}</t>
  </si>
  <si>
    <t>August 27, 2010 (United States)</t>
  </si>
  <si>
    <t>Daniel Alfredson</t>
  </si>
  <si>
    <t>Jonas Frykberg</t>
  </si>
  <si>
    <t>Noomi Rapace</t>
  </si>
  <si>
    <t>Ghosts of Girlfriends Past</t>
  </si>
  <si>
    <t>https://www.youtube.com/watch?v=HqlxWZNeWNk</t>
  </si>
  <si>
    <t>HqlxWZNeWNk</t>
  </si>
  <si>
    <t>{'positive': 67, 'neutral': 69, 'negative': 22}</t>
  </si>
  <si>
    <t>May 1, 2009 (United States)</t>
  </si>
  <si>
    <t>Jon Lucas</t>
  </si>
  <si>
    <t>Jon Shestack Productions</t>
  </si>
  <si>
    <t>The Haunting in Connecticut</t>
  </si>
  <si>
    <t>https://www.youtube.com/watch?v=MRJA3lN0xCQ</t>
  </si>
  <si>
    <t>MRJA3lN0xCQ</t>
  </si>
  <si>
    <t>{'positive': 79, 'neutral': 91, 'negative': 80}</t>
  </si>
  <si>
    <t>March 27, 2009 (United States)</t>
  </si>
  <si>
    <t>Peter Cornwell</t>
  </si>
  <si>
    <t>Adam Simon</t>
  </si>
  <si>
    <t>Virginia Madsen</t>
  </si>
  <si>
    <t>I Love You Phillip Morris</t>
  </si>
  <si>
    <t>https://www.youtube.com/watch?v=01dljIcgiMw</t>
  </si>
  <si>
    <t>01dljIcgiMw</t>
  </si>
  <si>
    <t>{'positive': 131, 'neutral': 76, 'negative': 43}</t>
  </si>
  <si>
    <t>January 7, 2011 (United States)</t>
  </si>
  <si>
    <t>Glenn Ficarra</t>
  </si>
  <si>
    <t>John Requa</t>
  </si>
  <si>
    <t>Bad Lieutenant: Port of Call New Orleans</t>
  </si>
  <si>
    <t>https://www.youtube.com/watch?v=9OblPKObX6Q</t>
  </si>
  <si>
    <t>9OblPKObX6Q</t>
  </si>
  <si>
    <t>{'positive': 50, 'neutral': 41, 'negative': 46}</t>
  </si>
  <si>
    <t>December 11, 2009 (United States)</t>
  </si>
  <si>
    <t>Werner Herzog</t>
  </si>
  <si>
    <t>William M. Finkelstein</t>
  </si>
  <si>
    <t>Black Dynamite</t>
  </si>
  <si>
    <t>https://www.youtube.com/watch?v=96Y24a0cyCE</t>
  </si>
  <si>
    <t>96Y24a0cyCE</t>
  </si>
  <si>
    <t>{'positive': 115, 'neutral': 102, 'negative': 33}</t>
  </si>
  <si>
    <t>January 13, 2010 (France)</t>
  </si>
  <si>
    <t>Scott Sanders</t>
  </si>
  <si>
    <t>Michael Jai White</t>
  </si>
  <si>
    <t>Brooklyn's Finest</t>
  </si>
  <si>
    <t>https://www.youtube.com/watch?v=HUMC8rh6uuE</t>
  </si>
  <si>
    <t>HUMC8rh6uuE</t>
  </si>
  <si>
    <t>{'positive': 110, 'neutral': 75, 'negative': 65}</t>
  </si>
  <si>
    <t>March 5, 2010 (United States)</t>
  </si>
  <si>
    <t>Antoine Fuqua</t>
  </si>
  <si>
    <t>Michael C. Martin</t>
  </si>
  <si>
    <t>Richard Gere</t>
  </si>
  <si>
    <t>In the Loop</t>
  </si>
  <si>
    <t>https://www.youtube.com/watch?v=dQrqMkCuHqA</t>
  </si>
  <si>
    <t>dQrqMkCuHqA</t>
  </si>
  <si>
    <t>{'positive': 123, 'neutral': 64, 'negative': 63}</t>
  </si>
  <si>
    <t>Armando Iannucci</t>
  </si>
  <si>
    <t>Jesse Armstrong</t>
  </si>
  <si>
    <t>Tom Hollander</t>
  </si>
  <si>
    <t>The Boondock Saints II: All Saints Day</t>
  </si>
  <si>
    <t>https://www.youtube.com/watch?v=h93ezXUz_iU</t>
  </si>
  <si>
    <t>h93ezXUz_iU</t>
  </si>
  <si>
    <t>{'positive': 61, 'neutral': 69, 'negative': 44}</t>
  </si>
  <si>
    <t>Troy Duffy</t>
  </si>
  <si>
    <t>Sean Patrick Flanery</t>
  </si>
  <si>
    <t>Stage 6 Films</t>
  </si>
  <si>
    <t>Whatever Works</t>
  </si>
  <si>
    <t>https://www.youtube.com/watch?v=7VeTEP3xoXo</t>
  </si>
  <si>
    <t>7VeTEP3xoXo</t>
  </si>
  <si>
    <t>{'positive': 71, 'neutral': 45, 'negative': 17}</t>
  </si>
  <si>
    <t>July 3, 2009 (United States)</t>
  </si>
  <si>
    <t>Sony Pictures Classics</t>
  </si>
  <si>
    <t>Alvin and the Chipmunks: the Squeakquel</t>
  </si>
  <si>
    <t>https://www.youtube.com/watch?v=P0URhQ2iHbA</t>
  </si>
  <si>
    <t>P0URhQ2iHbA</t>
  </si>
  <si>
    <t>{'positive': 6, 'neutral': 25, 'negative': 2}</t>
  </si>
  <si>
    <t>December 23, 2009 (United States)</t>
  </si>
  <si>
    <t>Betty Thomas</t>
  </si>
  <si>
    <t>Jon Vitti</t>
  </si>
  <si>
    <t>Jason Lee</t>
  </si>
  <si>
    <t>12 Rounds</t>
  </si>
  <si>
    <t>https://www.youtube.com/watch?v=2NvznP_gp_A</t>
  </si>
  <si>
    <t>2NvznP_gp_A</t>
  </si>
  <si>
    <t>{'positive': 46, 'neutral': 35, 'negative': 18}</t>
  </si>
  <si>
    <t>Daniel Kunka</t>
  </si>
  <si>
    <t>John Cena</t>
  </si>
  <si>
    <t>Survival of the Dead</t>
  </si>
  <si>
    <t>https://www.youtube.com/watch?v=aFqUbY-pWqQ</t>
  </si>
  <si>
    <t>aFqUbY-pWqQ</t>
  </si>
  <si>
    <t>{'positive': 31, 'neutral': 23, 'negative': 31}</t>
  </si>
  <si>
    <t>May 6, 2010 (Germany)</t>
  </si>
  <si>
    <t>Alan Van Sprang</t>
  </si>
  <si>
    <t>Blank of the Dead Productions</t>
  </si>
  <si>
    <t>Fame</t>
  </si>
  <si>
    <t>https://www.youtube.com/watch?v=fZpBoyh9mds</t>
  </si>
  <si>
    <t>fZpBoyh9mds</t>
  </si>
  <si>
    <t>{'positive': 32, 'neutral': 22, 'negative': 13}</t>
  </si>
  <si>
    <t>May 16, 1980 (United States)</t>
  </si>
  <si>
    <t>Alan Parker</t>
  </si>
  <si>
    <t>Christopher Gore</t>
  </si>
  <si>
    <t>Eddie Barth</t>
  </si>
  <si>
    <t>Kevin Tancharoen</t>
  </si>
  <si>
    <t>Allison Burnett</t>
  </si>
  <si>
    <t>Kelsey Grammer</t>
  </si>
  <si>
    <t>I Am Love</t>
  </si>
  <si>
    <t>https://www.youtube.com/watch?v=0NjA8CIDvZ8</t>
  </si>
  <si>
    <t>0NjA8CIDvZ8</t>
  </si>
  <si>
    <t>{'positive': 58, 'neutral': 41, 'negative': 12}</t>
  </si>
  <si>
    <t>July 23, 2010 (United States)</t>
  </si>
  <si>
    <t>Luca Guadagnino</t>
  </si>
  <si>
    <t>Barbara Alberti</t>
  </si>
  <si>
    <t>Tilda Swinton</t>
  </si>
  <si>
    <t>First Sun</t>
  </si>
  <si>
    <t>The House of the Devil</t>
  </si>
  <si>
    <t>https://www.youtube.com/watch?v=oM3NAtGR2qc</t>
  </si>
  <si>
    <t>oM3NAtGR2qc</t>
  </si>
  <si>
    <t>{'positive': 60, 'neutral': 40, 'negative': 42}</t>
  </si>
  <si>
    <t>April 25, 2009 (Brazil)</t>
  </si>
  <si>
    <t>Ti West</t>
  </si>
  <si>
    <t>Jocelin Donahue</t>
  </si>
  <si>
    <t>MPI Media Group</t>
  </si>
  <si>
    <t>Astro Boy</t>
  </si>
  <si>
    <t>https://www.youtube.com/watch?v=1AhqOHom9BY</t>
  </si>
  <si>
    <t>1AhqOHom9BY</t>
  </si>
  <si>
    <t>{'positive': 81, 'neutral': 128, 'negative': 41}</t>
  </si>
  <si>
    <t>David Bowers</t>
  </si>
  <si>
    <t>Osamu Tezuka</t>
  </si>
  <si>
    <t>Freddie Highmore</t>
  </si>
  <si>
    <t>Imagi Animation Studios</t>
  </si>
  <si>
    <t>Carriers</t>
  </si>
  <si>
    <t>https://www.youtube.com/watch?v=qByFXk_XKRs</t>
  </si>
  <si>
    <t>qByFXk_XKRs</t>
  </si>
  <si>
    <t>{'positive': 67, 'neutral': 104, 'negative': 80}</t>
  </si>
  <si>
    <t>September 2, 2009 (Indonesia)</t>
  </si>
  <si>
    <t>David Pastor</t>
  </si>
  <si>
    <t>Ã€lex Pastor</t>
  </si>
  <si>
    <t>My Life in Ruins</t>
  </si>
  <si>
    <t>https://www.youtube.com/watch?v=AkRMBRxC_Gk</t>
  </si>
  <si>
    <t>AkRMBRxC_Gk</t>
  </si>
  <si>
    <t>{'positive': 163, 'neutral': 49, 'negative': 38}</t>
  </si>
  <si>
    <t>Donald Petrie</t>
  </si>
  <si>
    <t>Mike Reiss</t>
  </si>
  <si>
    <t>Nia Vardalos</t>
  </si>
  <si>
    <t>26 Films</t>
  </si>
  <si>
    <t>G-Force</t>
  </si>
  <si>
    <t>https://www.youtube.com/watch?v=VAMUfDvAQeo</t>
  </si>
  <si>
    <t>VAMUfDvAQeo</t>
  </si>
  <si>
    <t>{'positive': 1, 'neutral': 3, 'negative': 8}</t>
  </si>
  <si>
    <t>July 24, 2009 (United States)</t>
  </si>
  <si>
    <t>Hoyt Yeatman</t>
  </si>
  <si>
    <t>Cormac Wibberley</t>
  </si>
  <si>
    <t>Will Arnett</t>
  </si>
  <si>
    <t>Jerry Bruckheimer Films</t>
  </si>
  <si>
    <t>Did You Hear About the Morgans?</t>
  </si>
  <si>
    <t>https://www.youtube.com/watch?v=i4E05P-Hwt4</t>
  </si>
  <si>
    <t>i4E05P-Hwt4</t>
  </si>
  <si>
    <t>{'positive': 25, 'neutral': 8, 'negative': 10}</t>
  </si>
  <si>
    <t>December 18, 2009 (United States)</t>
  </si>
  <si>
    <t>Marc Lawrence</t>
  </si>
  <si>
    <t>Hugh Grant</t>
  </si>
  <si>
    <t>Away We Go</t>
  </si>
  <si>
    <t>https://www.youtube.com/watch?v=v_MOfQEwJW8</t>
  </si>
  <si>
    <t>v_MOfQEwJW8</t>
  </si>
  <si>
    <t>{'positive': 27, 'neutral': 18, 'negative': 6}</t>
  </si>
  <si>
    <t>Dave Eggers</t>
  </si>
  <si>
    <t>John Krasinski</t>
  </si>
  <si>
    <t>Love Happens</t>
  </si>
  <si>
    <t>https://www.youtube.com/watch?v=XInj3WyRerI</t>
  </si>
  <si>
    <t>XInj3WyRerI</t>
  </si>
  <si>
    <t>{'positive': 43, 'neutral': 13, 'negative': 7}</t>
  </si>
  <si>
    <t>September 18, 2009 (United States)</t>
  </si>
  <si>
    <t>Brandon Camp</t>
  </si>
  <si>
    <t>Jennifer Aniston</t>
  </si>
  <si>
    <t>The Girl Who Kicked the Hornet's Nest</t>
  </si>
  <si>
    <t>https://www.youtube.com/watch?v=vVGbPFdU96A</t>
  </si>
  <si>
    <t>vVGbPFdU96A</t>
  </si>
  <si>
    <t>{'positive': 118, 'neutral': 73, 'negative': 59}</t>
  </si>
  <si>
    <t>November 12, 2010 (United States)</t>
  </si>
  <si>
    <t>Film i VÃ¤st</t>
  </si>
  <si>
    <t>Youth in Revolt</t>
  </si>
  <si>
    <t>https://www.youtube.com/watch?v=1gBnVf130uU</t>
  </si>
  <si>
    <t>1gBnVf130uU</t>
  </si>
  <si>
    <t>{'positive': 131, 'neutral': 86, 'negative': 33}</t>
  </si>
  <si>
    <t>Miguel Arteta</t>
  </si>
  <si>
    <t>Gustin Nash</t>
  </si>
  <si>
    <t>Observe and Report</t>
  </si>
  <si>
    <t>https://www.youtube.com/watch?v=e5OFlhCAwpc</t>
  </si>
  <si>
    <t>e5OFlhCAwpc</t>
  </si>
  <si>
    <t>{'positive': 4, 'neutral': 4, 'negative': 0}</t>
  </si>
  <si>
    <t>De Line Pictures</t>
  </si>
  <si>
    <t>Bright Star</t>
  </si>
  <si>
    <t>https://www.youtube.com/watch?v=X0nx5Iu6KQo</t>
  </si>
  <si>
    <t>X0nx5Iu6KQo</t>
  </si>
  <si>
    <t>{'positive': 37, 'neutral': 30, 'negative': 16}</t>
  </si>
  <si>
    <t>Jane Campion</t>
  </si>
  <si>
    <t>Abbie Cornish</t>
  </si>
  <si>
    <t>PathÃ© Renn Productions</t>
  </si>
  <si>
    <t>Harry Brown</t>
  </si>
  <si>
    <t>https://www.youtube.com/watch?v=OVOSfHFNlcI</t>
  </si>
  <si>
    <t>OVOSfHFNlcI</t>
  </si>
  <si>
    <t>{'positive': 93, 'neutral': 67, 'negative': 90}</t>
  </si>
  <si>
    <t>May 14, 2010 (United States)</t>
  </si>
  <si>
    <t>Daniel Barber</t>
  </si>
  <si>
    <t>Gary Young</t>
  </si>
  <si>
    <t>Marv Films</t>
  </si>
  <si>
    <t>Duplicity</t>
  </si>
  <si>
    <t>https://www.youtube.com/watch?v=CBVqI2P2L4A</t>
  </si>
  <si>
    <t>CBVqI2P2L4A</t>
  </si>
  <si>
    <t>{'positive': 14, 'neutral': 20, 'negative': 16}</t>
  </si>
  <si>
    <t>March 20, 2009 (United States)</t>
  </si>
  <si>
    <t>Julia Roberts</t>
  </si>
  <si>
    <t>The Pink Panther 2</t>
  </si>
  <si>
    <t>https://www.youtube.com/watch?v=chT5M41wdGA</t>
  </si>
  <si>
    <t>chT5M41wdGA</t>
  </si>
  <si>
    <t>{'positive': 25, 'neutral': 49, 'negative': 17}</t>
  </si>
  <si>
    <t>Harald Zwart</t>
  </si>
  <si>
    <t>Scott Neustadter</t>
  </si>
  <si>
    <t>The Informant!</t>
  </si>
  <si>
    <t>https://www.youtube.com/watch?v=3SooBX1-kIQ</t>
  </si>
  <si>
    <t>3SooBX1-kIQ</t>
  </si>
  <si>
    <t>{'positive': 7, 'neutral': 12, 'negative': 3}</t>
  </si>
  <si>
    <t>Scott Z. Burns</t>
  </si>
  <si>
    <t>The Answer Man</t>
  </si>
  <si>
    <t>https://www.youtube.com/watch?v=HNmq7tPxkPg</t>
  </si>
  <si>
    <t>HNmq7tPxkPg</t>
  </si>
  <si>
    <t>{'positive': 53, 'neutral': 25, 'negative': 18}</t>
  </si>
  <si>
    <t>December 30, 2009 (France)</t>
  </si>
  <si>
    <t>John Hindman</t>
  </si>
  <si>
    <t>Jeff Daniels</t>
  </si>
  <si>
    <t>120dB Films</t>
  </si>
  <si>
    <t>Planet 51</t>
  </si>
  <si>
    <t>https://www.youtube.com/watch?v=_4LSg8s5XF4</t>
  </si>
  <si>
    <t>_4LSg8s5XF4</t>
  </si>
  <si>
    <t>{'positive': 63, 'neutral': 148, 'negative': 39}</t>
  </si>
  <si>
    <t>November 20, 2009 (United States)</t>
  </si>
  <si>
    <t>Jorge Blanco</t>
  </si>
  <si>
    <t>Joe Stillman</t>
  </si>
  <si>
    <t>Crossing Over</t>
  </si>
  <si>
    <t>https://www.youtube.com/watch?v=J3vAjpip1Ns</t>
  </si>
  <si>
    <t>J3vAjpip1Ns</t>
  </si>
  <si>
    <t>{'positive': 4, 'neutral': 1, 'negative': 5}</t>
  </si>
  <si>
    <t>February 26, 2009 (Bahrain)</t>
  </si>
  <si>
    <t>Madea Goes to Jail</t>
  </si>
  <si>
    <t>https://www.youtube.com/watch?v=61AeW3d3fWo</t>
  </si>
  <si>
    <t>61AeW3d3fWo</t>
  </si>
  <si>
    <t>{'positive': 79, 'neutral': 89, 'negative': 44}</t>
  </si>
  <si>
    <t>February 20, 2009 (United States)</t>
  </si>
  <si>
    <t>The Tyler Perry Company</t>
  </si>
  <si>
    <t>A Christmas Carol</t>
  </si>
  <si>
    <t>https://www.youtube.com/watch?v=VZ3lr3urgDU</t>
  </si>
  <si>
    <t>VZ3lr3urgDU</t>
  </si>
  <si>
    <t>{'positive': 147, 'neutral': 60, 'negative': 43}</t>
  </si>
  <si>
    <t>Sin Nombre</t>
  </si>
  <si>
    <t>https://www.youtube.com/watch?v=Fvbqwx3e_bQ</t>
  </si>
  <si>
    <t>Fvbqwx3e_bQ</t>
  </si>
  <si>
    <t>{'positive': 79, 'neutral': 85, 'negative': 46}</t>
  </si>
  <si>
    <t>Cary Joji Fukunaga</t>
  </si>
  <si>
    <t>Paulina Gaitan</t>
  </si>
  <si>
    <t>Scion Films</t>
  </si>
  <si>
    <t>City Island</t>
  </si>
  <si>
    <t>https://www.youtube.com/watch?v=nkilMXjv0YE</t>
  </si>
  <si>
    <t>nkilMXjv0YE</t>
  </si>
  <si>
    <t>{'positive': 4, 'neutral': 3, 'negative': 0}</t>
  </si>
  <si>
    <t>Raymond De Felitta</t>
  </si>
  <si>
    <t>CineSon Entertainment</t>
  </si>
  <si>
    <t>Coco Before Chanel</t>
  </si>
  <si>
    <t>https://www.youtube.com/watch?v=isEnyrd2Moc</t>
  </si>
  <si>
    <t>isEnyrd2Moc</t>
  </si>
  <si>
    <t>{'positive': 73, 'neutral': 57, 'negative': 35}</t>
  </si>
  <si>
    <t>Anne Fontaine</t>
  </si>
  <si>
    <t>Edmonde Charles-Roux</t>
  </si>
  <si>
    <t>Audrey Tautou</t>
  </si>
  <si>
    <t>Haut et Court</t>
  </si>
  <si>
    <t>Summer Wars</t>
  </si>
  <si>
    <t>https://www.youtube.com/watch?v=2BB5V6CgDOg</t>
  </si>
  <si>
    <t>2BB5V6CgDOg</t>
  </si>
  <si>
    <t>{'positive': 19, 'neutral': 9, 'negative': 9}</t>
  </si>
  <si>
    <t>August 1, 2009 (Japan)</t>
  </si>
  <si>
    <t>Mamoru Hosoda</t>
  </si>
  <si>
    <t>RyÃ»nosuke Kamiki</t>
  </si>
  <si>
    <t>Japan</t>
  </si>
  <si>
    <t>Madhouse</t>
  </si>
  <si>
    <t>The Messenger</t>
  </si>
  <si>
    <t>https://www.youtube.com/watch?v=qnm885kLggY</t>
  </si>
  <si>
    <t>qnm885kLggY</t>
  </si>
  <si>
    <t>{'positive': 17, 'neutral': 12, 'negative': 15}</t>
  </si>
  <si>
    <t>Oren Moverman</t>
  </si>
  <si>
    <t>Alessandro Camon</t>
  </si>
  <si>
    <t>Ben Foster</t>
  </si>
  <si>
    <t>Oscilloscope</t>
  </si>
  <si>
    <t>The Soloist</t>
  </si>
  <si>
    <t>https://www.youtube.com/watch?v=z1YHoyCxdVQ</t>
  </si>
  <si>
    <t>z1YHoyCxdVQ</t>
  </si>
  <si>
    <t>{'positive': 11, 'neutral': 6, 'negative': 1}</t>
  </si>
  <si>
    <t>Susannah Grant</t>
  </si>
  <si>
    <t>World's Greatest Dad</t>
  </si>
  <si>
    <t>https://www.youtube.com/watch?v=VBzZvAzAMvY</t>
  </si>
  <si>
    <t>VBzZvAzAMvY</t>
  </si>
  <si>
    <t>{'positive': 34, 'neutral': 27, 'negative': 20}</t>
  </si>
  <si>
    <t>September 24, 2010 (Ireland)</t>
  </si>
  <si>
    <t>Bobcat Goldthwait</t>
  </si>
  <si>
    <t>Whiteout</t>
  </si>
  <si>
    <t>https://www.youtube.com/watch?v=dwvjoWmqwR0</t>
  </si>
  <si>
    <t>dwvjoWmqwR0</t>
  </si>
  <si>
    <t>{'positive': 10, 'neutral': 12, 'negative': 5}</t>
  </si>
  <si>
    <t>September 11, 2009 (United States)</t>
  </si>
  <si>
    <t>Dominic Sena</t>
  </si>
  <si>
    <t>Jon Hoeber</t>
  </si>
  <si>
    <t>Paper Man</t>
  </si>
  <si>
    <t>https://www.youtube.com/watch?v=1MAZ93VGmMw</t>
  </si>
  <si>
    <t>1MAZ93VGmMw</t>
  </si>
  <si>
    <t>{'positive': 4, 'neutral': 8, 'negative': 2}</t>
  </si>
  <si>
    <t>May 1, 2014 (South Korea)</t>
  </si>
  <si>
    <t>Kieran Mulroney</t>
  </si>
  <si>
    <t>Michele Mulroney</t>
  </si>
  <si>
    <t>Artfire Films</t>
  </si>
  <si>
    <t>Let Me In</t>
  </si>
  <si>
    <t>https://www.youtube.com/watch?v=x3guLR8aBpU</t>
  </si>
  <si>
    <t>x3guLR8aBpU</t>
  </si>
  <si>
    <t>{'positive': 122, 'neutral': 94, 'negative': 35}</t>
  </si>
  <si>
    <t>Kodi Smit-McPhee</t>
  </si>
  <si>
    <t>Four Lions</t>
  </si>
  <si>
    <t>https://www.youtube.com/watch?v=Ew-SrlQ9tlI</t>
  </si>
  <si>
    <t>Ew-SrlQ9tlI</t>
  </si>
  <si>
    <t>{'positive': 88, 'neutral': 95, 'negative': 67}</t>
  </si>
  <si>
    <t>May 7, 2010 (United Kingdom)</t>
  </si>
  <si>
    <t>Christopher Morris</t>
  </si>
  <si>
    <t>Will Adamsdale</t>
  </si>
  <si>
    <t>MacGruber</t>
  </si>
  <si>
    <t>https://www.youtube.com/watch?v=PKYrghKwu2E</t>
  </si>
  <si>
    <t>PKYrghKwu2E</t>
  </si>
  <si>
    <t>{'positive': 38, 'neutral': 23, 'negative': 18}</t>
  </si>
  <si>
    <t>May 21, 2010 (United States)</t>
  </si>
  <si>
    <t>Jorma Taccone</t>
  </si>
  <si>
    <t>Will Forte</t>
  </si>
  <si>
    <t>Little White Lies</t>
  </si>
  <si>
    <t>https://www.youtube.com/watch?v=WyCtRXWz4Cs</t>
  </si>
  <si>
    <t>WyCtRXWz4Cs</t>
  </si>
  <si>
    <t>{'positive': 45, 'neutral': 20, 'negative': 10}</t>
  </si>
  <si>
    <t>October 20, 2010 (Belgium)</t>
  </si>
  <si>
    <t>Guillaume Canet</t>
  </si>
  <si>
    <t>FranÃ§ois Cluzet</t>
  </si>
  <si>
    <t>TrÃ©sor Films</t>
  </si>
  <si>
    <t>Charlie St. Cloud</t>
  </si>
  <si>
    <t>https://www.youtube.com/watch?v=KyplZ7b7UfY</t>
  </si>
  <si>
    <t>KyplZ7b7UfY</t>
  </si>
  <si>
    <t>{'positive': 84, 'neutral': 71, 'negative': 57}</t>
  </si>
  <si>
    <t>July 30, 2010 (United States)</t>
  </si>
  <si>
    <t>Burr Steers</t>
  </si>
  <si>
    <t>Craig Pearce</t>
  </si>
  <si>
    <t>Zac Efron</t>
  </si>
  <si>
    <t>Vanishing on 7th Street</t>
  </si>
  <si>
    <t>https://www.youtube.com/watch?v=K5cgvEUWQ6w</t>
  </si>
  <si>
    <t>K5cgvEUWQ6w</t>
  </si>
  <si>
    <t>{'positive': 45, 'neutral': 46, 'negative': 43}</t>
  </si>
  <si>
    <t>February 5, 2011 (Japan)</t>
  </si>
  <si>
    <t>Brad Anderson</t>
  </si>
  <si>
    <t>Anthony Jaswinski</t>
  </si>
  <si>
    <t>Herrick Entertainment</t>
  </si>
  <si>
    <t>Barney's Version</t>
  </si>
  <si>
    <t>https://www.youtube.com/watch?v=Eo-0k5rkUeo</t>
  </si>
  <si>
    <t>Eo-0k5rkUeo</t>
  </si>
  <si>
    <t>{'positive': 4, 'neutral': 0, 'negative': 0}</t>
  </si>
  <si>
    <t>Richard J. Lewis</t>
  </si>
  <si>
    <t>Mordecai Richler</t>
  </si>
  <si>
    <t>Paul Giamatti</t>
  </si>
  <si>
    <t>Serendipity Point Films</t>
  </si>
  <si>
    <t>The Conspirator</t>
  </si>
  <si>
    <t>https://www.youtube.com/watch?v=CmoESMxbIIY</t>
  </si>
  <si>
    <t>CmoESMxbIIY</t>
  </si>
  <si>
    <t>{'positive': 34, 'neutral': 32, 'negative': 26}</t>
  </si>
  <si>
    <t>April 15, 2011 (United States)</t>
  </si>
  <si>
    <t>Robert Redford</t>
  </si>
  <si>
    <t>James D. Solomon</t>
  </si>
  <si>
    <t>Robin Wright</t>
  </si>
  <si>
    <t>The American Film Company</t>
  </si>
  <si>
    <t>Furry Vengeance</t>
  </si>
  <si>
    <t>https://www.youtube.com/watch?v=FQAx4_So3UE</t>
  </si>
  <si>
    <t>FQAx4_So3UE</t>
  </si>
  <si>
    <t>{'positive': 99, 'neutral': 98, 'negative': 39}</t>
  </si>
  <si>
    <t>Michael Carnes</t>
  </si>
  <si>
    <t>The Tempest</t>
  </si>
  <si>
    <t>https://www.youtube.com/watch?v=4ge2Jtbt8Go</t>
  </si>
  <si>
    <t>4ge2Jtbt8Go</t>
  </si>
  <si>
    <t>{'positive': 41, 'neutral': 21, 'negative': 22}</t>
  </si>
  <si>
    <t>January 7, 2011 (Brazil)</t>
  </si>
  <si>
    <t>Helen Mirren</t>
  </si>
  <si>
    <t>Henry's Crime</t>
  </si>
  <si>
    <t>https://www.youtube.com/watch?v=6OkJht5KB-I</t>
  </si>
  <si>
    <t>6OkJht5KB-I</t>
  </si>
  <si>
    <t>{'positive': 4, 'neutral': 1, 'negative': 0}</t>
  </si>
  <si>
    <t>January 14, 2011 (United Kingdom)</t>
  </si>
  <si>
    <t>Malcolm Venville</t>
  </si>
  <si>
    <t>Sacha Gervasi</t>
  </si>
  <si>
    <t>Company Films</t>
  </si>
  <si>
    <t>Extraordinary Measures</t>
  </si>
  <si>
    <t>https://www.youtube.com/watch?v=cmnMdwYAhTY</t>
  </si>
  <si>
    <t>cmnMdwYAhTY</t>
  </si>
  <si>
    <t>{'positive': 24, 'neutral': 29, 'negative': 9}</t>
  </si>
  <si>
    <t>January 22, 2010 (United States)</t>
  </si>
  <si>
    <t>Robert Nelson Jacobs</t>
  </si>
  <si>
    <t>CBS Films</t>
  </si>
  <si>
    <t>Yogi Bear</t>
  </si>
  <si>
    <t>https://www.youtube.com/watch?v=9iyYTz0Bh0Y</t>
  </si>
  <si>
    <t>9iyYTz0Bh0Y</t>
  </si>
  <si>
    <t>{'positive': 35, 'neutral': 42, 'negative': 10}</t>
  </si>
  <si>
    <t>December 17, 2010 (United States)</t>
  </si>
  <si>
    <t>Jennifer Ventimilia</t>
  </si>
  <si>
    <t>Dan Aykroyd</t>
  </si>
  <si>
    <t>My Soul to Take</t>
  </si>
  <si>
    <t>https://www.youtube.com/watch?v=RmByUgdi6wE</t>
  </si>
  <si>
    <t>RmByUgdi6wE</t>
  </si>
  <si>
    <t>{'positive': 132, 'neutral': 57, 'negative': 61}</t>
  </si>
  <si>
    <t>October 8, 2010 (United States)</t>
  </si>
  <si>
    <t>Max Thieriot</t>
  </si>
  <si>
    <t>Rogue</t>
  </si>
  <si>
    <t>Elle s'appelait Sarah</t>
  </si>
  <si>
    <t>https://www.youtube.com/watch?v=UPWuyrRWTDI</t>
  </si>
  <si>
    <t>UPWuyrRWTDI</t>
  </si>
  <si>
    <t>{'positive': 0, 'neutral': 2, 'negative': 2}</t>
  </si>
  <si>
    <t>July 22, 2011 (United States)</t>
  </si>
  <si>
    <t>Gilles Paquet-Brenner</t>
  </si>
  <si>
    <t>Tatiana De Rosnay</t>
  </si>
  <si>
    <t>Kristin Scott Thomas</t>
  </si>
  <si>
    <t>Hugo Productions</t>
  </si>
  <si>
    <t>The Warrior's Way</t>
  </si>
  <si>
    <t>https://www.youtube.com/watch?v=c7SCyiliB38</t>
  </si>
  <si>
    <t>c7SCyiliB38</t>
  </si>
  <si>
    <t>{'positive': 90, 'neutral': 92, 'negative': 68}</t>
  </si>
  <si>
    <t>December 3, 2010 (United States)</t>
  </si>
  <si>
    <t>Sngmoo Lee</t>
  </si>
  <si>
    <t>Jang Dong-Gun</t>
  </si>
  <si>
    <t>New Zealand</t>
  </si>
  <si>
    <t>The Trip</t>
  </si>
  <si>
    <t>https://www.youtube.com/watch?v=LC5MwTuEeeg</t>
  </si>
  <si>
    <t>LC5MwTuEeeg</t>
  </si>
  <si>
    <t>{'positive': 164, 'neutral': 51, 'negative': 35}</t>
  </si>
  <si>
    <t>April 24, 2011 (Greece)</t>
  </si>
  <si>
    <t>Michael Winterbottom</t>
  </si>
  <si>
    <t>Steve Coogan</t>
  </si>
  <si>
    <t>Baby Cow Productions</t>
  </si>
  <si>
    <t>Hesher</t>
  </si>
  <si>
    <t>https://www.youtube.com/watch?v=jkKjafEIebw</t>
  </si>
  <si>
    <t>jkKjafEIebw</t>
  </si>
  <si>
    <t>{'positive': 100, 'neutral': 89, 'negative': 48}</t>
  </si>
  <si>
    <t>June 25, 2011 (Japan)</t>
  </si>
  <si>
    <t>Spencer Susser</t>
  </si>
  <si>
    <t>The Last Picture Company</t>
  </si>
  <si>
    <t>For Colored Girls</t>
  </si>
  <si>
    <t>https://www.youtube.com/watch?v=LNdIMakUhVQ</t>
  </si>
  <si>
    <t>LNdIMakUhVQ</t>
  </si>
  <si>
    <t>{'positive': 105, 'neutral': 57, 'negative': 81}</t>
  </si>
  <si>
    <t>November 5, 2010 (United States)</t>
  </si>
  <si>
    <t>Janet Jackson</t>
  </si>
  <si>
    <t>The Perfect Host</t>
  </si>
  <si>
    <t>https://www.youtube.com/watch?v=MVe62FZMYAE</t>
  </si>
  <si>
    <t>MVe62FZMYAE</t>
  </si>
  <si>
    <t>{'positive': 17, 'neutral': 13, 'negative': 0}</t>
  </si>
  <si>
    <t>May 7, 2011 (Japan)</t>
  </si>
  <si>
    <t>Nick Tomnay</t>
  </si>
  <si>
    <t>David Hyde Pierce</t>
  </si>
  <si>
    <t>Stacey Testro International</t>
  </si>
  <si>
    <t>Love Ranch</t>
  </si>
  <si>
    <t>https://www.youtube.com/watch?v=Or9cEl60BLo</t>
  </si>
  <si>
    <t>Or9cEl60BLo</t>
  </si>
  <si>
    <t>{'positive': 22, 'neutral': 14, 'negative': 11}</t>
  </si>
  <si>
    <t>January 6, 2011 (Netherlands)</t>
  </si>
  <si>
    <t>Taylor Hackford</t>
  </si>
  <si>
    <t>Mark Jacobson</t>
  </si>
  <si>
    <t>Aramid Entertainment Fund</t>
  </si>
  <si>
    <t>Love Crime</t>
  </si>
  <si>
    <t>https://www.youtube.com/watch?v=hB_O_knyd_A</t>
  </si>
  <si>
    <t>hB_O_knyd_A</t>
  </si>
  <si>
    <t>{'positive': 9, 'neutral': 7, 'negative': 5}</t>
  </si>
  <si>
    <t>September 2, 2011 (United States)</t>
  </si>
  <si>
    <t>Alain Corneau</t>
  </si>
  <si>
    <t>Ludivine Sagnier</t>
  </si>
  <si>
    <t>SBS Films</t>
  </si>
  <si>
    <t>Passion Play</t>
  </si>
  <si>
    <t>https://www.youtube.com/watch?v=T5pYbPytAKM</t>
  </si>
  <si>
    <t>T5pYbPytAKM</t>
  </si>
  <si>
    <t>{'positive': 105, 'neutral': 72, 'negative': 73}</t>
  </si>
  <si>
    <t>July 2, 2011 (Taiwan)</t>
  </si>
  <si>
    <t>Mitch Glazer</t>
  </si>
  <si>
    <t>Annapurna Productions</t>
  </si>
  <si>
    <t>Kaboom</t>
  </si>
  <si>
    <t>https://www.youtube.com/watch?v=DUMKPzQsas8</t>
  </si>
  <si>
    <t>DUMKPzQsas8</t>
  </si>
  <si>
    <t>{'positive': 10, 'neutral': 5, 'negative': 2}</t>
  </si>
  <si>
    <t>October 6, 2010 (France)</t>
  </si>
  <si>
    <t>Gregg Araki</t>
  </si>
  <si>
    <t>Thomas Dekker</t>
  </si>
  <si>
    <t>Desperate Pictures</t>
  </si>
  <si>
    <t>Everything Must Go</t>
  </si>
  <si>
    <t>https://www.youtube.com/watch?v=W78aehJKyB0</t>
  </si>
  <si>
    <t>W78aehJKyB0</t>
  </si>
  <si>
    <t>{'positive': 58, 'neutral': 115, 'negative': 21}</t>
  </si>
  <si>
    <t>October 14, 2011 (United Kingdom)</t>
  </si>
  <si>
    <t>Dan Rush</t>
  </si>
  <si>
    <t>Temple Hill Entertainment</t>
  </si>
  <si>
    <t>Captain America: the First Avenger</t>
  </si>
  <si>
    <t>https://www.youtube.com/watch?v=JerVrbLldXw</t>
  </si>
  <si>
    <t>JerVrbLldXw</t>
  </si>
  <si>
    <t>{'positive': 80, 'neutral': 141, 'negative': 29}</t>
  </si>
  <si>
    <t>Joe Johnston</t>
  </si>
  <si>
    <t>Christopher Markus</t>
  </si>
  <si>
    <t>Chris Evans</t>
  </si>
  <si>
    <t>Thor</t>
  </si>
  <si>
    <t>https://www.youtube.com/watch?v=JOddp-nlNvQ</t>
  </si>
  <si>
    <t>JOddp-nlNvQ</t>
  </si>
  <si>
    <t>{'positive': 124, 'neutral': 102, 'negative': 24}</t>
  </si>
  <si>
    <t>May 6, 2011 (United States)</t>
  </si>
  <si>
    <t>Kenneth Branagh</t>
  </si>
  <si>
    <t>Ashley Miller</t>
  </si>
  <si>
    <t>Chris Hemsworth</t>
  </si>
  <si>
    <t>Take Shelter</t>
  </si>
  <si>
    <t>https://www.youtube.com/watch?v=hUraDx3oFVg</t>
  </si>
  <si>
    <t>hUraDx3oFVg</t>
  </si>
  <si>
    <t>{'positive': 118, 'neutral': 60, 'negative': 73}</t>
  </si>
  <si>
    <t>November 10, 2011 (Croatia)</t>
  </si>
  <si>
    <t>Jeff Nichols</t>
  </si>
  <si>
    <t>Michael Shannon</t>
  </si>
  <si>
    <t>Hydraulx</t>
  </si>
  <si>
    <t>Bridesmaids</t>
  </si>
  <si>
    <t>https://www.youtube.com/watch?v=FNppLrmdyug</t>
  </si>
  <si>
    <t>FNppLrmdyug</t>
  </si>
  <si>
    <t>{'positive': 126, 'neutral': 75, 'negative': 50}</t>
  </si>
  <si>
    <t>May 13, 2011 (United States)</t>
  </si>
  <si>
    <t>Paul Feig</t>
  </si>
  <si>
    <t>Kristen Wiig</t>
  </si>
  <si>
    <t>Fast Five</t>
  </si>
  <si>
    <t>https://www.youtube.com/watch?v=vcn2GOuZCKI</t>
  </si>
  <si>
    <t>vcn2GOuZCKI</t>
  </si>
  <si>
    <t>{'positive': 106, 'neutral': 90, 'negative': 54}</t>
  </si>
  <si>
    <t>April 29, 2011 (United States)</t>
  </si>
  <si>
    <t>Midnight in Paris</t>
  </si>
  <si>
    <t>https://www.youtube.com/watch?v=FAfR8omt-CY</t>
  </si>
  <si>
    <t>FAfR8omt-CY</t>
  </si>
  <si>
    <t>{'positive': 120, 'neutral': 92, 'negative': 38}</t>
  </si>
  <si>
    <t>June 10, 2011 (United States)</t>
  </si>
  <si>
    <t>Mediapro</t>
  </si>
  <si>
    <t>Moneyball</t>
  </si>
  <si>
    <t>https://www.youtube.com/watch?v=-4QPVo0UIzc</t>
  </si>
  <si>
    <t>-4QPVo0UIzc</t>
  </si>
  <si>
    <t>{'positive': 117, 'neutral': 111, 'negative': 22}</t>
  </si>
  <si>
    <t>September 23, 2011 (United States)</t>
  </si>
  <si>
    <t>Just Go with It</t>
  </si>
  <si>
    <t>https://www.youtube.com/watch?v=fpj7i2CPt8M</t>
  </si>
  <si>
    <t>fpj7i2CPt8M</t>
  </si>
  <si>
    <t>{'positive': 114, 'neutral': 105, 'negative': 31}</t>
  </si>
  <si>
    <t>February 11, 2011 (United States)</t>
  </si>
  <si>
    <t>Allan Loeb</t>
  </si>
  <si>
    <t>The Intouchables</t>
  </si>
  <si>
    <t>https://www.youtube.com/watch?v=34WIbmXkewU</t>
  </si>
  <si>
    <t>34WIbmXkewU</t>
  </si>
  <si>
    <t>{'positive': 120, 'neutral': 113, 'negative': 18}</t>
  </si>
  <si>
    <t>November 2, 2011 (France)</t>
  </si>
  <si>
    <t>Olivier Nakache</t>
  </si>
  <si>
    <t>Quad Productions</t>
  </si>
  <si>
    <t>Drive</t>
  </si>
  <si>
    <t>https://www.youtube.com/watch?v=KBiOF3y1W0Y</t>
  </si>
  <si>
    <t>KBiOF3y1W0Y</t>
  </si>
  <si>
    <t>{'positive': 90, 'neutral': 126, 'negative': 34}</t>
  </si>
  <si>
    <t>September 16, 2011 (United States)</t>
  </si>
  <si>
    <t>Hossein Amini</t>
  </si>
  <si>
    <t>FilmDistrict</t>
  </si>
  <si>
    <t>Green Lantern</t>
  </si>
  <si>
    <t>https://www.youtube.com/watch?v=7-GO9fo9DtM</t>
  </si>
  <si>
    <t>7-GO9fo9DtM</t>
  </si>
  <si>
    <t>{'positive': 115, 'neutral': 87, 'negative': 48}</t>
  </si>
  <si>
    <t>June 17, 2011 (United States)</t>
  </si>
  <si>
    <t>Greg Berlanti</t>
  </si>
  <si>
    <t>The Cabin in the Woods</t>
  </si>
  <si>
    <t>https://www.youtube.com/watch?v=MzbMwS6lVpE</t>
  </si>
  <si>
    <t>MzbMwS6lVpE</t>
  </si>
  <si>
    <t>{'positive': 94, 'neutral': 59, 'negative': 97}</t>
  </si>
  <si>
    <t>April 13, 2012 (United States)</t>
  </si>
  <si>
    <t>Kristen Connolly</t>
  </si>
  <si>
    <t>The Help</t>
  </si>
  <si>
    <t>https://www.youtube.com/watch?v=XOTkNsxhECY</t>
  </si>
  <si>
    <t>XOTkNsxhECY</t>
  </si>
  <si>
    <t>{'positive': 59, 'neutral': 45, 'negative': 17}</t>
  </si>
  <si>
    <t>August 10, 2011 (United States)</t>
  </si>
  <si>
    <t>Tate Taylor</t>
  </si>
  <si>
    <t>Emma Stone</t>
  </si>
  <si>
    <t>Crazy, Stupid, Love.</t>
  </si>
  <si>
    <t>https://www.youtube.com/watch?v=8iCwtxJejik</t>
  </si>
  <si>
    <t>8iCwtxJejik</t>
  </si>
  <si>
    <t>{'positive': 120, 'neutral': 107, 'negative': 23}</t>
  </si>
  <si>
    <t>July 29, 2011 (United States)</t>
  </si>
  <si>
    <t>Carousel Productions (II)</t>
  </si>
  <si>
    <t>No Strings Attached</t>
  </si>
  <si>
    <t>https://www.youtube.com/watch?v=XGmsRMvQ2AM</t>
  </si>
  <si>
    <t>XGmsRMvQ2AM</t>
  </si>
  <si>
    <t>{'positive': 37, 'neutral': 33, 'negative': 11}</t>
  </si>
  <si>
    <t>January 21, 2011 (United States)</t>
  </si>
  <si>
    <t>Ivan Reitman</t>
  </si>
  <si>
    <t>Elizabeth Meriwether</t>
  </si>
  <si>
    <t>Sucker Punch</t>
  </si>
  <si>
    <t>https://www.youtube.com/watch?v=9k10AzCcMOM</t>
  </si>
  <si>
    <t>9k10AzCcMOM</t>
  </si>
  <si>
    <t>{'positive': 112, 'neutral': 85, 'negative': 53}</t>
  </si>
  <si>
    <t>March 25, 2011 (United States)</t>
  </si>
  <si>
    <t>Zack Snyder</t>
  </si>
  <si>
    <t>Warrior</t>
  </si>
  <si>
    <t>https://www.youtube.com/watch?v=79rtcCnaeyo</t>
  </si>
  <si>
    <t>79rtcCnaeyo</t>
  </si>
  <si>
    <t>{'positive': 125, 'neutral': 99, 'negative': 26}</t>
  </si>
  <si>
    <t>September 9, 2011 (United States)</t>
  </si>
  <si>
    <t>Gavin O'Connor</t>
  </si>
  <si>
    <t>Friends with Benefits</t>
  </si>
  <si>
    <t>https://www.youtube.com/watch?v=VzXg-Vr1sMA</t>
  </si>
  <si>
    <t>VzXg-Vr1sMA</t>
  </si>
  <si>
    <t>{'positive': 74, 'neutral': 73, 'negative': 27}</t>
  </si>
  <si>
    <t>Will Gluck</t>
  </si>
  <si>
    <t>Keith Merryman</t>
  </si>
  <si>
    <t>Mila Kunis</t>
  </si>
  <si>
    <t>Immortals</t>
  </si>
  <si>
    <t>https://www.youtube.com/watch?v=pE3yR8bZ1pY</t>
  </si>
  <si>
    <t>pE3yR8bZ1pY</t>
  </si>
  <si>
    <t>{'positive': 100, 'neutral': 123, 'negative': 27}</t>
  </si>
  <si>
    <t>November 11, 2011 (United States)</t>
  </si>
  <si>
    <t>Tarsem Singh</t>
  </si>
  <si>
    <t>Charley Parlapanides</t>
  </si>
  <si>
    <t>Henry Cavill</t>
  </si>
  <si>
    <t>Relativity Media</t>
  </si>
  <si>
    <t>X-Men: First Class</t>
  </si>
  <si>
    <t>https://www.youtube.com/watch?v=UrbHykKUfTM</t>
  </si>
  <si>
    <t>UrbHykKUfTM</t>
  </si>
  <si>
    <t>{'positive': 136, 'neutral': 90, 'negative': 24}</t>
  </si>
  <si>
    <t>June 3, 2011 (United States)</t>
  </si>
  <si>
    <t>Contagion</t>
  </si>
  <si>
    <t>https://www.youtube.com/watch?v=4sYSyuuLk5g</t>
  </si>
  <si>
    <t>4sYSyuuLk5g</t>
  </si>
  <si>
    <t>{'positive': 74, 'neutral': 116, 'negative': 60}</t>
  </si>
  <si>
    <t>United Arab Emirates</t>
  </si>
  <si>
    <t>Bad Teacher</t>
  </si>
  <si>
    <t>https://www.youtube.com/watch?v=GahC5cVsU6A</t>
  </si>
  <si>
    <t>GahC5cVsU6A</t>
  </si>
  <si>
    <t>{'positive': 91, 'neutral': 121, 'negative': 38}</t>
  </si>
  <si>
    <t>June 24, 2011 (United States)</t>
  </si>
  <si>
    <t>Jake Kasdan</t>
  </si>
  <si>
    <t>Gene Stupnitsky</t>
  </si>
  <si>
    <t>In Time</t>
  </si>
  <si>
    <t>https://www.youtube.com/watch?v=xhYUaR5QiUs</t>
  </si>
  <si>
    <t>xhYUaR5QiUs</t>
  </si>
  <si>
    <t>{'positive': 33, 'neutral': 212, 'negative': 5}</t>
  </si>
  <si>
    <t>October 28, 2011 (United States)</t>
  </si>
  <si>
    <t>Justin Timberlake</t>
  </si>
  <si>
    <t>One Day</t>
  </si>
  <si>
    <t>https://www.youtube.com/watch?v=WlopfWYGBh4</t>
  </si>
  <si>
    <t>WlopfWYGBh4</t>
  </si>
  <si>
    <t>{'positive': 128, 'neutral': 58, 'negative': 64}</t>
  </si>
  <si>
    <t>August 19, 2011 (United States)</t>
  </si>
  <si>
    <t>David Nicholls</t>
  </si>
  <si>
    <t>Scream 4</t>
  </si>
  <si>
    <t>https://www.youtube.com/watch?v=UlaZfOiGaCU</t>
  </si>
  <si>
    <t>UlaZfOiGaCU</t>
  </si>
  <si>
    <t>{'positive': 75, 'neutral': 78, 'negative': 97}</t>
  </si>
  <si>
    <t>Neve Campbell</t>
  </si>
  <si>
    <t>Shame</t>
  </si>
  <si>
    <t>https://www.youtube.com/watch?v=Op9iQiB_ANI</t>
  </si>
  <si>
    <t>Op9iQiB_ANI</t>
  </si>
  <si>
    <t>{'positive': 113, 'neutral': 70, 'negative': 67}</t>
  </si>
  <si>
    <t>January 13, 2012 (United Kingdom)</t>
  </si>
  <si>
    <t>Michael Fassbender</t>
  </si>
  <si>
    <t>Mission: Impossible - Ghost Protocol</t>
  </si>
  <si>
    <t>https://www.youtube.com/watch?v=PT4L1llxCX0</t>
  </si>
  <si>
    <t>PT4L1llxCX0</t>
  </si>
  <si>
    <t>{'positive': 2, 'neutral': 3, 'negative': 0}</t>
  </si>
  <si>
    <t>Brad Bird</t>
  </si>
  <si>
    <t>Bruce Geller</t>
  </si>
  <si>
    <t>We Need to Talk About Kevin</t>
  </si>
  <si>
    <t>https://www.youtube.com/watch?v=SfQaRK3BCYU</t>
  </si>
  <si>
    <t>SfQaRK3BCYU</t>
  </si>
  <si>
    <t>{'positive': 92, 'neutral': 83, 'negative': 75}</t>
  </si>
  <si>
    <t>October 21, 2011 (United Kingdom)</t>
  </si>
  <si>
    <t>Lynne Ramsay</t>
  </si>
  <si>
    <t>Limitless</t>
  </si>
  <si>
    <t>https://www.youtube.com/watch?v=4TLppsfzQH8</t>
  </si>
  <si>
    <t>4TLppsfzQH8</t>
  </si>
  <si>
    <t>{'positive': 99, 'neutral': 133, 'negative': 18}</t>
  </si>
  <si>
    <t>March 18, 2011 (United States)</t>
  </si>
  <si>
    <t>Neil Burger</t>
  </si>
  <si>
    <t>Bradley Cooper</t>
  </si>
  <si>
    <t>Unknown</t>
  </si>
  <si>
    <t>https://www.youtube.com/watch?v=vSXUgkCjdBM</t>
  </si>
  <si>
    <t>vSXUgkCjdBM</t>
  </si>
  <si>
    <t>Oliver Butcher</t>
  </si>
  <si>
    <t>Liam Neeson</t>
  </si>
  <si>
    <t>Dark Castle Entertainment</t>
  </si>
  <si>
    <t>Transformers: Dark of the Moon</t>
  </si>
  <si>
    <t>https://www.youtube.com/watch?v=bTIrEZM-cFE</t>
  </si>
  <si>
    <t>bTIrEZM-cFE</t>
  </si>
  <si>
    <t>{'positive': 47, 'neutral': 81, 'negative': 20}</t>
  </si>
  <si>
    <t>June 29, 2011 (United States)</t>
  </si>
  <si>
    <t>Cowboys &amp; Aliens</t>
  </si>
  <si>
    <t>https://www.youtube.com/watch?v=zH7KZD5vGBY</t>
  </si>
  <si>
    <t>zH7KZD5vGBY</t>
  </si>
  <si>
    <t>{'positive': 93, 'neutral': 120, 'negative': 38}</t>
  </si>
  <si>
    <t>Tinker Tailor Soldier Spy</t>
  </si>
  <si>
    <t>https://www.youtube.com/watch?v=VW-F1H-Nonk</t>
  </si>
  <si>
    <t>VW-F1H-Nonk</t>
  </si>
  <si>
    <t>{'positive': 127, 'neutral': 81, 'negative': 42}</t>
  </si>
  <si>
    <t>January 6, 2012 (United States)</t>
  </si>
  <si>
    <t>John le CarrÃ©</t>
  </si>
  <si>
    <t>Gary Oldman</t>
  </si>
  <si>
    <t>Conan the Barbarian</t>
  </si>
  <si>
    <t>https://www.youtube.com/watch?v=xwdYd_RdLCQ</t>
  </si>
  <si>
    <t>xwdYd_RdLCQ</t>
  </si>
  <si>
    <t>{'positive': 124, 'neutral': 80, 'negative': 46}</t>
  </si>
  <si>
    <t>May 14, 1982 (United States)</t>
  </si>
  <si>
    <t>John Milius</t>
  </si>
  <si>
    <t>Robert E. Howard</t>
  </si>
  <si>
    <t>Arnold Schwarzenegger</t>
  </si>
  <si>
    <t>Marcus Nispel</t>
  </si>
  <si>
    <t>Thomas Dean Donnelly</t>
  </si>
  <si>
    <t>Jason Momoa</t>
  </si>
  <si>
    <t>Melancholia</t>
  </si>
  <si>
    <t>https://www.youtube.com/watch?v=JCUdy1nUqrg</t>
  </si>
  <si>
    <t>JCUdy1nUqrg</t>
  </si>
  <si>
    <t>{'positive': 52, 'neutral': 62, 'negative': 29}</t>
  </si>
  <si>
    <t>May 26, 2011 (Denmark)</t>
  </si>
  <si>
    <t>Source Code</t>
  </si>
  <si>
    <t>https://www.youtube.com/watch?v=NkTrG-gpIzE</t>
  </si>
  <si>
    <t>NkTrG-gpIzE</t>
  </si>
  <si>
    <t>{'positive': 114, 'neutral': 88, 'negative': 48}</t>
  </si>
  <si>
    <t>April 1, 2011 (United States)</t>
  </si>
  <si>
    <t>Duncan Jones</t>
  </si>
  <si>
    <t>Ben Ripley</t>
  </si>
  <si>
    <t>Real Steel</t>
  </si>
  <si>
    <t>https://www.youtube.com/watch?v=obYuPJH2oTE</t>
  </si>
  <si>
    <t>obYuPJH2oTE</t>
  </si>
  <si>
    <t>{'positive': 25, 'neutral': 32, 'negative': 3}</t>
  </si>
  <si>
    <t>October 7, 2011 (United States)</t>
  </si>
  <si>
    <t>Shawn Levy</t>
  </si>
  <si>
    <t>Horrible Bosses</t>
  </si>
  <si>
    <t>https://www.youtube.com/watch?v=VpUeQV8sdOc</t>
  </si>
  <si>
    <t>VpUeQV8sdOc</t>
  </si>
  <si>
    <t>{'positive': 123, 'neutral': 81, 'negative': 46}</t>
  </si>
  <si>
    <t>July 8, 2011 (United States)</t>
  </si>
  <si>
    <t>Seth Gordon</t>
  </si>
  <si>
    <t>Michael Markowitz</t>
  </si>
  <si>
    <t>Rio</t>
  </si>
  <si>
    <t>https://www.youtube.com/watch?v=Bf6zeRwk5LE</t>
  </si>
  <si>
    <t>Bf6zeRwk5LE</t>
  </si>
  <si>
    <t>{'positive': 74, 'neutral': 160, 'negative': 15}</t>
  </si>
  <si>
    <t>Carlos Saldanha</t>
  </si>
  <si>
    <t>Jesse Eisenberg</t>
  </si>
  <si>
    <t>The Skin I Live In</t>
  </si>
  <si>
    <t>https://www.youtube.com/watch?v=PavJUoZNT7g</t>
  </si>
  <si>
    <t>PavJUoZNT7g</t>
  </si>
  <si>
    <t>{'positive': 55, 'neutral': 59, 'negative': 30}</t>
  </si>
  <si>
    <t>September 2, 2011 (Spain)</t>
  </si>
  <si>
    <t>Pedro AlmodÃ³var</t>
  </si>
  <si>
    <t>Thierry Jonquet</t>
  </si>
  <si>
    <t>Blue Haze Entertainment</t>
  </si>
  <si>
    <t>Sherlock Holmes: A Game of Shadows</t>
  </si>
  <si>
    <t>https://www.youtube.com/watch?v=DpxtbtnC1u8</t>
  </si>
  <si>
    <t>DpxtbtnC1u8</t>
  </si>
  <si>
    <t>{'positive': 113, 'neutral': 112, 'negative': 25}</t>
  </si>
  <si>
    <t>December 16, 2011 (United States)</t>
  </si>
  <si>
    <t>The Three Musketeers</t>
  </si>
  <si>
    <t>https://www.youtube.com/watch?v=cvWLpi5J-NI&amp;vl=en</t>
  </si>
  <si>
    <t>cvWLpi5J-NI</t>
  </si>
  <si>
    <t>{'positive': 94, 'neutral': 105, 'negative': 51}</t>
  </si>
  <si>
    <t>November 12, 1993 (United States)</t>
  </si>
  <si>
    <t>Alexandre Dumas</t>
  </si>
  <si>
    <t>Charlie Sheen</t>
  </si>
  <si>
    <t>Austria</t>
  </si>
  <si>
    <t>October 21, 2011 (United States)</t>
  </si>
  <si>
    <t>Alex Litvak</t>
  </si>
  <si>
    <t>Tower Heist</t>
  </si>
  <si>
    <t>https://www.youtube.com/watch?v=Z4KXF7NWFRE</t>
  </si>
  <si>
    <t>Z4KXF7NWFRE</t>
  </si>
  <si>
    <t>{'positive': 116, 'neutral': 95, 'negative': 39}</t>
  </si>
  <si>
    <t>November 4, 2011 (United States)</t>
  </si>
  <si>
    <t>Eddie Murphy</t>
  </si>
  <si>
    <t>Paul</t>
  </si>
  <si>
    <t>https://www.youtube.com/watch?v=BJxlNYb8sJQ</t>
  </si>
  <si>
    <t>BJxlNYb8sJQ</t>
  </si>
  <si>
    <t>{'positive': 64, 'neutral': 156, 'negative': 30}</t>
  </si>
  <si>
    <t>Rise of the Planet of the Apes</t>
  </si>
  <si>
    <t>https://www.youtube.com/watch?v=VzDt7uBBIOI</t>
  </si>
  <si>
    <t>VzDt7uBBIOI</t>
  </si>
  <si>
    <t>{'positive': 49, 'neutral': 34, 'negative': 21}</t>
  </si>
  <si>
    <t>August 5, 2011 (United States)</t>
  </si>
  <si>
    <t>Rupert Wyatt</t>
  </si>
  <si>
    <t>Rick Jaffa</t>
  </si>
  <si>
    <t>James Franco</t>
  </si>
  <si>
    <t>Your Highness</t>
  </si>
  <si>
    <t>https://www.youtube.com/watch?v=1nB2pWEW9yw</t>
  </si>
  <si>
    <t>1nB2pWEW9yw</t>
  </si>
  <si>
    <t>{'positive': 71, 'neutral': 45, 'negative': 22}</t>
  </si>
  <si>
    <t>April 8, 2011 (United States)</t>
  </si>
  <si>
    <t>The Lincoln Lawyer</t>
  </si>
  <si>
    <t>https://www.youtube.com/watch?v=IFwE3UgCMIk</t>
  </si>
  <si>
    <t>IFwE3UgCMIk</t>
  </si>
  <si>
    <t>{'positive': 128, 'neutral': 94, 'negative': 28}</t>
  </si>
  <si>
    <t>Brad Furman</t>
  </si>
  <si>
    <t>John Romano</t>
  </si>
  <si>
    <t>Colombiana</t>
  </si>
  <si>
    <t>https://www.youtube.com/watch?v=HCxPLlFWdFo</t>
  </si>
  <si>
    <t>HCxPLlFWdFo</t>
  </si>
  <si>
    <t>{'positive': 92, 'neutral': 111, 'negative': 47}</t>
  </si>
  <si>
    <t>August 26, 2011 (United States)</t>
  </si>
  <si>
    <t>Zoe Saldana</t>
  </si>
  <si>
    <t>Larry Crowne</t>
  </si>
  <si>
    <t>https://www.youtube.com/watch?v=x_-tWhlcQok</t>
  </si>
  <si>
    <t>x_-tWhlcQok</t>
  </si>
  <si>
    <t>{'positive': 20, 'neutral': 14, 'negative': 5}</t>
  </si>
  <si>
    <t>July 1, 2011 (United States)</t>
  </si>
  <si>
    <t>Abduction</t>
  </si>
  <si>
    <t>https://www.youtube.com/watch?v=CEVkp5Je7m0</t>
  </si>
  <si>
    <t>CEVkp5Je7m0</t>
  </si>
  <si>
    <t>{'positive': 94, 'neutral': 118, 'negative': 38}</t>
  </si>
  <si>
    <t>Shawn Christensen</t>
  </si>
  <si>
    <t>Taylor Lautner</t>
  </si>
  <si>
    <t>A Separation</t>
  </si>
  <si>
    <t>https://www.youtube.com/watch?v=58Onuy5USTc</t>
  </si>
  <si>
    <t>58Onuy5USTc</t>
  </si>
  <si>
    <t>{'positive': 133, 'neutral': 89, 'negative': 28}</t>
  </si>
  <si>
    <t>March 16, 2011 (Iran)</t>
  </si>
  <si>
    <t>Asghar Farhadi</t>
  </si>
  <si>
    <t>Payman Maadi</t>
  </si>
  <si>
    <t>Iran</t>
  </si>
  <si>
    <t>Asghar Farhadi Productions</t>
  </si>
  <si>
    <t>Hugo</t>
  </si>
  <si>
    <t>https://www.youtube.com/watch?v=Hv3obL9HqyY</t>
  </si>
  <si>
    <t>Hv3obL9HqyY</t>
  </si>
  <si>
    <t>{'positive': 107, 'neutral': 115, 'negative': 28}</t>
  </si>
  <si>
    <t>November 23, 2011 (United States)</t>
  </si>
  <si>
    <t>Asa Butterfield</t>
  </si>
  <si>
    <t>The Adjustment Bureau</t>
  </si>
  <si>
    <t>https://www.youtube.com/watch?v=H78XCiJamXc</t>
  </si>
  <si>
    <t>H78XCiJamXc</t>
  </si>
  <si>
    <t>{'positive': 79, 'neutral': 42, 'negative': 19}</t>
  </si>
  <si>
    <t>Romance</t>
  </si>
  <si>
    <t>March 4, 2011 (United States)</t>
  </si>
  <si>
    <t>10 Years</t>
  </si>
  <si>
    <t>https://www.youtube.com/watch?v=-k5y4bLU5X4</t>
  </si>
  <si>
    <t>{'positive': 103, 'neutral': 112, 'negative': 35}</t>
  </si>
  <si>
    <t>October 5, 2012 (United States)</t>
  </si>
  <si>
    <t>Jamie Linden</t>
  </si>
  <si>
    <t>Anchor Bay Films</t>
  </si>
  <si>
    <t>The Tree of Life</t>
  </si>
  <si>
    <t>https://www.youtube.com/watch?v=RrAz1YLh8nY</t>
  </si>
  <si>
    <t>RrAz1YLh8nY</t>
  </si>
  <si>
    <t>{'positive': 121, 'neutral': 91, 'negative': 38}</t>
  </si>
  <si>
    <t>May 17, 2011 (France)</t>
  </si>
  <si>
    <t>Cottonwood Pictures</t>
  </si>
  <si>
    <t>The Deep Blue Sea</t>
  </si>
  <si>
    <t>https://www.youtube.com/watch?v=lsXS1LJtnWY</t>
  </si>
  <si>
    <t>lsXS1LJtnWY</t>
  </si>
  <si>
    <t>{'positive': 2, 'neutral': 4, 'negative': 0}</t>
  </si>
  <si>
    <t>November 25, 2011 (United Kingdom)</t>
  </si>
  <si>
    <t>Terence Davies</t>
  </si>
  <si>
    <t>Terence Rattigan</t>
  </si>
  <si>
    <t>Camberwell / Fly Films</t>
  </si>
  <si>
    <t>Killer Joe</t>
  </si>
  <si>
    <t>https://www.youtube.com/watch?v=JYcUUXq6Kd8</t>
  </si>
  <si>
    <t>JYcUUXq6Kd8</t>
  </si>
  <si>
    <t>{'positive': 89, 'neutral': 82, 'negative': 66}</t>
  </si>
  <si>
    <t>June 29, 2012 (United Kingdom)</t>
  </si>
  <si>
    <t>Jane Eyre</t>
  </si>
  <si>
    <t>https://www.youtube.com/watch?v=8IFsdfk3mlk</t>
  </si>
  <si>
    <t>8IFsdfk3mlk</t>
  </si>
  <si>
    <t>{'positive': 129, 'neutral': 75, 'negative': 46}</t>
  </si>
  <si>
    <t>April 12, 1996 (United States)</t>
  </si>
  <si>
    <t>Franco Zeffirelli</t>
  </si>
  <si>
    <t>Charlotte BrontÃ«</t>
  </si>
  <si>
    <t>William Hurt</t>
  </si>
  <si>
    <t>Cineritino S.r.L.</t>
  </si>
  <si>
    <t>April 22, 2011 (United States)</t>
  </si>
  <si>
    <t>Mia Wasikowska</t>
  </si>
  <si>
    <t>Kill the Irishman</t>
  </si>
  <si>
    <t>https://www.youtube.com/watch?v=x2zN53Vwnz0</t>
  </si>
  <si>
    <t>x2zN53Vwnz0</t>
  </si>
  <si>
    <t>{'positive': 107, 'neutral': 75, 'negative': 68}</t>
  </si>
  <si>
    <t>May 11, 2012 (Mexico)</t>
  </si>
  <si>
    <t>Jonathan Hensleigh</t>
  </si>
  <si>
    <t>War Horse</t>
  </si>
  <si>
    <t>https://www.youtube.com/watch?v=JPNyNr2Kp4w</t>
  </si>
  <si>
    <t>JPNyNr2Kp4w</t>
  </si>
  <si>
    <t>{'positive': 106, 'neutral': 73, 'negative': 72}</t>
  </si>
  <si>
    <t>December 25, 2011 (United States)</t>
  </si>
  <si>
    <t>Lee Hall</t>
  </si>
  <si>
    <t>Jeremy Irvine</t>
  </si>
  <si>
    <t>The Change-Up</t>
  </si>
  <si>
    <t>https://www.youtube.com/watch?v=43Qc70ZeMFw</t>
  </si>
  <si>
    <t>43Qc70ZeMFw</t>
  </si>
  <si>
    <t>{'positive': 80, 'neutral': 92, 'negative': 27}</t>
  </si>
  <si>
    <t>The Raid: Redemption</t>
  </si>
  <si>
    <t>https://www.youtube.com/watch?v=GDYwcjhvD-Y</t>
  </si>
  <si>
    <t>GDYwcjhvD-Y</t>
  </si>
  <si>
    <t>{'positive': 82, 'neutral': 77, 'negative': 29}</t>
  </si>
  <si>
    <t>Gareth Evans</t>
  </si>
  <si>
    <t>Iko Uwais</t>
  </si>
  <si>
    <t>Indonesia</t>
  </si>
  <si>
    <t>Pt. Merantau Films</t>
  </si>
  <si>
    <t>Margin Call</t>
  </si>
  <si>
    <t>https://www.youtube.com/watch?v=IjZ-ke1kJrA</t>
  </si>
  <si>
    <t>IjZ-ke1kJrA</t>
  </si>
  <si>
    <t>{'positive': 88, 'neutral': 117, 'negative': 45}</t>
  </si>
  <si>
    <t>September 29, 2011 (Germany)</t>
  </si>
  <si>
    <t>J.C. Chandor</t>
  </si>
  <si>
    <t>Zachary Quinto</t>
  </si>
  <si>
    <t>Before The Door Pictures</t>
  </si>
  <si>
    <t>Martha Marcy May Marlene</t>
  </si>
  <si>
    <t>https://www.youtube.com/watch?v=ERREgOobLOs</t>
  </si>
  <si>
    <t>ERREgOobLOs</t>
  </si>
  <si>
    <t>{'positive': 90, 'neutral': 89, 'negative': 72}</t>
  </si>
  <si>
    <t>December 21, 2011 (Sweden)</t>
  </si>
  <si>
    <t>Sean Durkin</t>
  </si>
  <si>
    <t>Elizabeth Olsen</t>
  </si>
  <si>
    <t>Hanna</t>
  </si>
  <si>
    <t>https://www.youtube.com/watch?v=7ImxHJtLEDs</t>
  </si>
  <si>
    <t>7ImxHJtLEDs</t>
  </si>
  <si>
    <t>{'positive': 41, 'neutral': 21, 'negative': 16}</t>
  </si>
  <si>
    <t>Seth Lochhead</t>
  </si>
  <si>
    <t>50/50</t>
  </si>
  <si>
    <t>https://www.youtube.com/watch?v=3MK0mHbdZd4</t>
  </si>
  <si>
    <t>3MK0mHbdZd4</t>
  </si>
  <si>
    <t>{'positive': 50, 'neutral': 15, 'negative': 23}</t>
  </si>
  <si>
    <t>September 30, 2011 (United States)</t>
  </si>
  <si>
    <t>Jonathan Levine</t>
  </si>
  <si>
    <t>Will Reiser</t>
  </si>
  <si>
    <t>The Descendants</t>
  </si>
  <si>
    <t>https://www.youtube.com/watch?v=XDwUH02DDWU</t>
  </si>
  <si>
    <t>XDwUH02DDWU</t>
  </si>
  <si>
    <t>{'positive': 76, 'neutral': 58, 'negative': 27}</t>
  </si>
  <si>
    <t>December 9, 2011 (United States)</t>
  </si>
  <si>
    <t>Alexander Payne</t>
  </si>
  <si>
    <t>The Adventures of Tintin</t>
  </si>
  <si>
    <t>https://www.youtube.com/watch?v=LTnCE_SaU38</t>
  </si>
  <si>
    <t>LTnCE_SaU38</t>
  </si>
  <si>
    <t>{'positive': 87, 'neutral': 80, 'negative': 27}</t>
  </si>
  <si>
    <t>HergÃ©</t>
  </si>
  <si>
    <t>Final Destination 5</t>
  </si>
  <si>
    <t>https://www.youtube.com/watch?v=g7V84i92H4A</t>
  </si>
  <si>
    <t>g7V84i92H4A</t>
  </si>
  <si>
    <t>{'positive': 77, 'neutral': 89, 'negative': 84}</t>
  </si>
  <si>
    <t>August 12, 2011 (United States)</t>
  </si>
  <si>
    <t>Steven Quale</t>
  </si>
  <si>
    <t>Eric Heisserer</t>
  </si>
  <si>
    <t>Nicholas D'Agosto</t>
  </si>
  <si>
    <t>You're Next</t>
  </si>
  <si>
    <t>https://www.youtube.com/watch?v=3ZKQU0YYkNw</t>
  </si>
  <si>
    <t>3ZKQU0YYkNw</t>
  </si>
  <si>
    <t>{'positive': 97, 'neutral': 79, 'negative': 74}</t>
  </si>
  <si>
    <t>August 23, 2013 (United States)</t>
  </si>
  <si>
    <t>Adam Wingard</t>
  </si>
  <si>
    <t>Simon Barrett</t>
  </si>
  <si>
    <t>Snoot Entertainment</t>
  </si>
  <si>
    <t>The Sitter</t>
  </si>
  <si>
    <t>https://www.youtube.com/watch?v=kTmF4UnkkbA</t>
  </si>
  <si>
    <t>kTmF4UnkkbA</t>
  </si>
  <si>
    <t>{'positive': 80, 'neutral': 62, 'negative': 24}</t>
  </si>
  <si>
    <t>Brian Gatewood</t>
  </si>
  <si>
    <t>Jonah Hill</t>
  </si>
  <si>
    <t>Frances Ha</t>
  </si>
  <si>
    <t>https://www.youtube.com/watch?v=YdxCnCvCngk</t>
  </si>
  <si>
    <t>YdxCnCvCngk</t>
  </si>
  <si>
    <t>{'positive': 41, 'neutral': 22, 'negative': 9}</t>
  </si>
  <si>
    <t>August 23, 2013 (Brazil)</t>
  </si>
  <si>
    <t>Greta Gerwig</t>
  </si>
  <si>
    <t>Pine District Pictures</t>
  </si>
  <si>
    <t>The Five-Year Engagement</t>
  </si>
  <si>
    <t>https://www.youtube.com/watch?v=WLltd7E1mCU</t>
  </si>
  <si>
    <t>WLltd7E1mCU</t>
  </si>
  <si>
    <t>{'positive': 24, 'neutral': 15, 'negative': 16}</t>
  </si>
  <si>
    <t>April 27, 2012 (United States)</t>
  </si>
  <si>
    <t>House at the End of the Street</t>
  </si>
  <si>
    <t>https://www.youtube.com/watch?v=7V9thTmoc_s</t>
  </si>
  <si>
    <t>7V9thTmoc_s</t>
  </si>
  <si>
    <t>{'positive': 89, 'neutral': 62, 'negative': 82}</t>
  </si>
  <si>
    <t>September 21, 2012 (United States)</t>
  </si>
  <si>
    <t>Mark Tonderai</t>
  </si>
  <si>
    <t>David Loucka</t>
  </si>
  <si>
    <t>Jennifer Lawrence</t>
  </si>
  <si>
    <t>The Sessions</t>
  </si>
  <si>
    <t>https://www.youtube.com/watch?v=NwjeJmh9uXY</t>
  </si>
  <si>
    <t>NwjeJmh9uXY</t>
  </si>
  <si>
    <t>{'positive': 8, 'neutral': 6, 'negative': 2}</t>
  </si>
  <si>
    <t>November 16, 2012 (United States)</t>
  </si>
  <si>
    <t>Ben Lewin</t>
  </si>
  <si>
    <t>The Three Stooges</t>
  </si>
  <si>
    <t>https://www.youtube.com/watch?v=1FUBJCjL4r8</t>
  </si>
  <si>
    <t>1FUBJCjL4r8</t>
  </si>
  <si>
    <t>{'positive': 21, 'neutral': 30, 'negative': 19}</t>
  </si>
  <si>
    <t>Mike Cerrone</t>
  </si>
  <si>
    <t>Sean Hayes</t>
  </si>
  <si>
    <t>Think Like a Man</t>
  </si>
  <si>
    <t>https://www.youtube.com/watch?v=vxTN4eX4Vss</t>
  </si>
  <si>
    <t>vxTN4eX4Vss</t>
  </si>
  <si>
    <t>{'positive': 126, 'neutral': 79, 'negative': 45}</t>
  </si>
  <si>
    <t>April 20, 2012 (United States)</t>
  </si>
  <si>
    <t>Chris Brown</t>
  </si>
  <si>
    <t>The Vow</t>
  </si>
  <si>
    <t>https://www.youtube.com/watch?v=PcL24s-S6ns</t>
  </si>
  <si>
    <t>PcL24s-S6ns</t>
  </si>
  <si>
    <t>{'positive': 152, 'neutral': 66, 'negative': 32}</t>
  </si>
  <si>
    <t>February 10, 2012 (United States)</t>
  </si>
  <si>
    <t>Michael Sucsy</t>
  </si>
  <si>
    <t>Abby Kohn</t>
  </si>
  <si>
    <t>Taken 2</t>
  </si>
  <si>
    <t>https://www.youtube.com/watch?v=u48UrWtCn5E</t>
  </si>
  <si>
    <t>u48UrWtCn5E</t>
  </si>
  <si>
    <t>{'positive': 77, 'neutral': 114, 'negative': 59}</t>
  </si>
  <si>
    <t>Compliance</t>
  </si>
  <si>
    <t>https://www.youtube.com/watch?v=cDat96UyT5A</t>
  </si>
  <si>
    <t>cDat96UyT5A</t>
  </si>
  <si>
    <t>{'positive': 53, 'neutral': 42, 'negative': 66}</t>
  </si>
  <si>
    <t>September 26, 2012 (France)</t>
  </si>
  <si>
    <t>Craig Zobel</t>
  </si>
  <si>
    <t>Ann Dowd</t>
  </si>
  <si>
    <t>Bad Cop Bad Cop Film Productions</t>
  </si>
  <si>
    <t>Rust and Bone</t>
  </si>
  <si>
    <t>https://www.youtube.com/watch?v=Jg7skcyYolU</t>
  </si>
  <si>
    <t>Jg7skcyYolU</t>
  </si>
  <si>
    <t>{'positive': 124, 'neutral': 74, 'negative': 47}</t>
  </si>
  <si>
    <t>May 17, 2012 (Belgium)</t>
  </si>
  <si>
    <t>Marion Cotillard</t>
  </si>
  <si>
    <t>The Company You Keep</t>
  </si>
  <si>
    <t>https://www.youtube.com/watch?v=dTEBo9pOQXM</t>
  </si>
  <si>
    <t>dTEBo9pOQXM</t>
  </si>
  <si>
    <t>{'positive': 1, 'neutral': 7, 'negative': 0}</t>
  </si>
  <si>
    <t>April 26, 2013 (United States)</t>
  </si>
  <si>
    <t>Lem Dobbs</t>
  </si>
  <si>
    <t>Hit and Run</t>
  </si>
  <si>
    <t>https://www.youtube.com/watch?v=Az8-kwoWIGc</t>
  </si>
  <si>
    <t>Az8-kwoWIGc</t>
  </si>
  <si>
    <t>{'positive': 19, 'neutral': 25, 'negative': 12}</t>
  </si>
  <si>
    <t>August 22, 2012 (United States)</t>
  </si>
  <si>
    <t>David Palmer</t>
  </si>
  <si>
    <t>Dax Shepard</t>
  </si>
  <si>
    <t>Exclusive Media Group</t>
  </si>
  <si>
    <t>Act of Valor</t>
  </si>
  <si>
    <t>https://www.youtube.com/watch?v=ZnlPgo9TaGo</t>
  </si>
  <si>
    <t>ZnlPgo9TaGo</t>
  </si>
  <si>
    <t>{'positive': 119, 'neutral': 86, 'negative': 45}</t>
  </si>
  <si>
    <t>February 24, 2012 (United States)</t>
  </si>
  <si>
    <t>Mike McCoy</t>
  </si>
  <si>
    <t>Kurt Johnstad</t>
  </si>
  <si>
    <t>Alex Veadov</t>
  </si>
  <si>
    <t>Passion</t>
  </si>
  <si>
    <t>https://www.youtube.com/watch?v=4Aif1qEB_JU</t>
  </si>
  <si>
    <t>4Aif1qEB_JU</t>
  </si>
  <si>
    <t>{'positive': 100, 'neutral': 98, 'negative': 52}</t>
  </si>
  <si>
    <t>August 30, 2013 (United States)</t>
  </si>
  <si>
    <t>SBS Productions</t>
  </si>
  <si>
    <t>On the Road</t>
  </si>
  <si>
    <t>https://www.youtube.com/watch?v=su75_mcryO4</t>
  </si>
  <si>
    <t>su75_mcryO4</t>
  </si>
  <si>
    <t>{'positive': 113, 'neutral': 82, 'negative': 38}</t>
  </si>
  <si>
    <t>May 23, 2012 (France)</t>
  </si>
  <si>
    <t>Jack Kerouac</t>
  </si>
  <si>
    <t>Sam Riley</t>
  </si>
  <si>
    <t>MK2 Productions</t>
  </si>
  <si>
    <t>Bullet to the Head</t>
  </si>
  <si>
    <t>https://www.youtube.com/watch?v=qGDyslD68as</t>
  </si>
  <si>
    <t>qGDyslD68as</t>
  </si>
  <si>
    <t>{'positive': 51, 'neutral': 45, 'negative': 17}</t>
  </si>
  <si>
    <t>February 1, 2013 (United States)</t>
  </si>
  <si>
    <t>Walter Hill</t>
  </si>
  <si>
    <t>IM Global</t>
  </si>
  <si>
    <t>LOL</t>
  </si>
  <si>
    <t>https://www.youtube.com/watch?v=fEzWvEoD9ew</t>
  </si>
  <si>
    <t>fEzWvEoD9ew</t>
  </si>
  <si>
    <t>{'positive': 123, 'neutral': 96, 'negative': 31}</t>
  </si>
  <si>
    <t>March 1, 2012 (Singapore)</t>
  </si>
  <si>
    <t>Lisa Azuelos</t>
  </si>
  <si>
    <t>Miley Cyrus</t>
  </si>
  <si>
    <t>Double Feature Films</t>
  </si>
  <si>
    <t>The First Time</t>
  </si>
  <si>
    <t>https://www.youtube.com/watch?v=Pa5963ftpDc</t>
  </si>
  <si>
    <t>Pa5963ftpDc</t>
  </si>
  <si>
    <t>{'positive': 9, 'neutral': 14, 'negative': 1}</t>
  </si>
  <si>
    <t>February 7, 2013 (Russia)</t>
  </si>
  <si>
    <t>Jonathan Kasdan</t>
  </si>
  <si>
    <t>Dylan O'Brien</t>
  </si>
  <si>
    <t>V/H/S</t>
  </si>
  <si>
    <t>https://www.youtube.com/watch?v=NaSUZnIztuY</t>
  </si>
  <si>
    <t>NaSUZnIztuY</t>
  </si>
  <si>
    <t>{'positive': 61, 'neutral': 51, 'negative': 80}</t>
  </si>
  <si>
    <t>September 6, 2012 (Russia)</t>
  </si>
  <si>
    <t>Directors</t>
  </si>
  <si>
    <t>Brad Miska</t>
  </si>
  <si>
    <t>Calvin Reeder</t>
  </si>
  <si>
    <t>8383 Productions</t>
  </si>
  <si>
    <t>No One Lives</t>
  </si>
  <si>
    <t>https://www.youtube.com/watch?v=Z4HxhzBG0ag</t>
  </si>
  <si>
    <t>Z4HxhzBG0ag</t>
  </si>
  <si>
    <t>{'positive': 93, 'neutral': 88, 'negative': 69}</t>
  </si>
  <si>
    <t>May 10, 2013 (United States)</t>
  </si>
  <si>
    <t>David Cohen</t>
  </si>
  <si>
    <t>Luke Evans</t>
  </si>
  <si>
    <t>Milk &amp; Media</t>
  </si>
  <si>
    <t>Mirror Mirror</t>
  </si>
  <si>
    <t>https://www.youtube.com/watch?v=FkA4L8T9DA0</t>
  </si>
  <si>
    <t>FkA4L8T9DA0</t>
  </si>
  <si>
    <t>{'positive': 8, 'neutral': 4, 'negative': 3}</t>
  </si>
  <si>
    <t>March 30, 2012 (United States)</t>
  </si>
  <si>
    <t>Lily Collins</t>
  </si>
  <si>
    <t>About Cherry</t>
  </si>
  <si>
    <t>https://www.youtube.com/watch?v=Pm6RlqnxI-Y</t>
  </si>
  <si>
    <t>Pm6RlqnxI-Y</t>
  </si>
  <si>
    <t>{'positive': 67, 'neutral': 92, 'negative': 43}</t>
  </si>
  <si>
    <t>August 9, 2012 (United States)</t>
  </si>
  <si>
    <t>Stephen Elliott</t>
  </si>
  <si>
    <t>Ashley Hinshaw</t>
  </si>
  <si>
    <t>Enderby Entertainment</t>
  </si>
  <si>
    <t>Hitchcock</t>
  </si>
  <si>
    <t>https://www.youtube.com/watch?v=_Uw6fweoB8E</t>
  </si>
  <si>
    <t>_Uw6fweoB8E</t>
  </si>
  <si>
    <t>{'positive': 13, 'neutral': 14, 'negative': 4}</t>
  </si>
  <si>
    <t>December 14, 2012 (United States)</t>
  </si>
  <si>
    <t>The Lords of Salem</t>
  </si>
  <si>
    <t>https://www.youtube.com/watch?v=c8Ud_KRh2Ac</t>
  </si>
  <si>
    <t>c8Ud_KRh2Ac</t>
  </si>
  <si>
    <t>{'positive': 16, 'neutral': 6, 'negative': 28}</t>
  </si>
  <si>
    <t>April 18, 2013 (Russia)</t>
  </si>
  <si>
    <t>Sheri Moon Zombie</t>
  </si>
  <si>
    <t>Alliance</t>
  </si>
  <si>
    <t>Step Up Revolution</t>
  </si>
  <si>
    <t>https://www.youtube.com/watch?v=jl0QrvDxu-c</t>
  </si>
  <si>
    <t>jl0QrvDxu-c</t>
  </si>
  <si>
    <t>{'positive': 2, 'neutral': 8, 'negative': 1}</t>
  </si>
  <si>
    <t>July 27, 2012 (United States)</t>
  </si>
  <si>
    <t>Scott Speer</t>
  </si>
  <si>
    <t>Amanda Brody</t>
  </si>
  <si>
    <t>Kathryn McCormick</t>
  </si>
  <si>
    <t>Ruby Sparks</t>
  </si>
  <si>
    <t>https://www.youtube.com/watch?v=xb3_AE-UinY</t>
  </si>
  <si>
    <t>xb3_AE-UinY</t>
  </si>
  <si>
    <t>{'positive': 120, 'neutral': 83, 'negative': 47}</t>
  </si>
  <si>
    <t>September 6, 2012 (Portugal)</t>
  </si>
  <si>
    <t>Zoe Kazan</t>
  </si>
  <si>
    <t>Paul Dano</t>
  </si>
  <si>
    <t>The Paperboy</t>
  </si>
  <si>
    <t>https://www.youtube.com/watch?v=m2GMwWaDSr0</t>
  </si>
  <si>
    <t>m2GMwWaDSr0</t>
  </si>
  <si>
    <t>{'positive': 115, 'neutral': 64, 'negative': 71}</t>
  </si>
  <si>
    <t>October 17, 2012 (Belgium)</t>
  </si>
  <si>
    <t>Lee Daniels</t>
  </si>
  <si>
    <t>Peter Dexter</t>
  </si>
  <si>
    <t>The Possession</t>
  </si>
  <si>
    <t>https://www.youtube.com/watch?v=Sxo3Wib31uE</t>
  </si>
  <si>
    <t>Sxo3Wib31uE</t>
  </si>
  <si>
    <t>{'positive': 78, 'neutral': 109, 'negative': 62}</t>
  </si>
  <si>
    <t>August 31, 2012 (United States)</t>
  </si>
  <si>
    <t>Ole Bornedal</t>
  </si>
  <si>
    <t>Juliet Snowden</t>
  </si>
  <si>
    <t>Natasha Calis</t>
  </si>
  <si>
    <t>Ghost House Pictures</t>
  </si>
  <si>
    <t>Silent Hill: Revelation</t>
  </si>
  <si>
    <t>https://www.youtube.com/watch?v=9b4iOhWswYM</t>
  </si>
  <si>
    <t>9b4iOhWswYM</t>
  </si>
  <si>
    <t>{'positive': 99, 'neutral': 92, 'negative': 60}</t>
  </si>
  <si>
    <t>October 26, 2012 (United States)</t>
  </si>
  <si>
    <t>M.J. Bassett</t>
  </si>
  <si>
    <t>Adelaide Clemens</t>
  </si>
  <si>
    <t>Davis-Films</t>
  </si>
  <si>
    <t>Safe</t>
  </si>
  <si>
    <t>https://www.youtube.com/watch?v=gU-wjVD_58c</t>
  </si>
  <si>
    <t>gU-wjVD_58c</t>
  </si>
  <si>
    <t>{'positive': 125, 'neutral': 85, 'negative': 36}</t>
  </si>
  <si>
    <t>June 30, 1995 (United States)</t>
  </si>
  <si>
    <t>Todd Haynes</t>
  </si>
  <si>
    <t>American Playhouse Theatrical Films</t>
  </si>
  <si>
    <t>Boaz Yakin</t>
  </si>
  <si>
    <t>The Brass Teapot</t>
  </si>
  <si>
    <t>https://www.youtube.com/watch?v=3dLOCxs2Qi8</t>
  </si>
  <si>
    <t>3dLOCxs2Qi8</t>
  </si>
  <si>
    <t>April 15, 2013 (United States)</t>
  </si>
  <si>
    <t>Ramaa Mosley</t>
  </si>
  <si>
    <t>Tim Macy</t>
  </si>
  <si>
    <t>Juno Temple</t>
  </si>
  <si>
    <t>Atlantic Pictures (II)</t>
  </si>
  <si>
    <t>Alex Cross</t>
  </si>
  <si>
    <t>https://www.youtube.com/watch?v=Uw7PhPD31Ws</t>
  </si>
  <si>
    <t>Uw7PhPD31Ws</t>
  </si>
  <si>
    <t>October 19, 2012 (United States)</t>
  </si>
  <si>
    <t>Marc Moss</t>
  </si>
  <si>
    <t>Block / Hanson</t>
  </si>
  <si>
    <t>Amour</t>
  </si>
  <si>
    <t>https://www.youtube.com/watch?v=F7D-Y3T0XFA</t>
  </si>
  <si>
    <t>F7D-Y3T0XFA</t>
  </si>
  <si>
    <t>{'positive': 59, 'neutral': 69, 'negative': 46}</t>
  </si>
  <si>
    <t>September 20, 2012 (Germany)</t>
  </si>
  <si>
    <t>Jean-Louis Trintignant</t>
  </si>
  <si>
    <t>Les Films du Losange</t>
  </si>
  <si>
    <t>What to Expect When You're Expecting</t>
  </si>
  <si>
    <t>https://www.youtube.com/watch?v=_8Um0DEEjkM</t>
  </si>
  <si>
    <t>_8Um0DEEjkM</t>
  </si>
  <si>
    <t>{'positive': 40, 'neutral': 30, 'negative': 15}</t>
  </si>
  <si>
    <t>May 18, 2012 (United States)</t>
  </si>
  <si>
    <t>Trouble with the Curve</t>
  </si>
  <si>
    <t>https://www.youtube.com/watch?v=fTHSqutzOcQ</t>
  </si>
  <si>
    <t>fTHSqutzOcQ</t>
  </si>
  <si>
    <t>{'positive': 123, 'neutral': 90, 'negative': 37}</t>
  </si>
  <si>
    <t>Robert Lorenz</t>
  </si>
  <si>
    <t>Randy Brown</t>
  </si>
  <si>
    <t>Here Comes the Boom</t>
  </si>
  <si>
    <t>https://www.youtube.com/watch?v=M4L6ruTF5qE</t>
  </si>
  <si>
    <t>M4L6ruTF5qE</t>
  </si>
  <si>
    <t>{'positive': 124, 'neutral': 100, 'negative': 25}</t>
  </si>
  <si>
    <t>October 12, 2012 (United States)</t>
  </si>
  <si>
    <t>The Collection</t>
  </si>
  <si>
    <t>https://www.youtube.com/watch?v=hsmJ5-LgiZ0</t>
  </si>
  <si>
    <t>hsmJ5-LgiZ0</t>
  </si>
  <si>
    <t>{'positive': 17, 'neutral': 17, 'negative': 12}</t>
  </si>
  <si>
    <t>November 30, 2012 (United States)</t>
  </si>
  <si>
    <t>Marcus Dunstan</t>
  </si>
  <si>
    <t>Josh Stewart</t>
  </si>
  <si>
    <t>LD Entertainment</t>
  </si>
  <si>
    <t>John Dies at the End</t>
  </si>
  <si>
    <t>https://www.youtube.com/watch?v=IfJp417dyig</t>
  </si>
  <si>
    <t>IfJp417dyig</t>
  </si>
  <si>
    <t>{'positive': 115, 'neutral': 84, 'negative': 51}</t>
  </si>
  <si>
    <t>December 27, 2012 (United States)</t>
  </si>
  <si>
    <t>Don Coscarelli</t>
  </si>
  <si>
    <t>Chase Williamson</t>
  </si>
  <si>
    <t>M3 Alliance</t>
  </si>
  <si>
    <t>To Rome with Love</t>
  </si>
  <si>
    <t>https://www.youtube.com/watch?v=uhBs9-G6sms</t>
  </si>
  <si>
    <t>uhBs9-G6sms</t>
  </si>
  <si>
    <t>{'positive': 6, 'neutral': 4, 'negative': 4}</t>
  </si>
  <si>
    <t>July 6, 2012 (United States)</t>
  </si>
  <si>
    <t>Medusa Film</t>
  </si>
  <si>
    <t>The Giant Mechanical Man</t>
  </si>
  <si>
    <t>https://www.youtube.com/watch?v=zbAmRWPsnQg</t>
  </si>
  <si>
    <t>zbAmRWPsnQg</t>
  </si>
  <si>
    <t>{'positive': 12, 'neutral': 10, 'negative': 4}</t>
  </si>
  <si>
    <t>Lee Kirk</t>
  </si>
  <si>
    <t>Jenna Fischer</t>
  </si>
  <si>
    <t>Votiv Films</t>
  </si>
  <si>
    <t>Contraband</t>
  </si>
  <si>
    <t>https://www.youtube.com/watch?v=Rp0b5ZXIUvE</t>
  </si>
  <si>
    <t>Rp0b5ZXIUvE</t>
  </si>
  <si>
    <t>{'positive': 47, 'neutral': 54, 'negative': 21}</t>
  </si>
  <si>
    <t>January 13, 2012 (United States)</t>
  </si>
  <si>
    <t>Baltasar KormÃ¡kur</t>
  </si>
  <si>
    <t>Aaron Guzikowski</t>
  </si>
  <si>
    <t>Red Lights</t>
  </si>
  <si>
    <t>https://www.youtube.com/watch?v=Gxsl3yCZje4</t>
  </si>
  <si>
    <t>Gxsl3yCZje4</t>
  </si>
  <si>
    <t>{'positive': 90, 'neutral': 88, 'negative': 41}</t>
  </si>
  <si>
    <t>March 2, 2012 (Spain)</t>
  </si>
  <si>
    <t>Rodrigo CortÃ©s</t>
  </si>
  <si>
    <t>Sigourney Weaver</t>
  </si>
  <si>
    <t>Arbitrage</t>
  </si>
  <si>
    <t>https://www.youtube.com/watch?v=UmJSV9ePx7c</t>
  </si>
  <si>
    <t>UmJSV9ePx7c</t>
  </si>
  <si>
    <t>{'positive': 99, 'neutral': 85, 'negative': 64}</t>
  </si>
  <si>
    <t>September 14, 2012 (United States)</t>
  </si>
  <si>
    <t>Nicholas Jarecki</t>
  </si>
  <si>
    <t>The Man with the Iron Fists</t>
  </si>
  <si>
    <t>https://www.youtube.com/watch?v=3swVdu41Ixg</t>
  </si>
  <si>
    <t>3swVdu41Ixg</t>
  </si>
  <si>
    <t>{'positive': 32, 'neutral': 31, 'negative': 17}</t>
  </si>
  <si>
    <t>November 2, 2012 (United States)</t>
  </si>
  <si>
    <t>RZA</t>
  </si>
  <si>
    <t>Arcade Pictures</t>
  </si>
  <si>
    <t>Cosmopolis</t>
  </si>
  <si>
    <t>https://www.youtube.com/watch?v=0WpEc-rJQ3s</t>
  </si>
  <si>
    <t>0WpEc-rJQ3s</t>
  </si>
  <si>
    <t>{'positive': 92, 'neutral': 57, 'negative': 101}</t>
  </si>
  <si>
    <t>May 25, 2012 (France)</t>
  </si>
  <si>
    <t>Robert Pattinson</t>
  </si>
  <si>
    <t>Alfama Films</t>
  </si>
  <si>
    <t>The Campaign</t>
  </si>
  <si>
    <t>https://www.youtube.com/watch?v=Bmp6UDzIUes</t>
  </si>
  <si>
    <t>Bmp6UDzIUes</t>
  </si>
  <si>
    <t>{'positive': 33, 'neutral': 34, 'negative': 10}</t>
  </si>
  <si>
    <t>August 10, 2012 (United States)</t>
  </si>
  <si>
    <t>Jay Roach</t>
  </si>
  <si>
    <t>Frankenweenie</t>
  </si>
  <si>
    <t>https://www.youtube.com/watch?v=XBfcGLBJ2Uc</t>
  </si>
  <si>
    <t>XBfcGLBJ2Uc</t>
  </si>
  <si>
    <t>{'positive': 81, 'neutral': 103, 'negative': 66}</t>
  </si>
  <si>
    <t>Leonard Ripps</t>
  </si>
  <si>
    <t>Winona Ryder</t>
  </si>
  <si>
    <t>A Royal Affair</t>
  </si>
  <si>
    <t>https://www.youtube.com/watch?v=e8762G2Toeg</t>
  </si>
  <si>
    <t>e8762G2Toeg</t>
  </si>
  <si>
    <t>{'positive': 43, 'neutral': 41, 'negative': 14}</t>
  </si>
  <si>
    <t>March 29, 2012 (Denmark)</t>
  </si>
  <si>
    <t>Bodil Steensen-Leth</t>
  </si>
  <si>
    <t>Alicia Vikander</t>
  </si>
  <si>
    <t>The Guilt Trip</t>
  </si>
  <si>
    <t>https://www.youtube.com/watch?v=UAwiiGUCeLE</t>
  </si>
  <si>
    <t>UAwiiGUCeLE</t>
  </si>
  <si>
    <t>{'positive': 15, 'neutral': 12, 'negative': 3}</t>
  </si>
  <si>
    <t>December 19, 2012 (United States)</t>
  </si>
  <si>
    <t>Barbra Streisand</t>
  </si>
  <si>
    <t>Stand Up Guys</t>
  </si>
  <si>
    <t>https://www.youtube.com/watch?v=NApJNjPTqZs</t>
  </si>
  <si>
    <t>NApJNjPTqZs</t>
  </si>
  <si>
    <t>{'positive': 122, 'neutral': 95, 'negative': 33}</t>
  </si>
  <si>
    <t>Fisher Stevens</t>
  </si>
  <si>
    <t>Noah Haidle</t>
  </si>
  <si>
    <t>Al Pacino</t>
  </si>
  <si>
    <t>Deadfall</t>
  </si>
  <si>
    <t>https://www.youtube.com/watch?v=Q4IASREmPMY</t>
  </si>
  <si>
    <t>Q4IASREmPMY</t>
  </si>
  <si>
    <t>{'positive': 56, 'neutral': 35, 'negative': 20}</t>
  </si>
  <si>
    <t>October 8, 1993 (United States)</t>
  </si>
  <si>
    <t>Christopher Coppola</t>
  </si>
  <si>
    <t>Michael Biehn</t>
  </si>
  <si>
    <t>Trimark Pictures</t>
  </si>
  <si>
    <t>November 9, 2012 (Bulgaria)</t>
  </si>
  <si>
    <t>Stefan Ruzowitzky</t>
  </si>
  <si>
    <t>Zach Dean</t>
  </si>
  <si>
    <t>The Bay</t>
  </si>
  <si>
    <t>https://www.youtube.com/watch?v=ctkkn1qSYKw</t>
  </si>
  <si>
    <t>ctkkn1qSYKw</t>
  </si>
  <si>
    <t>{'positive': 89, 'neutral': 87, 'negative': 74}</t>
  </si>
  <si>
    <t>November 21, 2012 (Belgium)</t>
  </si>
  <si>
    <t>Barry Levinson</t>
  </si>
  <si>
    <t>Michael Wallach</t>
  </si>
  <si>
    <t>Will Rogers</t>
  </si>
  <si>
    <t>Automatik Entertainment</t>
  </si>
  <si>
    <t>The Words</t>
  </si>
  <si>
    <t>https://www.youtube.com/watch?v=pMKB1LqwSHI</t>
  </si>
  <si>
    <t>pMKB1LqwSHI</t>
  </si>
  <si>
    <t>{'positive': 84, 'neutral': 133, 'negative': 33}</t>
  </si>
  <si>
    <t>September 7, 2012 (United States)</t>
  </si>
  <si>
    <t>Brian Klugman</t>
  </si>
  <si>
    <t>Also Known As Pictures</t>
  </si>
  <si>
    <t>The Broken Circle Breakdown</t>
  </si>
  <si>
    <t>https://www.youtube.com/watch?v=3a50DJkCxqw</t>
  </si>
  <si>
    <t>3a50DJkCxqw</t>
  </si>
  <si>
    <t>{'positive': 73, 'neutral': 59, 'negative': 36}</t>
  </si>
  <si>
    <t>October 10, 2012 (Belgium)</t>
  </si>
  <si>
    <t>Felix van Groeningen</t>
  </si>
  <si>
    <t>Johan Heldenbergh</t>
  </si>
  <si>
    <t>Veerle Baetens</t>
  </si>
  <si>
    <t>Belgium</t>
  </si>
  <si>
    <t>Menuet Producties</t>
  </si>
  <si>
    <t>Thanks for Sharing</t>
  </si>
  <si>
    <t>https://www.youtube.com/watch?v=FP0aIPWCuDo</t>
  </si>
  <si>
    <t>FP0aIPWCuDo</t>
  </si>
  <si>
    <t>{'positive': 87, 'neutral': 104, 'negative': 59}</t>
  </si>
  <si>
    <t>September 14, 2013 (Denmark)</t>
  </si>
  <si>
    <t>Stuart Blumberg</t>
  </si>
  <si>
    <t>Mark Ruffalo</t>
  </si>
  <si>
    <t>Class 5 Films</t>
  </si>
  <si>
    <t>Starlet</t>
  </si>
  <si>
    <t>https://www.youtube.com/watch?v=-JHszQynTPY</t>
  </si>
  <si>
    <t>{'positive': 6, 'neutral': 4, 'negative': 2}</t>
  </si>
  <si>
    <t>May 9, 2013 (Germany)</t>
  </si>
  <si>
    <t>Sean Baker</t>
  </si>
  <si>
    <t>Dree Hemingway</t>
  </si>
  <si>
    <t>Maybach Film Productions</t>
  </si>
  <si>
    <t>The Angels' Share</t>
  </si>
  <si>
    <t>https://www.youtube.com/watch?v=NcQIvmR21VU</t>
  </si>
  <si>
    <t>NcQIvmR21VU</t>
  </si>
  <si>
    <t>{'positive': 130, 'neutral': 64, 'negative': 38}</t>
  </si>
  <si>
    <t>June 1, 2012 (United Kingdom)</t>
  </si>
  <si>
    <t>Ken Loach</t>
  </si>
  <si>
    <t>Paul Laverty</t>
  </si>
  <si>
    <t>Paul Brannigan</t>
  </si>
  <si>
    <t>Entertainment One</t>
  </si>
  <si>
    <t>Universal Soldier: Day of Reckoning</t>
  </si>
  <si>
    <t>https://www.youtube.com/watch?v=MJxX3s39ck8</t>
  </si>
  <si>
    <t>MJxX3s39ck8</t>
  </si>
  <si>
    <t>{'positive': 92, 'neutral': 76, 'negative': 82}</t>
  </si>
  <si>
    <t>October 25, 2012 (United States)</t>
  </si>
  <si>
    <t>John Hyams</t>
  </si>
  <si>
    <t>Jean-Claude Van Damme</t>
  </si>
  <si>
    <t>Foresight Unlimited</t>
  </si>
  <si>
    <t>Promised Land</t>
  </si>
  <si>
    <t>https://www.youtube.com/watch?v=c9U1E9cC5is</t>
  </si>
  <si>
    <t>c9U1E9cC5is</t>
  </si>
  <si>
    <t>{'positive': 117, 'neutral': 90, 'negative': 44}</t>
  </si>
  <si>
    <t>January 22, 1988 (United States)</t>
  </si>
  <si>
    <t>Michael Hoffman</t>
  </si>
  <si>
    <t>Jason Gedrick</t>
  </si>
  <si>
    <t>Great American Films Limited Partnership</t>
  </si>
  <si>
    <t>January 4, 2013 (United States)</t>
  </si>
  <si>
    <t>Beasts of the Southern Wild</t>
  </si>
  <si>
    <t>https://www.youtube.com/watch?v=pvqZzSMIZa0</t>
  </si>
  <si>
    <t>pvqZzSMIZa0</t>
  </si>
  <si>
    <t>{'positive': 122, 'neutral': 66, 'negative': 62}</t>
  </si>
  <si>
    <t>July 5, 2012 (Russia)</t>
  </si>
  <si>
    <t>Benh Zeitlin</t>
  </si>
  <si>
    <t>Lucy Alibar</t>
  </si>
  <si>
    <t>QuvenzhanÃ© Wallis</t>
  </si>
  <si>
    <t>Cinereach</t>
  </si>
  <si>
    <t>Red Tails</t>
  </si>
  <si>
    <t>https://www.youtube.com/watch?v=BpA6TC0T_Lw</t>
  </si>
  <si>
    <t>BpA6TC0T_Lw</t>
  </si>
  <si>
    <t>{'positive': 97, 'neutral': 77, 'negative': 76}</t>
  </si>
  <si>
    <t>January 20, 2012 (United States)</t>
  </si>
  <si>
    <t>Anthony Hemingway</t>
  </si>
  <si>
    <t>John Ridley</t>
  </si>
  <si>
    <t>Cuba Gooding Jr.</t>
  </si>
  <si>
    <t>In the House</t>
  </si>
  <si>
    <t>https://www.youtube.com/watch?v=eegoZpxQCzc</t>
  </si>
  <si>
    <t>eegoZpxQCzc</t>
  </si>
  <si>
    <t>{'positive': 42, 'neutral': 48, 'negative': 15}</t>
  </si>
  <si>
    <t>October 10, 2012 (France)</t>
  </si>
  <si>
    <t>FranÃ§ois Ozon</t>
  </si>
  <si>
    <t>Juan Mayorga</t>
  </si>
  <si>
    <t>Fabrice Luchini</t>
  </si>
  <si>
    <t>Mandarin Films</t>
  </si>
  <si>
    <t>The Cold Light of Day</t>
  </si>
  <si>
    <t>https://www.youtube.com/watch?v=qxJpe8d2dBQ</t>
  </si>
  <si>
    <t>qxJpe8d2dBQ</t>
  </si>
  <si>
    <t>{'positive': 41, 'neutral': 30, 'negative': 27}</t>
  </si>
  <si>
    <t>Mabrouk El Mechri</t>
  </si>
  <si>
    <t>Scott Wiper</t>
  </si>
  <si>
    <t>The Apparition</t>
  </si>
  <si>
    <t>https://www.youtube.com/watch?v=h9Q01gfKJO4</t>
  </si>
  <si>
    <t>h9Q01gfKJO4</t>
  </si>
  <si>
    <t>{'positive': 82, 'neutral': 81, 'negative': 71}</t>
  </si>
  <si>
    <t>August 24, 2012 (United States)</t>
  </si>
  <si>
    <t>Todd Lincoln</t>
  </si>
  <si>
    <t>Ashley Greene</t>
  </si>
  <si>
    <t>To the Wonder</t>
  </si>
  <si>
    <t>https://www.youtube.com/watch?v=NTAzcTZTY1g</t>
  </si>
  <si>
    <t>NTAzcTZTY1g</t>
  </si>
  <si>
    <t>{'positive': 143, 'neutral': 56, 'negative': 50}</t>
  </si>
  <si>
    <t>February 22, 2013 (Ireland)</t>
  </si>
  <si>
    <t>Brothers K Productions</t>
  </si>
  <si>
    <t>Chasing Mavericks</t>
  </si>
  <si>
    <t>https://www.youtube.com/watch?v=6pwnwnzk8L8</t>
  </si>
  <si>
    <t>6pwnwnzk8L8</t>
  </si>
  <si>
    <t>{'positive': 19, 'neutral': 17, 'negative': 4}</t>
  </si>
  <si>
    <t>Michael Apted</t>
  </si>
  <si>
    <t>Kario Salem</t>
  </si>
  <si>
    <t>Jonny Weston</t>
  </si>
  <si>
    <t>One for the Money</t>
  </si>
  <si>
    <t>https://www.youtube.com/watch?v=rn1PpRgUaeU</t>
  </si>
  <si>
    <t>rn1PpRgUaeU</t>
  </si>
  <si>
    <t>{'positive': 123, 'neutral': 84, 'negative': 43}</t>
  </si>
  <si>
    <t>January 27, 2012 (United States)</t>
  </si>
  <si>
    <t>Julie Anne Robinson</t>
  </si>
  <si>
    <t>Stacy Sherman</t>
  </si>
  <si>
    <t>Bachelorette</t>
  </si>
  <si>
    <t>https://www.youtube.com/watch?v=w2KKLUrVP20</t>
  </si>
  <si>
    <t>w2KKLUrVP20</t>
  </si>
  <si>
    <t>{'positive': 90, 'neutral': 101, 'negative': 47}</t>
  </si>
  <si>
    <t>Leslye Headland</t>
  </si>
  <si>
    <t>Gary Sanchez Productions</t>
  </si>
  <si>
    <t>Lay the Favorite</t>
  </si>
  <si>
    <t>https://www.youtube.com/watch?v=Jr30OocHzVw</t>
  </si>
  <si>
    <t>Jr30OocHzVw</t>
  </si>
  <si>
    <t>{'positive': 16, 'neutral': 8, 'negative': 10}</t>
  </si>
  <si>
    <t>June 22, 2012 (United Kingdom)</t>
  </si>
  <si>
    <t>Stephen Frears</t>
  </si>
  <si>
    <t>D.V. DeVincentis</t>
  </si>
  <si>
    <t>Rebecca Hall</t>
  </si>
  <si>
    <t>Emmett/Furla/Oasis Films (EFO Films)</t>
  </si>
  <si>
    <t>Kahaani</t>
  </si>
  <si>
    <t>https://www.youtube.com/watch?v=rsjamVgPoI8</t>
  </si>
  <si>
    <t>rsjamVgPoI8</t>
  </si>
  <si>
    <t>{'positive': 100, 'neutral': 115, 'negative': 11}</t>
  </si>
  <si>
    <t>March 9, 2012 (India)</t>
  </si>
  <si>
    <t>Sujoy Ghosh</t>
  </si>
  <si>
    <t>Vidya Balan</t>
  </si>
  <si>
    <t>Boundscript</t>
  </si>
  <si>
    <t>Parental Guidance</t>
  </si>
  <si>
    <t>https://www.youtube.com/watch?v=E8TsXD79iJ0</t>
  </si>
  <si>
    <t>E8TsXD79iJ0</t>
  </si>
  <si>
    <t>{'positive': 7, 'neutral': 19, 'negative': 6}</t>
  </si>
  <si>
    <t>December 25, 2012 (United States)</t>
  </si>
  <si>
    <t>Lisa Addario</t>
  </si>
  <si>
    <t>Billy Crystal</t>
  </si>
  <si>
    <t>The Raven</t>
  </si>
  <si>
    <t>https://www.youtube.com/watch?v=kuireoKBiC0</t>
  </si>
  <si>
    <t>kuireoKBiC0</t>
  </si>
  <si>
    <t>{'positive': 101, 'neutral': 81, 'negative': 68}</t>
  </si>
  <si>
    <t>Hannah Shakespeare</t>
  </si>
  <si>
    <t>Intrepid Pictures</t>
  </si>
  <si>
    <t>Liberal Arts</t>
  </si>
  <si>
    <t>https://www.youtube.com/watch?v=yBUCyxJwHm0</t>
  </si>
  <si>
    <t>yBUCyxJwHm0</t>
  </si>
  <si>
    <t>{'positive': 20, 'neutral': 24, 'negative': 9}</t>
  </si>
  <si>
    <t>October 5, 2012 (United Kingdom)</t>
  </si>
  <si>
    <t>Josh Radnor</t>
  </si>
  <si>
    <t>BCDF Pictures</t>
  </si>
  <si>
    <t>Stolen</t>
  </si>
  <si>
    <t>https://www.youtube.com/watch?v=rpMxOjUjweA</t>
  </si>
  <si>
    <t>rpMxOjUjweA</t>
  </si>
  <si>
    <t>{'positive': 97, 'neutral': 90, 'negative': 63}</t>
  </si>
  <si>
    <t>September 6, 2012 (United Arab Emirates)</t>
  </si>
  <si>
    <t>Simon West</t>
  </si>
  <si>
    <t>David Guggenheim</t>
  </si>
  <si>
    <t>Kon-Tiki</t>
  </si>
  <si>
    <t>https://www.youtube.com/watch?v=0VdQUc1C1Fs</t>
  </si>
  <si>
    <t>0VdQUc1C1Fs</t>
  </si>
  <si>
    <t>{'positive': 64, 'neutral': 86, 'negative': 20}</t>
  </si>
  <si>
    <t>Joachim RÃ¸nning</t>
  </si>
  <si>
    <t>Petter Skavlan</t>
  </si>
  <si>
    <t>PÃ¥l Sverre Hagen</t>
  </si>
  <si>
    <t>Recorded Picture Company (RPC)</t>
  </si>
  <si>
    <t>Paranormal Activity 4</t>
  </si>
  <si>
    <t>https://www.youtube.com/watch?v=AWErnpeg5mE</t>
  </si>
  <si>
    <t>AWErnpeg5mE</t>
  </si>
  <si>
    <t>{'positive': 6, 'neutral': 19, 'negative': 10}</t>
  </si>
  <si>
    <t>Henry Joost</t>
  </si>
  <si>
    <t>Stephen Dunham</t>
  </si>
  <si>
    <t>Quartet</t>
  </si>
  <si>
    <t>https://www.youtube.com/watch?v=wSEnh8Hi62E</t>
  </si>
  <si>
    <t>wSEnh8Hi62E</t>
  </si>
  <si>
    <t>{'positive': 80, 'neutral': 50, 'negative': 26}</t>
  </si>
  <si>
    <t>October 25, 1981 (United States)</t>
  </si>
  <si>
    <t>James Ivory</t>
  </si>
  <si>
    <t>Jean Rhys</t>
  </si>
  <si>
    <t>Isabelle Adjani</t>
  </si>
  <si>
    <t>Merchant Ivory Productions</t>
  </si>
  <si>
    <t>March 1, 2013 (United States)</t>
  </si>
  <si>
    <t>Dustin Hoffman</t>
  </si>
  <si>
    <t>Ronald Harwood</t>
  </si>
  <si>
    <t>Maggie Smith</t>
  </si>
  <si>
    <t>Headline Pictures</t>
  </si>
  <si>
    <t>28 Hotel Rooms</t>
  </si>
  <si>
    <t>https://www.youtube.com/watch?v=bSN5Hvh8bts</t>
  </si>
  <si>
    <t>bSN5Hvh8bts</t>
  </si>
  <si>
    <t>{'positive': 30, 'neutral': 27, 'negative': 26}</t>
  </si>
  <si>
    <t>November 9, 2012 (United States)</t>
  </si>
  <si>
    <t>Matt Ross</t>
  </si>
  <si>
    <t>Marin Ireland</t>
  </si>
  <si>
    <t>Mott Street Pictures</t>
  </si>
  <si>
    <t>Playing for Keeps</t>
  </si>
  <si>
    <t>https://www.youtube.com/watch?v=ez9U9bw4XwM</t>
  </si>
  <si>
    <t>ez9U9bw4XwM</t>
  </si>
  <si>
    <t>{'positive': 97, 'neutral': 93, 'negative': 61}</t>
  </si>
  <si>
    <t>October 3, 1986 (United States)</t>
  </si>
  <si>
    <t>Bob Weinstein</t>
  </si>
  <si>
    <t>Daniel Jordano</t>
  </si>
  <si>
    <t>December 7, 2012 (United States)</t>
  </si>
  <si>
    <t>Robbie Fox</t>
  </si>
  <si>
    <t>Eclectic Pictures</t>
  </si>
  <si>
    <t>Upside Down</t>
  </si>
  <si>
    <t>https://www.youtube.com/watch?v=XPdlrOP22NM</t>
  </si>
  <si>
    <t>XPdlrOP22NM</t>
  </si>
  <si>
    <t>{'positive': 122, 'neutral': 87, 'negative': 41}</t>
  </si>
  <si>
    <t>May 1, 2013 (France)</t>
  </si>
  <si>
    <t>Juan Solanas</t>
  </si>
  <si>
    <t>Upside Down Films</t>
  </si>
  <si>
    <t>Great Expectations</t>
  </si>
  <si>
    <t>https://www.youtube.com/watch?v=QN6hchvzwjA</t>
  </si>
  <si>
    <t>QN6hchvzwjA</t>
  </si>
  <si>
    <t>{'positive': 95, 'neutral': 84, 'negative': 71}</t>
  </si>
  <si>
    <t>January 30, 1998 (United States)</t>
  </si>
  <si>
    <t>Art Linson Productions</t>
  </si>
  <si>
    <t>November 8, 2013 (United States)</t>
  </si>
  <si>
    <t>Toby Irvine</t>
  </si>
  <si>
    <t>The Odd Life of Timothy Green</t>
  </si>
  <si>
    <t>https://www.youtube.com/watch?v=mMSkbH0LuTc</t>
  </si>
  <si>
    <t>mMSkbH0LuTc</t>
  </si>
  <si>
    <t>{'positive': 50, 'neutral': 35, 'negative': 5}</t>
  </si>
  <si>
    <t>August 15, 2012 (United States)</t>
  </si>
  <si>
    <t>Peter Hedges</t>
  </si>
  <si>
    <t>Monsterfoot Productions</t>
  </si>
  <si>
    <t>Premium Rush</t>
  </si>
  <si>
    <t>https://www.youtube.com/watch?v=Pn6ie1zCkZU</t>
  </si>
  <si>
    <t>Pn6ie1zCkZU</t>
  </si>
  <si>
    <t>{'positive': 83, 'neutral': 125, 'negative': 42}</t>
  </si>
  <si>
    <t>Not Fade Away</t>
  </si>
  <si>
    <t>https://www.youtube.com/watch?v=WFY13OItSPc</t>
  </si>
  <si>
    <t>WFY13OItSPc</t>
  </si>
  <si>
    <t>July 19, 2013 (Turkey)</t>
  </si>
  <si>
    <t>David Chase</t>
  </si>
  <si>
    <t>John Magaro</t>
  </si>
  <si>
    <t>Chase Films</t>
  </si>
  <si>
    <t>Disconnect</t>
  </si>
  <si>
    <t>https://www.youtube.com/watch?v=aqCcQOlDM4o</t>
  </si>
  <si>
    <t>aqCcQOlDM4o</t>
  </si>
  <si>
    <t>{'positive': 131, 'neutral': 64, 'negative': 55}</t>
  </si>
  <si>
    <t>July 5, 2013 (United States)</t>
  </si>
  <si>
    <t>Henry Alex Rubin</t>
  </si>
  <si>
    <t>Andrew Stern</t>
  </si>
  <si>
    <t>Sightseers</t>
  </si>
  <si>
    <t>https://www.youtube.com/watch?v=RQLE6QWleCo</t>
  </si>
  <si>
    <t>RQLE6QWleCo</t>
  </si>
  <si>
    <t>{'positive': 2, 'neutral': 1, 'negative': 1}</t>
  </si>
  <si>
    <t>Ben Wheatley</t>
  </si>
  <si>
    <t>Alice Lowe</t>
  </si>
  <si>
    <t>The Pirates! Band of Misfits</t>
  </si>
  <si>
    <t>https://www.youtube.com/watch?v=RZN0aF02WvY</t>
  </si>
  <si>
    <t>RZN0aF02WvY</t>
  </si>
  <si>
    <t>{'positive': 49, 'neutral': 52, 'negative': 24}</t>
  </si>
  <si>
    <t>Peter Lord</t>
  </si>
  <si>
    <t>Gideon Defoe</t>
  </si>
  <si>
    <t>Chernobyl Diaries</t>
  </si>
  <si>
    <t>https://www.youtube.com/watch?v=Pq47T48u8Zo</t>
  </si>
  <si>
    <t>Pq47T48u8Zo</t>
  </si>
  <si>
    <t>{'positive': 71, 'neutral': 98, 'negative': 81}</t>
  </si>
  <si>
    <t>May 25, 2012 (United States)</t>
  </si>
  <si>
    <t>Bradley Parker</t>
  </si>
  <si>
    <t>Jesse McCartney</t>
  </si>
  <si>
    <t>Talaash</t>
  </si>
  <si>
    <t>https://www.youtube.com/watch?v=M97P3zoUIos</t>
  </si>
  <si>
    <t>M97P3zoUIos</t>
  </si>
  <si>
    <t>{'positive': 126, 'neutral': 93, 'negative': 28}</t>
  </si>
  <si>
    <t>November 30, 2012 (India)</t>
  </si>
  <si>
    <t>Reema Kagti</t>
  </si>
  <si>
    <t>Farhan Akhtar</t>
  </si>
  <si>
    <t>Aamir Khan</t>
  </si>
  <si>
    <t>Aamir Khan Productions</t>
  </si>
  <si>
    <t>Hope Springs</t>
  </si>
  <si>
    <t>https://www.youtube.com/watch?v=-s22_Mvikl8</t>
  </si>
  <si>
    <t>{'positive': 154, 'neutral': 59, 'negative': 37}</t>
  </si>
  <si>
    <t>August 8, 2012 (United States)</t>
  </si>
  <si>
    <t>Vanessa Taylor</t>
  </si>
  <si>
    <t>People Like Us</t>
  </si>
  <si>
    <t>https://www.youtube.com/watch?v=0OVGAOJ7N-c</t>
  </si>
  <si>
    <t>0OVGAOJ7N-c</t>
  </si>
  <si>
    <t>{'positive': 114, 'neutral': 94, 'negative': 36}</t>
  </si>
  <si>
    <t>June 29, 2012 (United States)</t>
  </si>
  <si>
    <t>Alex Kurtzman</t>
  </si>
  <si>
    <t>The ABCs of Death</t>
  </si>
  <si>
    <t>https://www.youtube.com/watch?v=sOjnX-Mbzqg</t>
  </si>
  <si>
    <t>sOjnX-Mbzqg</t>
  </si>
  <si>
    <t>{'positive': 16, 'neutral': 43, 'negative': 28}</t>
  </si>
  <si>
    <t>April 26, 2013 (United Kingdom)</t>
  </si>
  <si>
    <t>Ant Timpson</t>
  </si>
  <si>
    <t>Ingrid BolsÃ¸ Berdal</t>
  </si>
  <si>
    <t>Magnet Releasing</t>
  </si>
  <si>
    <t>Vamps</t>
  </si>
  <si>
    <t>https://www.youtube.com/watch?v=KhzHXrTzATo</t>
  </si>
  <si>
    <t>KhzHXrTzATo</t>
  </si>
  <si>
    <t>{'positive': 101, 'neutral': 89, 'negative': 60}</t>
  </si>
  <si>
    <t>Amy Heckerling</t>
  </si>
  <si>
    <t>Alicia Silverstone</t>
  </si>
  <si>
    <t>Lucky Monkey Pictures</t>
  </si>
  <si>
    <t>Bel Ami</t>
  </si>
  <si>
    <t>https://www.youtube.com/watch?v=i-vuCO_jmGE</t>
  </si>
  <si>
    <t>i-vuCO_jmGE</t>
  </si>
  <si>
    <t>{'positive': 9, 'neutral': 11, 'negative': 5}</t>
  </si>
  <si>
    <t>March 9, 2012 (United Kingdom)</t>
  </si>
  <si>
    <t>Declan Donnellan</t>
  </si>
  <si>
    <t>Guy de Maupassant</t>
  </si>
  <si>
    <t>Redwave Films</t>
  </si>
  <si>
    <t>The Reluctant Fundamentalist</t>
  </si>
  <si>
    <t>https://www.youtube.com/watch?v=ejxfDqK-kZo</t>
  </si>
  <si>
    <t>ejxfDqK-kZo</t>
  </si>
  <si>
    <t>{'positive': 81, 'neutral': 64, 'negative': 24}</t>
  </si>
  <si>
    <t>May 17, 2013 (India)</t>
  </si>
  <si>
    <t>Mira Nair</t>
  </si>
  <si>
    <t>Javed Akhtar</t>
  </si>
  <si>
    <t>Riz Ahmed</t>
  </si>
  <si>
    <t>Cine Mosaic</t>
  </si>
  <si>
    <t>Much Ado About Nothing</t>
  </si>
  <si>
    <t>https://www.youtube.com/watch?v=rbSN4Lv_N4g</t>
  </si>
  <si>
    <t>rbSN4Lv_N4g</t>
  </si>
  <si>
    <t>{'positive': 46, 'neutral': 34, 'negative': 9}</t>
  </si>
  <si>
    <t>July 2, 1993 (United States)</t>
  </si>
  <si>
    <t>William Shakespeare</t>
  </si>
  <si>
    <t>Renaissance Films</t>
  </si>
  <si>
    <t>June 14, 2013 (United Kingdom)</t>
  </si>
  <si>
    <t>Alexis Denisof</t>
  </si>
  <si>
    <t>Bellwether Pictures</t>
  </si>
  <si>
    <t>Big Miracle</t>
  </si>
  <si>
    <t>https://www.youtube.com/watch?v=Qv-mWQUoXOg</t>
  </si>
  <si>
    <t>Qv-mWQUoXOg</t>
  </si>
  <si>
    <t>{'positive': 112, 'neutral': 68, 'negative': 70}</t>
  </si>
  <si>
    <t>February 3, 2012 (United States)</t>
  </si>
  <si>
    <t>Jack Amiel</t>
  </si>
  <si>
    <t>The Green Inferno</t>
  </si>
  <si>
    <t>https://www.youtube.com/watch?v=FcpYPu9M3bw</t>
  </si>
  <si>
    <t>FcpYPu9M3bw</t>
  </si>
  <si>
    <t>{'positive': 83, 'neutral': 78, 'negative': 89}</t>
  </si>
  <si>
    <t>September 25, 2015 (United States)</t>
  </si>
  <si>
    <t>Lorenza Izzo</t>
  </si>
  <si>
    <t>Worldview Entertainment</t>
  </si>
  <si>
    <t>Don Jon</t>
  </si>
  <si>
    <t>https://www.youtube.com/watch?v=2A63Ly0Pvpk</t>
  </si>
  <si>
    <t>2A63Ly0Pvpk</t>
  </si>
  <si>
    <t>{'positive': 92, 'neutral': 131, 'negative': 27}</t>
  </si>
  <si>
    <t>September 27, 2013 (United States)</t>
  </si>
  <si>
    <t>Now You See Me</t>
  </si>
  <si>
    <t>https://www.youtube.com/watch?v=KzJNYYkkhzc</t>
  </si>
  <si>
    <t>KzJNYYkkhzc</t>
  </si>
  <si>
    <t>{'positive': 105, 'neutral': 108, 'negative': 38}</t>
  </si>
  <si>
    <t>May 31, 2013 (United States)</t>
  </si>
  <si>
    <t>Ed Solomon</t>
  </si>
  <si>
    <t>Identity Thief</t>
  </si>
  <si>
    <t>https://www.youtube.com/watch?v=uO12W35DpsQ</t>
  </si>
  <si>
    <t>uO12W35DpsQ</t>
  </si>
  <si>
    <t>{'positive': 108, 'neutral': 88, 'negative': 54}</t>
  </si>
  <si>
    <t>February 8, 2013 (United States)</t>
  </si>
  <si>
    <t>Aggregate Films</t>
  </si>
  <si>
    <t>How I Live Now</t>
  </si>
  <si>
    <t>https://www.youtube.com/watch?v=RSaxm68PPT4</t>
  </si>
  <si>
    <t>RSaxm68PPT4</t>
  </si>
  <si>
    <t>{'positive': 92, 'neutral': 108, 'negative': 50}</t>
  </si>
  <si>
    <t>October 4, 2013 (United Kingdom)</t>
  </si>
  <si>
    <t>Meg Rosoff</t>
  </si>
  <si>
    <t>Upstream Color</t>
  </si>
  <si>
    <t>https://www.youtube.com/watch?v=SilYsr_3vrA</t>
  </si>
  <si>
    <t>SilYsr_3vrA</t>
  </si>
  <si>
    <t>{'positive': 70, 'neutral': 84, 'negative': 44}</t>
  </si>
  <si>
    <t>August 30, 2013 (United Kingdom)</t>
  </si>
  <si>
    <t>Shane Carruth</t>
  </si>
  <si>
    <t>Amy Seimetz</t>
  </si>
  <si>
    <t>erbp</t>
  </si>
  <si>
    <t>Parkland</t>
  </si>
  <si>
    <t>https://www.youtube.com/watch?v=V5-Bg7ZrGAg</t>
  </si>
  <si>
    <t>V5-Bg7ZrGAg</t>
  </si>
  <si>
    <t>{'positive': 73, 'neutral': 87, 'negative': 90}</t>
  </si>
  <si>
    <t>October 2, 2013 (France)</t>
  </si>
  <si>
    <t>Peter Landesman</t>
  </si>
  <si>
    <t>A Field in England</t>
  </si>
  <si>
    <t>https://www.youtube.com/watch?v=cRRvzjkzu2U</t>
  </si>
  <si>
    <t>cRRvzjkzu2U</t>
  </si>
  <si>
    <t>{'positive': 116, 'neutral': 64, 'negative': 70}</t>
  </si>
  <si>
    <t>July 5, 2013 (United Kingdom)</t>
  </si>
  <si>
    <t>Amy Jump</t>
  </si>
  <si>
    <t>Julian Barratt</t>
  </si>
  <si>
    <t>In Secret</t>
  </si>
  <si>
    <t>https://www.youtube.com/watch?v=L58WBZDHP1s</t>
  </si>
  <si>
    <t>L58WBZDHP1s</t>
  </si>
  <si>
    <t>{'positive': 107, 'neutral': 96, 'negative': 47}</t>
  </si>
  <si>
    <t>April 3, 2014 (Singapore)</t>
  </si>
  <si>
    <t>Charlie Stratton</t>
  </si>
  <si>
    <t>Serbia</t>
  </si>
  <si>
    <t>Paranoia</t>
  </si>
  <si>
    <t>https://www.youtube.com/watch?v=kiwTRLwmm4w</t>
  </si>
  <si>
    <t>kiwTRLwmm4w</t>
  </si>
  <si>
    <t>{'positive': 111, 'neutral': 85, 'negative': 54}</t>
  </si>
  <si>
    <t>August 16, 2013 (United States)</t>
  </si>
  <si>
    <t>Liam Hemsworth</t>
  </si>
  <si>
    <t>The Past</t>
  </si>
  <si>
    <t>https://www.youtube.com/watch?v=oXbzvpl5fnM</t>
  </si>
  <si>
    <t>oXbzvpl5fnM</t>
  </si>
  <si>
    <t>{'positive': 6, 'neutral': 4, 'negative': 3}</t>
  </si>
  <si>
    <t>May 17, 2013 (France)</t>
  </si>
  <si>
    <t>BÃ©rÃ©nice Bejo</t>
  </si>
  <si>
    <t>Memento Films Production</t>
  </si>
  <si>
    <t>Breathe In</t>
  </si>
  <si>
    <t>https://www.youtube.com/watch?v=qjPReJ2Jy8I</t>
  </si>
  <si>
    <t>qjPReJ2Jy8I</t>
  </si>
  <si>
    <t>{'positive': 142, 'neutral': 58, 'negative': 50}</t>
  </si>
  <si>
    <t>July 19, 2013 (Ireland)</t>
  </si>
  <si>
    <t>Drake Doremus</t>
  </si>
  <si>
    <t>Felicity Jones</t>
  </si>
  <si>
    <t>Indian Paintbrush</t>
  </si>
  <si>
    <t>V/H/S/2</t>
  </si>
  <si>
    <t>https://www.youtube.com/watch?v=8Rto5cyknzU</t>
  </si>
  <si>
    <t>8Rto5cyknzU</t>
  </si>
  <si>
    <t>{'positive': 6, 'neutral': 13, 'negative': 7}</t>
  </si>
  <si>
    <t>June 6, 2013 (United States)</t>
  </si>
  <si>
    <t>Lawrence Michael Levine</t>
  </si>
  <si>
    <t>The Collective Studios</t>
  </si>
  <si>
    <t>Knights of Badassdom</t>
  </si>
  <si>
    <t>https://www.youtube.com/watch?v=zyougFDZ7zU</t>
  </si>
  <si>
    <t>zyougFDZ7zU</t>
  </si>
  <si>
    <t>{'positive': 119, 'neutral': 85, 'negative': 46}</t>
  </si>
  <si>
    <t>April 11, 2014 (Australia)</t>
  </si>
  <si>
    <t>Joe Lynch</t>
  </si>
  <si>
    <t>Kevin Dreyfuss</t>
  </si>
  <si>
    <t>Bayview Films</t>
  </si>
  <si>
    <t>The Congress</t>
  </si>
  <si>
    <t>https://www.youtube.com/watch?v=zkDyKWKNeaE</t>
  </si>
  <si>
    <t>zkDyKWKNeaE</t>
  </si>
  <si>
    <t>{'positive': 59, 'neutral': 59, 'negative': 35}</t>
  </si>
  <si>
    <t>July 24, 2014 (United States)</t>
  </si>
  <si>
    <t>Ari Folman</t>
  </si>
  <si>
    <t>Stanislaw Lem</t>
  </si>
  <si>
    <t>Israel</t>
  </si>
  <si>
    <t>Bridgit Folman Film Gang</t>
  </si>
  <si>
    <t>The Fifth Estate</t>
  </si>
  <si>
    <t>https://www.youtube.com/watch?v=YQOiS_l_0Jk</t>
  </si>
  <si>
    <t>YQOiS_l_0Jk</t>
  </si>
  <si>
    <t>{'positive': 104, 'neutral': 75, 'negative': 71}</t>
  </si>
  <si>
    <t>October 18, 2013 (United States)</t>
  </si>
  <si>
    <t>Daniel Domscheit-Berg</t>
  </si>
  <si>
    <t>Benedict Cumberbatch</t>
  </si>
  <si>
    <t>Ida</t>
  </si>
  <si>
    <t>https://www.youtube.com/watch?v=_JIXxo8qUn0</t>
  </si>
  <si>
    <t>_JIXxo8qUn0</t>
  </si>
  <si>
    <t>{'positive': 47, 'neutral': 67, 'negative': 23}</t>
  </si>
  <si>
    <t>October 25, 2013 (Poland)</t>
  </si>
  <si>
    <t>Pawel Pawlikowski</t>
  </si>
  <si>
    <t>Agata Kulesza</t>
  </si>
  <si>
    <t>Poland</t>
  </si>
  <si>
    <t>Opus Film</t>
  </si>
  <si>
    <t>The Love Punch</t>
  </si>
  <si>
    <t>https://www.youtube.com/watch?v=dVmdXE_iB8w</t>
  </si>
  <si>
    <t>dVmdXE_iB8w</t>
  </si>
  <si>
    <t>{'positive': 76, 'neutral': 35, 'negative': 14}</t>
  </si>
  <si>
    <t>May 23, 2014 (United States)</t>
  </si>
  <si>
    <t>Joel Hopkins</t>
  </si>
  <si>
    <t>Pierce Brosnan</t>
  </si>
  <si>
    <t>Process Media</t>
  </si>
  <si>
    <t>Tracks</t>
  </si>
  <si>
    <t>https://www.youtube.com/watch?v=6-DiOyxCQQI</t>
  </si>
  <si>
    <t>6-DiOyxCQQI</t>
  </si>
  <si>
    <t>{'positive': 133, 'neutral': 84, 'negative': 33}</t>
  </si>
  <si>
    <t>March 6, 2014 (Australia)</t>
  </si>
  <si>
    <t>John Curran</t>
  </si>
  <si>
    <t>Marion Nelson</t>
  </si>
  <si>
    <t>See-Saw Films</t>
  </si>
  <si>
    <t>Bad Words</t>
  </si>
  <si>
    <t>https://www.youtube.com/watch?v=pWibxfADyRc</t>
  </si>
  <si>
    <t>pWibxfADyRc</t>
  </si>
  <si>
    <t>March 28, 2014 (United States)</t>
  </si>
  <si>
    <t>Andrew Dodge</t>
  </si>
  <si>
    <t>In a World...</t>
  </si>
  <si>
    <t>https://www.youtube.com/watch?v=NmEARgbQ8us</t>
  </si>
  <si>
    <t>NmEARgbQ8us</t>
  </si>
  <si>
    <t>{'positive': 4, 'neutral': 9, 'negative': 1}</t>
  </si>
  <si>
    <t>September 13, 2013 (United Kingdom)</t>
  </si>
  <si>
    <t>Lake Bell</t>
  </si>
  <si>
    <t>3311 Productions</t>
  </si>
  <si>
    <t>Ain't Them Bodies Saints</t>
  </si>
  <si>
    <t>https://www.youtube.com/watch?v=ga0c0v-stK0</t>
  </si>
  <si>
    <t>ga0c0v-stK0</t>
  </si>
  <si>
    <t>{'positive': 110, 'neutral': 76, 'negative': 45}</t>
  </si>
  <si>
    <t>David Lowery</t>
  </si>
  <si>
    <t>Rooney Mara</t>
  </si>
  <si>
    <t>Sailor Bear</t>
  </si>
  <si>
    <t>Man of Tai Chi</t>
  </si>
  <si>
    <t>https://www.youtube.com/watch?v=P0i0ddd91xA</t>
  </si>
  <si>
    <t>P0i0ddd91xA</t>
  </si>
  <si>
    <t>{'positive': 12, 'neutral': 4, 'negative': 2}</t>
  </si>
  <si>
    <t>July 5, 2013 (China)</t>
  </si>
  <si>
    <t>Michael G. Cooney</t>
  </si>
  <si>
    <t>Tiger Hu Chen</t>
  </si>
  <si>
    <t>China Film Group Corporation (CFGC)</t>
  </si>
  <si>
    <t>The East</t>
  </si>
  <si>
    <t>https://www.youtube.com/watch?v=7z54r8jvGj8</t>
  </si>
  <si>
    <t>7z54r8jvGj8</t>
  </si>
  <si>
    <t>{'positive': 30, 'neutral': 14, 'negative': 12}</t>
  </si>
  <si>
    <t>June 28, 2013 (United Kingdom)</t>
  </si>
  <si>
    <t>Zal Batmanglij</t>
  </si>
  <si>
    <t>Brit Marling</t>
  </si>
  <si>
    <t>Dune Entertainment</t>
  </si>
  <si>
    <t>The Lunchbox</t>
  </si>
  <si>
    <t>https://www.youtube.com/watch?v=sK3R0rvnlPs</t>
  </si>
  <si>
    <t>sK3R0rvnlPs</t>
  </si>
  <si>
    <t>{'positive': 109, 'neutral': 119, 'negative': 22}</t>
  </si>
  <si>
    <t>September 20, 2013 (India)</t>
  </si>
  <si>
    <t>Ritesh Batra</t>
  </si>
  <si>
    <t>Irrfan Khan</t>
  </si>
  <si>
    <t>Sikhya Entertainment</t>
  </si>
  <si>
    <t>New World</t>
  </si>
  <si>
    <t>https://www.youtube.com/watch?v=m1C5dLnvlzg</t>
  </si>
  <si>
    <t>m1C5dLnvlzg</t>
  </si>
  <si>
    <t>{'positive': 78, 'neutral': 128, 'negative': 44}</t>
  </si>
  <si>
    <t>February 21, 2013 (South Korea)</t>
  </si>
  <si>
    <t>Park Hoon-jung</t>
  </si>
  <si>
    <t>Jung-jae Lee</t>
  </si>
  <si>
    <t>Sanai Pictures</t>
  </si>
  <si>
    <t>Charlie Countryman</t>
  </si>
  <si>
    <t>https://www.youtube.com/watch?v=YKzWBjENRwc</t>
  </si>
  <si>
    <t>YKzWBjENRwc</t>
  </si>
  <si>
    <t>{'positive': 12, 'neutral': 2, 'negative': 1}</t>
  </si>
  <si>
    <t>September 13, 2013 (Norway)</t>
  </si>
  <si>
    <t>Fredrik Bond</t>
  </si>
  <si>
    <t>Matt Drake</t>
  </si>
  <si>
    <t>Media Pro Pictures</t>
  </si>
  <si>
    <t>Getaway</t>
  </si>
  <si>
    <t>https://www.youtube.com/watch?v=-A8UaQA7VZ8</t>
  </si>
  <si>
    <t>{'positive': 9, 'neutral': 15, 'negative': 3}</t>
  </si>
  <si>
    <t>Sean Finegan</t>
  </si>
  <si>
    <t>After Dark Films</t>
  </si>
  <si>
    <t>Guardians of the Galaxy</t>
  </si>
  <si>
    <t>https://www.youtube.com/watch?v=d96cjJhvlMA</t>
  </si>
  <si>
    <t>d96cjJhvlMA</t>
  </si>
  <si>
    <t>{'positive': 113, 'neutral': 100, 'negative': 37}</t>
  </si>
  <si>
    <t>August 1, 2014 (United States)</t>
  </si>
  <si>
    <t>Chris Pratt</t>
  </si>
  <si>
    <t>Marvel Studios</t>
  </si>
  <si>
    <t>Interstellar</t>
  </si>
  <si>
    <t>https://www.youtube.com/watch?v=zSWdZVtXT7E</t>
  </si>
  <si>
    <t>zSWdZVtXT7E</t>
  </si>
  <si>
    <t>{'positive': 140, 'neutral': 50, 'negative': 60}</t>
  </si>
  <si>
    <t>November 7, 2014 (United States)</t>
  </si>
  <si>
    <t>John Wick</t>
  </si>
  <si>
    <t>https://www.youtube.com/watch?v=qEVUtrk8_B4</t>
  </si>
  <si>
    <t>qEVUtrk8_B4</t>
  </si>
  <si>
    <t>{'positive': 115, 'neutral': 69, 'negative': 67}</t>
  </si>
  <si>
    <t>October 24, 2014 (United States)</t>
  </si>
  <si>
    <t>Chad Stahelski</t>
  </si>
  <si>
    <t>Derek Kolstad</t>
  </si>
  <si>
    <t>Edge of Tomorrow</t>
  </si>
  <si>
    <t>https://www.youtube.com/watch?v=vw61gCe2oqI</t>
  </si>
  <si>
    <t>vw61gCe2oqI</t>
  </si>
  <si>
    <t>{'positive': 130, 'neutral': 94, 'negative': 26}</t>
  </si>
  <si>
    <t>June 6, 2014 (United States)</t>
  </si>
  <si>
    <t>Gone Girl</t>
  </si>
  <si>
    <t>https://www.youtube.com/watch?v=2-_-1nJf8Vg</t>
  </si>
  <si>
    <t>2-_-1nJf8Vg</t>
  </si>
  <si>
    <t>{'positive': 95, 'neutral': 103, 'negative': 52}</t>
  </si>
  <si>
    <t>October 3, 2014 (United States)</t>
  </si>
  <si>
    <t>Gillian Flynn</t>
  </si>
  <si>
    <t>Captain America: The Winter Soldier</t>
  </si>
  <si>
    <t>https://www.youtube.com/watch?v=7SlILk2WMTI</t>
  </si>
  <si>
    <t>7SlILk2WMTI</t>
  </si>
  <si>
    <t>{'positive': 135, 'neutral': 79, 'negative': 36}</t>
  </si>
  <si>
    <t>April 4, 2014 (United States)</t>
  </si>
  <si>
    <t>Anthony Russo</t>
  </si>
  <si>
    <t>Marvel Entertainment</t>
  </si>
  <si>
    <t>The Grand Budapest Hotel</t>
  </si>
  <si>
    <t>https://www.youtube.com/watch?v=1Fg5iWmQjwk</t>
  </si>
  <si>
    <t>1Fg5iWmQjwk</t>
  </si>
  <si>
    <t>{'positive': 147, 'neutral': 76, 'negative': 27}</t>
  </si>
  <si>
    <t>Stefan Zweig</t>
  </si>
  <si>
    <t>Whiplash</t>
  </si>
  <si>
    <t>https://www.youtube.com/watch?v=7d_jQycdQGo</t>
  </si>
  <si>
    <t>7d_jQycdQGo</t>
  </si>
  <si>
    <t>{'positive': 140, 'neutral': 67, 'negative': 43}</t>
  </si>
  <si>
    <t>October 15, 2014 (Philippines)</t>
  </si>
  <si>
    <t>Damien Chazelle</t>
  </si>
  <si>
    <t>Kingsman: The Secret Service</t>
  </si>
  <si>
    <t>https://www.youtube.com/watch?v=kl8F-8tR8to</t>
  </si>
  <si>
    <t>kl8F-8tR8to</t>
  </si>
  <si>
    <t>February 13, 2015 (United States)</t>
  </si>
  <si>
    <t>Ex Machina</t>
  </si>
  <si>
    <t>https://www.youtube.com/watch?v=bggUmgeMCdc</t>
  </si>
  <si>
    <t>bggUmgeMCdc</t>
  </si>
  <si>
    <t>{'positive': 123, 'neutral': 77, 'negative': 50}</t>
  </si>
  <si>
    <t>April 24, 2015 (United States)</t>
  </si>
  <si>
    <t>A24</t>
  </si>
  <si>
    <t>Divergent</t>
  </si>
  <si>
    <t>https://www.youtube.com/watch?v=sutgWjz10sM</t>
  </si>
  <si>
    <t>sutgWjz10sM</t>
  </si>
  <si>
    <t>{'positive': 106, 'neutral': 92, 'negative': 52}</t>
  </si>
  <si>
    <t>March 21, 2014 (United States)</t>
  </si>
  <si>
    <t>Evan Daugherty</t>
  </si>
  <si>
    <t>Shailene Woodley</t>
  </si>
  <si>
    <t>Nightcrawler</t>
  </si>
  <si>
    <t>https://www.youtube.com/watch?v=X8kYDQan8bw</t>
  </si>
  <si>
    <t>X8kYDQan8bw</t>
  </si>
  <si>
    <t>October 31, 2014 (United States)</t>
  </si>
  <si>
    <t>The Hobbit: The Battle of the Five Armies</t>
  </si>
  <si>
    <t>https://www.youtube.com/watch?v=iVAgTiBrrDA</t>
  </si>
  <si>
    <t>iVAgTiBrrDA</t>
  </si>
  <si>
    <t>{'positive': 137, 'neutral': 77, 'negative': 36}</t>
  </si>
  <si>
    <t>December 17, 2014 (United States)</t>
  </si>
  <si>
    <t>Ian McKellen</t>
  </si>
  <si>
    <t>The Equalizer</t>
  </si>
  <si>
    <t>https://www.youtube.com/watch?v=VjctHUEmutw</t>
  </si>
  <si>
    <t>VjctHUEmutw</t>
  </si>
  <si>
    <t>{'positive': 106, 'neutral': 91, 'negative': 53}</t>
  </si>
  <si>
    <t>September 26, 2014 (United States)</t>
  </si>
  <si>
    <t>Richard Wenk</t>
  </si>
  <si>
    <t>The Maze Runner</t>
  </si>
  <si>
    <t>https://www.youtube.com/watch?v=AwwbhhjQ9Xk</t>
  </si>
  <si>
    <t>AwwbhhjQ9Xk</t>
  </si>
  <si>
    <t>{'positive': 108, 'neutral': 110, 'negative': 32}</t>
  </si>
  <si>
    <t>September 19, 2014 (United States)</t>
  </si>
  <si>
    <t>Wes Ball</t>
  </si>
  <si>
    <t>Noah Oppenheim</t>
  </si>
  <si>
    <t>Lucy</t>
  </si>
  <si>
    <t>https://www.youtube.com/watch?v=bN7ksFEVO9U</t>
  </si>
  <si>
    <t>bN7ksFEVO9U</t>
  </si>
  <si>
    <t>{'positive': 96, 'neutral': 115, 'negative': 39}</t>
  </si>
  <si>
    <t>July 25, 2014 (United States)</t>
  </si>
  <si>
    <t>Chef</t>
  </si>
  <si>
    <t>https://www.youtube.com/watch?v=FF_rYNupPwg</t>
  </si>
  <si>
    <t>FF_rYNupPwg</t>
  </si>
  <si>
    <t>{'positive': 108, 'neutral': 130, 'negative': 12}</t>
  </si>
  <si>
    <t>May 30, 2014 (United States)</t>
  </si>
  <si>
    <t>Aldamisa Entertainment</t>
  </si>
  <si>
    <t>What We Do in the Shadows</t>
  </si>
  <si>
    <t>https://www.youtube.com/watch?v=IAZEWtyhpes</t>
  </si>
  <si>
    <t>IAZEWtyhpes</t>
  </si>
  <si>
    <t>{'positive': 134, 'neutral': 78, 'negative': 38}</t>
  </si>
  <si>
    <t>Jemaine Clement</t>
  </si>
  <si>
    <t>Unison Films</t>
  </si>
  <si>
    <t>The Imitation Game</t>
  </si>
  <si>
    <t>https://www.youtube.com/watch?v=nuPZUUED5uk</t>
  </si>
  <si>
    <t>nuPZUUED5uk</t>
  </si>
  <si>
    <t>{'positive': 114, 'neutral': 86, 'negative': 50}</t>
  </si>
  <si>
    <t>December 25, 2014 (United States)</t>
  </si>
  <si>
    <t>Morten Tyldum</t>
  </si>
  <si>
    <t>Graham Moore</t>
  </si>
  <si>
    <t>Black Bear Pictures</t>
  </si>
  <si>
    <t>Fury</t>
  </si>
  <si>
    <t>https://www.youtube.com/watch?v=q94n3eWOWXM</t>
  </si>
  <si>
    <t>q94n3eWOWXM</t>
  </si>
  <si>
    <t>{'positive': 115, 'neutral': 90, 'negative': 45}</t>
  </si>
  <si>
    <t>October 17, 2014 (United States)</t>
  </si>
  <si>
    <t>X-Men: Days of Future Past</t>
  </si>
  <si>
    <t>https://www.youtube.com/watch?v=pK2zYHWDZKo</t>
  </si>
  <si>
    <t>pK2zYHWDZKo</t>
  </si>
  <si>
    <t>{'positive': 143, 'neutral': 69, 'negative': 38}</t>
  </si>
  <si>
    <t>Predestination</t>
  </si>
  <si>
    <t>https://www.youtube.com/watch?v=xxG-YfedrfU</t>
  </si>
  <si>
    <t>xxG-YfedrfU</t>
  </si>
  <si>
    <t>{'positive': 101, 'neutral': 99, 'negative': 50}</t>
  </si>
  <si>
    <t>January 9, 2015 (United States)</t>
  </si>
  <si>
    <t>Screen Australia</t>
  </si>
  <si>
    <t>The Purge: Anarchy</t>
  </si>
  <si>
    <t>https://www.youtube.com/watch?v=XzFCDqKE4yA</t>
  </si>
  <si>
    <t>XzFCDqKE4yA</t>
  </si>
  <si>
    <t>{'positive': 93, 'neutral': 82, 'negative': 76}</t>
  </si>
  <si>
    <t>July 18, 2014 (United States)</t>
  </si>
  <si>
    <t>Frank Grillo</t>
  </si>
  <si>
    <t>It Follows</t>
  </si>
  <si>
    <t>https://www.youtube.com/watch?v=HkZYbOH0ujw</t>
  </si>
  <si>
    <t>HkZYbOH0ujw</t>
  </si>
  <si>
    <t>{'positive': 93, 'neutral': 73, 'negative': 84}</t>
  </si>
  <si>
    <t>March 13, 2015 (United States)</t>
  </si>
  <si>
    <t>David Robert Mitchell</t>
  </si>
  <si>
    <t>Maika Monroe</t>
  </si>
  <si>
    <t>Northern Lights Films</t>
  </si>
  <si>
    <t>Blended</t>
  </si>
  <si>
    <t>https://www.youtube.com/watch?v=8MuWt2X59fo</t>
  </si>
  <si>
    <t>8MuWt2X59fo</t>
  </si>
  <si>
    <t>{'positive': 141, 'neutral': 76, 'negative': 33}</t>
  </si>
  <si>
    <t>Ivan Menchell</t>
  </si>
  <si>
    <t>Gulfstream Pictures</t>
  </si>
  <si>
    <t>Hercules</t>
  </si>
  <si>
    <t>https://www.youtube.com/watch?v=ZvtspevZxpg</t>
  </si>
  <si>
    <t>ZvtspevZxpg</t>
  </si>
  <si>
    <t>{'positive': 38, 'neutral': 44, 'negative': 12}</t>
  </si>
  <si>
    <t>August 26, 1983 (United States)</t>
  </si>
  <si>
    <t>Luigi Cozzi</t>
  </si>
  <si>
    <t>Lou Ferrigno</t>
  </si>
  <si>
    <t>Cannon Films Inc.</t>
  </si>
  <si>
    <t>June 27, 1997 (United States)</t>
  </si>
  <si>
    <t>Ron Clements</t>
  </si>
  <si>
    <t>Tate Donovan</t>
  </si>
  <si>
    <t>Ryan J. Condal</t>
  </si>
  <si>
    <t>The Judge</t>
  </si>
  <si>
    <t>https://www.youtube.com/watch?v=ZBvK6ni97W8</t>
  </si>
  <si>
    <t>ZBvK6ni97W8</t>
  </si>
  <si>
    <t>{'positive': 118, 'neutral': 98, 'negative': 35}</t>
  </si>
  <si>
    <t>October 10, 2014 (United States)</t>
  </si>
  <si>
    <t>Annie</t>
  </si>
  <si>
    <t>https://www.youtube.com/watch?v=nasLuiP-1E0</t>
  </si>
  <si>
    <t>nasLuiP-1E0</t>
  </si>
  <si>
    <t>{'positive': 112, 'neutral': 80, 'negative': 56}</t>
  </si>
  <si>
    <t>June 18, 1982 (United States)</t>
  </si>
  <si>
    <t>John Huston</t>
  </si>
  <si>
    <t>Carol Sobieski</t>
  </si>
  <si>
    <t>Aileen Quinn</t>
  </si>
  <si>
    <t>December 19, 2014 (United States)</t>
  </si>
  <si>
    <t>Marcy Media</t>
  </si>
  <si>
    <t>Godzilla</t>
  </si>
  <si>
    <t>https://www.youtube.com/watch?v=vIu85WQTPRc</t>
  </si>
  <si>
    <t>vIu85WQTPRc</t>
  </si>
  <si>
    <t>{'positive': 101, 'neutral': 97, 'negative': 52}</t>
  </si>
  <si>
    <t>May 20, 1998 (United States)</t>
  </si>
  <si>
    <t>Dean Devlin</t>
  </si>
  <si>
    <t>Matthew Broderick</t>
  </si>
  <si>
    <t>Centropolis Film Productions</t>
  </si>
  <si>
    <t>May 16, 2014 (United States)</t>
  </si>
  <si>
    <t>Gareth Edwards</t>
  </si>
  <si>
    <t>IshirÃ´ Honda</t>
  </si>
  <si>
    <t>The Giver</t>
  </si>
  <si>
    <t>https://www.youtube.com/watch?v=uxFJvlWqphM</t>
  </si>
  <si>
    <t>uxFJvlWqphM</t>
  </si>
  <si>
    <t>{'positive': 106, 'neutral': 94, 'negative': 50}</t>
  </si>
  <si>
    <t>August 15, 2014 (United States)</t>
  </si>
  <si>
    <t>Phillip Noyce</t>
  </si>
  <si>
    <t>Michael Mitnick</t>
  </si>
  <si>
    <t>Brenton Thwaites</t>
  </si>
  <si>
    <t>Tonik Productions</t>
  </si>
  <si>
    <t>300: Rise of an Empire</t>
  </si>
  <si>
    <t>https://www.youtube.com/watch?v=2zqy21Z29ps</t>
  </si>
  <si>
    <t>2zqy21Z29ps</t>
  </si>
  <si>
    <t>{'positive': 98, 'neutral': 104, 'negative': 48}</t>
  </si>
  <si>
    <t>March 7, 2014 (United States)</t>
  </si>
  <si>
    <t>Noam Murro</t>
  </si>
  <si>
    <t>Sullivan Stapleton</t>
  </si>
  <si>
    <t>American Sniper</t>
  </si>
  <si>
    <t>https://www.youtube.com/watch?v=99k3u9ay1gs</t>
  </si>
  <si>
    <t>99k3u9ay1gs</t>
  </si>
  <si>
    <t>{'positive': 79, 'neutral': 94, 'negative': 78}</t>
  </si>
  <si>
    <t>January 16, 2015 (United States)</t>
  </si>
  <si>
    <t>Love, Rosie</t>
  </si>
  <si>
    <t>https://www.youtube.com/watch?v=5zL3YJKygd4</t>
  </si>
  <si>
    <t>5zL3YJKygd4</t>
  </si>
  <si>
    <t>{'positive': 129, 'neutral': 76, 'negative': 45}</t>
  </si>
  <si>
    <t>October 22, 2014 (United Kingdom)</t>
  </si>
  <si>
    <t>Christian Ditter</t>
  </si>
  <si>
    <t>Juliette Towhidi</t>
  </si>
  <si>
    <t>Canyon Creek Films</t>
  </si>
  <si>
    <t>The Amazing Spider-Man 2</t>
  </si>
  <si>
    <t>https://www.youtube.com/watch?v=nbp3Ra3Yp74</t>
  </si>
  <si>
    <t>nbp3Ra3Yp74</t>
  </si>
  <si>
    <t>{'positive': 137, 'neutral': 78, 'negative': 36}</t>
  </si>
  <si>
    <t>May 2, 2014 (United States)</t>
  </si>
  <si>
    <t>Marc Webb</t>
  </si>
  <si>
    <t>Andrew Garfield</t>
  </si>
  <si>
    <t>Marvel Enterprises</t>
  </si>
  <si>
    <t>Maleficent</t>
  </si>
  <si>
    <t>https://www.youtube.com/watch?v=w-XO4XiRop0</t>
  </si>
  <si>
    <t>w-XO4XiRop0</t>
  </si>
  <si>
    <t>{'positive': 112, 'neutral': 107, 'negative': 32}</t>
  </si>
  <si>
    <t>Robert Stromberg</t>
  </si>
  <si>
    <t>Linda Woolverton</t>
  </si>
  <si>
    <t>Jolie Pas</t>
  </si>
  <si>
    <t>Into the Woods</t>
  </si>
  <si>
    <t>https://www.youtube.com/watch?v=2Byk9Is3TjY</t>
  </si>
  <si>
    <t>2Byk9Is3TjY</t>
  </si>
  <si>
    <t>{'positive': 116, 'neutral': 77, 'negative': 57}</t>
  </si>
  <si>
    <t>James Lapine</t>
  </si>
  <si>
    <t>Anna Kendrick</t>
  </si>
  <si>
    <t>BBL Motion Picture Studios</t>
  </si>
  <si>
    <t>Unbroken</t>
  </si>
  <si>
    <t>https://www.youtube.com/watch?v=XrjJbl7kRrI</t>
  </si>
  <si>
    <t>XrjJbl7kRrI</t>
  </si>
  <si>
    <t>{'positive': 118, 'neutral': 77, 'negative': 55}</t>
  </si>
  <si>
    <t>Jack O'Connell</t>
  </si>
  <si>
    <t>3 Arts Entertainment</t>
  </si>
  <si>
    <t>The Hunger Games: Mockingjay - Part 1</t>
  </si>
  <si>
    <t>https://www.youtube.com/watch?v=3PkkHsuMrho</t>
  </si>
  <si>
    <t>3PkkHsuMrho</t>
  </si>
  <si>
    <t>{'positive': 86, 'neutral': 114, 'negative': 50}</t>
  </si>
  <si>
    <t>November 21, 2014 (United States)</t>
  </si>
  <si>
    <t>Peter Craig</t>
  </si>
  <si>
    <t>Tusk</t>
  </si>
  <si>
    <t>https://www.youtube.com/watch?v=BCQJnOn0ru0</t>
  </si>
  <si>
    <t>BCQJnOn0ru0</t>
  </si>
  <si>
    <t>{'positive': 68, 'neutral': 106, 'negative': 77}</t>
  </si>
  <si>
    <t>Kevin Smith</t>
  </si>
  <si>
    <t>SModcast Pictures</t>
  </si>
  <si>
    <t>Night at the Museum: Secret of the Tomb</t>
  </si>
  <si>
    <t>https://www.youtube.com/watch?v=KMKk7Dn__-Y</t>
  </si>
  <si>
    <t>KMKk7Dn__-Y</t>
  </si>
  <si>
    <t>{'positive': 86, 'neutral': 124, 'negative': 38}</t>
  </si>
  <si>
    <t>David Guion</t>
  </si>
  <si>
    <t>The Fault in Our Stars</t>
  </si>
  <si>
    <t>https://www.youtube.com/watch?v=9ItBvH5J6ss</t>
  </si>
  <si>
    <t>9ItBvH5J6ss</t>
  </si>
  <si>
    <t>{'positive': 96, 'neutral': 102, 'negative': 52}</t>
  </si>
  <si>
    <t>Josh Boone</t>
  </si>
  <si>
    <t>As Above, So Below</t>
  </si>
  <si>
    <t>https://www.youtube.com/watch?v=Fq358xHbzN4</t>
  </si>
  <si>
    <t>Fq358xHbzN4</t>
  </si>
  <si>
    <t>{'positive': 101, 'neutral': 87, 'negative': 62}</t>
  </si>
  <si>
    <t>August 29, 2014 (United States)</t>
  </si>
  <si>
    <t>John Erick Dowdle</t>
  </si>
  <si>
    <t>Perdita Weeks</t>
  </si>
  <si>
    <t>Legendary Entertainment</t>
  </si>
  <si>
    <t>Annabelle</t>
  </si>
  <si>
    <t>https://www.youtube.com/watch?v=paFgQNPGlsg</t>
  </si>
  <si>
    <t>paFgQNPGlsg</t>
  </si>
  <si>
    <t>{'positive': 65, 'neutral': 144, 'negative': 41}</t>
  </si>
  <si>
    <t>John R. Leonetti</t>
  </si>
  <si>
    <t>Gary Dauberman</t>
  </si>
  <si>
    <t>Ward Horton</t>
  </si>
  <si>
    <t>Boyhood</t>
  </si>
  <si>
    <t>https://www.youtube.com/watch?v=Y0oX0xiwOv8</t>
  </si>
  <si>
    <t>Y0oX0xiwOv8</t>
  </si>
  <si>
    <t>{'positive': 139, 'neutral': 68, 'negative': 43}</t>
  </si>
  <si>
    <t>Richard Linklater</t>
  </si>
  <si>
    <t>Ellar Coltrane</t>
  </si>
  <si>
    <t>The Theory of Everything</t>
  </si>
  <si>
    <t>https://www.youtube.com/watch?v=Salz7uGp72c</t>
  </si>
  <si>
    <t>Salz7uGp72c</t>
  </si>
  <si>
    <t>{'positive': 84, 'neutral': 117, 'negative': 49}</t>
  </si>
  <si>
    <t>November 26, 2014 (United States)</t>
  </si>
  <si>
    <t>James Marsh</t>
  </si>
  <si>
    <t>Anthony McCarten</t>
  </si>
  <si>
    <t>Eddie Redmayne</t>
  </si>
  <si>
    <t>Working Title Films</t>
  </si>
  <si>
    <t>The Expendables 3</t>
  </si>
  <si>
    <t>https://www.youtube.com/watch?v=4xD0junWlFc</t>
  </si>
  <si>
    <t>4xD0junWlFc</t>
  </si>
  <si>
    <t>{'positive': 95, 'neutral': 100, 'negative': 55}</t>
  </si>
  <si>
    <t>Patrick Hughes</t>
  </si>
  <si>
    <t>The Interview</t>
  </si>
  <si>
    <t>https://www.youtube.com/watch?v=frsvWVEHowg</t>
  </si>
  <si>
    <t>frsvWVEHowg</t>
  </si>
  <si>
    <t>December 24, 2014 (United States)</t>
  </si>
  <si>
    <t>Evan Goldberg</t>
  </si>
  <si>
    <t>Dan Sterling</t>
  </si>
  <si>
    <t>The Drop</t>
  </si>
  <si>
    <t>https://www.youtube.com/watch?v=Iy_ogNiryZ8</t>
  </si>
  <si>
    <t>Iy_ogNiryZ8</t>
  </si>
  <si>
    <t>{'positive': 133, 'neutral': 75, 'negative': 42}</t>
  </si>
  <si>
    <t>September 12, 2014 (United States)</t>
  </si>
  <si>
    <t>MichaÃ«l R. Roskam</t>
  </si>
  <si>
    <t>Dennis Lehane</t>
  </si>
  <si>
    <t>Big Screen Productions</t>
  </si>
  <si>
    <t>Transformers: Age of Extinction</t>
  </si>
  <si>
    <t>https://www.youtube.com/watch?v=T9bQCAWahLk</t>
  </si>
  <si>
    <t>T9bQCAWahLk</t>
  </si>
  <si>
    <t>{'positive': 90, 'neutral': 68, 'negative': 38}</t>
  </si>
  <si>
    <t>June 27, 2014 (United States)</t>
  </si>
  <si>
    <t>Inherent Vice</t>
  </si>
  <si>
    <t>https://www.youtube.com/watch?v=wZfs22E7JmI</t>
  </si>
  <si>
    <t>wZfs22E7JmI</t>
  </si>
  <si>
    <t>{'positive': 135, 'neutral': 84, 'negative': 31}</t>
  </si>
  <si>
    <t>Ghoulardi Film Company</t>
  </si>
  <si>
    <t>Neighbors</t>
  </si>
  <si>
    <t>https://www.youtube.com/watch?v=KrAf5ALLxGI</t>
  </si>
  <si>
    <t>KrAf5ALLxGI</t>
  </si>
  <si>
    <t>{'positive': 80, 'neutral': 83, 'negative': 43}</t>
  </si>
  <si>
    <t>December 18, 1981 (United States)</t>
  </si>
  <si>
    <t>John G. Avildsen</t>
  </si>
  <si>
    <t>Thomas Berger</t>
  </si>
  <si>
    <t>John Belushi</t>
  </si>
  <si>
    <t>May 9, 2014 (United States)</t>
  </si>
  <si>
    <t>Andrew Jay Cohen</t>
  </si>
  <si>
    <t>Good Universe</t>
  </si>
  <si>
    <t>The Babadook</t>
  </si>
  <si>
    <t>https://www.youtube.com/watch?v=k5WQZzDRVtw</t>
  </si>
  <si>
    <t>k5WQZzDRVtw</t>
  </si>
  <si>
    <t>{'positive': 85, 'neutral': 82, 'negative': 84}</t>
  </si>
  <si>
    <t>November 28, 2014 (United States)</t>
  </si>
  <si>
    <t>Jennifer Kent</t>
  </si>
  <si>
    <t>Essie Davis</t>
  </si>
  <si>
    <t>Sex Tape</t>
  </si>
  <si>
    <t>https://www.youtube.com/watch?v=sxl4aOyHSwo</t>
  </si>
  <si>
    <t>sxl4aOyHSwo</t>
  </si>
  <si>
    <t>{'positive': 82, 'neutral': 106, 'negative': 61}</t>
  </si>
  <si>
    <t>Kate Angelo</t>
  </si>
  <si>
    <t>The Other Woman</t>
  </si>
  <si>
    <t>https://www.youtube.com/watch?v=BlHMHLuJWbo</t>
  </si>
  <si>
    <t>BlHMHLuJWbo</t>
  </si>
  <si>
    <t>{'positive': 96, 'neutral': 112, 'negative': 42}</t>
  </si>
  <si>
    <t>April 25, 2014 (United States)</t>
  </si>
  <si>
    <t>Melissa K. Stack</t>
  </si>
  <si>
    <t>Wild Tales</t>
  </si>
  <si>
    <t>https://www.youtube.com/watch?v=Utq0aDEp084</t>
  </si>
  <si>
    <t>Utq0aDEp084</t>
  </si>
  <si>
    <t>August 21, 2014 (Argentina)</t>
  </si>
  <si>
    <t>DamiÃ¡n Szifron</t>
  </si>
  <si>
    <t>GermÃ¡n Servidio</t>
  </si>
  <si>
    <t>DarÃ­o Grandinetti</t>
  </si>
  <si>
    <t>Argentina</t>
  </si>
  <si>
    <t>Kramer &amp; Sigman Films</t>
  </si>
  <si>
    <t>Wild</t>
  </si>
  <si>
    <t>https://www.youtube.com/watch?v=xOPl8gKdmYE</t>
  </si>
  <si>
    <t>xOPl8gKdmYE</t>
  </si>
  <si>
    <t>{'positive': 43, 'neutral': 34, 'negative': 17}</t>
  </si>
  <si>
    <t>Nick Hornby</t>
  </si>
  <si>
    <t>Bob Industries</t>
  </si>
  <si>
    <t>Foxcatcher</t>
  </si>
  <si>
    <t>https://www.youtube.com/watch?v=8361stZ8n0w</t>
  </si>
  <si>
    <t>8361stZ8n0w</t>
  </si>
  <si>
    <t>{'positive': 106, 'neutral': 86, 'negative': 58}</t>
  </si>
  <si>
    <t>E. Max Frye</t>
  </si>
  <si>
    <t>Annapurna Pictures</t>
  </si>
  <si>
    <t>The Guest</t>
  </si>
  <si>
    <t>https://www.youtube.com/watch?v=y0E2Qh6wLS4</t>
  </si>
  <si>
    <t>y0E2Qh6wLS4</t>
  </si>
  <si>
    <t>{'positive': 112, 'neutral': 82, 'negative': 56}</t>
  </si>
  <si>
    <t>September 5, 2014 (United Kingdom)</t>
  </si>
  <si>
    <t>Dan Stevens</t>
  </si>
  <si>
    <t>HanWay Films</t>
  </si>
  <si>
    <t>Teenage Mutant Ninja Turtles</t>
  </si>
  <si>
    <t>https://www.youtube.com/watch?v=IHvzw4Ibuho</t>
  </si>
  <si>
    <t>IHvzw4Ibuho</t>
  </si>
  <si>
    <t>{'positive': 96, 'neutral': 103, 'negative': 51}</t>
  </si>
  <si>
    <t>March 30, 1990 (United States)</t>
  </si>
  <si>
    <t>Steve Barron</t>
  </si>
  <si>
    <t>Kevin Eastman</t>
  </si>
  <si>
    <t>Judith Hoag</t>
  </si>
  <si>
    <t>888 Productions</t>
  </si>
  <si>
    <t>August 8, 2014 (United States)</t>
  </si>
  <si>
    <t>Jonathan Liebesman</t>
  </si>
  <si>
    <t>Josh Appelbaum</t>
  </si>
  <si>
    <t>Megan Fox</t>
  </si>
  <si>
    <t>RoboCop</t>
  </si>
  <si>
    <t>https://www.youtube.com/watch?v=IqvRDhW-XVA</t>
  </si>
  <si>
    <t>IqvRDhW-XVA</t>
  </si>
  <si>
    <t>{'positive': 72, 'neutral': 107, 'negative': 12}</t>
  </si>
  <si>
    <t>July 17, 1987 (United States)</t>
  </si>
  <si>
    <t>Edward Neumeier</t>
  </si>
  <si>
    <t>Peter Weller</t>
  </si>
  <si>
    <t>Orion Pictures</t>
  </si>
  <si>
    <t>February 12, 2014 (United States)</t>
  </si>
  <si>
    <t>JosÃ© Padilha</t>
  </si>
  <si>
    <t>Joshua Zetumer</t>
  </si>
  <si>
    <t>Joel Kinnaman</t>
  </si>
  <si>
    <t>22 Jump Street</t>
  </si>
  <si>
    <t>https://www.youtube.com/watch?v=qP755JkDxyM</t>
  </si>
  <si>
    <t>qP755JkDxyM</t>
  </si>
  <si>
    <t>{'positive': 108, 'neutral': 106, 'negative': 36}</t>
  </si>
  <si>
    <t>June 13, 2014 (United States)</t>
  </si>
  <si>
    <t>Phil Lord</t>
  </si>
  <si>
    <t>Michael Bacall</t>
  </si>
  <si>
    <t>Dawn of the Planet of the Apes</t>
  </si>
  <si>
    <t>https://www.youtube.com/watch?v=DpSaTrW4leg</t>
  </si>
  <si>
    <t>DpSaTrW4leg</t>
  </si>
  <si>
    <t>{'positive': 66, 'neutral': 161, 'negative': 23}</t>
  </si>
  <si>
    <t>July 11, 2014 (United States)</t>
  </si>
  <si>
    <t>Mark Bomback</t>
  </si>
  <si>
    <t>Chernin Entertainment</t>
  </si>
  <si>
    <t>Sin City: A Dame to Kill for</t>
  </si>
  <si>
    <t>https://www.youtube.com/watch?v=nqRRF5y94uE</t>
  </si>
  <si>
    <t>nqRRF5y94uE</t>
  </si>
  <si>
    <t>{'positive': 98, 'neutral': 76, 'negative': 76}</t>
  </si>
  <si>
    <t>August 22, 2014 (United States)</t>
  </si>
  <si>
    <t>Brick Mansions</t>
  </si>
  <si>
    <t>https://www.youtube.com/watch?v=WwkUQrIBLCY</t>
  </si>
  <si>
    <t>WwkUQrIBLCY</t>
  </si>
  <si>
    <t>{'positive': 72, 'neutral': 118, 'negative': 59}</t>
  </si>
  <si>
    <t>Camille Delamarre</t>
  </si>
  <si>
    <t>Vampire Academy</t>
  </si>
  <si>
    <t>https://www.youtube.com/watch?v=Gw_xrllOGu0</t>
  </si>
  <si>
    <t>Gw_xrllOGu0</t>
  </si>
  <si>
    <t>{'positive': 112, 'neutral': 66, 'negative': 72}</t>
  </si>
  <si>
    <t>February 7, 2014 (United States)</t>
  </si>
  <si>
    <t>Richelle Mead</t>
  </si>
  <si>
    <t>Zoey Deutch</t>
  </si>
  <si>
    <t>Angry Films</t>
  </si>
  <si>
    <t>The Monuments Men</t>
  </si>
  <si>
    <t>https://www.youtube.com/watch?v=SziPDANik18</t>
  </si>
  <si>
    <t>SziPDANik18</t>
  </si>
  <si>
    <t>{'positive': 13, 'neutral': 17, 'negative': 7}</t>
  </si>
  <si>
    <t>Honeymoon</t>
  </si>
  <si>
    <t>https://www.youtube.com/watch?v=D5gZITLI7EE</t>
  </si>
  <si>
    <t>D5gZITLI7EE</t>
  </si>
  <si>
    <t>{'positive': 2, 'neutral': 2, 'negative': 2}</t>
  </si>
  <si>
    <t>Leigh Janiak</t>
  </si>
  <si>
    <t>Phil Graziadei</t>
  </si>
  <si>
    <t>Rose Leslie</t>
  </si>
  <si>
    <t>Fewlas Entertainment</t>
  </si>
  <si>
    <t>Dumb and Dumber to</t>
  </si>
  <si>
    <t>https://www.youtube.com/watch?v=dmNddThxi4c</t>
  </si>
  <si>
    <t>dmNddThxi4c</t>
  </si>
  <si>
    <t>{'positive': 95, 'neutral': 98, 'negative': 57}</t>
  </si>
  <si>
    <t>November 14, 2014 (United States)</t>
  </si>
  <si>
    <t>Before We Go</t>
  </si>
  <si>
    <t>https://www.youtube.com/watch?v=vNzaiGzPoUg</t>
  </si>
  <si>
    <t>vNzaiGzPoUg</t>
  </si>
  <si>
    <t>July 21, 2015 (United States)</t>
  </si>
  <si>
    <t>Ronald Bass</t>
  </si>
  <si>
    <t>G4 Productions</t>
  </si>
  <si>
    <t>How to Train Your Dragon 2</t>
  </si>
  <si>
    <t>https://www.youtube.com/watch?v=Z9a4PvzlqoQ</t>
  </si>
  <si>
    <t>Z9a4PvzlqoQ</t>
  </si>
  <si>
    <t>{'positive': 86, 'neutral': 121, 'negative': 43}</t>
  </si>
  <si>
    <t>Dean DeBlois</t>
  </si>
  <si>
    <t>Jay Baruchel</t>
  </si>
  <si>
    <t>Noah</t>
  </si>
  <si>
    <t>https://www.youtube.com/watch?v=fdu10cX3pWA</t>
  </si>
  <si>
    <t>fdu10cX3pWA</t>
  </si>
  <si>
    <t>{'positive': 100, 'neutral': 106, 'negative': 44}</t>
  </si>
  <si>
    <t>A Walk Among the Tombstones</t>
  </si>
  <si>
    <t>https://www.youtube.com/watch?v=aTKBowDjMQg</t>
  </si>
  <si>
    <t>aTKBowDjMQg</t>
  </si>
  <si>
    <t>{'positive': 77, 'neutral': 61, 'negative': 53}</t>
  </si>
  <si>
    <t>Lawrence Block</t>
  </si>
  <si>
    <t>1984 Private Defense Contractors</t>
  </si>
  <si>
    <t>Need for Speed</t>
  </si>
  <si>
    <t>https://www.youtube.com/watch?v=u3wtVI-aJuw</t>
  </si>
  <si>
    <t>u3wtVI-aJuw</t>
  </si>
  <si>
    <t>{'positive': 85, 'neutral': 127, 'negative': 38}</t>
  </si>
  <si>
    <t>March 14, 2014 (United States)</t>
  </si>
  <si>
    <t>Scott Waugh</t>
  </si>
  <si>
    <t>George Gatins</t>
  </si>
  <si>
    <t>Aaron Paul</t>
  </si>
  <si>
    <t>Seventh Son</t>
  </si>
  <si>
    <t>https://www.youtube.com/watch?v=TXiNkOjM7oM</t>
  </si>
  <si>
    <t>TXiNkOjM7oM</t>
  </si>
  <si>
    <t>{'positive': 93, 'neutral': 85, 'negative': 73}</t>
  </si>
  <si>
    <t>February 6, 2015 (United States)</t>
  </si>
  <si>
    <t>Sergei Bodrov</t>
  </si>
  <si>
    <t>Ben Barnes</t>
  </si>
  <si>
    <t>Beijing Skywheel Entertainment Co.</t>
  </si>
  <si>
    <t>Exodus: Gods and Kings</t>
  </si>
  <si>
    <t>https://www.youtube.com/watch?v=t-8YsulfxVI</t>
  </si>
  <si>
    <t>t-8YsulfxVI</t>
  </si>
  <si>
    <t>{'positive': 91, 'neutral': 118, 'negative': 41}</t>
  </si>
  <si>
    <t>December 12, 2014 (United States)</t>
  </si>
  <si>
    <t>A Million Ways to Die in the West</t>
  </si>
  <si>
    <t>https://www.youtube.com/watch?v=gVfvGKol8Ns</t>
  </si>
  <si>
    <t>gVfvGKol8Ns</t>
  </si>
  <si>
    <t>{'positive': 114, 'neutral': 91, 'negative': 46}</t>
  </si>
  <si>
    <t>Seth MacFarlane</t>
  </si>
  <si>
    <t>Bluegrass Films</t>
  </si>
  <si>
    <t>The Best of Me</t>
  </si>
  <si>
    <t>https://www.youtube.com/watch?v=cQszhfoP_WI</t>
  </si>
  <si>
    <t>cQszhfoP_WI</t>
  </si>
  <si>
    <t>Nicholas Sparks</t>
  </si>
  <si>
    <t>James Marsden</t>
  </si>
  <si>
    <t>DiNovi Pictures</t>
  </si>
  <si>
    <t>Demolition</t>
  </si>
  <si>
    <t>https://www.youtube.com/watch?v=3UnSXelOJo0</t>
  </si>
  <si>
    <t>3UnSXelOJo0</t>
  </si>
  <si>
    <t>{'positive': 121, 'neutral': 82, 'negative': 47}</t>
  </si>
  <si>
    <t>April 8, 2016 (United States)</t>
  </si>
  <si>
    <t>Bryan Sipe</t>
  </si>
  <si>
    <t>Black Label Media</t>
  </si>
  <si>
    <t>Daddy's Home</t>
  </si>
  <si>
    <t>https://www.youtube.com/watch?v=arhMMJx7tCU</t>
  </si>
  <si>
    <t>arhMMJx7tCU</t>
  </si>
  <si>
    <t>{'positive': 94, 'neutral': 69, 'negative': 41}</t>
  </si>
  <si>
    <t>December 25, 2015 (United States)</t>
  </si>
  <si>
    <t>Brian Burns</t>
  </si>
  <si>
    <t>Mr. Right</t>
  </si>
  <si>
    <t>https://www.youtube.com/watch?v=2TatqilQ8rI</t>
  </si>
  <si>
    <t>2TatqilQ8rI</t>
  </si>
  <si>
    <t>{'positive': 148, 'neutral': 64, 'negative': 38}</t>
  </si>
  <si>
    <t>Paco Cabezas</t>
  </si>
  <si>
    <t>Max Landis</t>
  </si>
  <si>
    <t>Amasia Entertainment</t>
  </si>
  <si>
    <t>Magic Mike XXL</t>
  </si>
  <si>
    <t>https://www.youtube.com/watch?v=oLoyU3xYwbs</t>
  </si>
  <si>
    <t>oLoyU3xYwbs</t>
  </si>
  <si>
    <t>{'positive': 65, 'neutral': 143, 'negative': 42}</t>
  </si>
  <si>
    <t>July 1, 2015 (United States)</t>
  </si>
  <si>
    <t>Gregory Jacobs</t>
  </si>
  <si>
    <t>Reid Carolin</t>
  </si>
  <si>
    <t>The DUFF</t>
  </si>
  <si>
    <t>https://www.youtube.com/watch?v=ci7eKlNRiuw</t>
  </si>
  <si>
    <t>ci7eKlNRiuw</t>
  </si>
  <si>
    <t>{'positive': 114, 'neutral': 97, 'negative': 39}</t>
  </si>
  <si>
    <t>February 20, 2015 (United States)</t>
  </si>
  <si>
    <t>Ari Sandel</t>
  </si>
  <si>
    <t>Josh A. Cagan</t>
  </si>
  <si>
    <t>Mae Whitman</t>
  </si>
  <si>
    <t>Trumbo</t>
  </si>
  <si>
    <t>https://www.youtube.com/watch?v=n0dZ_2ICpJE</t>
  </si>
  <si>
    <t>n0dZ_2ICpJE</t>
  </si>
  <si>
    <t>{'positive': 106, 'neutral': 94, 'negative': 51}</t>
  </si>
  <si>
    <t>November 27, 2015 (United States)</t>
  </si>
  <si>
    <t>John McNamara</t>
  </si>
  <si>
    <t>Bryan Cranston</t>
  </si>
  <si>
    <t>Bleecker Street Films</t>
  </si>
  <si>
    <t>Knight of Cups</t>
  </si>
  <si>
    <t>https://www.youtube.com/watch?v=SI2j1FHCjtM</t>
  </si>
  <si>
    <t>SI2j1FHCjtM</t>
  </si>
  <si>
    <t>{'positive': 125, 'neutral': 49, 'negative': 76}</t>
  </si>
  <si>
    <t>March 4, 2016 (United States)</t>
  </si>
  <si>
    <t>Dogwood Films</t>
  </si>
  <si>
    <t>The Stanford Prison Experiment</t>
  </si>
  <si>
    <t>https://www.youtube.com/watch?v=7LviGTHud5w</t>
  </si>
  <si>
    <t>7LviGTHud5w</t>
  </si>
  <si>
    <t>{'positive': 88, 'neutral': 82, 'negative': 80}</t>
  </si>
  <si>
    <t>July 17, 2015 (United States)</t>
  </si>
  <si>
    <t>Kyle Patrick Alvarez</t>
  </si>
  <si>
    <t>Tim Talbott</t>
  </si>
  <si>
    <t>Ezra Miller</t>
  </si>
  <si>
    <t>Coup d'Etat Films</t>
  </si>
  <si>
    <t>The Longest Ride</t>
  </si>
  <si>
    <t>https://www.youtube.com/watch?v=FUS_Q7FsfqU</t>
  </si>
  <si>
    <t>FUS_Q7FsfqU</t>
  </si>
  <si>
    <t>{'positive': 140, 'neutral': 92, 'negative': 18}</t>
  </si>
  <si>
    <t>April 10, 2015 (United States)</t>
  </si>
  <si>
    <t>Scott Eastwood</t>
  </si>
  <si>
    <t>Victor Frankenstein</t>
  </si>
  <si>
    <t>https://www.youtube.com/watch?v=7pxZxY_Siyc</t>
  </si>
  <si>
    <t>7pxZxY_Siyc</t>
  </si>
  <si>
    <t>{'positive': 105, 'neutral': 110, 'negative': 35}</t>
  </si>
  <si>
    <t>November 25, 2015 (United States)</t>
  </si>
  <si>
    <t>Davis Entertainment</t>
  </si>
  <si>
    <t>Insidious: Chapter 3</t>
  </si>
  <si>
    <t>https://www.youtube.com/watch?v=3HxEXnVSr1w</t>
  </si>
  <si>
    <t>3HxEXnVSr1w</t>
  </si>
  <si>
    <t>{'positive': 70, 'neutral': 111, 'negative': 69}</t>
  </si>
  <si>
    <t>June 5, 2015 (United States)</t>
  </si>
  <si>
    <t>Gramercy Pictures (I)</t>
  </si>
  <si>
    <t>Goosebumps</t>
  </si>
  <si>
    <t>https://www.youtube.com/watch?v=7Cn716jv61s</t>
  </si>
  <si>
    <t>7Cn716jv61s</t>
  </si>
  <si>
    <t>{'positive': 94, 'neutral': 119, 'negative': 37}</t>
  </si>
  <si>
    <t>October 16, 2015 (United States)</t>
  </si>
  <si>
    <t>Rob Letterman</t>
  </si>
  <si>
    <t>Darren Lemke</t>
  </si>
  <si>
    <t>Sony Pictures Animation</t>
  </si>
  <si>
    <t>Aloha</t>
  </si>
  <si>
    <t>https://www.youtube.com/watch?v=O3mf_ewjc7s</t>
  </si>
  <si>
    <t>O3mf_ewjc7s</t>
  </si>
  <si>
    <t>{'positive': 106, 'neutral': 84, 'negative': 60}</t>
  </si>
  <si>
    <t>May 29, 2015 (United States)</t>
  </si>
  <si>
    <t>A Bigger Splash</t>
  </si>
  <si>
    <t>https://www.youtube.com/watch?v=eBpvKfMWB-o</t>
  </si>
  <si>
    <t>eBpvKfMWB-o</t>
  </si>
  <si>
    <t>{'positive': 18, 'neutral': 13, 'negative': 5}</t>
  </si>
  <si>
    <t>May 13, 2016 (United States)</t>
  </si>
  <si>
    <t>David Kajganich</t>
  </si>
  <si>
    <t>Frenesy Film Company</t>
  </si>
  <si>
    <t>The Wedding Ringer</t>
  </si>
  <si>
    <t>https://www.youtube.com/watch?v=R3TeI9jPPuA</t>
  </si>
  <si>
    <t>R3TeI9jPPuA</t>
  </si>
  <si>
    <t>{'positive': 108, 'neutral': 85, 'negative': 55}</t>
  </si>
  <si>
    <t>Jeremy Garelick</t>
  </si>
  <si>
    <t>Kevin Hart</t>
  </si>
  <si>
    <t>LStar Capital</t>
  </si>
  <si>
    <t>Sisters</t>
  </si>
  <si>
    <t>https://www.youtube.com/watch?v=vRnhEjP3R-c</t>
  </si>
  <si>
    <t>vRnhEjP3R-c</t>
  </si>
  <si>
    <t>{'positive': 117, 'neutral': 95, 'negative': 38}</t>
  </si>
  <si>
    <t>December 18, 2015 (United States)</t>
  </si>
  <si>
    <t>Jason Moore</t>
  </si>
  <si>
    <t>Paula Pell</t>
  </si>
  <si>
    <t>Amy Poehler</t>
  </si>
  <si>
    <t>Little Stranger</t>
  </si>
  <si>
    <t>Secret in Their Eyes</t>
  </si>
  <si>
    <t>https://www.youtube.com/watch?v=TD_IlSSFVX4</t>
  </si>
  <si>
    <t>TD_IlSSFVX4</t>
  </si>
  <si>
    <t>{'positive': 73, 'neutral': 49, 'negative': 24}</t>
  </si>
  <si>
    <t>November 20, 2015 (United States)</t>
  </si>
  <si>
    <t>Billy Ray</t>
  </si>
  <si>
    <t>Chiwetel Ejiofor</t>
  </si>
  <si>
    <t>Irrational Man</t>
  </si>
  <si>
    <t>https://www.youtube.com/watch?v=5Wf-ouBdYY8</t>
  </si>
  <si>
    <t>5Wf-ouBdYY8</t>
  </si>
  <si>
    <t>{'positive': 18, 'neutral': 6, 'negative': 6}</t>
  </si>
  <si>
    <t>Gravier Productions</t>
  </si>
  <si>
    <t>Wild Card</t>
  </si>
  <si>
    <t>https://www.youtube.com/watch?v=XKW-9ORTvC4</t>
  </si>
  <si>
    <t>XKW-9ORTvC4</t>
  </si>
  <si>
    <t>{'positive': 124, 'neutral': 87, 'negative': 29}</t>
  </si>
  <si>
    <t>January 14, 2015 (Belgium)</t>
  </si>
  <si>
    <t>William Goldman</t>
  </si>
  <si>
    <t>Paper Towns</t>
  </si>
  <si>
    <t>https://www.youtube.com/watch?v=rFGiHm5WMLk</t>
  </si>
  <si>
    <t>rFGiHm5WMLk</t>
  </si>
  <si>
    <t>{'positive': 123, 'neutral': 95, 'negative': 32}</t>
  </si>
  <si>
    <t>July 24, 2015 (United States)</t>
  </si>
  <si>
    <t>Jake Schreier</t>
  </si>
  <si>
    <t>Nat Wolff</t>
  </si>
  <si>
    <t>The Lady in the Van</t>
  </si>
  <si>
    <t>https://www.youtube.com/watch?v=OA8tMziteZM</t>
  </si>
  <si>
    <t>OA8tMziteZM</t>
  </si>
  <si>
    <t>{'positive': 144, 'neutral': 78, 'negative': 28}</t>
  </si>
  <si>
    <t>February 26, 2016 (United States)</t>
  </si>
  <si>
    <t>Nicholas Hytner</t>
  </si>
  <si>
    <t>Alan Bennett</t>
  </si>
  <si>
    <t>Child 44</t>
  </si>
  <si>
    <t>https://www.youtube.com/watch?v=Uia6y9SRsj4</t>
  </si>
  <si>
    <t>Uia6y9SRsj4</t>
  </si>
  <si>
    <t>{'positive': 104, 'neutral': 79, 'negative': 67}</t>
  </si>
  <si>
    <t>April 17, 2015 (United Kingdom)</t>
  </si>
  <si>
    <t>Daniel Espinosa</t>
  </si>
  <si>
    <t>Richard Price</t>
  </si>
  <si>
    <t>The Wave</t>
  </si>
  <si>
    <t>https://www.youtube.com/watch?v=QPIOV-tCaEU</t>
  </si>
  <si>
    <t>QPIOV-tCaEU</t>
  </si>
  <si>
    <t>{'positive': 87, 'neutral': 101, 'negative': 63}</t>
  </si>
  <si>
    <t>August 28, 2015 (Norway)</t>
  </si>
  <si>
    <t>Roar Uthaug</t>
  </si>
  <si>
    <t>John KÃ¥re Raake</t>
  </si>
  <si>
    <t>Kristoffer Joner</t>
  </si>
  <si>
    <t>Fantefilm</t>
  </si>
  <si>
    <t>A Man Called Ove</t>
  </si>
  <si>
    <t>https://www.youtube.com/watch?v=dPoaN2XROk8</t>
  </si>
  <si>
    <t>dPoaN2XROk8</t>
  </si>
  <si>
    <t>{'positive': 70, 'neutral': 32, 'negative': 10}</t>
  </si>
  <si>
    <t>September 30, 2016 (United States)</t>
  </si>
  <si>
    <t>Hannes Holm</t>
  </si>
  <si>
    <t>Rolf LassgÃ¥rd</t>
  </si>
  <si>
    <t>Tre VÃ¤nner Produktion AB</t>
  </si>
  <si>
    <t>Beasts of No Nation</t>
  </si>
  <si>
    <t>https://www.youtube.com/watch?v=2xb9Ty-1frw</t>
  </si>
  <si>
    <t>2xb9Ty-1frw</t>
  </si>
  <si>
    <t>{'positive': 95, 'neutral': 99, 'negative': 56}</t>
  </si>
  <si>
    <t>TV-MA</t>
  </si>
  <si>
    <t>Abraham Attah</t>
  </si>
  <si>
    <t>Red Crown Productions</t>
  </si>
  <si>
    <t>Me and Earl and the Dying Girl</t>
  </si>
  <si>
    <t>https://www.youtube.com/watch?v=2qfmAllbYC8</t>
  </si>
  <si>
    <t>2qfmAllbYC8</t>
  </si>
  <si>
    <t>{'positive': 127, 'neutral': 64, 'negative': 59}</t>
  </si>
  <si>
    <t>Alfonso Gomez-Rejon</t>
  </si>
  <si>
    <t>Jesse Andrews</t>
  </si>
  <si>
    <t>Thomas Mann</t>
  </si>
  <si>
    <t>Sleeping with Other People</t>
  </si>
  <si>
    <t>https://www.youtube.com/watch?v=RG3Q2ua5izw</t>
  </si>
  <si>
    <t>RG3Q2ua5izw</t>
  </si>
  <si>
    <t>{'positive': 121, 'neutral': 74, 'negative': 54}</t>
  </si>
  <si>
    <t>August 12, 2015 (Belgium)</t>
  </si>
  <si>
    <t>Jason Sudeikis</t>
  </si>
  <si>
    <t>Gloria Sanchez Productions</t>
  </si>
  <si>
    <t>Concussion</t>
  </si>
  <si>
    <t>https://www.youtube.com/watch?v=Io6hPdC41RM</t>
  </si>
  <si>
    <t>Io6hPdC41RM</t>
  </si>
  <si>
    <t>The Diary of a Teenage Girl</t>
  </si>
  <si>
    <t>https://www.youtube.com/watch?v=G2M9kqb5wVw</t>
  </si>
  <si>
    <t>G2M9kqb5wVw</t>
  </si>
  <si>
    <t>{'positive': 18, 'neutral': 30, 'negative': 4}</t>
  </si>
  <si>
    <t>August 28, 2015 (United States)</t>
  </si>
  <si>
    <t>Marielle Heller</t>
  </si>
  <si>
    <t>Phoebe Gloeckner</t>
  </si>
  <si>
    <t>Bel Powley</t>
  </si>
  <si>
    <t>Caviar</t>
  </si>
  <si>
    <t>The Walk</t>
  </si>
  <si>
    <t>https://www.youtube.com/watch?v=GR1EmTKAWIw</t>
  </si>
  <si>
    <t>GR1EmTKAWIw</t>
  </si>
  <si>
    <t>{'positive': 109, 'neutral': 87, 'negative': 54}</t>
  </si>
  <si>
    <t>October 9, 2015 (United States)</t>
  </si>
  <si>
    <t>Sony Pictures Entertainment (SPE)</t>
  </si>
  <si>
    <t>Tangerine</t>
  </si>
  <si>
    <t>https://www.youtube.com/watch?v=ALSwWTb88ZU</t>
  </si>
  <si>
    <t>ALSwWTb88ZU</t>
  </si>
  <si>
    <t>{'positive': 122, 'neutral': 89, 'negative': 39}</t>
  </si>
  <si>
    <t>July 10, 2015 (United States)</t>
  </si>
  <si>
    <t>Kitana Kiki Rodriguez</t>
  </si>
  <si>
    <t>Duplass Brothers Productions</t>
  </si>
  <si>
    <t>A Walk in the Woods</t>
  </si>
  <si>
    <t>https://www.youtube.com/watch?v=cOF2LIAp9bw</t>
  </si>
  <si>
    <t>cOF2LIAp9bw</t>
  </si>
  <si>
    <t>{'positive': 135, 'neutral': 75, 'negative': 40}</t>
  </si>
  <si>
    <t>September 2, 2015 (United States)</t>
  </si>
  <si>
    <t>Route One Entertainment</t>
  </si>
  <si>
    <t>Sinister 2</t>
  </si>
  <si>
    <t>https://www.youtube.com/watch?v=fChx_YZUAR0</t>
  </si>
  <si>
    <t>fChx_YZUAR0</t>
  </si>
  <si>
    <t>{'positive': 86, 'neutral': 85, 'negative': 79}</t>
  </si>
  <si>
    <t>August 21, 2015 (United States)</t>
  </si>
  <si>
    <t>CiarÃ¡n Foy</t>
  </si>
  <si>
    <t>James Ransone</t>
  </si>
  <si>
    <t>Summertime</t>
  </si>
  <si>
    <t>https://www.youtube.com/watch?v=qDFDZE_9Mcw</t>
  </si>
  <si>
    <t>qDFDZE_9Mcw</t>
  </si>
  <si>
    <t>{'positive': 110, 'neutral': 105, 'negative': 35}</t>
  </si>
  <si>
    <t>August 19, 2015 (Belgium)</t>
  </si>
  <si>
    <t>Catherine Corsini</t>
  </si>
  <si>
    <t>CÃ©cile de France</t>
  </si>
  <si>
    <t>Chaz Productions</t>
  </si>
  <si>
    <t>Anomalisa</t>
  </si>
  <si>
    <t>https://www.youtube.com/watch?v=WQkHA3fHk_0</t>
  </si>
  <si>
    <t>WQkHA3fHk_0</t>
  </si>
  <si>
    <t>{'positive': 103, 'neutral': 80, 'negative': 67}</t>
  </si>
  <si>
    <t>March 11, 2016 (United Kingdom)</t>
  </si>
  <si>
    <t>Duke Johnson</t>
  </si>
  <si>
    <t>David Thewlis</t>
  </si>
  <si>
    <t>Paramount Animation</t>
  </si>
  <si>
    <t>The Blackcoat's Daughter</t>
  </si>
  <si>
    <t>https://www.youtube.com/watch?v=pRc_-iK3RVE</t>
  </si>
  <si>
    <t>pRc_-iK3RVE</t>
  </si>
  <si>
    <t>{'positive': 98, 'neutral': 46, 'negative': 106}</t>
  </si>
  <si>
    <t>February 16, 2017 (United States)</t>
  </si>
  <si>
    <t>Oz Perkins</t>
  </si>
  <si>
    <t>Emma Roberts</t>
  </si>
  <si>
    <t>Paris Film</t>
  </si>
  <si>
    <t>Mississippi Grind</t>
  </si>
  <si>
    <t>https://www.youtube.com/watch?v=7p1MNB6TNQU</t>
  </si>
  <si>
    <t>7p1MNB6TNQU</t>
  </si>
  <si>
    <t>{'positive': 21, 'neutral': 11, 'negative': 3}</t>
  </si>
  <si>
    <t>August 13, 2015 (United States)</t>
  </si>
  <si>
    <t>Anna Boden</t>
  </si>
  <si>
    <t>Ben Mendelsohn</t>
  </si>
  <si>
    <t>Sycamore Pictures</t>
  </si>
  <si>
    <t>Attack on Titan Part 1</t>
  </si>
  <si>
    <t>https://www.youtube.com/watch?v=Cy87ndZWGJs</t>
  </si>
  <si>
    <t>Cy87ndZWGJs</t>
  </si>
  <si>
    <t>{'positive': 47, 'neutral': 148, 'negative': 55}</t>
  </si>
  <si>
    <t>August 1, 2015 (Japan)</t>
  </si>
  <si>
    <t>Shinji Higuchi</t>
  </si>
  <si>
    <t>Hajime Isayama</t>
  </si>
  <si>
    <t>Haruma Miura</t>
  </si>
  <si>
    <t>KÃ´dansha</t>
  </si>
  <si>
    <t>Woman in Gold</t>
  </si>
  <si>
    <t>https://www.youtube.com/watch?v=wu9JeTX6Sdw</t>
  </si>
  <si>
    <t>wu9JeTX6Sdw</t>
  </si>
  <si>
    <t>{'positive': 61, 'neutral': 63, 'negative': 29}</t>
  </si>
  <si>
    <t>Simon Curtis</t>
  </si>
  <si>
    <t>Alexi Kaye Campbell</t>
  </si>
  <si>
    <t>Origin Pictures</t>
  </si>
  <si>
    <t>Eddie the Eagle</t>
  </si>
  <si>
    <t>https://www.youtube.com/watch?v=hyzQjVUmIxk</t>
  </si>
  <si>
    <t>hyzQjVUmIxk</t>
  </si>
  <si>
    <t>{'positive': 138, 'neutral': 89, 'negative': 23}</t>
  </si>
  <si>
    <t>Dexter Fletcher</t>
  </si>
  <si>
    <t>Simon Kelton</t>
  </si>
  <si>
    <t>Taron Egerton</t>
  </si>
  <si>
    <t>Hurwitz Creative</t>
  </si>
  <si>
    <t>Eye in the Sky</t>
  </si>
  <si>
    <t>https://www.youtube.com/watch?v=hOqeoj669xg</t>
  </si>
  <si>
    <t>hOqeoj669xg</t>
  </si>
  <si>
    <t>{'positive': 67, 'neutral': 82, 'negative': 101}</t>
  </si>
  <si>
    <t>April 1, 2016 (United States)</t>
  </si>
  <si>
    <t>Gavin Hood</t>
  </si>
  <si>
    <t>Guy Hibbert</t>
  </si>
  <si>
    <t>Raindog Films</t>
  </si>
  <si>
    <t>The Second Best Exotic Marigold Hotel</t>
  </si>
  <si>
    <t>https://www.youtube.com/watch?v=3REYWGRmLnQ</t>
  </si>
  <si>
    <t>3REYWGRmLnQ</t>
  </si>
  <si>
    <t>{'positive': 141, 'neutral': 72, 'negative': 27}</t>
  </si>
  <si>
    <t>March 6, 2015 (United States)</t>
  </si>
  <si>
    <t>Judi Dench</t>
  </si>
  <si>
    <t>Blueprint Pictures</t>
  </si>
  <si>
    <t>Tumbledown</t>
  </si>
  <si>
    <t>https://www.youtube.com/watch?v=haVs8nSq6ZY</t>
  </si>
  <si>
    <t>haVs8nSq6ZY</t>
  </si>
  <si>
    <t>{'positive': 111, 'neutral': 75, 'negative': 38}</t>
  </si>
  <si>
    <t>February 5, 2016 (United States)</t>
  </si>
  <si>
    <t>Sean Mewshaw</t>
  </si>
  <si>
    <t>BRON Studios</t>
  </si>
  <si>
    <t>Poltergeist</t>
  </si>
  <si>
    <t>https://www.youtube.com/watch?v=9eZgEKjYJqA</t>
  </si>
  <si>
    <t>9eZgEKjYJqA</t>
  </si>
  <si>
    <t>{'positive': 87, 'neutral': 97, 'negative': 66}</t>
  </si>
  <si>
    <t>June 4, 1982 (United States)</t>
  </si>
  <si>
    <t>Tobe Hooper</t>
  </si>
  <si>
    <t>JoBeth Williams</t>
  </si>
  <si>
    <t>May 22, 2015 (United States)</t>
  </si>
  <si>
    <t>Gil Kenan</t>
  </si>
  <si>
    <t>The Meddler</t>
  </si>
  <si>
    <t>https://www.youtube.com/watch?v=Y2KtQz2bhLg</t>
  </si>
  <si>
    <t>Y2KtQz2bhLg</t>
  </si>
  <si>
    <t>{'positive': 3, 'neutral': 1, 'negative': 0}</t>
  </si>
  <si>
    <t>June 3, 2016 (Spain)</t>
  </si>
  <si>
    <t>Susan Sarandon</t>
  </si>
  <si>
    <t>Anonymous Content</t>
  </si>
  <si>
    <t>We Are Your Friends</t>
  </si>
  <si>
    <t>https://www.youtube.com/watch?v=gZzAeYWXFpk</t>
  </si>
  <si>
    <t>gZzAeYWXFpk</t>
  </si>
  <si>
    <t>{'positive': 110, 'neutral': 107, 'negative': 33}</t>
  </si>
  <si>
    <t>Max Joseph</t>
  </si>
  <si>
    <t>Into the Forest</t>
  </si>
  <si>
    <t>https://www.youtube.com/watch?v=_TRSvK-Omwc</t>
  </si>
  <si>
    <t>_TRSvK-Omwc</t>
  </si>
  <si>
    <t>{'positive': 92, 'neutral': 52, 'negative': 106}</t>
  </si>
  <si>
    <t>July 29, 2016 (United States)</t>
  </si>
  <si>
    <t>Patricia Rozema</t>
  </si>
  <si>
    <t>Rhombus Media</t>
  </si>
  <si>
    <t>Grandma</t>
  </si>
  <si>
    <t>https://www.youtube.com/watch?v=I0hJ7NHDglU</t>
  </si>
  <si>
    <t>I0hJ7NHDglU</t>
  </si>
  <si>
    <t>{'positive': 99, 'neutral': 53, 'negative': 41}</t>
  </si>
  <si>
    <t>September 18, 2015 (United States)</t>
  </si>
  <si>
    <t>Paul Weitz</t>
  </si>
  <si>
    <t>Lily Tomlin</t>
  </si>
  <si>
    <t>Depth of Field</t>
  </si>
  <si>
    <t>Bajirao Mastani</t>
  </si>
  <si>
    <t>https://www.youtube.com/watch?v=eHOc-4D7MjY</t>
  </si>
  <si>
    <t>eHOc-4D7MjY</t>
  </si>
  <si>
    <t>{'positive': 117, 'neutral': 123, 'negative': 10}</t>
  </si>
  <si>
    <t>Nagnath S. Inamdar</t>
  </si>
  <si>
    <t>Ranveer Singh</t>
  </si>
  <si>
    <t>Bhansali Productions</t>
  </si>
  <si>
    <t>By the Sea</t>
  </si>
  <si>
    <t>https://www.youtube.com/watch?v=y08gxV5tHUQ</t>
  </si>
  <si>
    <t>y08gxV5tHUQ</t>
  </si>
  <si>
    <t>{'positive': 51, 'neutral': 39, 'negative': 46}</t>
  </si>
  <si>
    <t>December 9, 2015 (France)</t>
  </si>
  <si>
    <t>Mortdecai</t>
  </si>
  <si>
    <t>https://www.youtube.com/watch?v=Fi7SXfdfGtw</t>
  </si>
  <si>
    <t>Fi7SXfdfGtw</t>
  </si>
  <si>
    <t>{'positive': 54, 'neutral': 33, 'negative': 16}</t>
  </si>
  <si>
    <t>January 23, 2015 (United States)</t>
  </si>
  <si>
    <t>Eric Aronson</t>
  </si>
  <si>
    <t>MWM Studios</t>
  </si>
  <si>
    <t>I'll See You in My Dreams</t>
  </si>
  <si>
    <t>https://www.youtube.com/watch?v=F1VbBOTXzfI</t>
  </si>
  <si>
    <t>F1VbBOTXzfI</t>
  </si>
  <si>
    <t>{'positive': 45, 'neutral': 25, 'negative': 9}</t>
  </si>
  <si>
    <t>May 15, 2015 (United States)</t>
  </si>
  <si>
    <t>Brett Haley</t>
  </si>
  <si>
    <t>Blythe Danner</t>
  </si>
  <si>
    <t>Two Flints</t>
  </si>
  <si>
    <t>Maggie</t>
  </si>
  <si>
    <t>https://www.youtube.com/watch?v=AQ5Vz8qE8R8</t>
  </si>
  <si>
    <t>AQ5Vz8qE8R8</t>
  </si>
  <si>
    <t>{'positive': 87, 'neutral': 108, 'negative': 55}</t>
  </si>
  <si>
    <t>May 8, 2015 (United States)</t>
  </si>
  <si>
    <t>Henry Hobson</t>
  </si>
  <si>
    <t>John Scott 3</t>
  </si>
  <si>
    <t>Project Almanac</t>
  </si>
  <si>
    <t>https://www.youtube.com/watch?v=TGuLpPldJZA</t>
  </si>
  <si>
    <t>TGuLpPldJZA</t>
  </si>
  <si>
    <t>{'positive': 22, 'neutral': 26, 'negative': 6}</t>
  </si>
  <si>
    <t>January 30, 2015 (United States)</t>
  </si>
  <si>
    <t>Dean Israelite</t>
  </si>
  <si>
    <t>Jason Pagan</t>
  </si>
  <si>
    <t>Amy Landecker</t>
  </si>
  <si>
    <t>Insurge Pictures</t>
  </si>
  <si>
    <t>Regression</t>
  </si>
  <si>
    <t>https://www.youtube.com/watch?v=-pBwIsVGaL4</t>
  </si>
  <si>
    <t>{'positive': 77, 'neutral': 113, 'negative': 60}</t>
  </si>
  <si>
    <t>October 2, 2015 (Spain)</t>
  </si>
  <si>
    <t>True Story</t>
  </si>
  <si>
    <t>https://www.youtube.com/watch?v=MpaJIjlwgAM</t>
  </si>
  <si>
    <t>MpaJIjlwgAM</t>
  </si>
  <si>
    <t>{'positive': 41, 'neutral': 41, 'negative': 32}</t>
  </si>
  <si>
    <t>April 17, 2015 (United States)</t>
  </si>
  <si>
    <t>Rupert Goold</t>
  </si>
  <si>
    <t>The Man Who Knew Infinity</t>
  </si>
  <si>
    <t>https://www.youtube.com/watch?v=oXGm9Vlfx4w</t>
  </si>
  <si>
    <t>oXGm9Vlfx4w</t>
  </si>
  <si>
    <t>{'positive': 99, 'neutral': 115, 'negative': 36}</t>
  </si>
  <si>
    <t>April 29, 2016 (United States)</t>
  </si>
  <si>
    <t>Matt Brown</t>
  </si>
  <si>
    <t>Pressman Film</t>
  </si>
  <si>
    <t>The Transporter Refueled</t>
  </si>
  <si>
    <t>https://www.youtube.com/watch?v=sU5lEfAkOGM</t>
  </si>
  <si>
    <t>sU5lEfAkOGM</t>
  </si>
  <si>
    <t>{'positive': 79, 'neutral': 94, 'negative': 77}</t>
  </si>
  <si>
    <t>September 4, 2015 (United States)</t>
  </si>
  <si>
    <t>Ed Skrein</t>
  </si>
  <si>
    <t>Z for Zachariah</t>
  </si>
  <si>
    <t>https://www.youtube.com/watch?v=V4I8i1hNKKY</t>
  </si>
  <si>
    <t>V4I8i1hNKKY</t>
  </si>
  <si>
    <t>{'positive': 8, 'neutral': 22, 'negative': 2}</t>
  </si>
  <si>
    <t>August 13, 2015 (Denmark)</t>
  </si>
  <si>
    <t>Nissar Modi</t>
  </si>
  <si>
    <t>Iceland</t>
  </si>
  <si>
    <t>Silver Reel</t>
  </si>
  <si>
    <t>Equals</t>
  </si>
  <si>
    <t>https://www.youtube.com/watch?v=_RTN3HnQV3c</t>
  </si>
  <si>
    <t>_RTN3HnQV3c</t>
  </si>
  <si>
    <t>{'positive': 76, 'neutral': 149, 'negative': 24}</t>
  </si>
  <si>
    <t>May 26, 2016 (United States)</t>
  </si>
  <si>
    <t>Nathan Parker</t>
  </si>
  <si>
    <t>Nicholas Hoult</t>
  </si>
  <si>
    <t>Freedom Media</t>
  </si>
  <si>
    <t>Dope</t>
  </si>
  <si>
    <t>https://www.youtube.com/watch?v=3ViVPRWRRmk</t>
  </si>
  <si>
    <t>3ViVPRWRRmk</t>
  </si>
  <si>
    <t>{'positive': 107, 'neutral': 111, 'negative': 32}</t>
  </si>
  <si>
    <t>June 19, 2015 (United States)</t>
  </si>
  <si>
    <t>Rick Famuyiwa</t>
  </si>
  <si>
    <t>Shameik Moore</t>
  </si>
  <si>
    <t>i am OTHER</t>
  </si>
  <si>
    <t>Land of Mine</t>
  </si>
  <si>
    <t>https://www.youtube.com/watch?v=4Kao3t0NBMU</t>
  </si>
  <si>
    <t>4Kao3t0NBMU</t>
  </si>
  <si>
    <t>{'positive': 78, 'neutral': 96, 'negative': 76}</t>
  </si>
  <si>
    <t>December 3, 2015 (Denmark)</t>
  </si>
  <si>
    <t>Martin Zandvliet</t>
  </si>
  <si>
    <t>Roland MÃ¸ller</t>
  </si>
  <si>
    <t>Nordisk Film</t>
  </si>
  <si>
    <t>Hot Pursuit</t>
  </si>
  <si>
    <t>https://www.youtube.com/watch?v=6qBRBS8pL-w</t>
  </si>
  <si>
    <t>6qBRBS8pL-w</t>
  </si>
  <si>
    <t>{'positive': 67, 'neutral': 55, 'negative': 15}</t>
  </si>
  <si>
    <t>May 8, 1987 (United States)</t>
  </si>
  <si>
    <t>Steven Lisberger</t>
  </si>
  <si>
    <t>RKO Pictures</t>
  </si>
  <si>
    <t>David Feeney</t>
  </si>
  <si>
    <t>Krampus</t>
  </si>
  <si>
    <t>https://www.youtube.com/watch?v=h6cVyoMH4QE</t>
  </si>
  <si>
    <t>h6cVyoMH4QE</t>
  </si>
  <si>
    <t>{'positive': 91, 'neutral': 97, 'negative': 62}</t>
  </si>
  <si>
    <t>December 4, 2015 (United States)</t>
  </si>
  <si>
    <t>Todd Casey</t>
  </si>
  <si>
    <t>Adam Scott</t>
  </si>
  <si>
    <t>Bajrangi Bhaijaan</t>
  </si>
  <si>
    <t>https://www.youtube.com/watch?v=4nwAra0mz_Q</t>
  </si>
  <si>
    <t>4nwAra0mz_Q</t>
  </si>
  <si>
    <t>{'positive': 109, 'neutral': 134, 'negative': 7}</t>
  </si>
  <si>
    <t>Kabir Khan</t>
  </si>
  <si>
    <t>Vijayendra Prasad</t>
  </si>
  <si>
    <t>Salman Khan</t>
  </si>
  <si>
    <t>Eros Worldwide</t>
  </si>
  <si>
    <t>The Lure</t>
  </si>
  <si>
    <t>https://www.youtube.com/watch?v=WgWe9QVqrl0</t>
  </si>
  <si>
    <t>WgWe9QVqrl0</t>
  </si>
  <si>
    <t>{'positive': 64, 'neutral': 77, 'negative': 35}</t>
  </si>
  <si>
    <t>December 25, 2015 (Poland)</t>
  </si>
  <si>
    <t>Agnieszka Smoczynska</t>
  </si>
  <si>
    <t>Robert Bolesto</t>
  </si>
  <si>
    <t>Marta Mazurek</t>
  </si>
  <si>
    <t>WytwÃ³rnia FilmÃ³w Dokumentalnych i Fabularnych (WFDiF)</t>
  </si>
  <si>
    <t>The Gunman</t>
  </si>
  <si>
    <t>https://www.youtube.com/watch?v=Ug9xufczPVE</t>
  </si>
  <si>
    <t>Ug9xufczPVE</t>
  </si>
  <si>
    <t>{'positive': 116, 'neutral': 73, 'negative': 60}</t>
  </si>
  <si>
    <t>March 20, 2015 (United States)</t>
  </si>
  <si>
    <t>Pierre Morel</t>
  </si>
  <si>
    <t>Jean-Patrick Manchette</t>
  </si>
  <si>
    <t>Open Road Films (II)</t>
  </si>
  <si>
    <t>The Night Before</t>
  </si>
  <si>
    <t>https://www.youtube.com/watch?v=kOBdxkhJvHQ</t>
  </si>
  <si>
    <t>kOBdxkhJvHQ</t>
  </si>
  <si>
    <t>{'positive': 97, 'neutral': 118, 'negative': 35}</t>
  </si>
  <si>
    <t>90 Minutes in Heaven</t>
  </si>
  <si>
    <t>https://www.youtube.com/watch?v=r2evZhYgPTM</t>
  </si>
  <si>
    <t>r2evZhYgPTM</t>
  </si>
  <si>
    <t>{'positive': 104, 'neutral': 59, 'negative': 87}</t>
  </si>
  <si>
    <t>September 11, 2015 (United States)</t>
  </si>
  <si>
    <t>Kate Bosworth</t>
  </si>
  <si>
    <t>Astute Films</t>
  </si>
  <si>
    <t>Tale of Tales</t>
  </si>
  <si>
    <t>https://www.youtube.com/watch?v=UvkgHrzodTY</t>
  </si>
  <si>
    <t>UvkgHrzodTY</t>
  </si>
  <si>
    <t>{'positive': 97, 'neutral': 91, 'negative': 62}</t>
  </si>
  <si>
    <t>April 22, 2016 (United States)</t>
  </si>
  <si>
    <t>Matteo Garrone</t>
  </si>
  <si>
    <t>Edoardo Albinati</t>
  </si>
  <si>
    <t>Salma Hayek</t>
  </si>
  <si>
    <t>Archimede</t>
  </si>
  <si>
    <t>Ip Man 3</t>
  </si>
  <si>
    <t>https://www.youtube.com/watch?v=jckXscMwIOI</t>
  </si>
  <si>
    <t>jckXscMwIOI</t>
  </si>
  <si>
    <t>{'positive': 72, 'neutral': 129, 'negative': 49}</t>
  </si>
  <si>
    <t>December 24, 2015 (Hong Kong)</t>
  </si>
  <si>
    <t>Wilson Yip</t>
  </si>
  <si>
    <t>Tai-lee Chan</t>
  </si>
  <si>
    <t>Donnie Yen</t>
  </si>
  <si>
    <t>Golden Harvest Company</t>
  </si>
  <si>
    <t>McFarland, USA</t>
  </si>
  <si>
    <t>https://www.youtube.com/watch?v=j-VAOlHGE6Q</t>
  </si>
  <si>
    <t>j-VAOlHGE6Q</t>
  </si>
  <si>
    <t>{'positive': 128, 'neutral': 76, 'negative': 43}</t>
  </si>
  <si>
    <t>Niki Caro</t>
  </si>
  <si>
    <t>Christopher Cleveland</t>
  </si>
  <si>
    <t>Mayhem Pictures</t>
  </si>
  <si>
    <t>Rock the Kasbah</t>
  </si>
  <si>
    <t>https://www.youtube.com/watch?v=jtvcb5N_kek</t>
  </si>
  <si>
    <t>jtvcb5N_kek</t>
  </si>
  <si>
    <t>October 23, 2015 (United States)</t>
  </si>
  <si>
    <t>Covert Media</t>
  </si>
  <si>
    <t>The Sea of Trees</t>
  </si>
  <si>
    <t>https://www.youtube.com/watch?v=PQvC9V1eLsE</t>
  </si>
  <si>
    <t>PQvC9V1eLsE</t>
  </si>
  <si>
    <t>{'positive': 106, 'neutral': 79, 'negative': 65}</t>
  </si>
  <si>
    <t>August 26, 2016 (United States)</t>
  </si>
  <si>
    <t>Chris Sparling</t>
  </si>
  <si>
    <t>Bloom</t>
  </si>
  <si>
    <t>The Lazarus Effect</t>
  </si>
  <si>
    <t>https://www.youtube.com/watch?v=1Ks6JqLzVTA</t>
  </si>
  <si>
    <t>1Ks6JqLzVTA</t>
  </si>
  <si>
    <t>{'positive': 85, 'neutral': 86, 'negative': 79}</t>
  </si>
  <si>
    <t>February 27, 2015 (United States)</t>
  </si>
  <si>
    <t>David Gelb</t>
  </si>
  <si>
    <t>Luke Dawson</t>
  </si>
  <si>
    <t>Olivia Wilde</t>
  </si>
  <si>
    <t>Love the Coopers</t>
  </si>
  <si>
    <t>https://www.youtube.com/watch?v=4kcnBmwrXGY</t>
  </si>
  <si>
    <t>4kcnBmwrXGY</t>
  </si>
  <si>
    <t>{'positive': 5, 'neutral': 8, 'negative': 1}</t>
  </si>
  <si>
    <t>November 13, 2015 (United States)</t>
  </si>
  <si>
    <t>Jessie Nelson</t>
  </si>
  <si>
    <t>Steven Rogers</t>
  </si>
  <si>
    <t>The 33</t>
  </si>
  <si>
    <t>https://www.youtube.com/watch?v=hOoIBOYqHyw</t>
  </si>
  <si>
    <t>hOoIBOYqHyw</t>
  </si>
  <si>
    <t>{'positive': 77, 'neutral': 125, 'negative': 48}</t>
  </si>
  <si>
    <t>Patricia Riggen</t>
  </si>
  <si>
    <t>Mikko Alanne</t>
  </si>
  <si>
    <t>Chile</t>
  </si>
  <si>
    <t>The Little Prince</t>
  </si>
  <si>
    <t>https://www.youtube.com/watch?v=ihi491RQo5A</t>
  </si>
  <si>
    <t>ihi491RQo5A</t>
  </si>
  <si>
    <t>{'positive': 117, 'neutral': 83, 'negative': 50}</t>
  </si>
  <si>
    <t>August 5, 2016 (United States)</t>
  </si>
  <si>
    <t>Mark Osborne</t>
  </si>
  <si>
    <t>Irena Brignull</t>
  </si>
  <si>
    <t>Onyx Films</t>
  </si>
  <si>
    <t>Louder Than Bombs</t>
  </si>
  <si>
    <t>https://www.youtube.com/watch?v=4I1l_J9QuVk</t>
  </si>
  <si>
    <t>4I1l_J9QuVk</t>
  </si>
  <si>
    <t>{'positive': 91, 'neutral': 115, 'negative': 45}</t>
  </si>
  <si>
    <t>October 2, 2015 (Norway)</t>
  </si>
  <si>
    <t>Joachim Trier</t>
  </si>
  <si>
    <t>Motlys</t>
  </si>
  <si>
    <t>The Gallows</t>
  </si>
  <si>
    <t>https://www.youtube.com/watch?v=_QM2f5VksNU</t>
  </si>
  <si>
    <t>_QM2f5VksNU</t>
  </si>
  <si>
    <t>{'positive': 73, 'neutral': 83, 'negative': 91}</t>
  </si>
  <si>
    <t>Travis Cluff</t>
  </si>
  <si>
    <t>Chris Lofing</t>
  </si>
  <si>
    <t>Reese Mishler</t>
  </si>
  <si>
    <t>The Ones Below</t>
  </si>
  <si>
    <t>https://www.youtube.com/watch?v=mkbT3WoPSzc</t>
  </si>
  <si>
    <t>mkbT3WoPSzc</t>
  </si>
  <si>
    <t>{'positive': 69, 'neutral': 69, 'negative': 59}</t>
  </si>
  <si>
    <t>May 27, 2016 (United States)</t>
  </si>
  <si>
    <t>David Farr</t>
  </si>
  <si>
    <t>ClÃ©mence PoÃ©sy</t>
  </si>
  <si>
    <t>Cuba Pictures</t>
  </si>
  <si>
    <t>Southbound</t>
  </si>
  <si>
    <t>https://www.youtube.com/watch?v=skNeUjtjD6Y</t>
  </si>
  <si>
    <t>skNeUjtjD6Y</t>
  </si>
  <si>
    <t>{'positive': 100, 'neutral': 53, 'negative': 96}</t>
  </si>
  <si>
    <t>February 9, 2016 (United States)</t>
  </si>
  <si>
    <t>Matt Bettinelli-Olpin</t>
  </si>
  <si>
    <t>Chad Villella</t>
  </si>
  <si>
    <t>Soapbox Films</t>
  </si>
  <si>
    <t>Men &amp; Chicken</t>
  </si>
  <si>
    <t>https://www.youtube.com/watch?v=v8DqgXTWtGQ</t>
  </si>
  <si>
    <t>v8DqgXTWtGQ</t>
  </si>
  <si>
    <t>{'positive': 7, 'neutral': 3, 'negative': 5}</t>
  </si>
  <si>
    <t>February 5, 2015 (Denmark)</t>
  </si>
  <si>
    <t>Anders Thomas Jensen</t>
  </si>
  <si>
    <t>David Dencik</t>
  </si>
  <si>
    <t>M&amp;M Productions</t>
  </si>
  <si>
    <t>Hyena Road</t>
  </si>
  <si>
    <t>https://www.youtube.com/watch?v=b8VzcYpgbGs</t>
  </si>
  <si>
    <t>b8VzcYpgbGs</t>
  </si>
  <si>
    <t>{'positive': 86, 'neutral': 87, 'negative': 65}</t>
  </si>
  <si>
    <t>October 9, 2015 (Canada)</t>
  </si>
  <si>
    <t>Paul Gross</t>
  </si>
  <si>
    <t>Rossif Sutherland</t>
  </si>
  <si>
    <t>Slow West</t>
  </si>
  <si>
    <t>https://www.youtube.com/watch?v=pFfsTsdJfF8</t>
  </si>
  <si>
    <t>pFfsTsdJfF8</t>
  </si>
  <si>
    <t>{'positive': 124, 'neutral': 85, 'negative': 41}</t>
  </si>
  <si>
    <t>April 16, 2015 (United States)</t>
  </si>
  <si>
    <t>John Maclean</t>
  </si>
  <si>
    <t>The End of the Tour</t>
  </si>
  <si>
    <t>https://www.youtube.com/watch?v=9Jl6qBNfQC4</t>
  </si>
  <si>
    <t>9Jl6qBNfQC4</t>
  </si>
  <si>
    <t>{'positive': 5, 'neutral': 3, 'negative': 3}</t>
  </si>
  <si>
    <t>November 12, 2015 (Brazil)</t>
  </si>
  <si>
    <t>James Ponsoldt</t>
  </si>
  <si>
    <t>Donald Margulies</t>
  </si>
  <si>
    <t>Modern Man Films</t>
  </si>
  <si>
    <t>Cop Car</t>
  </si>
  <si>
    <t>https://www.youtube.com/watch?v=MBK_9GlVlc0</t>
  </si>
  <si>
    <t>MBK_9GlVlc0</t>
  </si>
  <si>
    <t>{'positive': 26, 'neutral': 34, 'negative': 21}</t>
  </si>
  <si>
    <t>Jon Watts</t>
  </si>
  <si>
    <t>Kevin Bacon</t>
  </si>
  <si>
    <t>Audax Films</t>
  </si>
  <si>
    <t>The Daughter</t>
  </si>
  <si>
    <t>https://www.youtube.com/watch?v=TaC-SrFdRZg</t>
  </si>
  <si>
    <t>TaC-SrFdRZg</t>
  </si>
  <si>
    <t>{'positive': 32, 'neutral': 28, 'negative': 21}</t>
  </si>
  <si>
    <t>January 27, 2017 (United States)</t>
  </si>
  <si>
    <t>Simon Stone</t>
  </si>
  <si>
    <t>Geoffrey Rush</t>
  </si>
  <si>
    <t>Screen NSW</t>
  </si>
  <si>
    <t>Jem and the Holograms</t>
  </si>
  <si>
    <t>https://www.youtube.com/watch?v=yaPgK073xEg</t>
  </si>
  <si>
    <t>yaPgK073xEg</t>
  </si>
  <si>
    <t>{'positive': 82, 'neutral': 92, 'negative': 77}</t>
  </si>
  <si>
    <t>Ryan Landels</t>
  </si>
  <si>
    <t>Aubrey Peeples</t>
  </si>
  <si>
    <t>Allspark Pictures</t>
  </si>
  <si>
    <t>Cemetery of Splendor</t>
  </si>
  <si>
    <t>https://www.youtube.com/watch?v=lnBu0wgl5ZI</t>
  </si>
  <si>
    <t>lnBu0wgl5ZI</t>
  </si>
  <si>
    <t>September 2, 2015 (France)</t>
  </si>
  <si>
    <t>Apichatpong Weerasethakul</t>
  </si>
  <si>
    <t>Jenjira Pongpas</t>
  </si>
  <si>
    <t>Kick the Machine</t>
  </si>
  <si>
    <t>Captive</t>
  </si>
  <si>
    <t>https://www.youtube.com/watch?v=PVG1q4YXxSE</t>
  </si>
  <si>
    <t>PVG1q4YXxSE</t>
  </si>
  <si>
    <t>Jerry Jameson</t>
  </si>
  <si>
    <t>Brian Bird</t>
  </si>
  <si>
    <t>Kate Mara</t>
  </si>
  <si>
    <t>BN Films</t>
  </si>
  <si>
    <t>Our Brand Is Crisis</t>
  </si>
  <si>
    <t>https://www.youtube.com/watch?v=BLZo_ILZhfk</t>
  </si>
  <si>
    <t>BLZo_ILZhfk</t>
  </si>
  <si>
    <t>{'positive': 97, 'neutral': 95, 'negative': 58}</t>
  </si>
  <si>
    <t>October 30, 2015 (United States)</t>
  </si>
  <si>
    <t>Rachel Boynton</t>
  </si>
  <si>
    <t>Fortis Films</t>
  </si>
  <si>
    <t>Unfinished Business</t>
  </si>
  <si>
    <t>https://www.youtube.com/watch?v=8yb9Dn2mnMg</t>
  </si>
  <si>
    <t>8yb9Dn2mnMg</t>
  </si>
  <si>
    <t>{'positive': 123, 'neutral': 87, 'negative': 40}</t>
  </si>
  <si>
    <t>Ken Scott</t>
  </si>
  <si>
    <t>Hot Tub Time Machine 2</t>
  </si>
  <si>
    <t>https://www.youtube.com/watch?v=BNJ-UxlKXGY</t>
  </si>
  <si>
    <t>BNJ-UxlKXGY</t>
  </si>
  <si>
    <t>{'positive': 101, 'neutral': 86, 'negative': 63}</t>
  </si>
  <si>
    <t>Josh Heald</t>
  </si>
  <si>
    <t>Rob Corddry</t>
  </si>
  <si>
    <t>Ricki and the Flash</t>
  </si>
  <si>
    <t>https://www.youtube.com/watch?v=x8PVK6Hky2A</t>
  </si>
  <si>
    <t>x8PVK6Hky2A</t>
  </si>
  <si>
    <t>{'positive': 111, 'neutral': 82, 'negative': 54}</t>
  </si>
  <si>
    <t>Clinica Estetico</t>
  </si>
  <si>
    <t>Mr. Holmes</t>
  </si>
  <si>
    <t>https://www.youtube.com/watch?v=0G1lIBgk4PA</t>
  </si>
  <si>
    <t>0G1lIBgk4PA</t>
  </si>
  <si>
    <t>Mitch Cullin</t>
  </si>
  <si>
    <t>45 Years</t>
  </si>
  <si>
    <t>https://www.youtube.com/watch?v=qXAnjA9tAnQ</t>
  </si>
  <si>
    <t>qXAnjA9tAnQ</t>
  </si>
  <si>
    <t>{'positive': 30, 'neutral': 13, 'negative': 15}</t>
  </si>
  <si>
    <t>August 28, 2015 (United Kingdom)</t>
  </si>
  <si>
    <t>Andrew Haigh</t>
  </si>
  <si>
    <t>Charlotte Rampling</t>
  </si>
  <si>
    <t>BFI Film Fund</t>
  </si>
  <si>
    <t>Mother's Day</t>
  </si>
  <si>
    <t>https://www.youtube.com/watch?v=2BPr217zLps</t>
  </si>
  <si>
    <t>2BPr217zLps</t>
  </si>
  <si>
    <t>{'positive': 104, 'neutral': 108, 'negative': 38}</t>
  </si>
  <si>
    <t>Garry Marshall</t>
  </si>
  <si>
    <t>The Magnificent Seven</t>
  </si>
  <si>
    <t>https://www.youtube.com/watch?v=q-RBA0xoaWU</t>
  </si>
  <si>
    <t>q-RBA0xoaWU</t>
  </si>
  <si>
    <t>{'positive': 120, 'neutral': 85, 'negative': 45}</t>
  </si>
  <si>
    <t>September 23, 2016 (United States)</t>
  </si>
  <si>
    <t>Akira Kurosawa</t>
  </si>
  <si>
    <t>Captain America: Civil War</t>
  </si>
  <si>
    <t>https://www.youtube.com/watch?v=dKrVegVI0Us</t>
  </si>
  <si>
    <t>dKrVegVI0Us</t>
  </si>
  <si>
    <t>{'positive': 110, 'neutral': 90, 'negative': 50}</t>
  </si>
  <si>
    <t>May 6, 2016 (United States)</t>
  </si>
  <si>
    <t>Don't Breathe</t>
  </si>
  <si>
    <t>https://www.youtube.com/watch?v=76yBTNDB6vU</t>
  </si>
  <si>
    <t>76yBTNDB6vU</t>
  </si>
  <si>
    <t>{'positive': 88, 'neutral': 83, 'negative': 79}</t>
  </si>
  <si>
    <t>Fede Alvarez</t>
  </si>
  <si>
    <t>Stephen Lang</t>
  </si>
  <si>
    <t>A United Kingdom</t>
  </si>
  <si>
    <t>https://www.youtube.com/watch?v=LKPDNKdpys8</t>
  </si>
  <si>
    <t>LKPDNKdpys8</t>
  </si>
  <si>
    <t>{'positive': 24, 'neutral': 15, 'negative': 8}</t>
  </si>
  <si>
    <t>February 10, 2017 (United States)</t>
  </si>
  <si>
    <t>Amma Asante</t>
  </si>
  <si>
    <t>David Oyelowo</t>
  </si>
  <si>
    <t>Julieta</t>
  </si>
  <si>
    <t>https://www.youtube.com/watch?v=yoi4dbpqZmg</t>
  </si>
  <si>
    <t>yoi4dbpqZmg</t>
  </si>
  <si>
    <t>{'positive': 13, 'neutral': 8, 'negative': 7}</t>
  </si>
  <si>
    <t>December 21, 2016 (United States)</t>
  </si>
  <si>
    <t>Emma SuÃ¡rez</t>
  </si>
  <si>
    <t>Buster's Mal Heart</t>
  </si>
  <si>
    <t>https://www.youtube.com/watch?v=K9S9F5DRhbg</t>
  </si>
  <si>
    <t>K9S9F5DRhbg</t>
  </si>
  <si>
    <t>{'positive': 92, 'neutral': 116, 'negative': 42}</t>
  </si>
  <si>
    <t>May 23, 2017 (United States)</t>
  </si>
  <si>
    <t>Sarah Adina Smith</t>
  </si>
  <si>
    <t>Rami Malek</t>
  </si>
  <si>
    <t>Everything Is Everything</t>
  </si>
  <si>
    <t>Complete Unknown</t>
  </si>
  <si>
    <t>https://www.youtube.com/watch?v=HhR74Y1uDr8</t>
  </si>
  <si>
    <t>HhR74Y1uDr8</t>
  </si>
  <si>
    <t>{'positive': 88, 'neutral': 114, 'negative': 48}</t>
  </si>
  <si>
    <t>Joshua Marston</t>
  </si>
  <si>
    <t>Erin Darke</t>
  </si>
  <si>
    <t>Parts and Labor</t>
  </si>
  <si>
    <t>This Beautiful Fantastic</t>
  </si>
  <si>
    <t>https://www.youtube.com/watch?v=Rq_7LPpKcT8</t>
  </si>
  <si>
    <t>Rq_7LPpKcT8</t>
  </si>
  <si>
    <t>{'positive': 123, 'neutral': 102, 'negative': 25}</t>
  </si>
  <si>
    <t>February 19, 2018 (United Kingdom)</t>
  </si>
  <si>
    <t>Simon Aboud</t>
  </si>
  <si>
    <t>Jessica Brown Findlay</t>
  </si>
  <si>
    <t>Ipso Facto Productions</t>
  </si>
  <si>
    <t>Incarnate</t>
  </si>
  <si>
    <t>https://www.youtube.com/watch?v=g10LD3Xsh2Q</t>
  </si>
  <si>
    <t>g10LD3Xsh2Q</t>
  </si>
  <si>
    <t>{'positive': 97, 'neutral': 87, 'negative': 66}</t>
  </si>
  <si>
    <t>December 2, 2016 (United States)</t>
  </si>
  <si>
    <t>Brad Peyton</t>
  </si>
  <si>
    <t>Ronnie Christensen</t>
  </si>
  <si>
    <t>Aaron Eckhart</t>
  </si>
  <si>
    <t>The Innocents</t>
  </si>
  <si>
    <t>https://www.youtube.com/watch?v=DU3BR_9WMgI</t>
  </si>
  <si>
    <t>DU3BR_9WMgI</t>
  </si>
  <si>
    <t>{'positive': 87, 'neutral': 48, 'negative': 46}</t>
  </si>
  <si>
    <t>February 10, 2016 (France)</t>
  </si>
  <si>
    <t>Sabrina B. Karine</t>
  </si>
  <si>
    <t>Lou de LaÃ¢ge</t>
  </si>
  <si>
    <t>Thor: Ragnarok</t>
  </si>
  <si>
    <t>https://www.youtube.com/watch?v=ue80QwXMRHg</t>
  </si>
  <si>
    <t>ue80QwXMRHg</t>
  </si>
  <si>
    <t>{'positive': 113, 'neutral': 101, 'negative': 37}</t>
  </si>
  <si>
    <t>November 3, 2017 (United States)</t>
  </si>
  <si>
    <t>Taika Waititi</t>
  </si>
  <si>
    <t>Eric Pearson</t>
  </si>
  <si>
    <t>Darkest Hour</t>
  </si>
  <si>
    <t>https://www.youtube.com/watch?v=LtJ60u7SUSw</t>
  </si>
  <si>
    <t>LtJ60u7SUSw</t>
  </si>
  <si>
    <t>{'positive': 73, 'neutral': 82, 'negative': 96}</t>
  </si>
  <si>
    <t>December 22, 2017 (United States)</t>
  </si>
  <si>
    <t>The Hitman's Bodyguard</t>
  </si>
  <si>
    <t>https://www.youtube.com/watch?v=IpKmt4MpctM</t>
  </si>
  <si>
    <t>IpKmt4MpctM</t>
  </si>
  <si>
    <t>{'positive': 88, 'neutral': 99, 'negative': 63}</t>
  </si>
  <si>
    <t>August 18, 2017 (United States)</t>
  </si>
  <si>
    <t>Tom O'Connor</t>
  </si>
  <si>
    <t>It</t>
  </si>
  <si>
    <t>https://www.youtube.com/watch?v=xKJmEC5ieOk</t>
  </si>
  <si>
    <t>xKJmEC5ieOk</t>
  </si>
  <si>
    <t>{'positive': 89, 'neutral': 117, 'negative': 44}</t>
  </si>
  <si>
    <t>September 8, 2017 (United States)</t>
  </si>
  <si>
    <t>Andy Muschietti</t>
  </si>
  <si>
    <t>Chase Palmer</t>
  </si>
  <si>
    <t>Bill SkarsgÃ¥rd</t>
  </si>
  <si>
    <t>Spider-Man: Homecoming</t>
  </si>
  <si>
    <t>https://www.youtube.com/watch?v=rk-dF1lIbIg</t>
  </si>
  <si>
    <t>rk-dF1lIbIg</t>
  </si>
  <si>
    <t>July 7, 2017 (United States)</t>
  </si>
  <si>
    <t>Jonathan Goldstein</t>
  </si>
  <si>
    <t>Tom Holland</t>
  </si>
  <si>
    <t>Blade Runner 2049</t>
  </si>
  <si>
    <t>https://www.youtube.com/watch?v=gCcx85zbxz4</t>
  </si>
  <si>
    <t>gCcx85zbxz4</t>
  </si>
  <si>
    <t>{'positive': 88, 'neutral': 111, 'negative': 51}</t>
  </si>
  <si>
    <t>October 6, 2017 (United States)</t>
  </si>
  <si>
    <t>Denis Villeneuve</t>
  </si>
  <si>
    <t>Hampton Fancher</t>
  </si>
  <si>
    <t>Guardians of the Galaxy Vol. 2</t>
  </si>
  <si>
    <t>https://www.youtube.com/watch?v=dW1BIid8Osg</t>
  </si>
  <si>
    <t>dW1BIid8Osg</t>
  </si>
  <si>
    <t>{'positive': 120, 'neutral': 102, 'negative': 28}</t>
  </si>
  <si>
    <t>May 5, 2017 (United States)</t>
  </si>
  <si>
    <t>Jumanji: Welcome to the Jungle</t>
  </si>
  <si>
    <t>https://www.youtube.com/watch?v=2QKg5SZ_35I</t>
  </si>
  <si>
    <t>2QKg5SZ_35I</t>
  </si>
  <si>
    <t>{'positive': 118, 'neutral': 96, 'negative': 36}</t>
  </si>
  <si>
    <t>December 20, 2017 (United States)</t>
  </si>
  <si>
    <t>Chris McKenna</t>
  </si>
  <si>
    <t>Baywatch</t>
  </si>
  <si>
    <t>https://www.youtube.com/watch?v=eyKOgnaf0BU</t>
  </si>
  <si>
    <t>eyKOgnaf0BU</t>
  </si>
  <si>
    <t>{'positive': 96, 'neutral': 122, 'negative': 32}</t>
  </si>
  <si>
    <t>May 25, 2017 (United States)</t>
  </si>
  <si>
    <t>Michael Berk</t>
  </si>
  <si>
    <t>Home Again</t>
  </si>
  <si>
    <t>https://www.youtube.com/watch?v=W1fklW6lESw</t>
  </si>
  <si>
    <t>W1fklW6lESw</t>
  </si>
  <si>
    <t>{'positive': 106, 'neutral': 103, 'negative': 41}</t>
  </si>
  <si>
    <t>Hallie Meyers-Shyer</t>
  </si>
  <si>
    <t>Black Bicycle Entertainment</t>
  </si>
  <si>
    <t>The Fate of the Furious</t>
  </si>
  <si>
    <t>https://www.youtube.com/watch?v=JwMKRevYa_M</t>
  </si>
  <si>
    <t>JwMKRevYa_M</t>
  </si>
  <si>
    <t>{'positive': 89, 'neutral': 89, 'negative': 72}</t>
  </si>
  <si>
    <t>April 14, 2017 (United States)</t>
  </si>
  <si>
    <t>Gary Scott Thompson</t>
  </si>
  <si>
    <t>Get Out</t>
  </si>
  <si>
    <t>https://www.youtube.com/watch?v=DzfpyUB60YY</t>
  </si>
  <si>
    <t>DzfpyUB60YY</t>
  </si>
  <si>
    <t>{'positive': 99, 'neutral': 83, 'negative': 68}</t>
  </si>
  <si>
    <t>February 24, 2017 (United States)</t>
  </si>
  <si>
    <t>Jordan Peele</t>
  </si>
  <si>
    <t>Daniel Kaluuya</t>
  </si>
  <si>
    <t>Dunkirk</t>
  </si>
  <si>
    <t>https://www.youtube.com/watch?v=F-eMt3SrfFU</t>
  </si>
  <si>
    <t>F-eMt3SrfFU</t>
  </si>
  <si>
    <t>{'positive': 84, 'neutral': 107, 'negative': 59}</t>
  </si>
  <si>
    <t>July 21, 2017 (United States)</t>
  </si>
  <si>
    <t>Fionn Whitehead</t>
  </si>
  <si>
    <t>Syncopy</t>
  </si>
  <si>
    <t>Baby Driver</t>
  </si>
  <si>
    <t>https://www.youtube.com/watch?v=zTvJJnoWIPk</t>
  </si>
  <si>
    <t>zTvJJnoWIPk</t>
  </si>
  <si>
    <t>{'positive': 99, 'neutral': 101, 'negative': 50}</t>
  </si>
  <si>
    <t>June 28, 2017 (United States)</t>
  </si>
  <si>
    <t>Ansel Elgort</t>
  </si>
  <si>
    <t>Logan</t>
  </si>
  <si>
    <t>https://www.youtube.com/watch?v=Div0iP65aZo</t>
  </si>
  <si>
    <t>Div0iP65aZo</t>
  </si>
  <si>
    <t>{'positive': 126, 'neutral': 99, 'negative': 25}</t>
  </si>
  <si>
    <t>March 3, 2017 (United States)</t>
  </si>
  <si>
    <t>Wonder Woman</t>
  </si>
  <si>
    <t>https://www.youtube.com/watch?v=1Q8fG0TtVAY</t>
  </si>
  <si>
    <t>1Q8fG0TtVAY</t>
  </si>
  <si>
    <t>{'positive': 103, 'neutral': 123, 'negative': 25}</t>
  </si>
  <si>
    <t>June 2, 2017 (United States)</t>
  </si>
  <si>
    <t>Patty Jenkins</t>
  </si>
  <si>
    <t>Allan Heinberg</t>
  </si>
  <si>
    <t>Gal Gadot</t>
  </si>
  <si>
    <t>Alien: Covenant</t>
  </si>
  <si>
    <t>https://www.youtube.com/watch?v=svnAD0TApb8</t>
  </si>
  <si>
    <t>svnAD0TApb8</t>
  </si>
  <si>
    <t>{'positive': 70, 'neutral': 114, 'negative': 67}</t>
  </si>
  <si>
    <t>May 19, 2017 (United States)</t>
  </si>
  <si>
    <t>Dan O'Bannon</t>
  </si>
  <si>
    <t>John Wick: Chapter 2</t>
  </si>
  <si>
    <t>https://www.youtube.com/watch?v=ChpLV9AMqm4</t>
  </si>
  <si>
    <t>ChpLV9AMqm4</t>
  </si>
  <si>
    <t>{'positive': 84, 'neutral': 120, 'negative': 46}</t>
  </si>
  <si>
    <t>Wonder</t>
  </si>
  <si>
    <t>https://www.youtube.com/watch?v=ngiK1gQKgK8</t>
  </si>
  <si>
    <t>ngiK1gQKgK8</t>
  </si>
  <si>
    <t>{'positive': 117, 'neutral': 96, 'negative': 37}</t>
  </si>
  <si>
    <t>November 17, 2017 (United States)</t>
  </si>
  <si>
    <t>Jacob Tremblay</t>
  </si>
  <si>
    <t>Justice League</t>
  </si>
  <si>
    <t>https://www.youtube.com/watch?v=3cxixDgHUYw</t>
  </si>
  <si>
    <t>3cxixDgHUYw</t>
  </si>
  <si>
    <t>{'positive': 86, 'neutral': 112, 'negative': 52}</t>
  </si>
  <si>
    <t>Jerry Siegel</t>
  </si>
  <si>
    <t>Mother!</t>
  </si>
  <si>
    <t>https://www.youtube.com/watch?v=XpICoc65uh0</t>
  </si>
  <si>
    <t>XpICoc65uh0</t>
  </si>
  <si>
    <t>{'positive': 88, 'neutral': 69, 'negative': 93}</t>
  </si>
  <si>
    <t>September 15, 2017 (United States)</t>
  </si>
  <si>
    <t>Pirates of the Caribbean: Dead Men Tell No Tales</t>
  </si>
  <si>
    <t>https://www.youtube.com/watch?v=Hgeu5rhoxxY</t>
  </si>
  <si>
    <t>Hgeu5rhoxxY</t>
  </si>
  <si>
    <t>{'positive': 98, 'neutral': 94, 'negative': 58}</t>
  </si>
  <si>
    <t>May 26, 2017 (United States)</t>
  </si>
  <si>
    <t>The Shape of Water</t>
  </si>
  <si>
    <t>https://www.youtube.com/watch?v=XFYWazblaUA</t>
  </si>
  <si>
    <t>XFYWazblaUA</t>
  </si>
  <si>
    <t>{'positive': 127, 'neutral': 85, 'negative': 38}</t>
  </si>
  <si>
    <t>Sally Hawkins</t>
  </si>
  <si>
    <t>Double Dare You (DDY)</t>
  </si>
  <si>
    <t>Disobedience</t>
  </si>
  <si>
    <t>https://www.youtube.com/watch?v=HEVonh8bjC0</t>
  </si>
  <si>
    <t>HEVonh8bjC0</t>
  </si>
  <si>
    <t>{'positive': 113, 'neutral': 92, 'negative': 45}</t>
  </si>
  <si>
    <t>April 27, 2018 (United States)</t>
  </si>
  <si>
    <t>SebastiÃ¡n Lelio</t>
  </si>
  <si>
    <t>Braven Films</t>
  </si>
  <si>
    <t>Kong: Skull Island</t>
  </si>
  <si>
    <t>https://www.youtube.com/watch?v=44LdLqgOpjo</t>
  </si>
  <si>
    <t>44LdLqgOpjo</t>
  </si>
  <si>
    <t>{'positive': 99, 'neutral': 113, 'negative': 38}</t>
  </si>
  <si>
    <t>March 10, 2017 (United States)</t>
  </si>
  <si>
    <t>Jordan Vogt-Roberts</t>
  </si>
  <si>
    <t>Tom Hiddleston</t>
  </si>
  <si>
    <t>Kingsman: The Golden Circle</t>
  </si>
  <si>
    <t>https://www.youtube.com/watch?v=6Nxc-3WpMbg</t>
  </si>
  <si>
    <t>6Nxc-3WpMbg</t>
  </si>
  <si>
    <t>{'positive': 123, 'neutral': 91, 'negative': 36}</t>
  </si>
  <si>
    <t>September 22, 2017 (United States)</t>
  </si>
  <si>
    <t>Three Billboards Outside Ebbing, Missouri</t>
  </si>
  <si>
    <t>https://www.youtube.com/watch?v=3aZ3r-84EQc</t>
  </si>
  <si>
    <t>3aZ3r-84EQc</t>
  </si>
  <si>
    <t>{'positive': 14, 'neutral': 4, 'negative': 7}</t>
  </si>
  <si>
    <t>December 1, 2017 (United States)</t>
  </si>
  <si>
    <t>Beast</t>
  </si>
  <si>
    <t>https://www.youtube.com/watch?v=oQMc7Sq36mI</t>
  </si>
  <si>
    <t>oQMc7Sq36mI</t>
  </si>
  <si>
    <t>{'positive': 67, 'neutral': 79, 'negative': 104}</t>
  </si>
  <si>
    <t>May 11, 2018 (United States)</t>
  </si>
  <si>
    <t>Michael Pearce</t>
  </si>
  <si>
    <t>Jessie Buckley</t>
  </si>
  <si>
    <t>Agile Films</t>
  </si>
  <si>
    <t>I, Tonya</t>
  </si>
  <si>
    <t>https://www.youtube.com/watch?v=OXZQ5DfSAAc</t>
  </si>
  <si>
    <t>OXZQ5DfSAAc</t>
  </si>
  <si>
    <t>{'positive': 105, 'neutral': 95, 'negative': 51}</t>
  </si>
  <si>
    <t>January 19, 2018 (United States)</t>
  </si>
  <si>
    <t>Margot Robbie</t>
  </si>
  <si>
    <t>AI-Film</t>
  </si>
  <si>
    <t>Atomic Blonde</t>
  </si>
  <si>
    <t>https://www.youtube.com/watch?v=yIUube1pSC0</t>
  </si>
  <si>
    <t>yIUube1pSC0</t>
  </si>
  <si>
    <t>July 28, 2017 (United States)</t>
  </si>
  <si>
    <t>David Leitch</t>
  </si>
  <si>
    <t>Wind River</t>
  </si>
  <si>
    <t>https://www.youtube.com/watch?v=s7WuKdVhrmA</t>
  </si>
  <si>
    <t>s7WuKdVhrmA</t>
  </si>
  <si>
    <t>{'positive': 128, 'neutral': 55, 'negative': 67}</t>
  </si>
  <si>
    <t>Taylor Sheridan</t>
  </si>
  <si>
    <t>Acacia Filmed Entertainment</t>
  </si>
  <si>
    <t>Murder on the Orient Express</t>
  </si>
  <si>
    <t>https://www.youtube.com/watch?v=Mq4m3yAoW8E</t>
  </si>
  <si>
    <t>Mq4m3yAoW8E</t>
  </si>
  <si>
    <t>{'positive': 104, 'neutral': 91, 'negative': 55}</t>
  </si>
  <si>
    <t>November 10, 2017 (United States)</t>
  </si>
  <si>
    <t>Michael Green</t>
  </si>
  <si>
    <t>Malta</t>
  </si>
  <si>
    <t>King Arthur: Legend of the Sword</t>
  </si>
  <si>
    <t>https://www.youtube.com/watch?v=jIM4-HLtUM0</t>
  </si>
  <si>
    <t>jIM4-HLtUM0</t>
  </si>
  <si>
    <t>{'positive': 155, 'neutral': 52, 'negative': 43}</t>
  </si>
  <si>
    <t>May 12, 2017 (United States)</t>
  </si>
  <si>
    <t>Charlie Hunnam</t>
  </si>
  <si>
    <t>Lady Bird</t>
  </si>
  <si>
    <t>https://www.youtube.com/watch?v=cNi_HC839Wo</t>
  </si>
  <si>
    <t>cNi_HC839Wo</t>
  </si>
  <si>
    <t>{'positive': 125, 'neutral': 80, 'negative': 45}</t>
  </si>
  <si>
    <t>IAC Films</t>
  </si>
  <si>
    <t>The Killing of a Sacred Deer</t>
  </si>
  <si>
    <t>https://www.youtube.com/watch?v=CQFdGfwChtw</t>
  </si>
  <si>
    <t>CQFdGfwChtw</t>
  </si>
  <si>
    <t>{'positive': 81, 'neutral': 43, 'negative': 127}</t>
  </si>
  <si>
    <t>Yorgos Lanthimos</t>
  </si>
  <si>
    <t>Barry G. Bernson</t>
  </si>
  <si>
    <t>Element Pictures</t>
  </si>
  <si>
    <t>Logan Lucky</t>
  </si>
  <si>
    <t>https://www.youtube.com/watch?v=aPzvKH8AVf0</t>
  </si>
  <si>
    <t>aPzvKH8AVf0</t>
  </si>
  <si>
    <t>{'positive': 118, 'neutral': 80, 'negative': 52}</t>
  </si>
  <si>
    <t>Jules Asner</t>
  </si>
  <si>
    <t>Fingerprint Releasing</t>
  </si>
  <si>
    <t>Fifty Shades Darker</t>
  </si>
  <si>
    <t>https://www.youtube.com/watch?v=vnLqJLeTMVU</t>
  </si>
  <si>
    <t>vnLqJLeTMVU</t>
  </si>
  <si>
    <t>{'positive': 91, 'neutral': 109, 'negative': 50}</t>
  </si>
  <si>
    <t>James Foley</t>
  </si>
  <si>
    <t>Niall Leonard</t>
  </si>
  <si>
    <t>Dakota Johnson</t>
  </si>
  <si>
    <t>Happy Death Day</t>
  </si>
  <si>
    <t>https://www.youtube.com/watch?v=1NTaDm3atkc</t>
  </si>
  <si>
    <t>1NTaDm3atkc</t>
  </si>
  <si>
    <t>{'positive': 87, 'neutral': 109, 'negative': 54}</t>
  </si>
  <si>
    <t>October 13, 2017 (United States)</t>
  </si>
  <si>
    <t>Scott Lobdell</t>
  </si>
  <si>
    <t>Jessica Rothe</t>
  </si>
  <si>
    <t>Transformers: The Last Knight</t>
  </si>
  <si>
    <t>https://www.youtube.com/watch?v=AntcyqJ6brc</t>
  </si>
  <si>
    <t>AntcyqJ6brc</t>
  </si>
  <si>
    <t>June 21, 2017 (United States)</t>
  </si>
  <si>
    <t>Art Marcum</t>
  </si>
  <si>
    <t>Good Time</t>
  </si>
  <si>
    <t>https://www.youtube.com/watch?v=AVyGCxHZ_Ko</t>
  </si>
  <si>
    <t>AVyGCxHZ_Ko</t>
  </si>
  <si>
    <t>{'positive': 141, 'neutral': 64, 'negative': 45}</t>
  </si>
  <si>
    <t>August 25, 2017 (United States)</t>
  </si>
  <si>
    <t>Benny Safdie</t>
  </si>
  <si>
    <t>Ronald Bronstein</t>
  </si>
  <si>
    <t>Elara Pictures</t>
  </si>
  <si>
    <t>Ghost in the Shell</t>
  </si>
  <si>
    <t>https://www.youtube.com/watch?v=tRkb1X9ovI4</t>
  </si>
  <si>
    <t>tRkb1X9ovI4</t>
  </si>
  <si>
    <t>{'positive': 118, 'neutral': 71, 'negative': 61}</t>
  </si>
  <si>
    <t>March 29, 1996 (United States)</t>
  </si>
  <si>
    <t>Mamoru Oshii</t>
  </si>
  <si>
    <t>Shirow Masamune</t>
  </si>
  <si>
    <t>Atsuko Tanaka</t>
  </si>
  <si>
    <t>March 31, 2017 (United States)</t>
  </si>
  <si>
    <t>Rupert Sanders</t>
  </si>
  <si>
    <t>Molly's Game</t>
  </si>
  <si>
    <t>https://www.youtube.com/watch?v=Vu4UPet8Nyc</t>
  </si>
  <si>
    <t>Vu4UPet8Nyc</t>
  </si>
  <si>
    <t>{'positive': 135, 'neutral': 89, 'negative': 26}</t>
  </si>
  <si>
    <t>January 5, 2018 (United States)</t>
  </si>
  <si>
    <t>Jessica Chastain</t>
  </si>
  <si>
    <t>STX Entertainment</t>
  </si>
  <si>
    <t>Hostiles</t>
  </si>
  <si>
    <t>https://www.youtube.com/watch?v=1M5cj4UmscE</t>
  </si>
  <si>
    <t>1M5cj4UmscE</t>
  </si>
  <si>
    <t>{'positive': 136, 'neutral': 60, 'negative': 54}</t>
  </si>
  <si>
    <t>January 26, 2018 (United States)</t>
  </si>
  <si>
    <t>Scott Shepherd</t>
  </si>
  <si>
    <t>Grisbi Productions, Le</t>
  </si>
  <si>
    <t>Valerian and the City of a Thousand Planets</t>
  </si>
  <si>
    <t>https://www.youtube.com/watch?v=NNrK7xVG3PM</t>
  </si>
  <si>
    <t>NNrK7xVG3PM</t>
  </si>
  <si>
    <t>{'positive': 129, 'neutral': 72, 'negative': 49}</t>
  </si>
  <si>
    <t>Pierre Christin</t>
  </si>
  <si>
    <t>Dane DeHaan</t>
  </si>
  <si>
    <t>The Dark Tower</t>
  </si>
  <si>
    <t>https://www.youtube.com/watch?v=GjwfqXTebIY</t>
  </si>
  <si>
    <t>GjwfqXTebIY</t>
  </si>
  <si>
    <t>August 4, 2017 (United States)</t>
  </si>
  <si>
    <t>Idris Elba</t>
  </si>
  <si>
    <t>Pitch Perfect 3</t>
  </si>
  <si>
    <t>https://www.youtube.com/watch?v=aVsOXRgjeeU</t>
  </si>
  <si>
    <t>aVsOXRgjeeU</t>
  </si>
  <si>
    <t>{'positive': 108, 'neutral': 96, 'negative': 46}</t>
  </si>
  <si>
    <t>Trish Sie</t>
  </si>
  <si>
    <t>Kay Cannon</t>
  </si>
  <si>
    <t>Brownstone Entertainment (II)</t>
  </si>
  <si>
    <t>American Assassin</t>
  </si>
  <si>
    <t>https://www.youtube.com/watch?v=r9rNf-cLWKU</t>
  </si>
  <si>
    <t>r9rNf-cLWKU</t>
  </si>
  <si>
    <t>Michael Cuesta</t>
  </si>
  <si>
    <t>Stephen Schiff</t>
  </si>
  <si>
    <t>You Were Never Really Here</t>
  </si>
  <si>
    <t>https://www.youtube.com/watch?v=R8oYYg75Qvg</t>
  </si>
  <si>
    <t>R8oYYg75Qvg</t>
  </si>
  <si>
    <t>{'positive': 108, 'neutral': 64, 'negative': 78}</t>
  </si>
  <si>
    <t>April 6, 2018 (United States)</t>
  </si>
  <si>
    <t>The Florida Project</t>
  </si>
  <si>
    <t>https://www.youtube.com/watch?v=WwQ-NH1rRT4</t>
  </si>
  <si>
    <t>WwQ-NH1rRT4</t>
  </si>
  <si>
    <t>{'positive': 116, 'neutral': 70, 'negative': 64}</t>
  </si>
  <si>
    <t>November 10, 2017 (United Kingdom)</t>
  </si>
  <si>
    <t>Brooklynn Prince</t>
  </si>
  <si>
    <t>Cre Film</t>
  </si>
  <si>
    <t>Life</t>
  </si>
  <si>
    <t>https://www.youtube.com/watch?v=cuA-xqBw4jE</t>
  </si>
  <si>
    <t>cuA-xqBw4jE</t>
  </si>
  <si>
    <t>{'positive': 86, 'neutral': 86, 'negative': 78}</t>
  </si>
  <si>
    <t>April 16, 1999 (United States)</t>
  </si>
  <si>
    <t>Ted Demme</t>
  </si>
  <si>
    <t>Robert Ramsey</t>
  </si>
  <si>
    <t>March 24, 2017 (United States)</t>
  </si>
  <si>
    <t>Rhett Reese</t>
  </si>
  <si>
    <t>Gifted</t>
  </si>
  <si>
    <t>https://www.youtube.com/watch?v=x7CAjpdRaXU</t>
  </si>
  <si>
    <t>x7CAjpdRaXU</t>
  </si>
  <si>
    <t>{'positive': 116, 'neutral': 101, 'negative': 33}</t>
  </si>
  <si>
    <t>April 12, 2017 (United States)</t>
  </si>
  <si>
    <t>Tom Flynn</t>
  </si>
  <si>
    <t>Dayday Films</t>
  </si>
  <si>
    <t>Phantom Thread</t>
  </si>
  <si>
    <t>https://www.youtube.com/watch?v=xNsiQMeSvMk</t>
  </si>
  <si>
    <t>xNsiQMeSvMk</t>
  </si>
  <si>
    <t>{'positive': 118, 'neutral': 93, 'negative': 39}</t>
  </si>
  <si>
    <t>Vicky Krieps</t>
  </si>
  <si>
    <t>The Upside</t>
  </si>
  <si>
    <t>https://www.youtube.com/watch?v=EWw7rCHcduQ</t>
  </si>
  <si>
    <t>EWw7rCHcduQ</t>
  </si>
  <si>
    <t>{'positive': 127, 'neutral': 76, 'negative': 47}</t>
  </si>
  <si>
    <t>January 11, 2019 (United States)</t>
  </si>
  <si>
    <t>Jon Hartmere</t>
  </si>
  <si>
    <t>Escape Artists</t>
  </si>
  <si>
    <t>Berlin Syndrome</t>
  </si>
  <si>
    <t>https://www.youtube.com/watch?v=Y8tpKbrN9Uo</t>
  </si>
  <si>
    <t>Y8tpKbrN9Uo</t>
  </si>
  <si>
    <t>{'positive': 94, 'neutral': 99, 'negative': 57}</t>
  </si>
  <si>
    <t>Cate Shortland</t>
  </si>
  <si>
    <t>Shaun Grant</t>
  </si>
  <si>
    <t>Teresa Palmer</t>
  </si>
  <si>
    <t>Aquarius Films</t>
  </si>
  <si>
    <t>Annabelle: Creation</t>
  </si>
  <si>
    <t>https://www.youtube.com/watch?v=KisPhy7T__Q</t>
  </si>
  <si>
    <t>KisPhy7T__Q</t>
  </si>
  <si>
    <t>{'positive': 71, 'neutral': 114, 'negative': 65}</t>
  </si>
  <si>
    <t>August 11, 2017 (United States)</t>
  </si>
  <si>
    <t>David F. Sandberg</t>
  </si>
  <si>
    <t>Anthony LaPaglia</t>
  </si>
  <si>
    <t>American Made</t>
  </si>
  <si>
    <t>https://www.youtube.com/watch?v=AEBIJRAkujM</t>
  </si>
  <si>
    <t>AEBIJRAkujM</t>
  </si>
  <si>
    <t>{'positive': 118, 'neutral': 76, 'negative': 56}</t>
  </si>
  <si>
    <t>September 29, 2017 (United States)</t>
  </si>
  <si>
    <t>Gary Spinelli</t>
  </si>
  <si>
    <t>Cross Creek Pictures</t>
  </si>
  <si>
    <t>War for the Planet of the Apes</t>
  </si>
  <si>
    <t>https://www.youtube.com/watch?v=qxjPjPzQ1iU</t>
  </si>
  <si>
    <t>qxjPjPzQ1iU</t>
  </si>
  <si>
    <t>{'positive': 84, 'neutral': 103, 'negative': 63}</t>
  </si>
  <si>
    <t>July 14, 2017 (United States)</t>
  </si>
  <si>
    <t>Andy Serkis</t>
  </si>
  <si>
    <t>Geostorm</t>
  </si>
  <si>
    <t>https://www.youtube.com/watch?v=EuOlYPSEzSc</t>
  </si>
  <si>
    <t>EuOlYPSEzSc</t>
  </si>
  <si>
    <t>{'positive': 86, 'neutral': 122, 'negative': 42}</t>
  </si>
  <si>
    <t>October 20, 2017 (United States)</t>
  </si>
  <si>
    <t>The Circle</t>
  </si>
  <si>
    <t>https://www.youtube.com/watch?v=QUlr8Am4zQ0</t>
  </si>
  <si>
    <t>QUlr8Am4zQ0</t>
  </si>
  <si>
    <t>{'positive': 81, 'neutral': 101, 'negative': 68}</t>
  </si>
  <si>
    <t>April 28, 2017 (United States)</t>
  </si>
  <si>
    <t>Emma Watson</t>
  </si>
  <si>
    <t>1978 Films</t>
  </si>
  <si>
    <t>Rough Night</t>
  </si>
  <si>
    <t>https://www.youtube.com/watch?v=oIB4jNYeRY4</t>
  </si>
  <si>
    <t>oIB4jNYeRY4</t>
  </si>
  <si>
    <t>{'positive': 98, 'neutral': 98, 'negative': 54}</t>
  </si>
  <si>
    <t>June 16, 2017 (United States)</t>
  </si>
  <si>
    <t>Lucia Aniello</t>
  </si>
  <si>
    <t>Paulilu Productions</t>
  </si>
  <si>
    <t>xXx: Return of Xander Cage</t>
  </si>
  <si>
    <t>https://www.youtube.com/watch?v=-ziu6JzJTZ0</t>
  </si>
  <si>
    <t>{'positive': 99, 'neutral': 128, 'negative': 23}</t>
  </si>
  <si>
    <t>January 20, 2017 (United States)</t>
  </si>
  <si>
    <t>The Mummy</t>
  </si>
  <si>
    <t>https://www.youtube.com/watch?v=IjHgzkQM2Sg</t>
  </si>
  <si>
    <t>IjHgzkQM2Sg</t>
  </si>
  <si>
    <t>{'positive': 103, 'neutral': 89, 'negative': 58}</t>
  </si>
  <si>
    <t>May 7, 1999 (United States)</t>
  </si>
  <si>
    <t>Stephen Sommers</t>
  </si>
  <si>
    <t>June 9, 2017 (United States)</t>
  </si>
  <si>
    <t>CHIPS</t>
  </si>
  <si>
    <t>https://www.youtube.com/watch?v=nmgeiznfdLI</t>
  </si>
  <si>
    <t>nmgeiznfdLI</t>
  </si>
  <si>
    <t>{'positive': 91, 'neutral': 77, 'negative': 82}</t>
  </si>
  <si>
    <t>Rick Rosner</t>
  </si>
  <si>
    <t>Michael PeÃ±a</t>
  </si>
  <si>
    <t>Primate Pictures</t>
  </si>
  <si>
    <t>Only the Brave</t>
  </si>
  <si>
    <t>https://www.youtube.com/watch?v=mQj4BkYf-HM</t>
  </si>
  <si>
    <t>mQj4BkYf-HM</t>
  </si>
  <si>
    <t>{'positive': 99, 'neutral': 63, 'negative': 53}</t>
  </si>
  <si>
    <t>Joseph Kosinski</t>
  </si>
  <si>
    <t>Sean Flynn</t>
  </si>
  <si>
    <t>Josh Brolin</t>
  </si>
  <si>
    <t>The Beguiled</t>
  </si>
  <si>
    <t>https://www.youtube.com/watch?v=GRKXyeoWfco</t>
  </si>
  <si>
    <t>GRKXyeoWfco</t>
  </si>
  <si>
    <t>{'positive': 104, 'neutral': 84, 'negative': 62}</t>
  </si>
  <si>
    <t>June 30, 2017 (United States)</t>
  </si>
  <si>
    <t>American Zoetrope</t>
  </si>
  <si>
    <t>The Glass Castle</t>
  </si>
  <si>
    <t>https://www.youtube.com/watch?v=GoR2Nm43wRA</t>
  </si>
  <si>
    <t>GoR2Nm43wRA</t>
  </si>
  <si>
    <t>{'positive': 72, 'neutral': 43, 'negative': 33}</t>
  </si>
  <si>
    <t>Destin Daniel Cretton</t>
  </si>
  <si>
    <t>Brie Larson</t>
  </si>
  <si>
    <t>Papillon</t>
  </si>
  <si>
    <t>https://www.youtube.com/watch?v=xqj7XOv9mC8</t>
  </si>
  <si>
    <t>xqj7XOv9mC8</t>
  </si>
  <si>
    <t>{'positive': 112, 'neutral': 103, 'negative': 35}</t>
  </si>
  <si>
    <t>August 24, 2018 (United States)</t>
  </si>
  <si>
    <t>Michael Noer</t>
  </si>
  <si>
    <t>Czech Anglo Productions</t>
  </si>
  <si>
    <t>The Big Sick</t>
  </si>
  <si>
    <t>https://www.youtube.com/watch?v=jcD0Daqc3Yw</t>
  </si>
  <si>
    <t>jcD0Daqc3Yw</t>
  </si>
  <si>
    <t>{'positive': 126, 'neutral': 77, 'negative': 48}</t>
  </si>
  <si>
    <t>Michael Showalter</t>
  </si>
  <si>
    <t>Emily V. Gordon</t>
  </si>
  <si>
    <t>Kumail Nanjiani</t>
  </si>
  <si>
    <t>Apatow Productions</t>
  </si>
  <si>
    <t>The Endless</t>
  </si>
  <si>
    <t>https://www.youtube.com/watch?v=Ur8UgpvRPXU</t>
  </si>
  <si>
    <t>Ur8UgpvRPXU</t>
  </si>
  <si>
    <t>Justin Benson</t>
  </si>
  <si>
    <t>Aaron Moorhead</t>
  </si>
  <si>
    <t>Snowfort Pictures</t>
  </si>
  <si>
    <t>Thoroughbreds</t>
  </si>
  <si>
    <t>https://www.youtube.com/watch?v=TPcV_3D3V2A</t>
  </si>
  <si>
    <t>TPcV_3D3V2A</t>
  </si>
  <si>
    <t>{'positive': 120, 'neutral': 64, 'negative': 66}</t>
  </si>
  <si>
    <t>March 9, 2018 (United States)</t>
  </si>
  <si>
    <t>Cory Finley</t>
  </si>
  <si>
    <t>Olivia Cooke</t>
  </si>
  <si>
    <t>B Story</t>
  </si>
  <si>
    <t>The Foreigner</t>
  </si>
  <si>
    <t>https://www.youtube.com/watch?v=r_rSAbYyIq0</t>
  </si>
  <si>
    <t>r_rSAbYyIq0</t>
  </si>
  <si>
    <t>{'positive': 114, 'neutral': 81, 'negative': 55}</t>
  </si>
  <si>
    <t>David Marconi</t>
  </si>
  <si>
    <t>Katie Leung</t>
  </si>
  <si>
    <t>Revenge</t>
  </si>
  <si>
    <t>https://www.youtube.com/watch?v=kHIaORMG-AM</t>
  </si>
  <si>
    <t>kHIaORMG-AM</t>
  </si>
  <si>
    <t>{'positive': 81, 'neutral': 119, 'negative': 49}</t>
  </si>
  <si>
    <t>February 16, 1990 (United States)</t>
  </si>
  <si>
    <t>Jim Harrison</t>
  </si>
  <si>
    <t>New World Pictures</t>
  </si>
  <si>
    <t>Coralie Fargeat</t>
  </si>
  <si>
    <t>Matilda Anna Ingrid Lutz</t>
  </si>
  <si>
    <t>M.E.S. Productions</t>
  </si>
  <si>
    <t>Jigsaw</t>
  </si>
  <si>
    <t>https://www.youtube.com/watch?v=vPP6aIw1vgY</t>
  </si>
  <si>
    <t>vPP6aIw1vgY</t>
  </si>
  <si>
    <t>{'positive': 82, 'neutral': 120, 'negative': 48}</t>
  </si>
  <si>
    <t>October 27, 2017 (United States)</t>
  </si>
  <si>
    <t>Matt Passmore</t>
  </si>
  <si>
    <t>The Snowman</t>
  </si>
  <si>
    <t>https://www.youtube.com/watch?v=c44kam_8N3I</t>
  </si>
  <si>
    <t>c44kam_8N3I</t>
  </si>
  <si>
    <t>{'positive': 64, 'neutral': 87, 'negative': 99}</t>
  </si>
  <si>
    <t>Jo NesbÃ¸</t>
  </si>
  <si>
    <t>The Disaster Artist</t>
  </si>
  <si>
    <t>https://www.youtube.com/watch?v=cMKX2tE5Luk</t>
  </si>
  <si>
    <t>cMKX2tE5Luk</t>
  </si>
  <si>
    <t>{'positive': 120, 'neutral': 93, 'negative': 37}</t>
  </si>
  <si>
    <t>December 8, 2017 (United States)</t>
  </si>
  <si>
    <t>47 Meters Down</t>
  </si>
  <si>
    <t>https://www.youtube.com/watch?v=LBmBcASLdK8</t>
  </si>
  <si>
    <t>LBmBcASLdK8</t>
  </si>
  <si>
    <t>{'positive': 98, 'neutral': 83, 'negative': 69}</t>
  </si>
  <si>
    <t>Johannes Roberts</t>
  </si>
  <si>
    <t>Mandy Moore</t>
  </si>
  <si>
    <t>thefyzz</t>
  </si>
  <si>
    <t>The Post</t>
  </si>
  <si>
    <t>https://www.youtube.com/watch?v=nrXlY6gzTTM</t>
  </si>
  <si>
    <t>nrXlY6gzTTM</t>
  </si>
  <si>
    <t>{'positive': 83, 'neutral': 121, 'negative': 46}</t>
  </si>
  <si>
    <t>January 12, 2018 (United States)</t>
  </si>
  <si>
    <t>Liz Hannah</t>
  </si>
  <si>
    <t>Everything, Everything</t>
  </si>
  <si>
    <t>https://www.youtube.com/watch?v=42KNwQ6u42U</t>
  </si>
  <si>
    <t>42KNwQ6u42U</t>
  </si>
  <si>
    <t>{'positive': 117, 'neutral': 107, 'negative': 26}</t>
  </si>
  <si>
    <t>Stella Meghie</t>
  </si>
  <si>
    <t>J. Mills Goodloe</t>
  </si>
  <si>
    <t>Amandla Stenberg</t>
  </si>
  <si>
    <t>Alloy Entertainment</t>
  </si>
  <si>
    <t>A Ghost Story</t>
  </si>
  <si>
    <t>https://www.youtube.com/watch?v=c_3NMtxeyfk</t>
  </si>
  <si>
    <t>c_3NMtxeyfk</t>
  </si>
  <si>
    <t>{'positive': 111, 'neutral': 55, 'negative': 84}</t>
  </si>
  <si>
    <t>July 27, 2017 (Australia)</t>
  </si>
  <si>
    <t>Casey Affleck</t>
  </si>
  <si>
    <t>Sweet Virginia</t>
  </si>
  <si>
    <t>https://www.youtube.com/watch?v=Jz3E_CCaAXo</t>
  </si>
  <si>
    <t>Jz3E_CCaAXo</t>
  </si>
  <si>
    <t>{'positive': 37, 'neutral': 23, 'negative': 5}</t>
  </si>
  <si>
    <t>November 30, 2017 (Australia)</t>
  </si>
  <si>
    <t>Jamie M. Dagg</t>
  </si>
  <si>
    <t>Paul China</t>
  </si>
  <si>
    <t>Jon Bernthal</t>
  </si>
  <si>
    <t>Power Rangers</t>
  </si>
  <si>
    <t>https://www.youtube.com/watch?v=5kIe6UZHSXw</t>
  </si>
  <si>
    <t>5kIe6UZHSXw</t>
  </si>
  <si>
    <t>{'positive': 97, 'neutral': 104, 'negative': 49}</t>
  </si>
  <si>
    <t>Dacre Montgomery</t>
  </si>
  <si>
    <t>Lucky</t>
  </si>
  <si>
    <t>https://www.youtube.com/watch?v=2KLLkj84GAo</t>
  </si>
  <si>
    <t>2KLLkj84GAo</t>
  </si>
  <si>
    <t>{'positive': 120, 'neutral': 73, 'negative': 28}</t>
  </si>
  <si>
    <t>John Carroll Lynch</t>
  </si>
  <si>
    <t>Logan Sparks</t>
  </si>
  <si>
    <t>Harry Dean Stanton</t>
  </si>
  <si>
    <t>Superlative Films</t>
  </si>
  <si>
    <t>All the Money in the World</t>
  </si>
  <si>
    <t>https://www.youtube.com/watch?v=KXHrCBkIxQQ</t>
  </si>
  <si>
    <t>KXHrCBkIxQQ</t>
  </si>
  <si>
    <t>{'positive': 110, 'neutral': 98, 'negative': 42}</t>
  </si>
  <si>
    <t>December 25, 2017 (United States)</t>
  </si>
  <si>
    <t>Michelle Williams</t>
  </si>
  <si>
    <t>Imperative Entertainment</t>
  </si>
  <si>
    <t>Suburbicon</t>
  </si>
  <si>
    <t>https://www.youtube.com/watch?v=IYga2m0V2O0</t>
  </si>
  <si>
    <t>IYga2m0V2O0</t>
  </si>
  <si>
    <t>{'positive': 70, 'neutral': 85, 'negative': 95}</t>
  </si>
  <si>
    <t>It Comes at Night</t>
  </si>
  <si>
    <t>https://www.youtube.com/watch?v=6YOYHCBQn9g</t>
  </si>
  <si>
    <t>6YOYHCBQn9g</t>
  </si>
  <si>
    <t>{'positive': 69, 'neutral': 75, 'negative': 106}</t>
  </si>
  <si>
    <t>Trey Edward Shults</t>
  </si>
  <si>
    <t>Joel Edgerton</t>
  </si>
  <si>
    <t>Animal Kingdom</t>
  </si>
  <si>
    <t>Before I Fall</t>
  </si>
  <si>
    <t>https://www.youtube.com/watch?v=q3Zyy4ZXegE</t>
  </si>
  <si>
    <t>q3Zyy4ZXegE</t>
  </si>
  <si>
    <t>{'positive': 142, 'neutral': 69, 'negative': 39}</t>
  </si>
  <si>
    <t>Ry Russo-Young</t>
  </si>
  <si>
    <t>Maria Maggenti</t>
  </si>
  <si>
    <t>Awesomeness Films</t>
  </si>
  <si>
    <t>Lean on Pete</t>
  </si>
  <si>
    <t>https://www.youtube.com/watch?v=nzlazAyylw8</t>
  </si>
  <si>
    <t>nzlazAyylw8</t>
  </si>
  <si>
    <t>{'positive': 104, 'neutral': 58, 'negative': 40}</t>
  </si>
  <si>
    <t>Charlie Plummer</t>
  </si>
  <si>
    <t>Take Me</t>
  </si>
  <si>
    <t>https://www.youtube.com/watch?v=mo3A0whi0tI</t>
  </si>
  <si>
    <t>mo3A0whi0tI</t>
  </si>
  <si>
    <t>{'positive': 108, 'neutral': 92, 'negative': 50}</t>
  </si>
  <si>
    <t>Pat Healy</t>
  </si>
  <si>
    <t>Mike Makowsky</t>
  </si>
  <si>
    <t>The Last Movie Star</t>
  </si>
  <si>
    <t>https://www.youtube.com/watch?v=S_lN0-gtWF4</t>
  </si>
  <si>
    <t>S_lN0-gtWF4</t>
  </si>
  <si>
    <t>{'positive': 115, 'neutral': 73, 'negative': 40}</t>
  </si>
  <si>
    <t>March 30, 2018 (United States)</t>
  </si>
  <si>
    <t>Adam Rifkin</t>
  </si>
  <si>
    <t>Burt Reynolds</t>
  </si>
  <si>
    <t>Broken Twig Productions Inc.</t>
  </si>
  <si>
    <t>Along With the Gods: The Two Worlds</t>
  </si>
  <si>
    <t>https://www.youtube.com/watch?v=sD7dmu-IWNw</t>
  </si>
  <si>
    <t>sD7dmu-IWNw</t>
  </si>
  <si>
    <t>{'positive': 102, 'neutral': 109, 'negative': 39}</t>
  </si>
  <si>
    <t>December 20, 2017 (South Korea)</t>
  </si>
  <si>
    <t>Yong-hwa Kim</t>
  </si>
  <si>
    <t>Ho-min Ju</t>
  </si>
  <si>
    <t>Ha Jung-woo</t>
  </si>
  <si>
    <t>Dexter Studios</t>
  </si>
  <si>
    <t>First Man</t>
  </si>
  <si>
    <t>https://www.youtube.com/watch?v=PSoRx87OO6k</t>
  </si>
  <si>
    <t>PSoRx87OO6k</t>
  </si>
  <si>
    <t>{'positive': 93, 'neutral': 86, 'negative': 71}</t>
  </si>
  <si>
    <t>October 12, 2018 (United States)</t>
  </si>
  <si>
    <t>Josh Singer</t>
  </si>
  <si>
    <t>Rampage</t>
  </si>
  <si>
    <t>https://www.youtube.com/watch?v=coOKvrsmQiI</t>
  </si>
  <si>
    <t>coOKvrsmQiI</t>
  </si>
  <si>
    <t>{'positive': 114, 'neutral': 95, 'negative': 41}</t>
  </si>
  <si>
    <t>October 30, 1992 (United States)</t>
  </si>
  <si>
    <t>William P. Wood</t>
  </si>
  <si>
    <t>De Laurentiis Entertainment Group (DEG)</t>
  </si>
  <si>
    <t>April 13, 2018 (United States)</t>
  </si>
  <si>
    <t>Ryan Engle</t>
  </si>
  <si>
    <t>Everybody Knows</t>
  </si>
  <si>
    <t>https://www.youtube.com/watch?v=L68mUxKuAnA</t>
  </si>
  <si>
    <t>L68mUxKuAnA</t>
  </si>
  <si>
    <t>{'positive': 42, 'neutral': 31, 'negative': 20}</t>
  </si>
  <si>
    <t>February 8, 2019 (United States)</t>
  </si>
  <si>
    <t>PenÃ©lope Cruz</t>
  </si>
  <si>
    <t>Mid90s</t>
  </si>
  <si>
    <t>https://www.youtube.com/watch?v=w9Rx6-GaSIE</t>
  </si>
  <si>
    <t>w9Rx6-GaSIE</t>
  </si>
  <si>
    <t>{'positive': 99, 'neutral': 120, 'negative': 31}</t>
  </si>
  <si>
    <t>October 26, 2018 (United States)</t>
  </si>
  <si>
    <t>Sunny Suljic</t>
  </si>
  <si>
    <t>Replicas</t>
  </si>
  <si>
    <t>https://www.youtube.com/watch?v=JAHKQPBKSZ8</t>
  </si>
  <si>
    <t>JAHKQPBKSZ8</t>
  </si>
  <si>
    <t>{'positive': 103, 'neutral': 70, 'negative': 77}</t>
  </si>
  <si>
    <t>Jeffrey Nachmanoff</t>
  </si>
  <si>
    <t>Chad St. John</t>
  </si>
  <si>
    <t>Widows</t>
  </si>
  <si>
    <t>https://www.youtube.com/watch?v=nN2yBBSRC78</t>
  </si>
  <si>
    <t>nN2yBBSRC78</t>
  </si>
  <si>
    <t>{'positive': 115, 'neutral': 89, 'negative': 47}</t>
  </si>
  <si>
    <t>November 16, 2018 (United States)</t>
  </si>
  <si>
    <t>Viola Davis</t>
  </si>
  <si>
    <t>Burning</t>
  </si>
  <si>
    <t>https://www.youtube.com/watch?v=oihHs2Errwk</t>
  </si>
  <si>
    <t>oihHs2Errwk</t>
  </si>
  <si>
    <t>May 17, 2018 (South Korea)</t>
  </si>
  <si>
    <t>Chang-dong Lee</t>
  </si>
  <si>
    <t>Jungmi Oh</t>
  </si>
  <si>
    <t>Yoo Ah-in</t>
  </si>
  <si>
    <t>Pine House Film</t>
  </si>
  <si>
    <t>Searching</t>
  </si>
  <si>
    <t>https://www.youtube.com/watch?v=3Ro9ebQxEOY</t>
  </si>
  <si>
    <t>3Ro9ebQxEOY</t>
  </si>
  <si>
    <t>{'positive': 125, 'neutral': 74, 'negative': 51}</t>
  </si>
  <si>
    <t>August 31, 2018 (United States)</t>
  </si>
  <si>
    <t>Aneesh Chaganty</t>
  </si>
  <si>
    <t>John Cho</t>
  </si>
  <si>
    <t>Life Itself</t>
  </si>
  <si>
    <t>https://www.youtube.com/watch?v=b5kwtJkUdpA</t>
  </si>
  <si>
    <t>b5kwtJkUdpA</t>
  </si>
  <si>
    <t>{'positive': 148, 'neutral': 58, 'negative': 44}</t>
  </si>
  <si>
    <t>September 21, 2018 (United States)</t>
  </si>
  <si>
    <t>Oscar Isaac</t>
  </si>
  <si>
    <t>FilmNation Entertainment</t>
  </si>
  <si>
    <t>Blockers</t>
  </si>
  <si>
    <t>https://www.youtube.com/watch?v=RfFcaV5O7SU</t>
  </si>
  <si>
    <t>RfFcaV5O7SU</t>
  </si>
  <si>
    <t>Brian Kehoe</t>
  </si>
  <si>
    <t>Leslie Mann</t>
  </si>
  <si>
    <t>Point Grey Pictures</t>
  </si>
  <si>
    <t>The Strangers: Prey at Night</t>
  </si>
  <si>
    <t>https://www.youtube.com/watch?v=91-Z20uttEk</t>
  </si>
  <si>
    <t>91-Z20uttEk</t>
  </si>
  <si>
    <t>{'positive': 91, 'neutral': 75, 'negative': 84}</t>
  </si>
  <si>
    <t>Bryan Bertino</t>
  </si>
  <si>
    <t>Christina Hendricks</t>
  </si>
  <si>
    <t>Aviron Pictures</t>
  </si>
  <si>
    <t>Peppermint</t>
  </si>
  <si>
    <t>https://www.youtube.com/watch?v=sdL70wkf_H0</t>
  </si>
  <si>
    <t>sdL70wkf_H0</t>
  </si>
  <si>
    <t>{'positive': 113, 'neutral': 74, 'negative': 63}</t>
  </si>
  <si>
    <t>September 7, 2018 (United States)</t>
  </si>
  <si>
    <t>STX Films</t>
  </si>
  <si>
    <t>Every Day</t>
  </si>
  <si>
    <t>https://www.youtube.com/watch?v=dRvKm__GrqU</t>
  </si>
  <si>
    <t>dRvKm__GrqU</t>
  </si>
  <si>
    <t>{'positive': 152, 'neutral': 70, 'negative': 27}</t>
  </si>
  <si>
    <t>February 23, 2018 (United States)</t>
  </si>
  <si>
    <t>Angourie Rice</t>
  </si>
  <si>
    <t>Likely Story</t>
  </si>
  <si>
    <t>Operation Finale</t>
  </si>
  <si>
    <t>https://www.youtube.com/watch?v=07Y4_6PD0Z4</t>
  </si>
  <si>
    <t>07Y4_6PD0Z4</t>
  </si>
  <si>
    <t>{'positive': 104, 'neutral': 98, 'negative': 48}</t>
  </si>
  <si>
    <t>August 29, 2018 (United States)</t>
  </si>
  <si>
    <t>Matthew Orton</t>
  </si>
  <si>
    <t>Shoplifters</t>
  </si>
  <si>
    <t>https://www.youtube.com/watch?v=9382rwoMiRc</t>
  </si>
  <si>
    <t>9382rwoMiRc</t>
  </si>
  <si>
    <t>{'positive': 109, 'neutral': 98, 'negative': 43}</t>
  </si>
  <si>
    <t>November 23, 2018 (United States)</t>
  </si>
  <si>
    <t>Hirokazu Koreeda</t>
  </si>
  <si>
    <t>Lily Franky</t>
  </si>
  <si>
    <t>AOI Promotion</t>
  </si>
  <si>
    <t>Blindspotting</t>
  </si>
  <si>
    <t>https://www.youtube.com/watch?v=-9-HBqVbtTo</t>
  </si>
  <si>
    <t>{'positive': 97, 'neutral': 83, 'negative': 70}</t>
  </si>
  <si>
    <t>July 27, 2018 (United States)</t>
  </si>
  <si>
    <t>Carlos LÃ³pez Estrada</t>
  </si>
  <si>
    <t>Rafael Casal</t>
  </si>
  <si>
    <t>Daveed Diggs</t>
  </si>
  <si>
    <t>The Sisters Brothers</t>
  </si>
  <si>
    <t>https://www.youtube.com/watch?v=3OwvqKwTKmE</t>
  </si>
  <si>
    <t>3OwvqKwTKmE</t>
  </si>
  <si>
    <t>John C. Reilly</t>
  </si>
  <si>
    <t>The Nightingale</t>
  </si>
  <si>
    <t>https://www.youtube.com/watch?v=YuP8g_GQIgI</t>
  </si>
  <si>
    <t>YuP8g_GQIgI</t>
  </si>
  <si>
    <t>{'positive': 82, 'neutral': 51, 'negative': 117}</t>
  </si>
  <si>
    <t>August 29, 2019 (Australia)</t>
  </si>
  <si>
    <t>Aisling Franciosi</t>
  </si>
  <si>
    <t>Causeway Films</t>
  </si>
  <si>
    <t>Greta</t>
  </si>
  <si>
    <t>https://www.youtube.com/watch?v=WAEoJkL_8zU</t>
  </si>
  <si>
    <t>WAEoJkL_8zU</t>
  </si>
  <si>
    <t>March 1, 2019 (United States)</t>
  </si>
  <si>
    <t>Isabelle Huppert</t>
  </si>
  <si>
    <t>I Feel Pretty</t>
  </si>
  <si>
    <t>https://www.youtube.com/watch?v=cVx9EFK3DWE</t>
  </si>
  <si>
    <t>cVx9EFK3DWE</t>
  </si>
  <si>
    <t>{'positive': 154, 'neutral': 68, 'negative': 28}</t>
  </si>
  <si>
    <t>April 20, 2018 (United States)</t>
  </si>
  <si>
    <t>Amy Schumer</t>
  </si>
  <si>
    <t>Huayi Brothers Pictures</t>
  </si>
  <si>
    <t>Hotel Artemis</t>
  </si>
  <si>
    <t>https://www.youtube.com/watch?v=JqfuKsoEEms</t>
  </si>
  <si>
    <t>JqfuKsoEEms</t>
  </si>
  <si>
    <t>{'positive': 106, 'neutral': 100, 'negative': 44}</t>
  </si>
  <si>
    <t>June 8, 2018 (United States)</t>
  </si>
  <si>
    <t>Drew Pearce</t>
  </si>
  <si>
    <t>Jodie Foster</t>
  </si>
  <si>
    <t>The Ink Factory</t>
  </si>
  <si>
    <t>Slender Man</t>
  </si>
  <si>
    <t>https://www.youtube.com/watch?v=ySy8mcceTno</t>
  </si>
  <si>
    <t>ySy8mcceTno</t>
  </si>
  <si>
    <t>{'positive': 82, 'neutral': 98, 'negative': 71}</t>
  </si>
  <si>
    <t>August 10, 2018 (United States)</t>
  </si>
  <si>
    <t>Sylvain White</t>
  </si>
  <si>
    <t>David Birke</t>
  </si>
  <si>
    <t>Joey King</t>
  </si>
  <si>
    <t>Trial by Fire</t>
  </si>
  <si>
    <t>https://www.youtube.com/watch?v=rrq6SOwyr5s</t>
  </si>
  <si>
    <t>rrq6SOwyr5s</t>
  </si>
  <si>
    <t>{'positive': 36, 'neutral': 29, 'negative': 41}</t>
  </si>
  <si>
    <t>May 17, 2019 (United States)</t>
  </si>
  <si>
    <t>Geoffrey Fletcher</t>
  </si>
  <si>
    <t>Flashlight Films</t>
  </si>
  <si>
    <t>American Woman</t>
  </si>
  <si>
    <t>https://www.youtube.com/watch?v=g_cy_HH83z4</t>
  </si>
  <si>
    <t>g_cy_HH83z4</t>
  </si>
  <si>
    <t>{'positive': 31, 'neutral': 19, 'negative': 11}</t>
  </si>
  <si>
    <t>June 14, 2019 (United States)</t>
  </si>
  <si>
    <t>Jake Scott</t>
  </si>
  <si>
    <t>Brad Ingelsby</t>
  </si>
  <si>
    <t>Sienna Miller</t>
  </si>
  <si>
    <t>Romulus Entertainment</t>
  </si>
  <si>
    <t>Book Club</t>
  </si>
  <si>
    <t>https://www.youtube.com/watch?v=LDxgPIsv6sY</t>
  </si>
  <si>
    <t>LDxgPIsv6sY</t>
  </si>
  <si>
    <t>{'positive': 136, 'neutral': 62, 'negative': 52}</t>
  </si>
  <si>
    <t>May 18, 2018 (United States)</t>
  </si>
  <si>
    <t>Bill Holderman</t>
  </si>
  <si>
    <t>Diane Keaton</t>
  </si>
  <si>
    <t>Apartment Story</t>
  </si>
  <si>
    <t>Slaughterhouse Rulez</t>
  </si>
  <si>
    <t>https://www.youtube.com/watch?v=xVzhqPC-CCM</t>
  </si>
  <si>
    <t>xVzhqPC-CCM</t>
  </si>
  <si>
    <t>{'positive': 80, 'neutral': 116, 'negative': 55}</t>
  </si>
  <si>
    <t>Crispian Mills</t>
  </si>
  <si>
    <t>Jassa Ahluwalia</t>
  </si>
  <si>
    <t>Catalyst Global Media</t>
  </si>
  <si>
    <t>Sorry to Bother You</t>
  </si>
  <si>
    <t>https://www.youtube.com/watch?v=enH3xA4mYcY</t>
  </si>
  <si>
    <t>enH3xA4mYcY</t>
  </si>
  <si>
    <t>{'positive': 107, 'neutral': 79, 'negative': 64}</t>
  </si>
  <si>
    <t>July 13, 2018 (United States)</t>
  </si>
  <si>
    <t>Boots Riley</t>
  </si>
  <si>
    <t>LaKeith Stanfield</t>
  </si>
  <si>
    <t>Pacific Rim: Uprising</t>
  </si>
  <si>
    <t>https://www.youtube.com/watch?v=_EhiLLOhVis</t>
  </si>
  <si>
    <t>_EhiLLOhVis</t>
  </si>
  <si>
    <t>March 23, 2018 (United States)</t>
  </si>
  <si>
    <t>Steven S. DeKnight</t>
  </si>
  <si>
    <t>John Boyega</t>
  </si>
  <si>
    <t>Holmes &amp; Watson</t>
  </si>
  <si>
    <t>https://www.youtube.com/watch?v=sP5cLX2FLdM</t>
  </si>
  <si>
    <t>sP5cLX2FLdM</t>
  </si>
  <si>
    <t>{'positive': 48, 'neutral': 35, 'negative': 42}</t>
  </si>
  <si>
    <t>December 25, 2018 (United States)</t>
  </si>
  <si>
    <t>Etan Cohen</t>
  </si>
  <si>
    <t>The Darkest Minds</t>
  </si>
  <si>
    <t>https://www.youtube.com/watch?v=tN8o_E_f9FQ</t>
  </si>
  <si>
    <t>tN8o_E_f9FQ</t>
  </si>
  <si>
    <t>{'positive': 90, 'neutral': 107, 'negative': 54}</t>
  </si>
  <si>
    <t>August 3, 2018 (United States)</t>
  </si>
  <si>
    <t>Jennifer Yuh Nelson</t>
  </si>
  <si>
    <t>Chad Hodge</t>
  </si>
  <si>
    <t>21 Laps Entertainment</t>
  </si>
  <si>
    <t>Cold War</t>
  </si>
  <si>
    <t>https://www.youtube.com/watch?v=8ImvkXgGVWw</t>
  </si>
  <si>
    <t>8ImvkXgGVWw</t>
  </si>
  <si>
    <t>{'positive': 114, 'neutral': 100, 'negative': 36}</t>
  </si>
  <si>
    <t>June 8, 2018 (Poland)</t>
  </si>
  <si>
    <t>Joanna Kulig</t>
  </si>
  <si>
    <t>Truth or Dare</t>
  </si>
  <si>
    <t>https://www.youtube.com/watch?v=Cgnk3MLw9TM</t>
  </si>
  <si>
    <t>Cgnk3MLw9TM</t>
  </si>
  <si>
    <t>{'positive': 92, 'neutral': 114, 'negative': 44}</t>
  </si>
  <si>
    <t>Michael Reisz</t>
  </si>
  <si>
    <t>Lucy Hale</t>
  </si>
  <si>
    <t>Alpha</t>
  </si>
  <si>
    <t>https://www.youtube.com/watch?v=uIxnTi4GmCo</t>
  </si>
  <si>
    <t>uIxnTi4GmCo</t>
  </si>
  <si>
    <t>{'positive': 131, 'neutral': 78, 'negative': 41}</t>
  </si>
  <si>
    <t>August 17, 2018 (United States)</t>
  </si>
  <si>
    <t>Albert Hughes</t>
  </si>
  <si>
    <t>Daniele Sebastian Wiedenhaupt</t>
  </si>
  <si>
    <t>Studio 8</t>
  </si>
  <si>
    <t>At Eternity's Gate</t>
  </si>
  <si>
    <t>https://www.youtube.com/watch?v=T77PDm3e1iE</t>
  </si>
  <si>
    <t>T77PDm3e1iE</t>
  </si>
  <si>
    <t>February 15, 2019 (France)</t>
  </si>
  <si>
    <t>Julian Schnabel</t>
  </si>
  <si>
    <t>Jean-Claude CarriÃ¨re</t>
  </si>
  <si>
    <t>Willem Dafoe</t>
  </si>
  <si>
    <t>Overboard</t>
  </si>
  <si>
    <t>https://www.youtube.com/watch?v=HH6OuDYKWNE</t>
  </si>
  <si>
    <t>HH6OuDYKWNE</t>
  </si>
  <si>
    <t>{'positive': 122, 'neutral': 101, 'negative': 28}</t>
  </si>
  <si>
    <t>December 16, 1987 (United States)</t>
  </si>
  <si>
    <t>Goldie Hawn</t>
  </si>
  <si>
    <t>May 4, 2018 (United States)</t>
  </si>
  <si>
    <t>Rob Greenberg</t>
  </si>
  <si>
    <t>Bob Fisher</t>
  </si>
  <si>
    <t>Eugenio Derbez</t>
  </si>
  <si>
    <t>Summer of 84</t>
  </si>
  <si>
    <t>https://www.youtube.com/watch?v=Dll3huSYn9Y</t>
  </si>
  <si>
    <t>Dll3huSYn9Y</t>
  </si>
  <si>
    <t>{'positive': 16, 'neutral': 14, 'negative': 6}</t>
  </si>
  <si>
    <t>FranÃ§ois Simard</t>
  </si>
  <si>
    <t>Matt Leslie</t>
  </si>
  <si>
    <t>Graham Verchere</t>
  </si>
  <si>
    <t>Brightlight Pictures</t>
  </si>
  <si>
    <t>Arctic</t>
  </si>
  <si>
    <t>https://www.youtube.com/watch?v=N5aD9ppoQIo</t>
  </si>
  <si>
    <t>N5aD9ppoQIo</t>
  </si>
  <si>
    <t>{'positive': 122, 'neutral': 77, 'negative': 51}</t>
  </si>
  <si>
    <t>January 31, 2019 (Denmark)</t>
  </si>
  <si>
    <t>Joe Penna</t>
  </si>
  <si>
    <t>Armory Films</t>
  </si>
  <si>
    <t>A Wrinkle in Time</t>
  </si>
  <si>
    <t>https://www.youtube.com/watch?v=UhZ56rcWwRQ</t>
  </si>
  <si>
    <t>UhZ56rcWwRQ</t>
  </si>
  <si>
    <t>{'positive': 102, 'neutral': 84, 'negative': 64}</t>
  </si>
  <si>
    <t>Ava DuVernay</t>
  </si>
  <si>
    <t>Jennifer Lee</t>
  </si>
  <si>
    <t>Storm Reid</t>
  </si>
  <si>
    <t>Legend3D</t>
  </si>
  <si>
    <t>London Fields</t>
  </si>
  <si>
    <t>https://www.youtube.com/watch?v=kPYZn-6WI8o</t>
  </si>
  <si>
    <t>kPYZn-6WI8o</t>
  </si>
  <si>
    <t>{'positive': 87, 'neutral': 85, 'negative': 78}</t>
  </si>
  <si>
    <t>Mathew Cullen</t>
  </si>
  <si>
    <t>Roberta Hanley</t>
  </si>
  <si>
    <t>Amber Heard</t>
  </si>
  <si>
    <t>Muse Productions</t>
  </si>
  <si>
    <t>Andhadhun</t>
  </si>
  <si>
    <t>https://www.youtube.com/watch?v=2iVYI99VGaw</t>
  </si>
  <si>
    <t>2iVYI99VGaw</t>
  </si>
  <si>
    <t>{'positive': 85, 'neutral': 140, 'negative': 25}</t>
  </si>
  <si>
    <t>Sriram Raghavan</t>
  </si>
  <si>
    <t>Arijit Biswas</t>
  </si>
  <si>
    <t>Ayushmann Khurrana</t>
  </si>
  <si>
    <t>Matchbox Pictures</t>
  </si>
  <si>
    <t>Hotel Mumbai</t>
  </si>
  <si>
    <t>https://www.youtube.com/watch?v=A8IxhVslvro</t>
  </si>
  <si>
    <t>A8IxhVslvro</t>
  </si>
  <si>
    <t>{'positive': 73, 'neutral': 95, 'negative': 82}</t>
  </si>
  <si>
    <t>March 29, 2019 (United States)</t>
  </si>
  <si>
    <t>Anthony Maras</t>
  </si>
  <si>
    <t>John Collee</t>
  </si>
  <si>
    <t>India Take One Productions</t>
  </si>
  <si>
    <t>Life of the Party</t>
  </si>
  <si>
    <t>https://www.youtube.com/watch?v=T1B1CxmAXLk</t>
  </si>
  <si>
    <t>T1B1CxmAXLk</t>
  </si>
  <si>
    <t>{'positive': 110, 'neutral': 70, 'negative': 70}</t>
  </si>
  <si>
    <t>Ben Falcone</t>
  </si>
  <si>
    <t>Melissa McCarthy</t>
  </si>
  <si>
    <t>American Animals</t>
  </si>
  <si>
    <t>https://www.youtube.com/watch?v=tmJYELj-jNE</t>
  </si>
  <si>
    <t>tmJYELj-jNE</t>
  </si>
  <si>
    <t>{'positive': 119, 'neutral': 77, 'negative': 54}</t>
  </si>
  <si>
    <t>August 14, 2018 (United States)</t>
  </si>
  <si>
    <t>Bart Layton</t>
  </si>
  <si>
    <t>Spencer Reinhard</t>
  </si>
  <si>
    <t>The House with a Clock in Its Walls</t>
  </si>
  <si>
    <t>https://www.youtube.com/watch?v=oQGA42-U0Ro</t>
  </si>
  <si>
    <t>oQGA42-U0Ro</t>
  </si>
  <si>
    <t>{'positive': 110, 'neutral': 90, 'negative': 51}</t>
  </si>
  <si>
    <t>John Bellairs</t>
  </si>
  <si>
    <t>Brian Banks</t>
  </si>
  <si>
    <t>https://www.youtube.com/watch?v=k9-PqY5pEeo</t>
  </si>
  <si>
    <t>k9-PqY5pEeo</t>
  </si>
  <si>
    <t>{'positive': 86, 'neutral': 60, 'negative': 104}</t>
  </si>
  <si>
    <t>August 9, 2019 (United States)</t>
  </si>
  <si>
    <t>Tom Shadyac</t>
  </si>
  <si>
    <t>Doug Atchison</t>
  </si>
  <si>
    <t>Aldis Hodge</t>
  </si>
  <si>
    <t>ShivHans Pictures</t>
  </si>
  <si>
    <t>Gotti</t>
  </si>
  <si>
    <t>https://www.youtube.com/watch?v=D_nv-5xCp50</t>
  </si>
  <si>
    <t>D_nv-5xCp50</t>
  </si>
  <si>
    <t>June 14, 2018 (Hungary)</t>
  </si>
  <si>
    <t>Kevin Connolly</t>
  </si>
  <si>
    <t>Leo Rossi</t>
  </si>
  <si>
    <t>Destroyer</t>
  </si>
  <si>
    <t>https://www.youtube.com/watch?v=bqHaLUoiWZU</t>
  </si>
  <si>
    <t>bqHaLUoiWZU</t>
  </si>
  <si>
    <t>{'positive': 111, 'neutral': 90, 'negative': 49}</t>
  </si>
  <si>
    <t>December 27, 2018 (Israel)</t>
  </si>
  <si>
    <t>We Have Always Lived in the Castle</t>
  </si>
  <si>
    <t>https://www.youtube.com/watch?v=NQg-nUoMCBo</t>
  </si>
  <si>
    <t>NQg-nUoMCBo</t>
  </si>
  <si>
    <t>{'positive': 55, 'neutral': 44, 'negative': 25}</t>
  </si>
  <si>
    <t>Stacie Passon</t>
  </si>
  <si>
    <t>Mark Kruger</t>
  </si>
  <si>
    <t>Taissa Farmiga</t>
  </si>
  <si>
    <t>Mighty Engine</t>
  </si>
  <si>
    <t>The Miseducation of Cameron Post</t>
  </si>
  <si>
    <t>https://www.youtube.com/watch?v=toXBb638n2Y</t>
  </si>
  <si>
    <t>toXBb638n2Y</t>
  </si>
  <si>
    <t>{'positive': 111, 'neutral': 89, 'negative': 50}</t>
  </si>
  <si>
    <t>September 7, 2018 (United Kingdom)</t>
  </si>
  <si>
    <t>Desiree Akhavan</t>
  </si>
  <si>
    <t>ChloÃ« Grace Moretz</t>
  </si>
  <si>
    <t>Beachside Films</t>
  </si>
  <si>
    <t>Insidious: The Last Key</t>
  </si>
  <si>
    <t>https://www.youtube.com/watch?v=acQyrwQyCOk</t>
  </si>
  <si>
    <t>acQyrwQyCOk</t>
  </si>
  <si>
    <t>{'positive': 82, 'neutral': 103, 'negative': 65}</t>
  </si>
  <si>
    <t>Adam Robitel</t>
  </si>
  <si>
    <t>Lin Shaye</t>
  </si>
  <si>
    <t>Mary Magdalene</t>
  </si>
  <si>
    <t>https://www.youtube.com/watch?v=d385fB-94aU</t>
  </si>
  <si>
    <t>d385fB-94aU</t>
  </si>
  <si>
    <t>{'positive': 110, 'neutral': 93, 'negative': 47}</t>
  </si>
  <si>
    <t>March 16, 2018 (United Kingdom)</t>
  </si>
  <si>
    <t>Garth Davis</t>
  </si>
  <si>
    <t>Helen Edmundson</t>
  </si>
  <si>
    <t>Don't Worry, He Won't Get Far on Foot</t>
  </si>
  <si>
    <t>https://www.youtube.com/watch?v=2BwxeOzSx8A</t>
  </si>
  <si>
    <t>2BwxeOzSx8A</t>
  </si>
  <si>
    <t>{'positive': 93, 'neutral': 79, 'negative': 34}</t>
  </si>
  <si>
    <t>April 4, 2018 (France)</t>
  </si>
  <si>
    <t>John Callahan</t>
  </si>
  <si>
    <t>Amazon Studios</t>
  </si>
  <si>
    <t>Can You Ever Forgive Me?</t>
  </si>
  <si>
    <t>https://www.youtube.com/watch?v=UvJIaNsf_bY</t>
  </si>
  <si>
    <t>UvJIaNsf_bY</t>
  </si>
  <si>
    <t>{'positive': 159, 'neutral': 61, 'negative': 30}</t>
  </si>
  <si>
    <t>November 2, 2018 (South Africa)</t>
  </si>
  <si>
    <t>Nicole Holofcener</t>
  </si>
  <si>
    <t>Archer Gray</t>
  </si>
  <si>
    <t>Unsane</t>
  </si>
  <si>
    <t>https://www.youtube.com/watch?v=u7KZrt_cHH0</t>
  </si>
  <si>
    <t>u7KZrt_cHH0</t>
  </si>
  <si>
    <t>Jonathan Bernstein</t>
  </si>
  <si>
    <t>Claire Foy</t>
  </si>
  <si>
    <t>Boy Erased</t>
  </si>
  <si>
    <t>https://www.youtube.com/watch?v=-B71eyB_Onw</t>
  </si>
  <si>
    <t>{'positive': 123, 'neutral': 48, 'negative': 80}</t>
  </si>
  <si>
    <t>November 8, 2018 (Australia)</t>
  </si>
  <si>
    <t>Garrard Conley</t>
  </si>
  <si>
    <t>Lucas Hedges</t>
  </si>
  <si>
    <t>Johnny English Strikes Again</t>
  </si>
  <si>
    <t>https://www.youtube.com/watch?v=-Qv6p6pTz5I</t>
  </si>
  <si>
    <t>David Kerr</t>
  </si>
  <si>
    <t>William Davies</t>
  </si>
  <si>
    <t>Skyscraper</t>
  </si>
  <si>
    <t>https://www.youtube.com/watch?v=t9QePUT-Yt8</t>
  </si>
  <si>
    <t>t9QePUT-Yt8</t>
  </si>
  <si>
    <t>{'positive': 107, 'neutral': 92, 'negative': 51}</t>
  </si>
  <si>
    <t>Rawson Marshall Thurber</t>
  </si>
  <si>
    <t>Wildlife</t>
  </si>
  <si>
    <t>https://www.youtube.com/watch?v=OoJpVQTY_t4</t>
  </si>
  <si>
    <t>OoJpVQTY_t4</t>
  </si>
  <si>
    <t>{'positive': 115, 'neutral': 82, 'negative': 53}</t>
  </si>
  <si>
    <t>January 1, 2019 (United States)</t>
  </si>
  <si>
    <t>Ed Oxenbould</t>
  </si>
  <si>
    <t>June Pictures</t>
  </si>
  <si>
    <t>The Old Man &amp; the Gun</t>
  </si>
  <si>
    <t>https://www.youtube.com/watch?v=d7rlUe-Thvk</t>
  </si>
  <si>
    <t>d7rlUe-Thvk</t>
  </si>
  <si>
    <t>{'positive': 135, 'neutral': 76, 'negative': 39}</t>
  </si>
  <si>
    <t>Forever My Girl</t>
  </si>
  <si>
    <t>https://www.youtube.com/watch?v=5iEOQn8UUHI</t>
  </si>
  <si>
    <t>5iEOQn8UUHI</t>
  </si>
  <si>
    <t>{'positive': 141, 'neutral': 92, 'negative': 18}</t>
  </si>
  <si>
    <t>Bethany Ashton Wolf</t>
  </si>
  <si>
    <t>Alex Roe</t>
  </si>
  <si>
    <t>On the Basis of Sex</t>
  </si>
  <si>
    <t>https://www.youtube.com/watch?v=28dHbIR_NB4</t>
  </si>
  <si>
    <t>28dHbIR_NB4</t>
  </si>
  <si>
    <t>{'positive': 113, 'neutral': 80, 'negative': 58}</t>
  </si>
  <si>
    <t>Mimi Leder</t>
  </si>
  <si>
    <t>Daniel Stiepleman</t>
  </si>
  <si>
    <t>Alibaba Pictures</t>
  </si>
  <si>
    <t>I Want to Eat Your Pancreas</t>
  </si>
  <si>
    <t>https://www.youtube.com/watch?v=MmoBvmJA9XI</t>
  </si>
  <si>
    <t>MmoBvmJA9XI</t>
  </si>
  <si>
    <t>{'positive': 98, 'neutral': 73, 'negative': 79}</t>
  </si>
  <si>
    <t>September 1, 2018 (Japan)</t>
  </si>
  <si>
    <t>Shin'ichirÃ´ Ushijima</t>
  </si>
  <si>
    <t>Yoru Sumino</t>
  </si>
  <si>
    <t>Mahiro Takasugi</t>
  </si>
  <si>
    <t>ABC Animation</t>
  </si>
  <si>
    <t>The Man Who Killed Don Quixote</t>
  </si>
  <si>
    <t>https://www.youtube.com/watch?v=yiiRZJUTT2k</t>
  </si>
  <si>
    <t>yiiRZJUTT2k</t>
  </si>
  <si>
    <t>{'positive': 98, 'neutral': 101, 'negative': 51}</t>
  </si>
  <si>
    <t>May 19, 2018 (France)</t>
  </si>
  <si>
    <t>JosÃ© Luis Ferrer</t>
  </si>
  <si>
    <t>Alacran Pictures</t>
  </si>
  <si>
    <t>The Catcher Was a Spy</t>
  </si>
  <si>
    <t>https://www.youtube.com/watch?v=W0XTxOs-_Os</t>
  </si>
  <si>
    <t>W0XTxOs-_Os</t>
  </si>
  <si>
    <t>June 22, 2018 (United States)</t>
  </si>
  <si>
    <t>Robert Rodat</t>
  </si>
  <si>
    <t>PalmStar Media</t>
  </si>
  <si>
    <t>Welcome to Marwen</t>
  </si>
  <si>
    <t>https://www.youtube.com/watch?v=W6dy7xQ8NeE</t>
  </si>
  <si>
    <t>W6dy7xQ8NeE</t>
  </si>
  <si>
    <t>{'positive': 112, 'neutral': 71, 'negative': 67}</t>
  </si>
  <si>
    <t>December 21, 2018 (United States)</t>
  </si>
  <si>
    <t>Bad Samaritan</t>
  </si>
  <si>
    <t>https://www.youtube.com/watch?v=2ZiNWzqll04</t>
  </si>
  <si>
    <t>2ZiNWzqll04</t>
  </si>
  <si>
    <t>{'positive': 74, 'neutral': 33, 'negative': 31}</t>
  </si>
  <si>
    <t>Brandon Boyce</t>
  </si>
  <si>
    <t>David Tennant</t>
  </si>
  <si>
    <t>Electric Entertainment</t>
  </si>
  <si>
    <t>Border</t>
  </si>
  <si>
    <t>https://www.youtube.com/watch?v=QMs28A1s1OA</t>
  </si>
  <si>
    <t>QMs28A1s1OA</t>
  </si>
  <si>
    <t>{'positive': 101, 'neutral': 113, 'negative': 36}</t>
  </si>
  <si>
    <t>Ali Abbasi</t>
  </si>
  <si>
    <t>Eva Melander</t>
  </si>
  <si>
    <t>Meta Film Stockholm</t>
  </si>
  <si>
    <t>Gringo</t>
  </si>
  <si>
    <t>https://www.youtube.com/watch?v=MnKbM9Zxtn8</t>
  </si>
  <si>
    <t>MnKbM9Zxtn8</t>
  </si>
  <si>
    <t>{'positive': 65, 'neutral': 65, 'negative': 38}</t>
  </si>
  <si>
    <t>Nash Edgerton</t>
  </si>
  <si>
    <t>Anthony Tambakis</t>
  </si>
  <si>
    <t>Assassination Nation</t>
  </si>
  <si>
    <t>https://www.youtube.com/watch?v=d9qyOGEuLY4</t>
  </si>
  <si>
    <t>d9qyOGEuLY4</t>
  </si>
  <si>
    <t>{'positive': 125, 'neutral': 71, 'negative': 54}</t>
  </si>
  <si>
    <t>Sam Levinson</t>
  </si>
  <si>
    <t>Odessa Young</t>
  </si>
  <si>
    <t>Unfriended: Dark Web</t>
  </si>
  <si>
    <t>https://www.youtube.com/watch?v=XenTM_C9fxM</t>
  </si>
  <si>
    <t>XenTM_C9fxM</t>
  </si>
  <si>
    <t>{'positive': 66, 'neutral': 114, 'negative': 70}</t>
  </si>
  <si>
    <t>July 20, 2018 (United States)</t>
  </si>
  <si>
    <t>Colin Woodell</t>
  </si>
  <si>
    <t>Bazelevs Production</t>
  </si>
  <si>
    <t>The Nutcracker and the Four Realms</t>
  </si>
  <si>
    <t>https://www.youtube.com/watch?v=BXfxLIuNJvw</t>
  </si>
  <si>
    <t>BXfxLIuNJvw</t>
  </si>
  <si>
    <t>{'positive': 118, 'neutral': 87, 'negative': 45}</t>
  </si>
  <si>
    <t>November 2, 2018 (United States)</t>
  </si>
  <si>
    <t>Ashleigh Powell</t>
  </si>
  <si>
    <t>Mackenzie Foy</t>
  </si>
  <si>
    <t>Little Italy</t>
  </si>
  <si>
    <t>https://www.youtube.com/watch?v=I-DMrk3hqEE</t>
  </si>
  <si>
    <t>I-DMrk3hqEE</t>
  </si>
  <si>
    <t>{'positive': 62, 'neutral': 85, 'negative': 41}</t>
  </si>
  <si>
    <t>Steve Galluccio</t>
  </si>
  <si>
    <t>Firsttake Entertainment</t>
  </si>
  <si>
    <t>The Happytime Murders</t>
  </si>
  <si>
    <t>https://www.youtube.com/watch?v=-eks8LG72uo</t>
  </si>
  <si>
    <t>Brian Henson</t>
  </si>
  <si>
    <t>Todd Berger</t>
  </si>
  <si>
    <t>DATA ANALYST TASK LIST</t>
  </si>
  <si>
    <t>GENTRY BY MOVIES</t>
  </si>
  <si>
    <t>GENTRY BY RATING</t>
  </si>
  <si>
    <t>GENTRY BY WRITERS</t>
  </si>
  <si>
    <t>GROSS TREND REPORT</t>
  </si>
  <si>
    <t>TOP 5 COMPANIES</t>
  </si>
  <si>
    <t>COMPANY BY SENTIMENT SCORE</t>
  </si>
  <si>
    <t>GENTRY BY RUNTIME</t>
  </si>
  <si>
    <t>Analyze the YOUTUBE data for 2015  and provide report for capturing the items listed below. An excellent report would aid  strategic decisions for the coming year.</t>
  </si>
  <si>
    <t>Grand Total</t>
  </si>
  <si>
    <t>Row Labels</t>
  </si>
  <si>
    <t>Count of name</t>
  </si>
  <si>
    <t>Count of rating</t>
  </si>
  <si>
    <t>Count of writer</t>
  </si>
  <si>
    <t>Count of sentiment_scores</t>
  </si>
  <si>
    <t>Sum of runtime</t>
  </si>
  <si>
    <t>Sum of gross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</si>
</sst>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1009]#,##0.00"/>
  </numFmts>
  <fonts count="3" x14ac:knownFonts="1">
    <font>
      <sz val="11"/>
      <color theme="1"/>
      <name val="Calibri"/>
      <family val="2"/>
      <scheme val="minor"/>
    </font>
    <font>
      <b/>
      <sz val="11"/>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C00000"/>
        <bgColor indexed="64"/>
      </patternFill>
    </fill>
    <fill>
      <patternFill patternType="solid">
        <fgColor rgb="FFE2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2" fillId="0" borderId="0" xfId="0" applyFont="1" applyAlignment="1">
      <alignment vertical="center" wrapText="1"/>
    </xf>
    <xf numFmtId="0" fontId="0" fillId="0" borderId="0" xfId="0" applyAlignment="1">
      <alignment horizontal="left"/>
    </xf>
    <xf numFmtId="164" fontId="0" fillId="0" borderId="0" xfId="0" applyNumberFormat="1"/>
    <xf numFmtId="0" fontId="0" fillId="3" borderId="0" xfId="0" applyFill="1"/>
    <xf numFmtId="0" fontId="0" fillId="3" borderId="0" xfId="0" applyFill="1" applyAlignment="1">
      <alignment horizontal="left"/>
    </xf>
    <xf numFmtId="164" fontId="0" fillId="3" borderId="0" xfId="0" applyNumberFormat="1" applyFill="1"/>
    <xf numFmtId="0" fontId="1" fillId="2" borderId="0" xfId="0" applyFont="1" applyFill="1"/>
    <xf numFmtId="0" fontId="0" fillId="2" borderId="1" xfId="0" applyFill="1" applyBorder="1"/>
    <xf numFmtId="0" fontId="1" fillId="3" borderId="0" xfId="0" applyFont="1" applyFill="1"/>
  </cellXfs>
  <cellStyles count="1">
    <cellStyle name="Normal" xfId="0" builtinId="0"/>
  </cellStyles>
  <dxfs count="32">
    <dxf>
      <fill>
        <patternFill patternType="solid">
          <bgColor rgb="FFE20000"/>
        </patternFill>
      </fill>
    </dxf>
    <dxf>
      <fill>
        <patternFill patternType="solid">
          <bgColor rgb="FFE20000"/>
        </patternFill>
      </fill>
    </dxf>
    <dxf>
      <fill>
        <patternFill patternType="solid">
          <bgColor rgb="FFE20000"/>
        </patternFill>
      </fill>
    </dxf>
    <dxf>
      <fill>
        <patternFill patternType="solid">
          <bgColor rgb="FFE20000"/>
        </patternFill>
      </fill>
    </dxf>
    <dxf>
      <fill>
        <patternFill patternType="solid">
          <bgColor rgb="FFE20000"/>
        </patternFill>
      </fill>
    </dxf>
    <dxf>
      <fill>
        <patternFill patternType="solid">
          <bgColor rgb="FFE20000"/>
        </patternFill>
      </fill>
    </dxf>
    <dxf>
      <fill>
        <patternFill patternType="solid">
          <bgColor rgb="FFE20000"/>
        </patternFill>
      </fill>
    </dxf>
    <dxf>
      <fill>
        <patternFill patternType="solid">
          <bgColor rgb="FFE20000"/>
        </patternFill>
      </fill>
    </dxf>
    <dxf>
      <fill>
        <patternFill patternType="solid">
          <bgColor rgb="FFE20000"/>
        </patternFill>
      </fill>
    </dxf>
    <dxf>
      <fill>
        <patternFill patternType="solid">
          <bgColor rgb="FFE20000"/>
        </patternFill>
      </fill>
    </dxf>
    <dxf>
      <fill>
        <patternFill patternType="solid">
          <bgColor rgb="FFE20000"/>
        </patternFill>
      </fill>
    </dxf>
    <dxf>
      <numFmt numFmtId="164" formatCode="[$$-1009]#,##0.00"/>
    </dxf>
    <dxf>
      <numFmt numFmtId="164" formatCode="[$$-1009]#,##0.00"/>
    </dxf>
    <dxf>
      <fill>
        <patternFill patternType="solid">
          <bgColor rgb="FFE20000"/>
        </patternFill>
      </fill>
    </dxf>
    <dxf>
      <fill>
        <patternFill patternType="solid">
          <bgColor rgb="FFE20000"/>
        </patternFill>
      </fill>
    </dxf>
    <dxf>
      <fill>
        <patternFill patternType="solid">
          <bgColor rgb="FFE20000"/>
        </patternFill>
      </fill>
    </dxf>
    <dxf>
      <fill>
        <patternFill patternType="solid">
          <bgColor rgb="FFE20000"/>
        </patternFill>
      </fill>
    </dxf>
    <dxf>
      <fill>
        <patternFill patternType="solid">
          <bgColor rgb="FFE20000"/>
        </patternFill>
      </fill>
    </dxf>
    <dxf>
      <fill>
        <patternFill patternType="solid">
          <bgColor rgb="FFE20000"/>
        </patternFill>
      </fill>
    </dxf>
    <dxf>
      <fill>
        <patternFill patternType="solid">
          <bgColor rgb="FFE20000"/>
        </patternFill>
      </fill>
    </dxf>
    <dxf>
      <fill>
        <patternFill patternType="solid">
          <bgColor rgb="FFE20000"/>
        </patternFill>
      </fill>
    </dxf>
    <dxf>
      <fill>
        <patternFill patternType="solid">
          <bgColor rgb="FFE20000"/>
        </patternFill>
      </fill>
    </dxf>
    <dxf>
      <fill>
        <patternFill patternType="solid">
          <bgColor rgb="FFE20000"/>
        </patternFill>
      </fill>
    </dxf>
    <dxf>
      <fill>
        <patternFill patternType="solid">
          <bgColor rgb="FFE20000"/>
        </patternFill>
      </fill>
    </dxf>
    <dxf>
      <fill>
        <patternFill patternType="solid">
          <bgColor rgb="FFE20000"/>
        </patternFill>
      </fill>
    </dxf>
    <dxf>
      <fill>
        <patternFill patternType="solid">
          <bgColor rgb="FFE20000"/>
        </patternFill>
      </fill>
    </dxf>
    <dxf>
      <fill>
        <patternFill patternType="solid">
          <bgColor rgb="FFE20000"/>
        </patternFill>
      </fill>
    </dxf>
    <dxf>
      <fill>
        <patternFill patternType="solid">
          <bgColor rgb="FFE20000"/>
        </patternFill>
      </fill>
    </dxf>
    <dxf>
      <border>
        <left style="thin">
          <color rgb="FFC00000"/>
        </left>
        <right style="thin">
          <color rgb="FFC00000"/>
        </right>
        <top style="thin">
          <color rgb="FFC00000"/>
        </top>
        <bottom style="thin">
          <color rgb="FFC00000"/>
        </bottom>
        <vertical style="thin">
          <color rgb="FFC00000"/>
        </vertical>
      </border>
    </dxf>
    <dxf>
      <fill>
        <patternFill>
          <fgColor rgb="FFC00000"/>
        </patternFill>
      </fill>
    </dxf>
    <dxf>
      <fill>
        <patternFill patternType="lightHorizontal">
          <fgColor rgb="FFC00000"/>
          <bgColor rgb="FFC00000"/>
        </patternFill>
      </fill>
    </dxf>
    <dxf>
      <fill>
        <patternFill>
          <bgColor rgb="FFC00000"/>
        </patternFill>
      </fill>
    </dxf>
  </dxfs>
  <tableStyles count="5" defaultTableStyle="TableStyleMedium2" defaultPivotStyle="PivotStyleLight16">
    <tableStyle name="Slicer Style 1" pivot="0" table="0" count="1" xr9:uid="{6365CFC3-1F70-4B10-BA19-B7B61D901511}">
      <tableStyleElement type="wholeTable" dxfId="31"/>
    </tableStyle>
    <tableStyle name="Slicer Style 2" pivot="0" table="0" count="0" xr9:uid="{3752AC62-B1C3-4193-AAA5-43DBA873F1DC}"/>
    <tableStyle name="Slicer Style 3" pivot="0" table="0" count="1" xr9:uid="{BDE7928A-0E3A-41F8-80FF-09A375E76957}">
      <tableStyleElement type="wholeTable" dxfId="30"/>
    </tableStyle>
    <tableStyle name="Slicer Style 4" pivot="0" table="0" count="1" xr9:uid="{CD6BA0E6-1964-4805-8E37-945BDC63F6FF}">
      <tableStyleElement type="wholeTable" dxfId="29"/>
    </tableStyle>
    <tableStyle name="Slicer Style 5" pivot="0" table="0" count="1" xr9:uid="{E5DFD6A9-5319-40DA-9EF1-D6F2F6ED5EF3}">
      <tableStyleElement type="wholeTable" dxfId="28"/>
    </tableStyle>
  </tableStyles>
  <colors>
    <mruColors>
      <color rgb="FF960000"/>
      <color rgb="FF820000"/>
      <color rgb="FFFED8D2"/>
      <color rgb="FFFFD5D5"/>
      <color rgb="FFE20000"/>
      <color rgb="FFFDC3B9"/>
      <color rgb="FFFF8B8B"/>
      <color rgb="FFFF4343"/>
      <color rgb="FFEF5B57"/>
      <color rgb="FFFF4A11"/>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[YOUTUBE ANALYSIS.xlsx]GENTRY BY MOVIES!PivotTable1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GENTRY</a:t>
            </a:r>
            <a:r>
              <a:rPr lang="en-US" baseline="0"/>
              <a:t> BY MOVIES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32607"/>
          </a:solidFill>
          <a:ln>
            <a:noFill/>
          </a:ln>
          <a:effectLst/>
        </c:spPr>
      </c:pivotFmt>
      <c:pivotFmt>
        <c:idx val="2"/>
        <c:spPr>
          <a:solidFill>
            <a:srgbClr val="FA6850"/>
          </a:solidFill>
          <a:ln>
            <a:noFill/>
          </a:ln>
          <a:effectLst/>
        </c:spPr>
      </c:pivotFmt>
      <c:pivotFmt>
        <c:idx val="3"/>
        <c:spPr>
          <a:solidFill>
            <a:srgbClr val="FF8585"/>
          </a:solidFill>
          <a:ln>
            <a:noFill/>
          </a:ln>
          <a:effectLst/>
        </c:spPr>
      </c:pivotFmt>
      <c:pivotFmt>
        <c:idx val="4"/>
        <c:spPr>
          <a:solidFill>
            <a:srgbClr val="FF8585"/>
          </a:solidFill>
          <a:ln>
            <a:noFill/>
          </a:ln>
          <a:effectLst/>
        </c:spPr>
      </c:pivotFmt>
      <c:pivotFmt>
        <c:idx val="5"/>
        <c:spPr>
          <a:solidFill>
            <a:srgbClr val="FDC3B9"/>
          </a:solidFill>
          <a:ln>
            <a:noFill/>
          </a:ln>
          <a:effectLst/>
        </c:spPr>
      </c:pivotFmt>
      <c:pivotFmt>
        <c:idx val="6"/>
        <c:spPr>
          <a:solidFill>
            <a:srgbClr val="FDC3B9"/>
          </a:solidFill>
          <a:ln>
            <a:noFill/>
          </a:ln>
          <a:effectLst/>
        </c:spPr>
      </c:pivotFmt>
      <c:pivotFmt>
        <c:idx val="7"/>
        <c:spPr>
          <a:solidFill>
            <a:srgbClr val="FED8D2"/>
          </a:solidFill>
          <a:ln>
            <a:noFill/>
          </a:ln>
          <a:effectLst/>
        </c:spPr>
      </c:pivotFmt>
    </c:pivotFmts>
    <c:plotArea>
      <c:layout/>
      <c:barChart>
        <c:barDir val="bar"/>
        <c:grouping val="clustered"/>
        <c:varyColors val="0"/>
        <c:ser>
          <c:idx val="0"/>
          <c:order val="0"/>
          <c:tx>
            <c:strRef>
              <c:f>'GENTRY BY MOVIES'!$B$3</c:f>
              <c:strCache>
                <c:ptCount val="1"/>
                <c:pt idx="0">
                  <c:v>Total</c:v>
                </c:pt>
              </c:strCache>
            </c:strRef>
          </c:tx>
          <c:spPr>
            <a:solidFill>
              <a:srgbClr val="C00000"/>
            </a:solidFill>
            <a:ln>
              <a:noFill/>
            </a:ln>
            <a:effectLst/>
          </c:spPr>
          <c:invertIfNegative val="0"/>
          <c:dPt>
            <c:idx val="0"/>
            <c:invertIfNegative val="0"/>
            <c:bubble3D val="0"/>
            <c:spPr>
              <a:solidFill>
                <a:srgbClr val="FED8D2"/>
              </a:solidFill>
              <a:ln>
                <a:noFill/>
              </a:ln>
              <a:effectLst/>
            </c:spPr>
            <c:extLst>
              <c:ext xmlns:c16="http://schemas.microsoft.com/office/drawing/2014/chart" uri="{C3380CC4-5D6E-409C-BE32-E72D297353CC}">
                <c16:uniqueId val="{0000000F-E7A1-4373-90E1-7D325A908449}"/>
              </c:ext>
            </c:extLst>
          </c:dPt>
          <c:dPt>
            <c:idx val="1"/>
            <c:invertIfNegative val="0"/>
            <c:bubble3D val="0"/>
            <c:spPr>
              <a:solidFill>
                <a:srgbClr val="FDC3B9"/>
              </a:solidFill>
              <a:ln>
                <a:noFill/>
              </a:ln>
              <a:effectLst/>
            </c:spPr>
            <c:extLst>
              <c:ext xmlns:c16="http://schemas.microsoft.com/office/drawing/2014/chart" uri="{C3380CC4-5D6E-409C-BE32-E72D297353CC}">
                <c16:uniqueId val="{0000000E-E7A1-4373-90E1-7D325A908449}"/>
              </c:ext>
            </c:extLst>
          </c:dPt>
          <c:dPt>
            <c:idx val="2"/>
            <c:invertIfNegative val="0"/>
            <c:bubble3D val="0"/>
            <c:spPr>
              <a:solidFill>
                <a:srgbClr val="FDC3B9"/>
              </a:solidFill>
              <a:ln>
                <a:noFill/>
              </a:ln>
              <a:effectLst/>
            </c:spPr>
            <c:extLst>
              <c:ext xmlns:c16="http://schemas.microsoft.com/office/drawing/2014/chart" uri="{C3380CC4-5D6E-409C-BE32-E72D297353CC}">
                <c16:uniqueId val="{0000000D-E7A1-4373-90E1-7D325A908449}"/>
              </c:ext>
            </c:extLst>
          </c:dPt>
          <c:dPt>
            <c:idx val="3"/>
            <c:invertIfNegative val="0"/>
            <c:bubble3D val="0"/>
            <c:spPr>
              <a:solidFill>
                <a:srgbClr val="FF8585"/>
              </a:solidFill>
              <a:ln>
                <a:noFill/>
              </a:ln>
              <a:effectLst/>
            </c:spPr>
            <c:extLst>
              <c:ext xmlns:c16="http://schemas.microsoft.com/office/drawing/2014/chart" uri="{C3380CC4-5D6E-409C-BE32-E72D297353CC}">
                <c16:uniqueId val="{0000000C-E7A1-4373-90E1-7D325A908449}"/>
              </c:ext>
            </c:extLst>
          </c:dPt>
          <c:dPt>
            <c:idx val="4"/>
            <c:invertIfNegative val="0"/>
            <c:bubble3D val="0"/>
            <c:spPr>
              <a:solidFill>
                <a:srgbClr val="FF8585"/>
              </a:solidFill>
              <a:ln>
                <a:noFill/>
              </a:ln>
              <a:effectLst/>
            </c:spPr>
            <c:extLst>
              <c:ext xmlns:c16="http://schemas.microsoft.com/office/drawing/2014/chart" uri="{C3380CC4-5D6E-409C-BE32-E72D297353CC}">
                <c16:uniqueId val="{0000000B-E7A1-4373-90E1-7D325A908449}"/>
              </c:ext>
            </c:extLst>
          </c:dPt>
          <c:dPt>
            <c:idx val="5"/>
            <c:invertIfNegative val="0"/>
            <c:bubble3D val="0"/>
            <c:spPr>
              <a:solidFill>
                <a:srgbClr val="FA6850"/>
              </a:solidFill>
              <a:ln>
                <a:noFill/>
              </a:ln>
              <a:effectLst/>
            </c:spPr>
            <c:extLst>
              <c:ext xmlns:c16="http://schemas.microsoft.com/office/drawing/2014/chart" uri="{C3380CC4-5D6E-409C-BE32-E72D297353CC}">
                <c16:uniqueId val="{00000009-E7A1-4373-90E1-7D325A908449}"/>
              </c:ext>
            </c:extLst>
          </c:dPt>
          <c:dPt>
            <c:idx val="6"/>
            <c:invertIfNegative val="0"/>
            <c:bubble3D val="0"/>
            <c:spPr>
              <a:solidFill>
                <a:srgbClr val="E32607"/>
              </a:solidFill>
              <a:ln>
                <a:noFill/>
              </a:ln>
              <a:effectLst/>
            </c:spPr>
            <c:extLst>
              <c:ext xmlns:c16="http://schemas.microsoft.com/office/drawing/2014/chart" uri="{C3380CC4-5D6E-409C-BE32-E72D297353CC}">
                <c16:uniqueId val="{00000008-E7A1-4373-90E1-7D325A908449}"/>
              </c:ext>
            </c:extLst>
          </c:dPt>
          <c:trendline>
            <c:spPr>
              <a:ln w="19050" cap="rnd">
                <a:solidFill>
                  <a:schemeClr val="accent1"/>
                </a:solidFill>
                <a:prstDash val="sysDot"/>
              </a:ln>
              <a:effectLst/>
            </c:spPr>
            <c:trendlineType val="linear"/>
            <c:dispRSqr val="0"/>
            <c:dispEq val="0"/>
          </c:trendline>
          <c:cat>
            <c:strRef>
              <c:f>'GENTRY BY MOVIES'!$A$4:$A$12</c:f>
              <c:strCache>
                <c:ptCount val="8"/>
                <c:pt idx="0">
                  <c:v>Animation</c:v>
                </c:pt>
                <c:pt idx="1">
                  <c:v>Adventure</c:v>
                </c:pt>
                <c:pt idx="2">
                  <c:v>Biography</c:v>
                </c:pt>
                <c:pt idx="3">
                  <c:v>Horror</c:v>
                </c:pt>
                <c:pt idx="4">
                  <c:v>Crime</c:v>
                </c:pt>
                <c:pt idx="5">
                  <c:v>Drama</c:v>
                </c:pt>
                <c:pt idx="6">
                  <c:v>Comedy</c:v>
                </c:pt>
                <c:pt idx="7">
                  <c:v>Action</c:v>
                </c:pt>
              </c:strCache>
            </c:strRef>
          </c:cat>
          <c:val>
            <c:numRef>
              <c:f>'GENTRY BY MOVIES'!$B$4:$B$12</c:f>
              <c:numCache>
                <c:formatCode>General</c:formatCode>
                <c:ptCount val="8"/>
                <c:pt idx="0">
                  <c:v>30</c:v>
                </c:pt>
                <c:pt idx="1">
                  <c:v>62</c:v>
                </c:pt>
                <c:pt idx="2">
                  <c:v>73</c:v>
                </c:pt>
                <c:pt idx="3">
                  <c:v>73</c:v>
                </c:pt>
                <c:pt idx="4">
                  <c:v>86</c:v>
                </c:pt>
                <c:pt idx="5">
                  <c:v>214</c:v>
                </c:pt>
                <c:pt idx="6">
                  <c:v>264</c:v>
                </c:pt>
                <c:pt idx="7">
                  <c:v>296</c:v>
                </c:pt>
              </c:numCache>
            </c:numRef>
          </c:val>
          <c:extLst>
            <c:ext xmlns:c16="http://schemas.microsoft.com/office/drawing/2014/chart" uri="{C3380CC4-5D6E-409C-BE32-E72D297353CC}">
              <c16:uniqueId val="{00000000-E7A1-4373-90E1-7D325A908449}"/>
            </c:ext>
          </c:extLst>
        </c:ser>
        <c:dLbls>
          <c:showLegendKey val="0"/>
          <c:showVal val="0"/>
          <c:showCatName val="0"/>
          <c:showSerName val="0"/>
          <c:showPercent val="0"/>
          <c:showBubbleSize val="0"/>
        </c:dLbls>
        <c:gapWidth val="30"/>
        <c:axId val="239525311"/>
        <c:axId val="239520511"/>
      </c:barChart>
      <c:catAx>
        <c:axId val="239525311"/>
        <c:scaling>
          <c:orientation val="minMax"/>
        </c:scaling>
        <c:delete val="1"/>
        <c:axPos val="l"/>
        <c:numFmt formatCode="General" sourceLinked="1"/>
        <c:majorTickMark val="none"/>
        <c:minorTickMark val="none"/>
        <c:tickLblPos val="nextTo"/>
        <c:crossAx val="239520511"/>
        <c:crosses val="autoZero"/>
        <c:auto val="1"/>
        <c:lblAlgn val="ctr"/>
        <c:lblOffset val="100"/>
        <c:noMultiLvlLbl val="0"/>
      </c:catAx>
      <c:valAx>
        <c:axId val="239520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3952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[YOUTUBE ANALYSIS.xlsx]GENTRY BY MOVIES!PivotTable1</c:name>
    <c:fmtId val="5"/>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Gentry</a:t>
            </a:r>
            <a:r>
              <a:rPr lang="en-US" sz="1000" baseline="0"/>
              <a:t> By Movies</a:t>
            </a:r>
            <a:endParaRPr lang="en-US" sz="1000"/>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32607"/>
          </a:solidFill>
          <a:ln>
            <a:noFill/>
          </a:ln>
          <a:effectLst/>
        </c:spPr>
      </c:pivotFmt>
      <c:pivotFmt>
        <c:idx val="2"/>
        <c:spPr>
          <a:solidFill>
            <a:srgbClr val="FA6850"/>
          </a:solidFill>
          <a:ln>
            <a:noFill/>
          </a:ln>
          <a:effectLst/>
        </c:spPr>
      </c:pivotFmt>
      <c:pivotFmt>
        <c:idx val="3"/>
        <c:spPr>
          <a:solidFill>
            <a:srgbClr val="FF8585"/>
          </a:solidFill>
          <a:ln>
            <a:noFill/>
          </a:ln>
          <a:effectLst/>
        </c:spPr>
      </c:pivotFmt>
      <c:pivotFmt>
        <c:idx val="4"/>
        <c:spPr>
          <a:solidFill>
            <a:srgbClr val="FF8585"/>
          </a:solidFill>
          <a:ln>
            <a:noFill/>
          </a:ln>
          <a:effectLst/>
        </c:spPr>
      </c:pivotFmt>
      <c:pivotFmt>
        <c:idx val="5"/>
        <c:spPr>
          <a:solidFill>
            <a:srgbClr val="FDC3B9"/>
          </a:solidFill>
          <a:ln>
            <a:noFill/>
          </a:ln>
          <a:effectLst/>
        </c:spPr>
      </c:pivotFmt>
      <c:pivotFmt>
        <c:idx val="6"/>
        <c:spPr>
          <a:solidFill>
            <a:srgbClr val="FDC3B9"/>
          </a:solidFill>
          <a:ln>
            <a:noFill/>
          </a:ln>
          <a:effectLst/>
        </c:spPr>
      </c:pivotFmt>
      <c:pivotFmt>
        <c:idx val="7"/>
        <c:spPr>
          <a:solidFill>
            <a:srgbClr val="FED8D2"/>
          </a:solidFill>
          <a:ln>
            <a:noFill/>
          </a:ln>
          <a:effectLst/>
        </c:spPr>
      </c:pivotFmt>
      <c:pivotFmt>
        <c:idx val="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ED8D2"/>
          </a:solidFill>
          <a:ln>
            <a:noFill/>
          </a:ln>
          <a:effectLst/>
        </c:spPr>
      </c:pivotFmt>
      <c:pivotFmt>
        <c:idx val="10"/>
        <c:spPr>
          <a:solidFill>
            <a:srgbClr val="FDC3B9"/>
          </a:solidFill>
          <a:ln>
            <a:noFill/>
          </a:ln>
          <a:effectLst/>
        </c:spPr>
      </c:pivotFmt>
      <c:pivotFmt>
        <c:idx val="11"/>
        <c:spPr>
          <a:solidFill>
            <a:srgbClr val="FDC3B9"/>
          </a:solidFill>
          <a:ln>
            <a:noFill/>
          </a:ln>
          <a:effectLst/>
        </c:spPr>
      </c:pivotFmt>
      <c:pivotFmt>
        <c:idx val="12"/>
        <c:spPr>
          <a:solidFill>
            <a:srgbClr val="FF8585"/>
          </a:solidFill>
          <a:ln>
            <a:noFill/>
          </a:ln>
          <a:effectLst/>
        </c:spPr>
      </c:pivotFmt>
      <c:pivotFmt>
        <c:idx val="13"/>
        <c:spPr>
          <a:solidFill>
            <a:srgbClr val="FF8585"/>
          </a:solidFill>
          <a:ln>
            <a:noFill/>
          </a:ln>
          <a:effectLst/>
        </c:spPr>
      </c:pivotFmt>
      <c:pivotFmt>
        <c:idx val="14"/>
        <c:spPr>
          <a:solidFill>
            <a:srgbClr val="FA6850"/>
          </a:solidFill>
          <a:ln>
            <a:noFill/>
          </a:ln>
          <a:effectLst/>
        </c:spPr>
      </c:pivotFmt>
      <c:pivotFmt>
        <c:idx val="15"/>
        <c:spPr>
          <a:solidFill>
            <a:srgbClr val="E32607"/>
          </a:solidFill>
          <a:ln>
            <a:noFill/>
          </a:ln>
          <a:effectLst/>
        </c:spPr>
      </c:pivotFmt>
      <c:pivotFmt>
        <c:idx val="16"/>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ED8D2"/>
          </a:solidFill>
          <a:ln>
            <a:noFill/>
          </a:ln>
          <a:effectLst/>
        </c:spPr>
      </c:pivotFmt>
      <c:pivotFmt>
        <c:idx val="18"/>
        <c:spPr>
          <a:solidFill>
            <a:srgbClr val="FDC3B9"/>
          </a:solidFill>
          <a:ln>
            <a:noFill/>
          </a:ln>
          <a:effectLst/>
        </c:spPr>
      </c:pivotFmt>
      <c:pivotFmt>
        <c:idx val="19"/>
        <c:spPr>
          <a:solidFill>
            <a:srgbClr val="FDC3B9"/>
          </a:solidFill>
          <a:ln>
            <a:noFill/>
          </a:ln>
          <a:effectLst/>
        </c:spPr>
      </c:pivotFmt>
      <c:pivotFmt>
        <c:idx val="20"/>
        <c:spPr>
          <a:solidFill>
            <a:srgbClr val="FF8585"/>
          </a:solidFill>
          <a:ln>
            <a:noFill/>
          </a:ln>
          <a:effectLst/>
        </c:spPr>
      </c:pivotFmt>
      <c:pivotFmt>
        <c:idx val="21"/>
        <c:spPr>
          <a:solidFill>
            <a:srgbClr val="FF8585"/>
          </a:solidFill>
          <a:ln>
            <a:noFill/>
          </a:ln>
          <a:effectLst/>
        </c:spPr>
      </c:pivotFmt>
      <c:pivotFmt>
        <c:idx val="22"/>
        <c:spPr>
          <a:solidFill>
            <a:srgbClr val="FA6850"/>
          </a:solidFill>
          <a:ln>
            <a:noFill/>
          </a:ln>
          <a:effectLst/>
        </c:spPr>
      </c:pivotFmt>
      <c:pivotFmt>
        <c:idx val="23"/>
        <c:spPr>
          <a:solidFill>
            <a:srgbClr val="E32607"/>
          </a:solidFill>
          <a:ln>
            <a:noFill/>
          </a:ln>
          <a:effectLst/>
        </c:spPr>
      </c:pivotFmt>
    </c:pivotFmts>
    <c:plotArea>
      <c:layout>
        <c:manualLayout>
          <c:layoutTarget val="inner"/>
          <c:xMode val="edge"/>
          <c:yMode val="edge"/>
          <c:x val="5.0881226053639844E-2"/>
          <c:y val="0.21318584070796465"/>
          <c:w val="0.73338462002594507"/>
          <c:h val="0.62576754233154486"/>
        </c:manualLayout>
      </c:layout>
      <c:barChart>
        <c:barDir val="bar"/>
        <c:grouping val="clustered"/>
        <c:varyColors val="0"/>
        <c:ser>
          <c:idx val="0"/>
          <c:order val="0"/>
          <c:tx>
            <c:strRef>
              <c:f>'GENTRY BY MOVIES'!$B$3</c:f>
              <c:strCache>
                <c:ptCount val="1"/>
                <c:pt idx="0">
                  <c:v>Total</c:v>
                </c:pt>
              </c:strCache>
            </c:strRef>
          </c:tx>
          <c:spPr>
            <a:solidFill>
              <a:srgbClr val="C00000"/>
            </a:solidFill>
            <a:ln>
              <a:noFill/>
            </a:ln>
            <a:effectLst/>
          </c:spPr>
          <c:invertIfNegative val="0"/>
          <c:dPt>
            <c:idx val="0"/>
            <c:invertIfNegative val="0"/>
            <c:bubble3D val="0"/>
            <c:spPr>
              <a:solidFill>
                <a:srgbClr val="FED8D2"/>
              </a:solidFill>
              <a:ln>
                <a:noFill/>
              </a:ln>
              <a:effectLst/>
            </c:spPr>
            <c:extLst>
              <c:ext xmlns:c16="http://schemas.microsoft.com/office/drawing/2014/chart" uri="{C3380CC4-5D6E-409C-BE32-E72D297353CC}">
                <c16:uniqueId val="{00000001-AD2E-4072-80ED-C739C39295B7}"/>
              </c:ext>
            </c:extLst>
          </c:dPt>
          <c:dPt>
            <c:idx val="1"/>
            <c:invertIfNegative val="0"/>
            <c:bubble3D val="0"/>
            <c:spPr>
              <a:solidFill>
                <a:srgbClr val="FDC3B9"/>
              </a:solidFill>
              <a:ln>
                <a:noFill/>
              </a:ln>
              <a:effectLst/>
            </c:spPr>
            <c:extLst>
              <c:ext xmlns:c16="http://schemas.microsoft.com/office/drawing/2014/chart" uri="{C3380CC4-5D6E-409C-BE32-E72D297353CC}">
                <c16:uniqueId val="{00000003-AD2E-4072-80ED-C739C39295B7}"/>
              </c:ext>
            </c:extLst>
          </c:dPt>
          <c:dPt>
            <c:idx val="2"/>
            <c:invertIfNegative val="0"/>
            <c:bubble3D val="0"/>
            <c:spPr>
              <a:solidFill>
                <a:srgbClr val="FDC3B9"/>
              </a:solidFill>
              <a:ln>
                <a:noFill/>
              </a:ln>
              <a:effectLst/>
            </c:spPr>
            <c:extLst>
              <c:ext xmlns:c16="http://schemas.microsoft.com/office/drawing/2014/chart" uri="{C3380CC4-5D6E-409C-BE32-E72D297353CC}">
                <c16:uniqueId val="{00000005-AD2E-4072-80ED-C739C39295B7}"/>
              </c:ext>
            </c:extLst>
          </c:dPt>
          <c:dPt>
            <c:idx val="3"/>
            <c:invertIfNegative val="0"/>
            <c:bubble3D val="0"/>
            <c:spPr>
              <a:solidFill>
                <a:srgbClr val="FF8585"/>
              </a:solidFill>
              <a:ln>
                <a:noFill/>
              </a:ln>
              <a:effectLst/>
            </c:spPr>
            <c:extLst>
              <c:ext xmlns:c16="http://schemas.microsoft.com/office/drawing/2014/chart" uri="{C3380CC4-5D6E-409C-BE32-E72D297353CC}">
                <c16:uniqueId val="{00000007-AD2E-4072-80ED-C739C39295B7}"/>
              </c:ext>
            </c:extLst>
          </c:dPt>
          <c:dPt>
            <c:idx val="4"/>
            <c:invertIfNegative val="0"/>
            <c:bubble3D val="0"/>
            <c:spPr>
              <a:solidFill>
                <a:srgbClr val="FF8585"/>
              </a:solidFill>
              <a:ln>
                <a:noFill/>
              </a:ln>
              <a:effectLst/>
            </c:spPr>
            <c:extLst>
              <c:ext xmlns:c16="http://schemas.microsoft.com/office/drawing/2014/chart" uri="{C3380CC4-5D6E-409C-BE32-E72D297353CC}">
                <c16:uniqueId val="{00000009-AD2E-4072-80ED-C739C39295B7}"/>
              </c:ext>
            </c:extLst>
          </c:dPt>
          <c:dPt>
            <c:idx val="5"/>
            <c:invertIfNegative val="0"/>
            <c:bubble3D val="0"/>
            <c:spPr>
              <a:solidFill>
                <a:srgbClr val="FA6850"/>
              </a:solidFill>
              <a:ln>
                <a:noFill/>
              </a:ln>
              <a:effectLst/>
            </c:spPr>
            <c:extLst>
              <c:ext xmlns:c16="http://schemas.microsoft.com/office/drawing/2014/chart" uri="{C3380CC4-5D6E-409C-BE32-E72D297353CC}">
                <c16:uniqueId val="{0000000B-AD2E-4072-80ED-C739C39295B7}"/>
              </c:ext>
            </c:extLst>
          </c:dPt>
          <c:dPt>
            <c:idx val="6"/>
            <c:invertIfNegative val="0"/>
            <c:bubble3D val="0"/>
            <c:spPr>
              <a:solidFill>
                <a:srgbClr val="E32607"/>
              </a:solidFill>
              <a:ln>
                <a:noFill/>
              </a:ln>
              <a:effectLst/>
            </c:spPr>
            <c:extLst>
              <c:ext xmlns:c16="http://schemas.microsoft.com/office/drawing/2014/chart" uri="{C3380CC4-5D6E-409C-BE32-E72D297353CC}">
                <c16:uniqueId val="{0000000D-AD2E-4072-80ED-C739C39295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'GENTRY BY MOVIES'!$A$4:$A$12</c:f>
              <c:strCache>
                <c:ptCount val="8"/>
                <c:pt idx="0">
                  <c:v>Animation</c:v>
                </c:pt>
                <c:pt idx="1">
                  <c:v>Adventure</c:v>
                </c:pt>
                <c:pt idx="2">
                  <c:v>Biography</c:v>
                </c:pt>
                <c:pt idx="3">
                  <c:v>Horror</c:v>
                </c:pt>
                <c:pt idx="4">
                  <c:v>Crime</c:v>
                </c:pt>
                <c:pt idx="5">
                  <c:v>Drama</c:v>
                </c:pt>
                <c:pt idx="6">
                  <c:v>Comedy</c:v>
                </c:pt>
                <c:pt idx="7">
                  <c:v>Action</c:v>
                </c:pt>
              </c:strCache>
            </c:strRef>
          </c:cat>
          <c:val>
            <c:numRef>
              <c:f>'GENTRY BY MOVIES'!$B$4:$B$12</c:f>
              <c:numCache>
                <c:formatCode>General</c:formatCode>
                <c:ptCount val="8"/>
                <c:pt idx="0">
                  <c:v>30</c:v>
                </c:pt>
                <c:pt idx="1">
                  <c:v>62</c:v>
                </c:pt>
                <c:pt idx="2">
                  <c:v>73</c:v>
                </c:pt>
                <c:pt idx="3">
                  <c:v>73</c:v>
                </c:pt>
                <c:pt idx="4">
                  <c:v>86</c:v>
                </c:pt>
                <c:pt idx="5">
                  <c:v>214</c:v>
                </c:pt>
                <c:pt idx="6">
                  <c:v>264</c:v>
                </c:pt>
                <c:pt idx="7">
                  <c:v>296</c:v>
                </c:pt>
              </c:numCache>
            </c:numRef>
          </c:val>
          <c:extLst>
            <c:ext xmlns:c16="http://schemas.microsoft.com/office/drawing/2014/chart" uri="{C3380CC4-5D6E-409C-BE32-E72D297353CC}">
              <c16:uniqueId val="{0000000F-AD2E-4072-80ED-C739C39295B7}"/>
            </c:ext>
          </c:extLst>
        </c:ser>
        <c:dLbls>
          <c:dLblPos val="outEnd"/>
          <c:showLegendKey val="0"/>
          <c:showVal val="1"/>
          <c:showCatName val="0"/>
          <c:showSerName val="0"/>
          <c:showPercent val="0"/>
          <c:showBubbleSize val="0"/>
        </c:dLbls>
        <c:gapWidth val="30"/>
        <c:axId val="239525311"/>
        <c:axId val="239520511"/>
      </c:barChart>
      <c:catAx>
        <c:axId val="239525311"/>
        <c:scaling>
          <c:orientation val="minMax"/>
        </c:scaling>
        <c:delete val="1"/>
        <c:axPos val="l"/>
        <c:numFmt formatCode="General" sourceLinked="1"/>
        <c:majorTickMark val="none"/>
        <c:minorTickMark val="none"/>
        <c:tickLblPos val="nextTo"/>
        <c:crossAx val="239520511"/>
        <c:crosses val="autoZero"/>
        <c:auto val="1"/>
        <c:lblAlgn val="ctr"/>
        <c:lblOffset val="100"/>
        <c:noMultiLvlLbl val="0"/>
      </c:catAx>
      <c:valAx>
        <c:axId val="239520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3952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[YOUTUBE ANALYSIS.xlsx]TOP 5 COMPANIES!PivotTable1</c:name>
    <c:fmtId val="10"/>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Top</a:t>
            </a:r>
            <a:r>
              <a:rPr lang="en-US" sz="1000" baseline="0"/>
              <a:t> 5 Companies</a:t>
            </a:r>
            <a:endParaRPr lang="en-US" sz="1000"/>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C3300"/>
          </a:solidFill>
          <a:ln>
            <a:noFill/>
          </a:ln>
          <a:effectLst/>
        </c:spPr>
      </c:pivotFmt>
      <c:pivotFmt>
        <c:idx val="2"/>
        <c:spPr>
          <a:solidFill>
            <a:srgbClr val="CC3300"/>
          </a:solidFill>
          <a:ln>
            <a:noFill/>
          </a:ln>
          <a:effectLst/>
        </c:spPr>
      </c:pivotFmt>
      <c:pivotFmt>
        <c:idx val="3"/>
        <c:spPr>
          <a:solidFill>
            <a:srgbClr val="CC3300"/>
          </a:solidFill>
          <a:ln>
            <a:noFill/>
          </a:ln>
          <a:effectLst/>
        </c:spPr>
      </c:pivotFmt>
      <c:pivotFmt>
        <c:idx val="4"/>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20000"/>
          </a:solidFill>
          <a:ln>
            <a:noFill/>
          </a:ln>
          <a:effectLst/>
        </c:spPr>
      </c:pivotFmt>
      <c:pivotFmt>
        <c:idx val="13"/>
        <c:spPr>
          <a:solidFill>
            <a:srgbClr val="C00000"/>
          </a:solidFill>
          <a:ln>
            <a:noFill/>
          </a:ln>
          <a:effectLst/>
        </c:spPr>
      </c:pivotFmt>
      <c:pivotFmt>
        <c:idx val="14"/>
        <c:spPr>
          <a:solidFill>
            <a:srgbClr val="FFD5D5"/>
          </a:solidFill>
          <a:ln>
            <a:noFill/>
          </a:ln>
          <a:effectLst/>
        </c:spPr>
      </c:pivotFmt>
      <c:pivotFmt>
        <c:idx val="15"/>
        <c:spPr>
          <a:solidFill>
            <a:srgbClr val="FF8B8B"/>
          </a:solidFill>
          <a:ln>
            <a:noFill/>
          </a:ln>
          <a:effectLst/>
        </c:spPr>
      </c:pivotFmt>
      <c:pivotFmt>
        <c:idx val="16"/>
        <c:spPr>
          <a:solidFill>
            <a:srgbClr val="FF4343"/>
          </a:solidFill>
          <a:ln>
            <a:noFill/>
          </a:ln>
          <a:effectLst/>
        </c:spPr>
      </c:pivotFmt>
      <c:pivotFmt>
        <c:idx val="17"/>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C00000"/>
          </a:solidFill>
          <a:ln>
            <a:noFill/>
          </a:ln>
          <a:effectLst/>
        </c:spPr>
      </c:pivotFmt>
      <c:pivotFmt>
        <c:idx val="19"/>
        <c:spPr>
          <a:solidFill>
            <a:srgbClr val="E20000"/>
          </a:solidFill>
          <a:ln>
            <a:noFill/>
          </a:ln>
          <a:effectLst/>
        </c:spPr>
      </c:pivotFmt>
      <c:pivotFmt>
        <c:idx val="20"/>
        <c:spPr>
          <a:solidFill>
            <a:srgbClr val="FF4343"/>
          </a:solidFill>
          <a:ln>
            <a:noFill/>
          </a:ln>
          <a:effectLst/>
        </c:spPr>
      </c:pivotFmt>
      <c:pivotFmt>
        <c:idx val="21"/>
        <c:spPr>
          <a:solidFill>
            <a:srgbClr val="FF8B8B"/>
          </a:solidFill>
          <a:ln>
            <a:noFill/>
          </a:ln>
          <a:effectLst/>
        </c:spPr>
      </c:pivotFmt>
      <c:pivotFmt>
        <c:idx val="22"/>
        <c:spPr>
          <a:solidFill>
            <a:srgbClr val="FFD5D5"/>
          </a:solidFill>
          <a:ln>
            <a:noFill/>
          </a:ln>
          <a:effectLst/>
        </c:spPr>
      </c:pivotFmt>
      <c:pivotFmt>
        <c:idx val="23"/>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C00000"/>
          </a:solidFill>
          <a:ln>
            <a:noFill/>
          </a:ln>
          <a:effectLst/>
        </c:spPr>
      </c:pivotFmt>
      <c:pivotFmt>
        <c:idx val="25"/>
        <c:spPr>
          <a:solidFill>
            <a:srgbClr val="E20000"/>
          </a:solidFill>
          <a:ln>
            <a:noFill/>
          </a:ln>
          <a:effectLst/>
        </c:spPr>
      </c:pivotFmt>
      <c:pivotFmt>
        <c:idx val="26"/>
        <c:spPr>
          <a:solidFill>
            <a:srgbClr val="FF4343"/>
          </a:solidFill>
          <a:ln>
            <a:noFill/>
          </a:ln>
          <a:effectLst/>
        </c:spPr>
      </c:pivotFmt>
      <c:pivotFmt>
        <c:idx val="27"/>
        <c:spPr>
          <a:solidFill>
            <a:srgbClr val="FF8B8B"/>
          </a:solidFill>
          <a:ln>
            <a:noFill/>
          </a:ln>
          <a:effectLst/>
        </c:spPr>
      </c:pivotFmt>
      <c:pivotFmt>
        <c:idx val="28"/>
        <c:spPr>
          <a:solidFill>
            <a:srgbClr val="FFD5D5"/>
          </a:solidFill>
          <a:ln>
            <a:noFill/>
          </a:ln>
          <a:effectLst/>
        </c:spPr>
      </c:pivotFmt>
    </c:pivotFmts>
    <c:plotArea>
      <c:layout>
        <c:manualLayout>
          <c:layoutTarget val="inner"/>
          <c:xMode val="edge"/>
          <c:yMode val="edge"/>
          <c:x val="0.22343326868294008"/>
          <c:y val="0.26771009305654975"/>
          <c:w val="0.34868874523913845"/>
          <c:h val="0.72749176807444538"/>
        </c:manualLayout>
      </c:layout>
      <c:pieChart>
        <c:varyColors val="1"/>
        <c:ser>
          <c:idx val="0"/>
          <c:order val="0"/>
          <c:tx>
            <c:strRef>
              <c:f>'TOP 5 COMPANIES'!$B$3</c:f>
              <c:strCache>
                <c:ptCount val="1"/>
                <c:pt idx="0">
                  <c:v>Total</c:v>
                </c:pt>
              </c:strCache>
            </c:strRef>
          </c:tx>
          <c:spPr>
            <a:solidFill>
              <a:srgbClr val="CC3300"/>
            </a:solidFill>
          </c:spPr>
          <c:dPt>
            <c:idx val="0"/>
            <c:bubble3D val="0"/>
            <c:spPr>
              <a:solidFill>
                <a:srgbClr val="C00000"/>
              </a:solidFill>
              <a:ln>
                <a:noFill/>
              </a:ln>
              <a:effectLst/>
            </c:spPr>
            <c:extLst>
              <c:ext xmlns:c16="http://schemas.microsoft.com/office/drawing/2014/chart" uri="{C3380CC4-5D6E-409C-BE32-E72D297353CC}">
                <c16:uniqueId val="{00000001-0BC4-465D-8F83-E691A3D61293}"/>
              </c:ext>
            </c:extLst>
          </c:dPt>
          <c:dPt>
            <c:idx val="1"/>
            <c:bubble3D val="0"/>
            <c:spPr>
              <a:solidFill>
                <a:srgbClr val="E20000"/>
              </a:solidFill>
              <a:ln>
                <a:noFill/>
              </a:ln>
              <a:effectLst/>
            </c:spPr>
            <c:extLst>
              <c:ext xmlns:c16="http://schemas.microsoft.com/office/drawing/2014/chart" uri="{C3380CC4-5D6E-409C-BE32-E72D297353CC}">
                <c16:uniqueId val="{00000003-0BC4-465D-8F83-E691A3D61293}"/>
              </c:ext>
            </c:extLst>
          </c:dPt>
          <c:dPt>
            <c:idx val="2"/>
            <c:bubble3D val="0"/>
            <c:spPr>
              <a:solidFill>
                <a:srgbClr val="FF4343"/>
              </a:solidFill>
              <a:ln>
                <a:noFill/>
              </a:ln>
              <a:effectLst/>
            </c:spPr>
            <c:extLst>
              <c:ext xmlns:c16="http://schemas.microsoft.com/office/drawing/2014/chart" uri="{C3380CC4-5D6E-409C-BE32-E72D297353CC}">
                <c16:uniqueId val="{00000005-0BC4-465D-8F83-E691A3D61293}"/>
              </c:ext>
            </c:extLst>
          </c:dPt>
          <c:dPt>
            <c:idx val="3"/>
            <c:bubble3D val="0"/>
            <c:spPr>
              <a:solidFill>
                <a:srgbClr val="FF8B8B"/>
              </a:solidFill>
              <a:ln>
                <a:noFill/>
              </a:ln>
              <a:effectLst/>
            </c:spPr>
            <c:extLst>
              <c:ext xmlns:c16="http://schemas.microsoft.com/office/drawing/2014/chart" uri="{C3380CC4-5D6E-409C-BE32-E72D297353CC}">
                <c16:uniqueId val="{00000007-0BC4-465D-8F83-E691A3D61293}"/>
              </c:ext>
            </c:extLst>
          </c:dPt>
          <c:dPt>
            <c:idx val="4"/>
            <c:bubble3D val="0"/>
            <c:spPr>
              <a:solidFill>
                <a:srgbClr val="FFD5D5"/>
              </a:solidFill>
              <a:ln>
                <a:noFill/>
              </a:ln>
              <a:effectLst/>
            </c:spPr>
            <c:extLst>
              <c:ext xmlns:c16="http://schemas.microsoft.com/office/drawing/2014/chart" uri="{C3380CC4-5D6E-409C-BE32-E72D297353CC}">
                <c16:uniqueId val="{00000009-0BC4-465D-8F83-E691A3D612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COMPANIES'!$A$4:$A$9</c:f>
              <c:strCache>
                <c:ptCount val="5"/>
                <c:pt idx="0">
                  <c:v>Universal Pictures</c:v>
                </c:pt>
                <c:pt idx="1">
                  <c:v>Columbia Pictures</c:v>
                </c:pt>
                <c:pt idx="2">
                  <c:v>Warner Bros.</c:v>
                </c:pt>
                <c:pt idx="3">
                  <c:v>Twentieth Century Fox</c:v>
                </c:pt>
                <c:pt idx="4">
                  <c:v>Paramount Pictures</c:v>
                </c:pt>
              </c:strCache>
            </c:strRef>
          </c:cat>
          <c:val>
            <c:numRef>
              <c:f>'TOP 5 COMPANIES'!$B$4:$B$9</c:f>
              <c:numCache>
                <c:formatCode>General</c:formatCode>
                <c:ptCount val="5"/>
                <c:pt idx="0">
                  <c:v>70</c:v>
                </c:pt>
                <c:pt idx="1">
                  <c:v>62</c:v>
                </c:pt>
                <c:pt idx="2">
                  <c:v>47</c:v>
                </c:pt>
                <c:pt idx="3">
                  <c:v>38</c:v>
                </c:pt>
                <c:pt idx="4">
                  <c:v>35</c:v>
                </c:pt>
              </c:numCache>
            </c:numRef>
          </c:val>
          <c:extLst>
            <c:ext xmlns:c16="http://schemas.microsoft.com/office/drawing/2014/chart" uri="{C3380CC4-5D6E-409C-BE32-E72D297353CC}">
              <c16:uniqueId val="{0000000A-0BC4-465D-8F83-E691A3D6129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752261934619275"/>
          <c:y val="4.4580599300087474E-2"/>
          <c:w val="0.27742498158441609"/>
          <c:h val="0.835074365704286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[YOUTUBE ANALYSIS.xlsx]GENTRE BY SENTIMENT SCORE!PivotTable1</c:name>
    <c:fmtId val="15"/>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Gentry</a:t>
            </a:r>
            <a:r>
              <a:rPr lang="en-US" sz="1000" baseline="0"/>
              <a:t> By sentiment Scores</a:t>
            </a:r>
            <a:endParaRPr lang="en-US" sz="1000"/>
          </a:p>
        </c:rich>
      </c:tx>
      <c:layout>
        <c:manualLayout>
          <c:xMode val="edge"/>
          <c:yMode val="edge"/>
          <c:x val="0.24239355440755808"/>
          <c:y val="0"/>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C3300"/>
          </a:solidFill>
          <a:ln>
            <a:noFill/>
          </a:ln>
          <a:effectLst/>
        </c:spPr>
      </c:pivotFmt>
      <c:pivotFmt>
        <c:idx val="2"/>
        <c:spPr>
          <a:solidFill>
            <a:srgbClr val="CC3300"/>
          </a:solidFill>
          <a:ln>
            <a:noFill/>
          </a:ln>
          <a:effectLst/>
        </c:spPr>
      </c:pivotFmt>
      <c:pivotFmt>
        <c:idx val="3"/>
        <c:spPr>
          <a:solidFill>
            <a:srgbClr val="CC3300"/>
          </a:solidFill>
          <a:ln>
            <a:noFill/>
          </a:ln>
          <a:effectLst/>
        </c:spPr>
      </c:pivotFmt>
      <c:pivotFmt>
        <c:idx val="4"/>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00000"/>
          </a:solidFill>
          <a:ln>
            <a:noFill/>
          </a:ln>
          <a:effectLst/>
        </c:spPr>
      </c:pivotFmt>
      <c:pivotFmt>
        <c:idx val="13"/>
        <c:spPr>
          <a:solidFill>
            <a:srgbClr val="FF0000"/>
          </a:solidFill>
          <a:ln>
            <a:noFill/>
          </a:ln>
          <a:effectLst/>
        </c:spPr>
      </c:pivotFmt>
      <c:pivotFmt>
        <c:idx val="14"/>
        <c:spPr>
          <a:solidFill>
            <a:srgbClr val="FF0000"/>
          </a:solidFill>
          <a:ln>
            <a:noFill/>
          </a:ln>
          <a:effectLst/>
        </c:spPr>
      </c:pivotFmt>
      <c:pivotFmt>
        <c:idx val="15"/>
        <c:spPr>
          <a:gradFill flip="none" rotWithShape="1">
            <a:gsLst>
              <a:gs pos="0">
                <a:srgbClr val="CC3300">
                  <a:tint val="66000"/>
                  <a:satMod val="160000"/>
                </a:srgbClr>
              </a:gs>
              <a:gs pos="50000">
                <a:srgbClr val="CC3300">
                  <a:tint val="44500"/>
                  <a:satMod val="160000"/>
                </a:srgbClr>
              </a:gs>
              <a:gs pos="100000">
                <a:srgbClr val="CC3300">
                  <a:tint val="23500"/>
                  <a:satMod val="160000"/>
                </a:srgbClr>
              </a:gs>
            </a:gsLst>
            <a:lin ang="0" scaled="1"/>
            <a:tileRect/>
          </a:gradFill>
          <a:ln>
            <a:noFill/>
          </a:ln>
          <a:effectLst/>
        </c:spPr>
      </c:pivotFmt>
      <c:pivotFmt>
        <c:idx val="16"/>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0000"/>
          </a:solidFill>
          <a:ln>
            <a:noFill/>
          </a:ln>
          <a:effectLst/>
        </c:spPr>
      </c:pivotFmt>
      <c:pivotFmt>
        <c:idx val="18"/>
        <c:spPr>
          <a:solidFill>
            <a:srgbClr val="C00000"/>
          </a:solidFill>
          <a:ln>
            <a:noFill/>
          </a:ln>
          <a:effectLst/>
        </c:spPr>
      </c:pivotFmt>
      <c:pivotFmt>
        <c:idx val="19"/>
        <c:spPr>
          <a:solidFill>
            <a:srgbClr val="CC3300"/>
          </a:solidFill>
          <a:ln>
            <a:noFill/>
          </a:ln>
          <a:effectLst/>
        </c:spPr>
      </c:pivotFmt>
      <c:pivotFmt>
        <c:idx val="20"/>
        <c:spPr>
          <a:gradFill flip="none" rotWithShape="1">
            <a:gsLst>
              <a:gs pos="0">
                <a:srgbClr val="CC3300">
                  <a:tint val="66000"/>
                  <a:satMod val="160000"/>
                </a:srgbClr>
              </a:gs>
              <a:gs pos="50000">
                <a:srgbClr val="CC3300">
                  <a:tint val="44500"/>
                  <a:satMod val="160000"/>
                </a:srgbClr>
              </a:gs>
              <a:gs pos="100000">
                <a:srgbClr val="CC3300">
                  <a:tint val="23500"/>
                  <a:satMod val="160000"/>
                </a:srgbClr>
              </a:gs>
            </a:gsLst>
            <a:lin ang="0" scaled="1"/>
            <a:tileRect/>
          </a:gradFill>
          <a:ln>
            <a:noFill/>
          </a:ln>
          <a:effectLst/>
        </c:spPr>
      </c:pivotFmt>
      <c:pivotFmt>
        <c:idx val="21"/>
        <c:spPr>
          <a:solidFill>
            <a:srgbClr val="FF0000"/>
          </a:solidFill>
          <a:ln>
            <a:noFill/>
          </a:ln>
          <a:effectLst/>
        </c:spPr>
      </c:pivotFmt>
      <c:pivotFmt>
        <c:idx val="22"/>
        <c:spPr>
          <a:solidFill>
            <a:srgbClr val="FED8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9F1B05"/>
          </a:solidFill>
          <a:ln>
            <a:noFill/>
          </a:ln>
          <a:effectLst/>
        </c:spPr>
      </c:pivotFmt>
      <c:pivotFmt>
        <c:idx val="24"/>
        <c:spPr>
          <a:solidFill>
            <a:srgbClr val="CC0000"/>
          </a:solidFill>
          <a:ln>
            <a:noFill/>
          </a:ln>
          <a:effectLst/>
        </c:spPr>
      </c:pivotFmt>
      <c:pivotFmt>
        <c:idx val="25"/>
        <c:spPr>
          <a:solidFill>
            <a:srgbClr val="E32607"/>
          </a:solidFill>
          <a:ln>
            <a:noFill/>
          </a:ln>
          <a:effectLst/>
        </c:spPr>
      </c:pivotFmt>
      <c:pivotFmt>
        <c:idx val="26"/>
        <c:spPr>
          <a:solidFill>
            <a:srgbClr val="FF4B4B"/>
          </a:solidFill>
          <a:ln>
            <a:noFill/>
          </a:ln>
          <a:effectLst/>
        </c:spPr>
      </c:pivotFmt>
      <c:pivotFmt>
        <c:idx val="27"/>
        <c:spPr>
          <a:solidFill>
            <a:srgbClr val="FF4B4B"/>
          </a:solidFill>
          <a:ln>
            <a:noFill/>
          </a:ln>
          <a:effectLst/>
        </c:spPr>
      </c:pivotFmt>
      <c:pivotFmt>
        <c:idx val="28"/>
        <c:spPr>
          <a:solidFill>
            <a:srgbClr val="FF4B4B"/>
          </a:solidFill>
          <a:ln>
            <a:noFill/>
          </a:ln>
          <a:effectLst/>
        </c:spPr>
      </c:pivotFmt>
      <c:pivotFmt>
        <c:idx val="29"/>
        <c:spPr>
          <a:solidFill>
            <a:srgbClr val="FED8D2"/>
          </a:solidFill>
          <a:ln>
            <a:noFill/>
          </a:ln>
          <a:effectLst/>
        </c:spPr>
      </c:pivotFmt>
      <c:pivotFmt>
        <c:idx val="30"/>
        <c:spPr>
          <a:solidFill>
            <a:srgbClr val="FED8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FF4B4B"/>
          </a:solidFill>
          <a:ln>
            <a:noFill/>
          </a:ln>
          <a:effectLst/>
        </c:spPr>
      </c:pivotFmt>
      <c:pivotFmt>
        <c:idx val="32"/>
        <c:spPr>
          <a:solidFill>
            <a:srgbClr val="FF4B4B"/>
          </a:solidFill>
          <a:ln>
            <a:noFill/>
          </a:ln>
          <a:effectLst/>
        </c:spPr>
      </c:pivotFmt>
      <c:pivotFmt>
        <c:idx val="33"/>
        <c:spPr>
          <a:solidFill>
            <a:srgbClr val="FF4B4B"/>
          </a:solidFill>
          <a:ln>
            <a:noFill/>
          </a:ln>
          <a:effectLst/>
        </c:spPr>
      </c:pivotFmt>
      <c:pivotFmt>
        <c:idx val="34"/>
        <c:spPr>
          <a:solidFill>
            <a:srgbClr val="E32607"/>
          </a:solidFill>
          <a:ln>
            <a:noFill/>
          </a:ln>
          <a:effectLst/>
        </c:spPr>
      </c:pivotFmt>
      <c:pivotFmt>
        <c:idx val="35"/>
        <c:spPr>
          <a:solidFill>
            <a:srgbClr val="CC0000"/>
          </a:solidFill>
          <a:ln>
            <a:noFill/>
          </a:ln>
          <a:effectLst/>
        </c:spPr>
      </c:pivotFmt>
      <c:pivotFmt>
        <c:idx val="36"/>
        <c:spPr>
          <a:solidFill>
            <a:srgbClr val="9F1B05"/>
          </a:solidFill>
          <a:ln>
            <a:noFill/>
          </a:ln>
          <a:effectLst/>
        </c:spPr>
      </c:pivotFmt>
      <c:pivotFmt>
        <c:idx val="37"/>
        <c:spPr>
          <a:solidFill>
            <a:srgbClr val="FED8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FF4B4B"/>
          </a:solidFill>
          <a:ln>
            <a:noFill/>
          </a:ln>
          <a:effectLst/>
        </c:spPr>
      </c:pivotFmt>
      <c:pivotFmt>
        <c:idx val="39"/>
        <c:spPr>
          <a:solidFill>
            <a:srgbClr val="FF4B4B"/>
          </a:solidFill>
          <a:ln>
            <a:noFill/>
          </a:ln>
          <a:effectLst/>
        </c:spPr>
      </c:pivotFmt>
      <c:pivotFmt>
        <c:idx val="40"/>
        <c:spPr>
          <a:solidFill>
            <a:srgbClr val="FF4B4B"/>
          </a:solidFill>
          <a:ln>
            <a:noFill/>
          </a:ln>
          <a:effectLst/>
        </c:spPr>
      </c:pivotFmt>
      <c:pivotFmt>
        <c:idx val="41"/>
        <c:spPr>
          <a:solidFill>
            <a:srgbClr val="E32607"/>
          </a:solidFill>
          <a:ln>
            <a:noFill/>
          </a:ln>
          <a:effectLst/>
        </c:spPr>
      </c:pivotFmt>
      <c:pivotFmt>
        <c:idx val="42"/>
        <c:spPr>
          <a:solidFill>
            <a:srgbClr val="CC0000"/>
          </a:solidFill>
          <a:ln>
            <a:noFill/>
          </a:ln>
          <a:effectLst/>
        </c:spPr>
      </c:pivotFmt>
      <c:pivotFmt>
        <c:idx val="43"/>
        <c:spPr>
          <a:solidFill>
            <a:srgbClr val="9F1B05"/>
          </a:solidFill>
          <a:ln>
            <a:noFill/>
          </a:ln>
          <a:effectLst/>
        </c:spPr>
      </c:pivotFmt>
    </c:pivotFmts>
    <c:plotArea>
      <c:layout>
        <c:manualLayout>
          <c:layoutTarget val="inner"/>
          <c:xMode val="edge"/>
          <c:yMode val="edge"/>
          <c:x val="2.7972617166929965E-2"/>
          <c:y val="0.15899597703125534"/>
          <c:w val="0.83868011759193606"/>
          <c:h val="0.68206718701647007"/>
        </c:manualLayout>
      </c:layout>
      <c:barChart>
        <c:barDir val="bar"/>
        <c:grouping val="clustered"/>
        <c:varyColors val="0"/>
        <c:ser>
          <c:idx val="0"/>
          <c:order val="0"/>
          <c:tx>
            <c:strRef>
              <c:f>'GENTRE BY SENTIMENT SCORE'!$B$3</c:f>
              <c:strCache>
                <c:ptCount val="1"/>
                <c:pt idx="0">
                  <c:v>Total</c:v>
                </c:pt>
              </c:strCache>
            </c:strRef>
          </c:tx>
          <c:spPr>
            <a:solidFill>
              <a:srgbClr val="FED8D2"/>
            </a:solidFill>
            <a:ln>
              <a:noFill/>
            </a:ln>
            <a:effectLst/>
          </c:spPr>
          <c:invertIfNegative val="0"/>
          <c:dPt>
            <c:idx val="2"/>
            <c:invertIfNegative val="0"/>
            <c:bubble3D val="0"/>
            <c:spPr>
              <a:solidFill>
                <a:srgbClr val="FF4B4B"/>
              </a:solidFill>
              <a:ln>
                <a:noFill/>
              </a:ln>
              <a:effectLst/>
            </c:spPr>
            <c:extLst>
              <c:ext xmlns:c16="http://schemas.microsoft.com/office/drawing/2014/chart" uri="{C3380CC4-5D6E-409C-BE32-E72D297353CC}">
                <c16:uniqueId val="{00000001-A026-4502-9466-9950EDEE0981}"/>
              </c:ext>
            </c:extLst>
          </c:dPt>
          <c:dPt>
            <c:idx val="3"/>
            <c:invertIfNegative val="0"/>
            <c:bubble3D val="0"/>
            <c:spPr>
              <a:solidFill>
                <a:srgbClr val="FF4B4B"/>
              </a:solidFill>
              <a:ln>
                <a:noFill/>
              </a:ln>
              <a:effectLst/>
            </c:spPr>
            <c:extLst>
              <c:ext xmlns:c16="http://schemas.microsoft.com/office/drawing/2014/chart" uri="{C3380CC4-5D6E-409C-BE32-E72D297353CC}">
                <c16:uniqueId val="{00000003-A026-4502-9466-9950EDEE0981}"/>
              </c:ext>
            </c:extLst>
          </c:dPt>
          <c:dPt>
            <c:idx val="4"/>
            <c:invertIfNegative val="0"/>
            <c:bubble3D val="0"/>
            <c:spPr>
              <a:solidFill>
                <a:srgbClr val="FF4B4B"/>
              </a:solidFill>
              <a:ln>
                <a:noFill/>
              </a:ln>
              <a:effectLst/>
            </c:spPr>
            <c:extLst>
              <c:ext xmlns:c16="http://schemas.microsoft.com/office/drawing/2014/chart" uri="{C3380CC4-5D6E-409C-BE32-E72D297353CC}">
                <c16:uniqueId val="{00000005-A026-4502-9466-9950EDEE0981}"/>
              </c:ext>
            </c:extLst>
          </c:dPt>
          <c:dPt>
            <c:idx val="5"/>
            <c:invertIfNegative val="0"/>
            <c:bubble3D val="0"/>
            <c:spPr>
              <a:solidFill>
                <a:srgbClr val="E32607"/>
              </a:solidFill>
              <a:ln>
                <a:noFill/>
              </a:ln>
              <a:effectLst/>
            </c:spPr>
            <c:extLst>
              <c:ext xmlns:c16="http://schemas.microsoft.com/office/drawing/2014/chart" uri="{C3380CC4-5D6E-409C-BE32-E72D297353CC}">
                <c16:uniqueId val="{00000007-A026-4502-9466-9950EDEE0981}"/>
              </c:ext>
            </c:extLst>
          </c:dPt>
          <c:dPt>
            <c:idx val="6"/>
            <c:invertIfNegative val="0"/>
            <c:bubble3D val="0"/>
            <c:spPr>
              <a:solidFill>
                <a:srgbClr val="CC0000"/>
              </a:solidFill>
              <a:ln>
                <a:noFill/>
              </a:ln>
              <a:effectLst/>
            </c:spPr>
            <c:extLst>
              <c:ext xmlns:c16="http://schemas.microsoft.com/office/drawing/2014/chart" uri="{C3380CC4-5D6E-409C-BE32-E72D297353CC}">
                <c16:uniqueId val="{00000009-A026-4502-9466-9950EDEE0981}"/>
              </c:ext>
            </c:extLst>
          </c:dPt>
          <c:dPt>
            <c:idx val="7"/>
            <c:invertIfNegative val="0"/>
            <c:bubble3D val="0"/>
            <c:spPr>
              <a:solidFill>
                <a:srgbClr val="9F1B05"/>
              </a:solidFill>
              <a:ln>
                <a:noFill/>
              </a:ln>
              <a:effectLst/>
            </c:spPr>
            <c:extLst>
              <c:ext xmlns:c16="http://schemas.microsoft.com/office/drawing/2014/chart" uri="{C3380CC4-5D6E-409C-BE32-E72D297353CC}">
                <c16:uniqueId val="{0000000B-A026-4502-9466-9950EDEE09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'GENTRE BY SENTIMENT SCORE'!$A$4:$A$12</c:f>
              <c:strCache>
                <c:ptCount val="8"/>
                <c:pt idx="0">
                  <c:v>Animation</c:v>
                </c:pt>
                <c:pt idx="1">
                  <c:v>Adventure</c:v>
                </c:pt>
                <c:pt idx="2">
                  <c:v>Biography</c:v>
                </c:pt>
                <c:pt idx="3">
                  <c:v>Horror</c:v>
                </c:pt>
                <c:pt idx="4">
                  <c:v>Crime</c:v>
                </c:pt>
                <c:pt idx="5">
                  <c:v>Drama</c:v>
                </c:pt>
                <c:pt idx="6">
                  <c:v>Comedy</c:v>
                </c:pt>
                <c:pt idx="7">
                  <c:v>Action</c:v>
                </c:pt>
              </c:strCache>
            </c:strRef>
          </c:cat>
          <c:val>
            <c:numRef>
              <c:f>'GENTRE BY SENTIMENT SCORE'!$B$4:$B$12</c:f>
              <c:numCache>
                <c:formatCode>General</c:formatCode>
                <c:ptCount val="8"/>
                <c:pt idx="0">
                  <c:v>30</c:v>
                </c:pt>
                <c:pt idx="1">
                  <c:v>62</c:v>
                </c:pt>
                <c:pt idx="2">
                  <c:v>73</c:v>
                </c:pt>
                <c:pt idx="3">
                  <c:v>73</c:v>
                </c:pt>
                <c:pt idx="4">
                  <c:v>86</c:v>
                </c:pt>
                <c:pt idx="5">
                  <c:v>214</c:v>
                </c:pt>
                <c:pt idx="6">
                  <c:v>264</c:v>
                </c:pt>
                <c:pt idx="7">
                  <c:v>296</c:v>
                </c:pt>
              </c:numCache>
            </c:numRef>
          </c:val>
          <c:extLst>
            <c:ext xmlns:c16="http://schemas.microsoft.com/office/drawing/2014/chart" uri="{C3380CC4-5D6E-409C-BE32-E72D297353CC}">
              <c16:uniqueId val="{0000000C-A026-4502-9466-9950EDEE0981}"/>
            </c:ext>
          </c:extLst>
        </c:ser>
        <c:dLbls>
          <c:dLblPos val="outEnd"/>
          <c:showLegendKey val="0"/>
          <c:showVal val="1"/>
          <c:showCatName val="0"/>
          <c:showSerName val="0"/>
          <c:showPercent val="0"/>
          <c:showBubbleSize val="0"/>
        </c:dLbls>
        <c:gapWidth val="18"/>
        <c:axId val="887789471"/>
        <c:axId val="887795231"/>
      </c:barChart>
      <c:valAx>
        <c:axId val="8877952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87789471"/>
        <c:crosses val="autoZero"/>
        <c:crossBetween val="between"/>
      </c:valAx>
      <c:catAx>
        <c:axId val="887789471"/>
        <c:scaling>
          <c:orientation val="minMax"/>
        </c:scaling>
        <c:delete val="1"/>
        <c:axPos val="l"/>
        <c:numFmt formatCode="General" sourceLinked="1"/>
        <c:majorTickMark val="out"/>
        <c:minorTickMark val="none"/>
        <c:tickLblPos val="nextTo"/>
        <c:crossAx val="887795231"/>
        <c:crosses val="autoZero"/>
        <c:auto val="1"/>
        <c:lblAlgn val="ctr"/>
        <c:lblOffset val="100"/>
        <c:noMultiLvlLbl val="0"/>
      </c:catAx>
      <c:spPr>
        <a:noFill/>
        <a:ln>
          <a:noFill/>
        </a:ln>
        <a:effectLst/>
      </c:spPr>
    </c:plotArea>
    <c:legend>
      <c:legendPos val="r"/>
      <c:layout>
        <c:manualLayout>
          <c:xMode val="edge"/>
          <c:yMode val="edge"/>
          <c:x val="0.87263483059878177"/>
          <c:y val="3.2006326720077027E-2"/>
          <c:w val="0.11472693875350889"/>
          <c:h val="0.929044458962280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C00000"/>
      </a:solidFill>
      <a:round/>
    </a:ln>
    <a:effectLst>
      <a:outerShdw blurRad="508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[YOUTUBE ANALYSIS.xlsx]GENTRY BY RATING!PivotTable1</c:name>
    <c:fmtId val="7"/>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Gentry</a:t>
            </a:r>
            <a:r>
              <a:rPr lang="en-US" sz="1000" baseline="0"/>
              <a:t>  By Rating</a:t>
            </a:r>
            <a:endParaRPr lang="en-US" sz="1000"/>
          </a:p>
        </c:rich>
      </c:tx>
      <c:layout>
        <c:manualLayout>
          <c:xMode val="edge"/>
          <c:yMode val="edge"/>
          <c:x val="0.33577534950988269"/>
          <c:y val="1.7391304347826087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C3300"/>
          </a:solidFill>
          <a:ln>
            <a:noFill/>
          </a:ln>
          <a:effectLst/>
        </c:spPr>
      </c:pivotFmt>
      <c:pivotFmt>
        <c:idx val="2"/>
        <c:spPr>
          <a:solidFill>
            <a:srgbClr val="CC3300"/>
          </a:solidFill>
          <a:ln>
            <a:noFill/>
          </a:ln>
          <a:effectLst/>
        </c:spPr>
      </c:pivotFmt>
      <c:pivotFmt>
        <c:idx val="3"/>
        <c:spPr>
          <a:solidFill>
            <a:srgbClr val="CC3300"/>
          </a:solidFill>
          <a:ln>
            <a:noFill/>
          </a:ln>
          <a:effectLst/>
        </c:spPr>
      </c:pivotFmt>
      <c:pivotFmt>
        <c:idx val="4"/>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931803"/>
          </a:solidFill>
          <a:ln>
            <a:noFill/>
          </a:ln>
          <a:effectLst/>
        </c:spPr>
      </c:pivotFmt>
      <c:pivotFmt>
        <c:idx val="7"/>
        <c:spPr>
          <a:solidFill>
            <a:srgbClr val="CC0000"/>
          </a:solidFill>
          <a:ln>
            <a:noFill/>
          </a:ln>
          <a:effectLst/>
        </c:spPr>
      </c:pivotFmt>
      <c:pivotFmt>
        <c:idx val="8"/>
        <c:spPr>
          <a:solidFill>
            <a:srgbClr val="FA6850"/>
          </a:solidFill>
          <a:ln>
            <a:noFill/>
          </a:ln>
          <a:effectLst/>
        </c:spPr>
      </c:pivotFmt>
      <c:pivotFmt>
        <c:idx val="9"/>
        <c:spPr>
          <a:solidFill>
            <a:srgbClr val="FA6850"/>
          </a:solidFill>
          <a:ln>
            <a:noFill/>
          </a:ln>
          <a:effectLst/>
        </c:spPr>
      </c:pivotFmt>
      <c:pivotFmt>
        <c:idx val="10"/>
        <c:spPr>
          <a:solidFill>
            <a:srgbClr val="FF8585"/>
          </a:solidFill>
          <a:ln>
            <a:noFill/>
          </a:ln>
          <a:effectLst/>
        </c:spPr>
      </c:pivotFmt>
      <c:pivotFmt>
        <c:idx val="11"/>
        <c:spPr>
          <a:solidFill>
            <a:srgbClr val="FF8585"/>
          </a:solidFill>
          <a:ln>
            <a:noFill/>
          </a:ln>
          <a:effectLst/>
        </c:spPr>
      </c:pivotFmt>
      <c:pivotFmt>
        <c:idx val="12"/>
        <c:spPr>
          <a:solidFill>
            <a:srgbClr val="FED8D2"/>
          </a:solidFill>
          <a:ln>
            <a:noFill/>
          </a:ln>
          <a:effectLst/>
        </c:spPr>
      </c:pivotFmt>
      <c:pivotFmt>
        <c:idx val="13"/>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931803"/>
          </a:solidFill>
          <a:ln>
            <a:noFill/>
          </a:ln>
          <a:effectLst/>
        </c:spPr>
      </c:pivotFmt>
      <c:pivotFmt>
        <c:idx val="15"/>
        <c:spPr>
          <a:solidFill>
            <a:srgbClr val="CC0000"/>
          </a:solidFill>
          <a:ln>
            <a:noFill/>
          </a:ln>
          <a:effectLst/>
        </c:spPr>
      </c:pivotFmt>
      <c:pivotFmt>
        <c:idx val="16"/>
        <c:spPr>
          <a:solidFill>
            <a:srgbClr val="FA6850"/>
          </a:solidFill>
          <a:ln>
            <a:noFill/>
          </a:ln>
          <a:effectLst/>
        </c:spPr>
      </c:pivotFmt>
      <c:pivotFmt>
        <c:idx val="17"/>
        <c:spPr>
          <a:solidFill>
            <a:srgbClr val="FA6850"/>
          </a:solidFill>
          <a:ln>
            <a:noFill/>
          </a:ln>
          <a:effectLst/>
        </c:spPr>
      </c:pivotFmt>
      <c:pivotFmt>
        <c:idx val="18"/>
        <c:spPr>
          <a:solidFill>
            <a:srgbClr val="FF8585"/>
          </a:solidFill>
          <a:ln>
            <a:noFill/>
          </a:ln>
          <a:effectLst/>
        </c:spPr>
      </c:pivotFmt>
      <c:pivotFmt>
        <c:idx val="19"/>
        <c:spPr>
          <a:solidFill>
            <a:srgbClr val="FF8585"/>
          </a:solidFill>
          <a:ln>
            <a:noFill/>
          </a:ln>
          <a:effectLst/>
        </c:spPr>
      </c:pivotFmt>
      <c:pivotFmt>
        <c:idx val="20"/>
        <c:spPr>
          <a:solidFill>
            <a:srgbClr val="FED8D2"/>
          </a:solidFill>
          <a:ln>
            <a:noFill/>
          </a:ln>
          <a:effectLst/>
        </c:spPr>
      </c:pivotFmt>
      <c:pivotFmt>
        <c:idx val="21"/>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931803"/>
          </a:solidFill>
          <a:ln>
            <a:noFill/>
          </a:ln>
          <a:effectLst/>
        </c:spPr>
      </c:pivotFmt>
      <c:pivotFmt>
        <c:idx val="23"/>
        <c:spPr>
          <a:solidFill>
            <a:srgbClr val="CC0000"/>
          </a:solidFill>
          <a:ln>
            <a:noFill/>
          </a:ln>
          <a:effectLst/>
        </c:spPr>
      </c:pivotFmt>
      <c:pivotFmt>
        <c:idx val="24"/>
        <c:spPr>
          <a:solidFill>
            <a:srgbClr val="FA6850"/>
          </a:solidFill>
          <a:ln>
            <a:noFill/>
          </a:ln>
          <a:effectLst/>
        </c:spPr>
      </c:pivotFmt>
      <c:pivotFmt>
        <c:idx val="25"/>
        <c:spPr>
          <a:solidFill>
            <a:srgbClr val="FA6850"/>
          </a:solidFill>
          <a:ln>
            <a:noFill/>
          </a:ln>
          <a:effectLst/>
        </c:spPr>
      </c:pivotFmt>
      <c:pivotFmt>
        <c:idx val="26"/>
        <c:spPr>
          <a:solidFill>
            <a:srgbClr val="FF8585"/>
          </a:solidFill>
          <a:ln>
            <a:noFill/>
          </a:ln>
          <a:effectLst/>
        </c:spPr>
      </c:pivotFmt>
      <c:pivotFmt>
        <c:idx val="27"/>
        <c:spPr>
          <a:solidFill>
            <a:srgbClr val="FF8585"/>
          </a:solidFill>
          <a:ln>
            <a:noFill/>
          </a:ln>
          <a:effectLst/>
        </c:spPr>
      </c:pivotFmt>
      <c:pivotFmt>
        <c:idx val="28"/>
        <c:spPr>
          <a:solidFill>
            <a:srgbClr val="FED8D2"/>
          </a:solidFill>
          <a:ln>
            <a:noFill/>
          </a:ln>
          <a:effectLst/>
        </c:spPr>
      </c:pivotFmt>
    </c:pivotFmts>
    <c:plotArea>
      <c:layout/>
      <c:barChart>
        <c:barDir val="col"/>
        <c:grouping val="clustered"/>
        <c:varyColors val="0"/>
        <c:ser>
          <c:idx val="0"/>
          <c:order val="0"/>
          <c:tx>
            <c:strRef>
              <c:f>'GENTRY BY RATING'!$B$3</c:f>
              <c:strCache>
                <c:ptCount val="1"/>
                <c:pt idx="0">
                  <c:v>Total</c:v>
                </c:pt>
              </c:strCache>
            </c:strRef>
          </c:tx>
          <c:spPr>
            <a:solidFill>
              <a:srgbClr val="CC3300"/>
            </a:solidFill>
            <a:ln>
              <a:noFill/>
            </a:ln>
            <a:effectLst/>
          </c:spPr>
          <c:invertIfNegative val="0"/>
          <c:dPt>
            <c:idx val="0"/>
            <c:invertIfNegative val="0"/>
            <c:bubble3D val="0"/>
            <c:spPr>
              <a:solidFill>
                <a:srgbClr val="931803"/>
              </a:solidFill>
              <a:ln>
                <a:noFill/>
              </a:ln>
              <a:effectLst/>
            </c:spPr>
            <c:extLst>
              <c:ext xmlns:c16="http://schemas.microsoft.com/office/drawing/2014/chart" uri="{C3380CC4-5D6E-409C-BE32-E72D297353CC}">
                <c16:uniqueId val="{00000001-8BB9-4D79-847B-1F630F0E27CD}"/>
              </c:ext>
            </c:extLst>
          </c:dPt>
          <c:dPt>
            <c:idx val="1"/>
            <c:invertIfNegative val="0"/>
            <c:bubble3D val="0"/>
            <c:spPr>
              <a:solidFill>
                <a:srgbClr val="CC0000"/>
              </a:solidFill>
              <a:ln>
                <a:noFill/>
              </a:ln>
              <a:effectLst/>
            </c:spPr>
            <c:extLst>
              <c:ext xmlns:c16="http://schemas.microsoft.com/office/drawing/2014/chart" uri="{C3380CC4-5D6E-409C-BE32-E72D297353CC}">
                <c16:uniqueId val="{00000003-8BB9-4D79-847B-1F630F0E27CD}"/>
              </c:ext>
            </c:extLst>
          </c:dPt>
          <c:dPt>
            <c:idx val="3"/>
            <c:invertIfNegative val="0"/>
            <c:bubble3D val="0"/>
            <c:spPr>
              <a:solidFill>
                <a:srgbClr val="FA6850"/>
              </a:solidFill>
              <a:ln>
                <a:noFill/>
              </a:ln>
              <a:effectLst/>
            </c:spPr>
            <c:extLst>
              <c:ext xmlns:c16="http://schemas.microsoft.com/office/drawing/2014/chart" uri="{C3380CC4-5D6E-409C-BE32-E72D297353CC}">
                <c16:uniqueId val="{00000005-8BB9-4D79-847B-1F630F0E27CD}"/>
              </c:ext>
            </c:extLst>
          </c:dPt>
          <c:dPt>
            <c:idx val="4"/>
            <c:invertIfNegative val="0"/>
            <c:bubble3D val="0"/>
            <c:spPr>
              <a:solidFill>
                <a:srgbClr val="FA6850"/>
              </a:solidFill>
              <a:ln>
                <a:noFill/>
              </a:ln>
              <a:effectLst/>
            </c:spPr>
            <c:extLst>
              <c:ext xmlns:c16="http://schemas.microsoft.com/office/drawing/2014/chart" uri="{C3380CC4-5D6E-409C-BE32-E72D297353CC}">
                <c16:uniqueId val="{00000007-8BB9-4D79-847B-1F630F0E27CD}"/>
              </c:ext>
            </c:extLst>
          </c:dPt>
          <c:dPt>
            <c:idx val="5"/>
            <c:invertIfNegative val="0"/>
            <c:bubble3D val="0"/>
            <c:spPr>
              <a:solidFill>
                <a:srgbClr val="FF8585"/>
              </a:solidFill>
              <a:ln>
                <a:noFill/>
              </a:ln>
              <a:effectLst/>
            </c:spPr>
            <c:extLst>
              <c:ext xmlns:c16="http://schemas.microsoft.com/office/drawing/2014/chart" uri="{C3380CC4-5D6E-409C-BE32-E72D297353CC}">
                <c16:uniqueId val="{00000009-8BB9-4D79-847B-1F630F0E27CD}"/>
              </c:ext>
            </c:extLst>
          </c:dPt>
          <c:dPt>
            <c:idx val="6"/>
            <c:invertIfNegative val="0"/>
            <c:bubble3D val="0"/>
            <c:spPr>
              <a:solidFill>
                <a:srgbClr val="FF8585"/>
              </a:solidFill>
              <a:ln>
                <a:noFill/>
              </a:ln>
              <a:effectLst/>
            </c:spPr>
            <c:extLst>
              <c:ext xmlns:c16="http://schemas.microsoft.com/office/drawing/2014/chart" uri="{C3380CC4-5D6E-409C-BE32-E72D297353CC}">
                <c16:uniqueId val="{0000000B-8BB9-4D79-847B-1F630F0E27CD}"/>
              </c:ext>
            </c:extLst>
          </c:dPt>
          <c:dPt>
            <c:idx val="7"/>
            <c:invertIfNegative val="0"/>
            <c:bubble3D val="0"/>
            <c:spPr>
              <a:solidFill>
                <a:srgbClr val="FED8D2"/>
              </a:solidFill>
              <a:ln>
                <a:noFill/>
              </a:ln>
              <a:effectLst/>
            </c:spPr>
            <c:extLst>
              <c:ext xmlns:c16="http://schemas.microsoft.com/office/drawing/2014/chart" uri="{C3380CC4-5D6E-409C-BE32-E72D297353CC}">
                <c16:uniqueId val="{0000000D-8BB9-4D79-847B-1F630F0E27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'GENTRY BY RATING'!$A$4:$A$12</c:f>
              <c:strCache>
                <c:ptCount val="8"/>
                <c:pt idx="0">
                  <c:v>Action</c:v>
                </c:pt>
                <c:pt idx="1">
                  <c:v>Comedy</c:v>
                </c:pt>
                <c:pt idx="2">
                  <c:v>Drama</c:v>
                </c:pt>
                <c:pt idx="3">
                  <c:v>Crime</c:v>
                </c:pt>
                <c:pt idx="4">
                  <c:v>Horror</c:v>
                </c:pt>
                <c:pt idx="5">
                  <c:v>Biography</c:v>
                </c:pt>
                <c:pt idx="6">
                  <c:v>Adventure</c:v>
                </c:pt>
                <c:pt idx="7">
                  <c:v>Animation</c:v>
                </c:pt>
              </c:strCache>
            </c:strRef>
          </c:cat>
          <c:val>
            <c:numRef>
              <c:f>'GENTRY BY RATING'!$B$4:$B$12</c:f>
              <c:numCache>
                <c:formatCode>General</c:formatCode>
                <c:ptCount val="8"/>
                <c:pt idx="0">
                  <c:v>296</c:v>
                </c:pt>
                <c:pt idx="1">
                  <c:v>264</c:v>
                </c:pt>
                <c:pt idx="2">
                  <c:v>213</c:v>
                </c:pt>
                <c:pt idx="3">
                  <c:v>86</c:v>
                </c:pt>
                <c:pt idx="4">
                  <c:v>73</c:v>
                </c:pt>
                <c:pt idx="5">
                  <c:v>73</c:v>
                </c:pt>
                <c:pt idx="6">
                  <c:v>62</c:v>
                </c:pt>
                <c:pt idx="7">
                  <c:v>30</c:v>
                </c:pt>
              </c:numCache>
            </c:numRef>
          </c:val>
          <c:extLst>
            <c:ext xmlns:c16="http://schemas.microsoft.com/office/drawing/2014/chart" uri="{C3380CC4-5D6E-409C-BE32-E72D297353CC}">
              <c16:uniqueId val="{0000000E-8BB9-4D79-847B-1F630F0E27CD}"/>
            </c:ext>
          </c:extLst>
        </c:ser>
        <c:dLbls>
          <c:dLblPos val="outEnd"/>
          <c:showLegendKey val="0"/>
          <c:showVal val="1"/>
          <c:showCatName val="0"/>
          <c:showSerName val="0"/>
          <c:showPercent val="0"/>
          <c:showBubbleSize val="0"/>
        </c:dLbls>
        <c:gapWidth val="30"/>
        <c:axId val="239525311"/>
        <c:axId val="239520511"/>
      </c:barChart>
      <c:catAx>
        <c:axId val="239525311"/>
        <c:scaling>
          <c:orientation val="minMax"/>
        </c:scaling>
        <c:delete val="1"/>
        <c:axPos val="b"/>
        <c:numFmt formatCode="General" sourceLinked="1"/>
        <c:majorTickMark val="none"/>
        <c:minorTickMark val="none"/>
        <c:tickLblPos val="nextTo"/>
        <c:crossAx val="239520511"/>
        <c:crosses val="autoZero"/>
        <c:auto val="1"/>
        <c:lblAlgn val="ctr"/>
        <c:lblOffset val="100"/>
        <c:noMultiLvlLbl val="0"/>
      </c:catAx>
      <c:valAx>
        <c:axId val="23952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39525311"/>
        <c:crosses val="autoZero"/>
        <c:crossBetween val="between"/>
      </c:valAx>
      <c:spPr>
        <a:noFill/>
        <a:ln>
          <a:noFill/>
        </a:ln>
        <a:effectLst/>
      </c:spPr>
    </c:plotArea>
    <c:legend>
      <c:legendPos val="r"/>
      <c:layout>
        <c:manualLayout>
          <c:xMode val="edge"/>
          <c:yMode val="edge"/>
          <c:x val="0.7763420472440945"/>
          <c:y val="0.24110429843810507"/>
          <c:w val="0.2087140157480315"/>
          <c:h val="0.691603201239189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[YOUTUBE ANALYSIS.xlsx]GENTRY BY RUNTIME!PivotTable1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Gentry</a:t>
            </a:r>
            <a:r>
              <a:rPr lang="en-US" sz="1000" baseline="0"/>
              <a:t> By Runtime</a:t>
            </a:r>
            <a:endParaRPr lang="en-US" sz="1000"/>
          </a:p>
        </c:rich>
      </c:tx>
      <c:layout>
        <c:manualLayout>
          <c:xMode val="edge"/>
          <c:yMode val="edge"/>
          <c:x val="0.2317565439455202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C3300"/>
          </a:solidFill>
          <a:ln>
            <a:noFill/>
          </a:ln>
          <a:effectLst/>
        </c:spPr>
      </c:pivotFmt>
      <c:pivotFmt>
        <c:idx val="2"/>
        <c:spPr>
          <a:solidFill>
            <a:srgbClr val="CC3300"/>
          </a:solidFill>
          <a:ln>
            <a:noFill/>
          </a:ln>
          <a:effectLst/>
        </c:spPr>
      </c:pivotFmt>
      <c:pivotFmt>
        <c:idx val="3"/>
        <c:spPr>
          <a:solidFill>
            <a:srgbClr val="CC3300"/>
          </a:solidFill>
          <a:ln>
            <a:noFill/>
          </a:ln>
          <a:effectLst/>
        </c:spPr>
      </c:pivotFmt>
      <c:pivotFmt>
        <c:idx val="4"/>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820000"/>
          </a:solidFill>
          <a:ln>
            <a:noFill/>
          </a:ln>
          <a:effectLst/>
        </c:spPr>
      </c:pivotFmt>
      <c:pivotFmt>
        <c:idx val="11"/>
        <c:spPr>
          <a:solidFill>
            <a:srgbClr val="960000"/>
          </a:solidFill>
          <a:ln>
            <a:noFill/>
          </a:ln>
          <a:effectLst/>
        </c:spPr>
      </c:pivotFmt>
      <c:pivotFmt>
        <c:idx val="12"/>
        <c:spPr>
          <a:solidFill>
            <a:srgbClr val="FF0000"/>
          </a:solidFill>
          <a:ln>
            <a:noFill/>
          </a:ln>
          <a:effectLst/>
        </c:spPr>
      </c:pivotFmt>
      <c:pivotFmt>
        <c:idx val="13"/>
        <c:spPr>
          <a:solidFill>
            <a:srgbClr val="FF4343"/>
          </a:solidFill>
          <a:ln>
            <a:noFill/>
          </a:ln>
          <a:effectLst/>
        </c:spPr>
      </c:pivotFmt>
      <c:pivotFmt>
        <c:idx val="14"/>
        <c:spPr>
          <a:solidFill>
            <a:srgbClr val="FF8B8B"/>
          </a:solidFill>
          <a:ln>
            <a:noFill/>
          </a:ln>
          <a:effectLst/>
        </c:spPr>
      </c:pivotFmt>
      <c:pivotFmt>
        <c:idx val="15"/>
        <c:spPr>
          <a:solidFill>
            <a:srgbClr val="FFD5D5"/>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960000"/>
          </a:solidFill>
          <a:ln>
            <a:noFill/>
          </a:ln>
          <a:effectLst/>
        </c:spPr>
      </c:pivotFmt>
      <c:pivotFmt>
        <c:idx val="18"/>
        <c:spPr>
          <a:solidFill>
            <a:srgbClr val="E20000"/>
          </a:solidFill>
          <a:ln>
            <a:noFill/>
          </a:ln>
          <a:effectLst/>
        </c:spPr>
      </c:pivotFmt>
      <c:pivotFmt>
        <c:idx val="19"/>
        <c:spPr>
          <a:solidFill>
            <a:srgbClr val="E20000"/>
          </a:solidFill>
          <a:ln>
            <a:noFill/>
          </a:ln>
          <a:effectLst/>
        </c:spPr>
      </c:pivotFmt>
      <c:pivotFmt>
        <c:idx val="20"/>
        <c:spPr>
          <a:solidFill>
            <a:srgbClr val="EF5B57"/>
          </a:solidFill>
          <a:ln>
            <a:noFill/>
          </a:ln>
          <a:effectLst/>
        </c:spPr>
      </c:pivotFmt>
      <c:pivotFmt>
        <c:idx val="21"/>
        <c:spPr>
          <a:solidFill>
            <a:srgbClr val="FF4343"/>
          </a:solidFill>
          <a:ln>
            <a:noFill/>
          </a:ln>
          <a:effectLst/>
        </c:spPr>
      </c:pivotFmt>
      <c:pivotFmt>
        <c:idx val="22"/>
        <c:spPr>
          <a:solidFill>
            <a:srgbClr val="FF8B8B"/>
          </a:solidFill>
          <a:ln>
            <a:noFill/>
          </a:ln>
          <a:effectLst/>
        </c:spPr>
      </c:pivotFmt>
      <c:pivotFmt>
        <c:idx val="23"/>
        <c:spPr>
          <a:solidFill>
            <a:srgbClr val="FDC3B9"/>
          </a:solidFill>
          <a:ln>
            <a:noFill/>
          </a:ln>
          <a:effectLst/>
        </c:spPr>
      </c:pivotFmt>
      <c:pivotFmt>
        <c:idx val="24"/>
        <c:spPr>
          <a:solidFill>
            <a:srgbClr val="FFD5D5"/>
          </a:solidFill>
          <a:ln>
            <a:noFill/>
          </a:ln>
          <a:effectLst/>
        </c:spPr>
      </c:pivotFmt>
      <c:pivotFmt>
        <c:idx val="25"/>
        <c:spPr>
          <a:solidFill>
            <a:srgbClr val="FED8D2"/>
          </a:solidFill>
          <a:ln>
            <a:noFill/>
          </a:ln>
          <a:effectLst/>
        </c:spPr>
      </c:pivotFmt>
      <c:pivotFmt>
        <c:idx val="26"/>
        <c:spPr>
          <a:solidFill>
            <a:srgbClr val="FED8D2"/>
          </a:solidFill>
          <a:ln>
            <a:noFill/>
          </a:ln>
          <a:effectLst/>
        </c:spPr>
      </c:pivotFmt>
      <c:pivotFmt>
        <c:idx val="27"/>
        <c:spPr>
          <a:solidFill>
            <a:srgbClr val="FED8D2"/>
          </a:solidFill>
          <a:ln>
            <a:solidFill>
              <a:srgbClr val="FFD5D5"/>
            </a:solidFill>
          </a:ln>
          <a:effectLst/>
        </c:spPr>
      </c:pivotFmt>
      <c:pivotFmt>
        <c:idx val="28"/>
        <c:spPr>
          <a:solidFill>
            <a:srgbClr val="FFD5D5"/>
          </a:solidFill>
          <a:ln>
            <a:noFill/>
          </a:ln>
          <a:effectLst/>
        </c:spPr>
      </c:pivotFmt>
      <c:pivotFmt>
        <c:idx val="29"/>
        <c:spPr>
          <a:solidFill>
            <a:srgbClr val="FED8D2"/>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960000"/>
          </a:solidFill>
          <a:ln>
            <a:noFill/>
          </a:ln>
          <a:effectLst/>
        </c:spPr>
      </c:pivotFmt>
      <c:pivotFmt>
        <c:idx val="32"/>
        <c:spPr>
          <a:solidFill>
            <a:srgbClr val="E20000"/>
          </a:solidFill>
          <a:ln>
            <a:noFill/>
          </a:ln>
          <a:effectLst/>
        </c:spPr>
      </c:pivotFmt>
      <c:pivotFmt>
        <c:idx val="33"/>
        <c:spPr>
          <a:solidFill>
            <a:srgbClr val="E20000"/>
          </a:solidFill>
          <a:ln>
            <a:noFill/>
          </a:ln>
          <a:effectLst/>
        </c:spPr>
      </c:pivotFmt>
      <c:pivotFmt>
        <c:idx val="34"/>
        <c:spPr>
          <a:solidFill>
            <a:srgbClr val="EF5B57"/>
          </a:solidFill>
          <a:ln>
            <a:noFill/>
          </a:ln>
          <a:effectLst/>
        </c:spPr>
      </c:pivotFmt>
      <c:pivotFmt>
        <c:idx val="35"/>
        <c:spPr>
          <a:solidFill>
            <a:srgbClr val="FF4343"/>
          </a:solidFill>
          <a:ln>
            <a:noFill/>
          </a:ln>
          <a:effectLst/>
        </c:spPr>
      </c:pivotFmt>
      <c:pivotFmt>
        <c:idx val="36"/>
        <c:spPr>
          <a:solidFill>
            <a:srgbClr val="FF8B8B"/>
          </a:solidFill>
          <a:ln>
            <a:noFill/>
          </a:ln>
          <a:effectLst/>
        </c:spPr>
      </c:pivotFmt>
      <c:pivotFmt>
        <c:idx val="37"/>
        <c:spPr>
          <a:solidFill>
            <a:srgbClr val="FDC3B9"/>
          </a:solidFill>
          <a:ln>
            <a:noFill/>
          </a:ln>
          <a:effectLst/>
        </c:spPr>
      </c:pivotFmt>
      <c:pivotFmt>
        <c:idx val="38"/>
        <c:spPr>
          <a:solidFill>
            <a:srgbClr val="FFD5D5"/>
          </a:solidFill>
          <a:ln>
            <a:noFill/>
          </a:ln>
          <a:effectLst/>
        </c:spPr>
      </c:pivotFmt>
      <c:pivotFmt>
        <c:idx val="39"/>
        <c:spPr>
          <a:solidFill>
            <a:srgbClr val="FED8D2"/>
          </a:solidFill>
          <a:ln>
            <a:noFill/>
          </a:ln>
          <a:effectLst/>
        </c:spPr>
      </c:pivotFmt>
      <c:pivotFmt>
        <c:idx val="40"/>
        <c:spPr>
          <a:solidFill>
            <a:srgbClr val="FED8D2"/>
          </a:solidFill>
          <a:ln>
            <a:noFill/>
          </a:ln>
          <a:effectLst/>
        </c:spPr>
      </c:pivotFmt>
      <c:pivotFmt>
        <c:idx val="41"/>
        <c:spPr>
          <a:solidFill>
            <a:srgbClr val="FED8D2"/>
          </a:solidFill>
          <a:ln>
            <a:solidFill>
              <a:srgbClr val="FFD5D5"/>
            </a:solidFill>
          </a:ln>
          <a:effectLst/>
        </c:spPr>
      </c:pivotFmt>
      <c:pivotFmt>
        <c:idx val="42"/>
        <c:spPr>
          <a:solidFill>
            <a:srgbClr val="FFD5D5"/>
          </a:solidFill>
          <a:ln>
            <a:noFill/>
          </a:ln>
          <a:effectLst/>
        </c:spPr>
      </c:pivotFmt>
      <c:pivotFmt>
        <c:idx val="43"/>
        <c:spPr>
          <a:solidFill>
            <a:srgbClr val="FED8D2"/>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rgbClr val="960000"/>
          </a:solidFill>
          <a:ln>
            <a:noFill/>
          </a:ln>
          <a:effectLst/>
        </c:spPr>
      </c:pivotFmt>
      <c:pivotFmt>
        <c:idx val="46"/>
        <c:spPr>
          <a:solidFill>
            <a:srgbClr val="E20000"/>
          </a:solidFill>
          <a:ln>
            <a:noFill/>
          </a:ln>
          <a:effectLst/>
        </c:spPr>
      </c:pivotFmt>
      <c:pivotFmt>
        <c:idx val="47"/>
        <c:spPr>
          <a:solidFill>
            <a:srgbClr val="E20000"/>
          </a:solidFill>
          <a:ln>
            <a:noFill/>
          </a:ln>
          <a:effectLst/>
        </c:spPr>
      </c:pivotFmt>
      <c:pivotFmt>
        <c:idx val="48"/>
        <c:spPr>
          <a:solidFill>
            <a:srgbClr val="EF5B57"/>
          </a:solidFill>
          <a:ln>
            <a:noFill/>
          </a:ln>
          <a:effectLst/>
        </c:spPr>
      </c:pivotFmt>
      <c:pivotFmt>
        <c:idx val="49"/>
        <c:spPr>
          <a:solidFill>
            <a:srgbClr val="FF4343"/>
          </a:solidFill>
          <a:ln>
            <a:noFill/>
          </a:ln>
          <a:effectLst/>
        </c:spPr>
      </c:pivotFmt>
      <c:pivotFmt>
        <c:idx val="50"/>
        <c:spPr>
          <a:solidFill>
            <a:srgbClr val="FF8B8B"/>
          </a:solidFill>
          <a:ln>
            <a:noFill/>
          </a:ln>
          <a:effectLst/>
        </c:spPr>
      </c:pivotFmt>
      <c:pivotFmt>
        <c:idx val="51"/>
        <c:spPr>
          <a:solidFill>
            <a:srgbClr val="FDC3B9"/>
          </a:solidFill>
          <a:ln>
            <a:noFill/>
          </a:ln>
          <a:effectLst/>
        </c:spPr>
      </c:pivotFmt>
      <c:pivotFmt>
        <c:idx val="52"/>
        <c:spPr>
          <a:solidFill>
            <a:srgbClr val="FFD5D5"/>
          </a:solidFill>
          <a:ln>
            <a:noFill/>
          </a:ln>
          <a:effectLst/>
        </c:spPr>
      </c:pivotFmt>
      <c:pivotFmt>
        <c:idx val="53"/>
        <c:spPr>
          <a:solidFill>
            <a:srgbClr val="FED8D2"/>
          </a:solidFill>
          <a:ln>
            <a:noFill/>
          </a:ln>
          <a:effectLst/>
        </c:spPr>
      </c:pivotFmt>
      <c:pivotFmt>
        <c:idx val="54"/>
        <c:spPr>
          <a:solidFill>
            <a:srgbClr val="FED8D2"/>
          </a:solidFill>
          <a:ln>
            <a:noFill/>
          </a:ln>
          <a:effectLst/>
        </c:spPr>
      </c:pivotFmt>
      <c:pivotFmt>
        <c:idx val="55"/>
        <c:spPr>
          <a:solidFill>
            <a:srgbClr val="FED8D2"/>
          </a:solidFill>
          <a:ln>
            <a:solidFill>
              <a:srgbClr val="FFD5D5"/>
            </a:solidFill>
          </a:ln>
          <a:effectLst/>
        </c:spPr>
      </c:pivotFmt>
      <c:pivotFmt>
        <c:idx val="56"/>
        <c:spPr>
          <a:solidFill>
            <a:srgbClr val="FFD5D5"/>
          </a:solidFill>
          <a:ln>
            <a:noFill/>
          </a:ln>
          <a:effectLst/>
        </c:spPr>
      </c:pivotFmt>
      <c:pivotFmt>
        <c:idx val="57"/>
        <c:spPr>
          <a:solidFill>
            <a:srgbClr val="FED8D2"/>
          </a:solidFill>
          <a:ln>
            <a:noFill/>
          </a:ln>
          <a:effectLst/>
        </c:spPr>
      </c:pivotFmt>
    </c:pivotFmts>
    <c:plotArea>
      <c:layout>
        <c:manualLayout>
          <c:layoutTarget val="inner"/>
          <c:xMode val="edge"/>
          <c:yMode val="edge"/>
          <c:x val="0.15752775672915362"/>
          <c:y val="0.13934306569343066"/>
          <c:w val="0.66897176555859383"/>
          <c:h val="0.78036496350364948"/>
        </c:manualLayout>
      </c:layout>
      <c:barChart>
        <c:barDir val="col"/>
        <c:grouping val="clustered"/>
        <c:varyColors val="0"/>
        <c:ser>
          <c:idx val="0"/>
          <c:order val="0"/>
          <c:tx>
            <c:strRef>
              <c:f>'GENTRY BY RUNTIME'!$B$3</c:f>
              <c:strCache>
                <c:ptCount val="1"/>
                <c:pt idx="0">
                  <c:v>Total</c:v>
                </c:pt>
              </c:strCache>
            </c:strRef>
          </c:tx>
          <c:spPr>
            <a:solidFill>
              <a:schemeClr val="accent1"/>
            </a:solidFill>
            <a:ln>
              <a:noFill/>
            </a:ln>
            <a:effectLst/>
          </c:spPr>
          <c:invertIfNegative val="0"/>
          <c:dPt>
            <c:idx val="0"/>
            <c:invertIfNegative val="0"/>
            <c:bubble3D val="0"/>
            <c:spPr>
              <a:solidFill>
                <a:srgbClr val="960000"/>
              </a:solidFill>
              <a:ln>
                <a:noFill/>
              </a:ln>
              <a:effectLst/>
            </c:spPr>
            <c:extLst>
              <c:ext xmlns:c16="http://schemas.microsoft.com/office/drawing/2014/chart" uri="{C3380CC4-5D6E-409C-BE32-E72D297353CC}">
                <c16:uniqueId val="{00000001-470D-4C25-90CE-9F4B03947C14}"/>
              </c:ext>
            </c:extLst>
          </c:dPt>
          <c:dPt>
            <c:idx val="1"/>
            <c:invertIfNegative val="0"/>
            <c:bubble3D val="0"/>
            <c:spPr>
              <a:solidFill>
                <a:srgbClr val="E20000"/>
              </a:solidFill>
              <a:ln>
                <a:noFill/>
              </a:ln>
              <a:effectLst/>
            </c:spPr>
            <c:extLst>
              <c:ext xmlns:c16="http://schemas.microsoft.com/office/drawing/2014/chart" uri="{C3380CC4-5D6E-409C-BE32-E72D297353CC}">
                <c16:uniqueId val="{00000003-470D-4C25-90CE-9F4B03947C14}"/>
              </c:ext>
            </c:extLst>
          </c:dPt>
          <c:dPt>
            <c:idx val="2"/>
            <c:invertIfNegative val="0"/>
            <c:bubble3D val="0"/>
            <c:spPr>
              <a:solidFill>
                <a:srgbClr val="E20000"/>
              </a:solidFill>
              <a:ln>
                <a:noFill/>
              </a:ln>
              <a:effectLst/>
            </c:spPr>
            <c:extLst>
              <c:ext xmlns:c16="http://schemas.microsoft.com/office/drawing/2014/chart" uri="{C3380CC4-5D6E-409C-BE32-E72D297353CC}">
                <c16:uniqueId val="{00000005-470D-4C25-90CE-9F4B03947C14}"/>
              </c:ext>
            </c:extLst>
          </c:dPt>
          <c:dPt>
            <c:idx val="3"/>
            <c:invertIfNegative val="0"/>
            <c:bubble3D val="0"/>
            <c:spPr>
              <a:solidFill>
                <a:srgbClr val="EF5B57"/>
              </a:solidFill>
              <a:ln>
                <a:noFill/>
              </a:ln>
              <a:effectLst/>
            </c:spPr>
            <c:extLst>
              <c:ext xmlns:c16="http://schemas.microsoft.com/office/drawing/2014/chart" uri="{C3380CC4-5D6E-409C-BE32-E72D297353CC}">
                <c16:uniqueId val="{00000007-470D-4C25-90CE-9F4B03947C14}"/>
              </c:ext>
            </c:extLst>
          </c:dPt>
          <c:dPt>
            <c:idx val="4"/>
            <c:invertIfNegative val="0"/>
            <c:bubble3D val="0"/>
            <c:spPr>
              <a:solidFill>
                <a:srgbClr val="FF4343"/>
              </a:solidFill>
              <a:ln>
                <a:noFill/>
              </a:ln>
              <a:effectLst/>
            </c:spPr>
            <c:extLst>
              <c:ext xmlns:c16="http://schemas.microsoft.com/office/drawing/2014/chart" uri="{C3380CC4-5D6E-409C-BE32-E72D297353CC}">
                <c16:uniqueId val="{00000009-470D-4C25-90CE-9F4B03947C14}"/>
              </c:ext>
            </c:extLst>
          </c:dPt>
          <c:dPt>
            <c:idx val="5"/>
            <c:invertIfNegative val="0"/>
            <c:bubble3D val="0"/>
            <c:spPr>
              <a:solidFill>
                <a:srgbClr val="FF8B8B"/>
              </a:solidFill>
              <a:ln>
                <a:noFill/>
              </a:ln>
              <a:effectLst/>
            </c:spPr>
            <c:extLst>
              <c:ext xmlns:c16="http://schemas.microsoft.com/office/drawing/2014/chart" uri="{C3380CC4-5D6E-409C-BE32-E72D297353CC}">
                <c16:uniqueId val="{0000000B-470D-4C25-90CE-9F4B03947C14}"/>
              </c:ext>
            </c:extLst>
          </c:dPt>
          <c:dPt>
            <c:idx val="6"/>
            <c:invertIfNegative val="0"/>
            <c:bubble3D val="0"/>
            <c:spPr>
              <a:solidFill>
                <a:srgbClr val="FDC3B9"/>
              </a:solidFill>
              <a:ln>
                <a:noFill/>
              </a:ln>
              <a:effectLst/>
            </c:spPr>
            <c:extLst>
              <c:ext xmlns:c16="http://schemas.microsoft.com/office/drawing/2014/chart" uri="{C3380CC4-5D6E-409C-BE32-E72D297353CC}">
                <c16:uniqueId val="{0000000D-470D-4C25-90CE-9F4B03947C14}"/>
              </c:ext>
            </c:extLst>
          </c:dPt>
          <c:dPt>
            <c:idx val="7"/>
            <c:invertIfNegative val="0"/>
            <c:bubble3D val="0"/>
            <c:spPr>
              <a:solidFill>
                <a:srgbClr val="FFD5D5"/>
              </a:solidFill>
              <a:ln>
                <a:noFill/>
              </a:ln>
              <a:effectLst/>
            </c:spPr>
            <c:extLst>
              <c:ext xmlns:c16="http://schemas.microsoft.com/office/drawing/2014/chart" uri="{C3380CC4-5D6E-409C-BE32-E72D297353CC}">
                <c16:uniqueId val="{0000000F-470D-4C25-90CE-9F4B03947C14}"/>
              </c:ext>
            </c:extLst>
          </c:dPt>
          <c:dPt>
            <c:idx val="8"/>
            <c:invertIfNegative val="0"/>
            <c:bubble3D val="0"/>
            <c:spPr>
              <a:solidFill>
                <a:srgbClr val="FED8D2"/>
              </a:solidFill>
              <a:ln>
                <a:noFill/>
              </a:ln>
              <a:effectLst/>
            </c:spPr>
            <c:extLst>
              <c:ext xmlns:c16="http://schemas.microsoft.com/office/drawing/2014/chart" uri="{C3380CC4-5D6E-409C-BE32-E72D297353CC}">
                <c16:uniqueId val="{00000011-470D-4C25-90CE-9F4B03947C14}"/>
              </c:ext>
            </c:extLst>
          </c:dPt>
          <c:dPt>
            <c:idx val="9"/>
            <c:invertIfNegative val="0"/>
            <c:bubble3D val="0"/>
            <c:spPr>
              <a:solidFill>
                <a:srgbClr val="FED8D2"/>
              </a:solidFill>
              <a:ln>
                <a:noFill/>
              </a:ln>
              <a:effectLst/>
            </c:spPr>
            <c:extLst>
              <c:ext xmlns:c16="http://schemas.microsoft.com/office/drawing/2014/chart" uri="{C3380CC4-5D6E-409C-BE32-E72D297353CC}">
                <c16:uniqueId val="{00000013-470D-4C25-90CE-9F4B03947C14}"/>
              </c:ext>
            </c:extLst>
          </c:dPt>
          <c:dPt>
            <c:idx val="10"/>
            <c:invertIfNegative val="0"/>
            <c:bubble3D val="0"/>
            <c:spPr>
              <a:solidFill>
                <a:srgbClr val="FED8D2"/>
              </a:solidFill>
              <a:ln>
                <a:solidFill>
                  <a:srgbClr val="FFD5D5"/>
                </a:solidFill>
              </a:ln>
              <a:effectLst/>
            </c:spPr>
            <c:extLst>
              <c:ext xmlns:c16="http://schemas.microsoft.com/office/drawing/2014/chart" uri="{C3380CC4-5D6E-409C-BE32-E72D297353CC}">
                <c16:uniqueId val="{00000015-470D-4C25-90CE-9F4B03947C14}"/>
              </c:ext>
            </c:extLst>
          </c:dPt>
          <c:dPt>
            <c:idx val="11"/>
            <c:invertIfNegative val="0"/>
            <c:bubble3D val="0"/>
            <c:spPr>
              <a:solidFill>
                <a:srgbClr val="FFD5D5"/>
              </a:solidFill>
              <a:ln>
                <a:noFill/>
              </a:ln>
              <a:effectLst/>
            </c:spPr>
            <c:extLst>
              <c:ext xmlns:c16="http://schemas.microsoft.com/office/drawing/2014/chart" uri="{C3380CC4-5D6E-409C-BE32-E72D297353CC}">
                <c16:uniqueId val="{00000017-470D-4C25-90CE-9F4B03947C14}"/>
              </c:ext>
            </c:extLst>
          </c:dPt>
          <c:dPt>
            <c:idx val="12"/>
            <c:invertIfNegative val="0"/>
            <c:bubble3D val="0"/>
            <c:spPr>
              <a:solidFill>
                <a:srgbClr val="FED8D2"/>
              </a:solidFill>
              <a:ln>
                <a:noFill/>
              </a:ln>
              <a:effectLst/>
            </c:spPr>
            <c:extLst>
              <c:ext xmlns:c16="http://schemas.microsoft.com/office/drawing/2014/chart" uri="{C3380CC4-5D6E-409C-BE32-E72D297353CC}">
                <c16:uniqueId val="{00000019-470D-4C25-90CE-9F4B03947C14}"/>
              </c:ext>
            </c:extLst>
          </c:dPt>
          <c:cat>
            <c:strRef>
              <c:f>'GENTRY BY RUNTIME'!$A$4:$A$17</c:f>
              <c:strCache>
                <c:ptCount val="13"/>
                <c:pt idx="0">
                  <c:v>Action</c:v>
                </c:pt>
                <c:pt idx="1">
                  <c:v>Comedy</c:v>
                </c:pt>
                <c:pt idx="2">
                  <c:v>Drama</c:v>
                </c:pt>
                <c:pt idx="3">
                  <c:v>Crime</c:v>
                </c:pt>
                <c:pt idx="4">
                  <c:v>Biography</c:v>
                </c:pt>
                <c:pt idx="5">
                  <c:v>Horror</c:v>
                </c:pt>
                <c:pt idx="6">
                  <c:v>Adventure</c:v>
                </c:pt>
                <c:pt idx="7">
                  <c:v>Animation</c:v>
                </c:pt>
                <c:pt idx="8">
                  <c:v>Mystery</c:v>
                </c:pt>
                <c:pt idx="9">
                  <c:v>Sci-Fi</c:v>
                </c:pt>
                <c:pt idx="10">
                  <c:v>Romance</c:v>
                </c:pt>
                <c:pt idx="11">
                  <c:v>Fantasy</c:v>
                </c:pt>
                <c:pt idx="12">
                  <c:v>Thriller</c:v>
                </c:pt>
              </c:strCache>
            </c:strRef>
          </c:cat>
          <c:val>
            <c:numRef>
              <c:f>'GENTRY BY RUNTIME'!$B$4:$B$17</c:f>
              <c:numCache>
                <c:formatCode>General</c:formatCode>
                <c:ptCount val="13"/>
                <c:pt idx="0">
                  <c:v>33369</c:v>
                </c:pt>
                <c:pt idx="1">
                  <c:v>27270</c:v>
                </c:pt>
                <c:pt idx="2">
                  <c:v>23867</c:v>
                </c:pt>
                <c:pt idx="3">
                  <c:v>9923</c:v>
                </c:pt>
                <c:pt idx="4">
                  <c:v>8533</c:v>
                </c:pt>
                <c:pt idx="5">
                  <c:v>7143</c:v>
                </c:pt>
                <c:pt idx="6">
                  <c:v>6829</c:v>
                </c:pt>
                <c:pt idx="7">
                  <c:v>2818</c:v>
                </c:pt>
                <c:pt idx="8">
                  <c:v>271</c:v>
                </c:pt>
                <c:pt idx="9">
                  <c:v>212</c:v>
                </c:pt>
                <c:pt idx="10">
                  <c:v>106</c:v>
                </c:pt>
                <c:pt idx="11">
                  <c:v>104</c:v>
                </c:pt>
                <c:pt idx="12">
                  <c:v>85</c:v>
                </c:pt>
              </c:numCache>
            </c:numRef>
          </c:val>
          <c:extLst>
            <c:ext xmlns:c16="http://schemas.microsoft.com/office/drawing/2014/chart" uri="{C3380CC4-5D6E-409C-BE32-E72D297353CC}">
              <c16:uniqueId val="{0000001A-470D-4C25-90CE-9F4B03947C14}"/>
            </c:ext>
          </c:extLst>
        </c:ser>
        <c:dLbls>
          <c:showLegendKey val="0"/>
          <c:showVal val="0"/>
          <c:showCatName val="0"/>
          <c:showSerName val="0"/>
          <c:showPercent val="0"/>
          <c:showBubbleSize val="0"/>
        </c:dLbls>
        <c:gapWidth val="30"/>
        <c:axId val="239525311"/>
        <c:axId val="239520511"/>
      </c:barChart>
      <c:catAx>
        <c:axId val="239525311"/>
        <c:scaling>
          <c:orientation val="minMax"/>
        </c:scaling>
        <c:delete val="1"/>
        <c:axPos val="b"/>
        <c:numFmt formatCode="General" sourceLinked="1"/>
        <c:majorTickMark val="none"/>
        <c:minorTickMark val="none"/>
        <c:tickLblPos val="nextTo"/>
        <c:crossAx val="239520511"/>
        <c:crosses val="autoZero"/>
        <c:auto val="1"/>
        <c:lblAlgn val="ctr"/>
        <c:lblOffset val="100"/>
        <c:noMultiLvlLbl val="0"/>
      </c:catAx>
      <c:valAx>
        <c:axId val="23952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39525311"/>
        <c:crosses val="autoZero"/>
        <c:crossBetween val="between"/>
      </c:valAx>
      <c:spPr>
        <a:noFill/>
        <a:ln>
          <a:noFill/>
        </a:ln>
        <a:effectLst/>
      </c:spPr>
    </c:plotArea>
    <c:legend>
      <c:legendPos val="r"/>
      <c:layout>
        <c:manualLayout>
          <c:xMode val="edge"/>
          <c:yMode val="edge"/>
          <c:x val="0.77345962507824595"/>
          <c:y val="2.1617454068241473E-2"/>
          <c:w val="0.20987348861727012"/>
          <c:h val="0.929403616214639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[YOUTUBE ANALYSIS.xlsx]GENTRY BY RATING!PivotTable1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GENTRE</a:t>
            </a:r>
            <a:r>
              <a:rPr lang="en-US" baseline="0"/>
              <a:t> BY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C3300"/>
          </a:solidFill>
          <a:ln>
            <a:noFill/>
          </a:ln>
          <a:effectLst/>
        </c:spPr>
      </c:pivotFmt>
      <c:pivotFmt>
        <c:idx val="2"/>
        <c:spPr>
          <a:solidFill>
            <a:srgbClr val="CC3300"/>
          </a:solidFill>
          <a:ln>
            <a:noFill/>
          </a:ln>
          <a:effectLst/>
        </c:spPr>
      </c:pivotFmt>
      <c:pivotFmt>
        <c:idx val="3"/>
        <c:spPr>
          <a:solidFill>
            <a:srgbClr val="CC3300"/>
          </a:solidFill>
          <a:ln>
            <a:noFill/>
          </a:ln>
          <a:effectLst/>
        </c:spPr>
      </c:pivotFmt>
      <c:pivotFmt>
        <c:idx val="4"/>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931803"/>
          </a:solidFill>
          <a:ln>
            <a:noFill/>
          </a:ln>
          <a:effectLst/>
        </c:spPr>
      </c:pivotFmt>
      <c:pivotFmt>
        <c:idx val="7"/>
        <c:spPr>
          <a:solidFill>
            <a:srgbClr val="CC0000"/>
          </a:solidFill>
          <a:ln>
            <a:noFill/>
          </a:ln>
          <a:effectLst/>
        </c:spPr>
      </c:pivotFmt>
      <c:pivotFmt>
        <c:idx val="8"/>
        <c:spPr>
          <a:solidFill>
            <a:srgbClr val="FA6850"/>
          </a:solidFill>
          <a:ln>
            <a:noFill/>
          </a:ln>
          <a:effectLst/>
        </c:spPr>
      </c:pivotFmt>
      <c:pivotFmt>
        <c:idx val="9"/>
        <c:spPr>
          <a:solidFill>
            <a:srgbClr val="FA6850"/>
          </a:solidFill>
          <a:ln>
            <a:noFill/>
          </a:ln>
          <a:effectLst/>
        </c:spPr>
      </c:pivotFmt>
      <c:pivotFmt>
        <c:idx val="10"/>
        <c:spPr>
          <a:solidFill>
            <a:srgbClr val="FF8585"/>
          </a:solidFill>
          <a:ln>
            <a:noFill/>
          </a:ln>
          <a:effectLst/>
        </c:spPr>
      </c:pivotFmt>
      <c:pivotFmt>
        <c:idx val="11"/>
        <c:spPr>
          <a:solidFill>
            <a:srgbClr val="FF8585"/>
          </a:solidFill>
          <a:ln>
            <a:noFill/>
          </a:ln>
          <a:effectLst/>
        </c:spPr>
      </c:pivotFmt>
      <c:pivotFmt>
        <c:idx val="12"/>
        <c:spPr>
          <a:solidFill>
            <a:srgbClr val="FED8D2"/>
          </a:solidFill>
          <a:ln>
            <a:noFill/>
          </a:ln>
          <a:effectLst/>
        </c:spPr>
      </c:pivotFmt>
    </c:pivotFmts>
    <c:plotArea>
      <c:layout/>
      <c:barChart>
        <c:barDir val="col"/>
        <c:grouping val="clustered"/>
        <c:varyColors val="0"/>
        <c:ser>
          <c:idx val="0"/>
          <c:order val="0"/>
          <c:tx>
            <c:strRef>
              <c:f>'GENTRY BY RATING'!$B$3</c:f>
              <c:strCache>
                <c:ptCount val="1"/>
                <c:pt idx="0">
                  <c:v>Total</c:v>
                </c:pt>
              </c:strCache>
            </c:strRef>
          </c:tx>
          <c:spPr>
            <a:solidFill>
              <a:srgbClr val="CC3300"/>
            </a:solidFill>
            <a:ln>
              <a:noFill/>
            </a:ln>
            <a:effectLst/>
          </c:spPr>
          <c:invertIfNegative val="0"/>
          <c:dPt>
            <c:idx val="0"/>
            <c:invertIfNegative val="0"/>
            <c:bubble3D val="0"/>
            <c:spPr>
              <a:solidFill>
                <a:srgbClr val="931803"/>
              </a:solidFill>
              <a:ln>
                <a:noFill/>
              </a:ln>
              <a:effectLst/>
            </c:spPr>
            <c:extLst>
              <c:ext xmlns:c16="http://schemas.microsoft.com/office/drawing/2014/chart" uri="{C3380CC4-5D6E-409C-BE32-E72D297353CC}">
                <c16:uniqueId val="{00000003-BCCA-47C9-B72B-28C47403729F}"/>
              </c:ext>
            </c:extLst>
          </c:dPt>
          <c:dPt>
            <c:idx val="1"/>
            <c:invertIfNegative val="0"/>
            <c:bubble3D val="0"/>
            <c:spPr>
              <a:solidFill>
                <a:srgbClr val="CC0000"/>
              </a:solidFill>
              <a:ln>
                <a:noFill/>
              </a:ln>
              <a:effectLst/>
            </c:spPr>
            <c:extLst>
              <c:ext xmlns:c16="http://schemas.microsoft.com/office/drawing/2014/chart" uri="{C3380CC4-5D6E-409C-BE32-E72D297353CC}">
                <c16:uniqueId val="{00000004-BCCA-47C9-B72B-28C47403729F}"/>
              </c:ext>
            </c:extLst>
          </c:dPt>
          <c:dPt>
            <c:idx val="3"/>
            <c:invertIfNegative val="0"/>
            <c:bubble3D val="0"/>
            <c:spPr>
              <a:solidFill>
                <a:srgbClr val="FA6850"/>
              </a:solidFill>
              <a:ln>
                <a:noFill/>
              </a:ln>
              <a:effectLst/>
            </c:spPr>
            <c:extLst>
              <c:ext xmlns:c16="http://schemas.microsoft.com/office/drawing/2014/chart" uri="{C3380CC4-5D6E-409C-BE32-E72D297353CC}">
                <c16:uniqueId val="{00000005-BCCA-47C9-B72B-28C47403729F}"/>
              </c:ext>
            </c:extLst>
          </c:dPt>
          <c:dPt>
            <c:idx val="4"/>
            <c:invertIfNegative val="0"/>
            <c:bubble3D val="0"/>
            <c:spPr>
              <a:solidFill>
                <a:srgbClr val="FA6850"/>
              </a:solidFill>
              <a:ln>
                <a:noFill/>
              </a:ln>
              <a:effectLst/>
            </c:spPr>
            <c:extLst>
              <c:ext xmlns:c16="http://schemas.microsoft.com/office/drawing/2014/chart" uri="{C3380CC4-5D6E-409C-BE32-E72D297353CC}">
                <c16:uniqueId val="{00000006-BCCA-47C9-B72B-28C47403729F}"/>
              </c:ext>
            </c:extLst>
          </c:dPt>
          <c:dPt>
            <c:idx val="5"/>
            <c:invertIfNegative val="0"/>
            <c:bubble3D val="0"/>
            <c:spPr>
              <a:solidFill>
                <a:srgbClr val="FF8585"/>
              </a:solidFill>
              <a:ln>
                <a:noFill/>
              </a:ln>
              <a:effectLst/>
            </c:spPr>
            <c:extLst>
              <c:ext xmlns:c16="http://schemas.microsoft.com/office/drawing/2014/chart" uri="{C3380CC4-5D6E-409C-BE32-E72D297353CC}">
                <c16:uniqueId val="{00000007-BCCA-47C9-B72B-28C47403729F}"/>
              </c:ext>
            </c:extLst>
          </c:dPt>
          <c:dPt>
            <c:idx val="6"/>
            <c:invertIfNegative val="0"/>
            <c:bubble3D val="0"/>
            <c:spPr>
              <a:solidFill>
                <a:srgbClr val="FF8585"/>
              </a:solidFill>
              <a:ln>
                <a:noFill/>
              </a:ln>
              <a:effectLst/>
            </c:spPr>
            <c:extLst>
              <c:ext xmlns:c16="http://schemas.microsoft.com/office/drawing/2014/chart" uri="{C3380CC4-5D6E-409C-BE32-E72D297353CC}">
                <c16:uniqueId val="{00000008-BCCA-47C9-B72B-28C47403729F}"/>
              </c:ext>
            </c:extLst>
          </c:dPt>
          <c:dPt>
            <c:idx val="7"/>
            <c:invertIfNegative val="0"/>
            <c:bubble3D val="0"/>
            <c:spPr>
              <a:solidFill>
                <a:srgbClr val="FED8D2"/>
              </a:solidFill>
              <a:ln>
                <a:noFill/>
              </a:ln>
              <a:effectLst/>
            </c:spPr>
            <c:extLst>
              <c:ext xmlns:c16="http://schemas.microsoft.com/office/drawing/2014/chart" uri="{C3380CC4-5D6E-409C-BE32-E72D297353CC}">
                <c16:uniqueId val="{00000009-BCCA-47C9-B72B-28C47403729F}"/>
              </c:ext>
            </c:extLst>
          </c:dPt>
          <c:cat>
            <c:strRef>
              <c:f>'GENTRY BY RATING'!$A$4:$A$12</c:f>
              <c:strCache>
                <c:ptCount val="8"/>
                <c:pt idx="0">
                  <c:v>Action</c:v>
                </c:pt>
                <c:pt idx="1">
                  <c:v>Comedy</c:v>
                </c:pt>
                <c:pt idx="2">
                  <c:v>Drama</c:v>
                </c:pt>
                <c:pt idx="3">
                  <c:v>Crime</c:v>
                </c:pt>
                <c:pt idx="4">
                  <c:v>Horror</c:v>
                </c:pt>
                <c:pt idx="5">
                  <c:v>Biography</c:v>
                </c:pt>
                <c:pt idx="6">
                  <c:v>Adventure</c:v>
                </c:pt>
                <c:pt idx="7">
                  <c:v>Animation</c:v>
                </c:pt>
              </c:strCache>
            </c:strRef>
          </c:cat>
          <c:val>
            <c:numRef>
              <c:f>'GENTRY BY RATING'!$B$4:$B$12</c:f>
              <c:numCache>
                <c:formatCode>General</c:formatCode>
                <c:ptCount val="8"/>
                <c:pt idx="0">
                  <c:v>296</c:v>
                </c:pt>
                <c:pt idx="1">
                  <c:v>264</c:v>
                </c:pt>
                <c:pt idx="2">
                  <c:v>213</c:v>
                </c:pt>
                <c:pt idx="3">
                  <c:v>86</c:v>
                </c:pt>
                <c:pt idx="4">
                  <c:v>73</c:v>
                </c:pt>
                <c:pt idx="5">
                  <c:v>73</c:v>
                </c:pt>
                <c:pt idx="6">
                  <c:v>62</c:v>
                </c:pt>
                <c:pt idx="7">
                  <c:v>30</c:v>
                </c:pt>
              </c:numCache>
            </c:numRef>
          </c:val>
          <c:extLst>
            <c:ext xmlns:c16="http://schemas.microsoft.com/office/drawing/2014/chart" uri="{C3380CC4-5D6E-409C-BE32-E72D297353CC}">
              <c16:uniqueId val="{00000001-BCCA-47C9-B72B-28C47403729F}"/>
            </c:ext>
          </c:extLst>
        </c:ser>
        <c:dLbls>
          <c:showLegendKey val="0"/>
          <c:showVal val="0"/>
          <c:showCatName val="0"/>
          <c:showSerName val="0"/>
          <c:showPercent val="0"/>
          <c:showBubbleSize val="0"/>
        </c:dLbls>
        <c:gapWidth val="30"/>
        <c:axId val="239525311"/>
        <c:axId val="239520511"/>
      </c:barChart>
      <c:catAx>
        <c:axId val="23952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39520511"/>
        <c:crosses val="autoZero"/>
        <c:auto val="1"/>
        <c:lblAlgn val="ctr"/>
        <c:lblOffset val="100"/>
        <c:noMultiLvlLbl val="0"/>
      </c:catAx>
      <c:valAx>
        <c:axId val="23952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3952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[YOUTUBE ANALYSIS.xlsx]GENTRY BY WRITER!PivotTable1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GENTRY</a:t>
            </a:r>
            <a:r>
              <a:rPr lang="en-US" baseline="0"/>
              <a:t> BY WRITER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C3300"/>
          </a:solidFill>
          <a:ln>
            <a:noFill/>
          </a:ln>
          <a:effectLst/>
        </c:spPr>
      </c:pivotFmt>
      <c:pivotFmt>
        <c:idx val="2"/>
        <c:spPr>
          <a:solidFill>
            <a:srgbClr val="CC3300"/>
          </a:solidFill>
          <a:ln>
            <a:noFill/>
          </a:ln>
          <a:effectLst/>
        </c:spPr>
      </c:pivotFmt>
      <c:pivotFmt>
        <c:idx val="3"/>
        <c:spPr>
          <a:solidFill>
            <a:srgbClr val="CC3300"/>
          </a:solidFill>
          <a:ln>
            <a:noFill/>
          </a:ln>
          <a:effectLst/>
        </c:spPr>
      </c:pivotFmt>
      <c:pivotFmt>
        <c:idx val="4"/>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9F1B05"/>
          </a:solidFill>
          <a:ln>
            <a:noFill/>
          </a:ln>
          <a:effectLst/>
        </c:spPr>
      </c:pivotFmt>
      <c:pivotFmt>
        <c:idx val="9"/>
        <c:spPr>
          <a:solidFill>
            <a:srgbClr val="FF4B4B"/>
          </a:solidFill>
          <a:ln>
            <a:noFill/>
          </a:ln>
          <a:effectLst/>
        </c:spPr>
      </c:pivotFmt>
      <c:pivotFmt>
        <c:idx val="10"/>
        <c:spPr>
          <a:solidFill>
            <a:srgbClr val="FA6850"/>
          </a:solidFill>
          <a:ln>
            <a:noFill/>
          </a:ln>
          <a:effectLst/>
        </c:spPr>
      </c:pivotFmt>
      <c:pivotFmt>
        <c:idx val="11"/>
        <c:spPr>
          <a:solidFill>
            <a:srgbClr val="FF8585"/>
          </a:solidFill>
          <a:ln>
            <a:noFill/>
          </a:ln>
          <a:effectLst/>
        </c:spPr>
      </c:pivotFmt>
      <c:pivotFmt>
        <c:idx val="12"/>
        <c:spPr>
          <a:solidFill>
            <a:srgbClr val="FDC3B9"/>
          </a:solidFill>
          <a:ln>
            <a:noFill/>
          </a:ln>
          <a:effectLst/>
        </c:spPr>
      </c:pivotFmt>
      <c:pivotFmt>
        <c:idx val="13"/>
        <c:spPr>
          <a:solidFill>
            <a:srgbClr val="FED8D2"/>
          </a:solidFill>
          <a:ln>
            <a:noFill/>
          </a:ln>
          <a:effectLst/>
        </c:spPr>
      </c:pivotFmt>
    </c:pivotFmts>
    <c:plotArea>
      <c:layout/>
      <c:barChart>
        <c:barDir val="col"/>
        <c:grouping val="clustered"/>
        <c:varyColors val="0"/>
        <c:ser>
          <c:idx val="0"/>
          <c:order val="0"/>
          <c:tx>
            <c:strRef>
              <c:f>'GENTRY BY WRITER'!$B$3</c:f>
              <c:strCache>
                <c:ptCount val="1"/>
                <c:pt idx="0">
                  <c:v>Total</c:v>
                </c:pt>
              </c:strCache>
            </c:strRef>
          </c:tx>
          <c:spPr>
            <a:solidFill>
              <a:srgbClr val="C00000"/>
            </a:solidFill>
            <a:ln>
              <a:noFill/>
            </a:ln>
            <a:effectLst/>
          </c:spPr>
          <c:invertIfNegative val="0"/>
          <c:dPt>
            <c:idx val="0"/>
            <c:invertIfNegative val="0"/>
            <c:bubble3D val="0"/>
            <c:spPr>
              <a:solidFill>
                <a:srgbClr val="9F1B05"/>
              </a:solidFill>
              <a:ln>
                <a:noFill/>
              </a:ln>
              <a:effectLst/>
            </c:spPr>
            <c:extLst>
              <c:ext xmlns:c16="http://schemas.microsoft.com/office/drawing/2014/chart" uri="{C3380CC4-5D6E-409C-BE32-E72D297353CC}">
                <c16:uniqueId val="{00000003-8AFF-4447-85C0-CEE789F1164B}"/>
              </c:ext>
            </c:extLst>
          </c:dPt>
          <c:dPt>
            <c:idx val="3"/>
            <c:invertIfNegative val="0"/>
            <c:bubble3D val="0"/>
            <c:spPr>
              <a:solidFill>
                <a:srgbClr val="FF4B4B"/>
              </a:solidFill>
              <a:ln>
                <a:noFill/>
              </a:ln>
              <a:effectLst/>
            </c:spPr>
            <c:extLst>
              <c:ext xmlns:c16="http://schemas.microsoft.com/office/drawing/2014/chart" uri="{C3380CC4-5D6E-409C-BE32-E72D297353CC}">
                <c16:uniqueId val="{00000004-8AFF-4447-85C0-CEE789F1164B}"/>
              </c:ext>
            </c:extLst>
          </c:dPt>
          <c:dPt>
            <c:idx val="4"/>
            <c:invertIfNegative val="0"/>
            <c:bubble3D val="0"/>
            <c:spPr>
              <a:solidFill>
                <a:srgbClr val="FA6850"/>
              </a:solidFill>
              <a:ln>
                <a:noFill/>
              </a:ln>
              <a:effectLst/>
            </c:spPr>
            <c:extLst>
              <c:ext xmlns:c16="http://schemas.microsoft.com/office/drawing/2014/chart" uri="{C3380CC4-5D6E-409C-BE32-E72D297353CC}">
                <c16:uniqueId val="{00000005-8AFF-4447-85C0-CEE789F1164B}"/>
              </c:ext>
            </c:extLst>
          </c:dPt>
          <c:dPt>
            <c:idx val="5"/>
            <c:invertIfNegative val="0"/>
            <c:bubble3D val="0"/>
            <c:spPr>
              <a:solidFill>
                <a:srgbClr val="FF8585"/>
              </a:solidFill>
              <a:ln>
                <a:noFill/>
              </a:ln>
              <a:effectLst/>
            </c:spPr>
            <c:extLst>
              <c:ext xmlns:c16="http://schemas.microsoft.com/office/drawing/2014/chart" uri="{C3380CC4-5D6E-409C-BE32-E72D297353CC}">
                <c16:uniqueId val="{00000006-8AFF-4447-85C0-CEE789F1164B}"/>
              </c:ext>
            </c:extLst>
          </c:dPt>
          <c:dPt>
            <c:idx val="6"/>
            <c:invertIfNegative val="0"/>
            <c:bubble3D val="0"/>
            <c:spPr>
              <a:solidFill>
                <a:srgbClr val="FDC3B9"/>
              </a:solidFill>
              <a:ln>
                <a:noFill/>
              </a:ln>
              <a:effectLst/>
            </c:spPr>
            <c:extLst>
              <c:ext xmlns:c16="http://schemas.microsoft.com/office/drawing/2014/chart" uri="{C3380CC4-5D6E-409C-BE32-E72D297353CC}">
                <c16:uniqueId val="{00000007-8AFF-4447-85C0-CEE789F1164B}"/>
              </c:ext>
            </c:extLst>
          </c:dPt>
          <c:dPt>
            <c:idx val="7"/>
            <c:invertIfNegative val="0"/>
            <c:bubble3D val="0"/>
            <c:spPr>
              <a:solidFill>
                <a:srgbClr val="FED8D2"/>
              </a:solidFill>
              <a:ln>
                <a:noFill/>
              </a:ln>
              <a:effectLst/>
            </c:spPr>
            <c:extLst>
              <c:ext xmlns:c16="http://schemas.microsoft.com/office/drawing/2014/chart" uri="{C3380CC4-5D6E-409C-BE32-E72D297353CC}">
                <c16:uniqueId val="{00000008-8AFF-4447-85C0-CEE789F1164B}"/>
              </c:ext>
            </c:extLst>
          </c:dPt>
          <c:cat>
            <c:strRef>
              <c:f>'GENTRY BY WRITER'!$A$4:$A$12</c:f>
              <c:strCache>
                <c:ptCount val="8"/>
                <c:pt idx="0">
                  <c:v>Action</c:v>
                </c:pt>
                <c:pt idx="1">
                  <c:v>Comedy</c:v>
                </c:pt>
                <c:pt idx="2">
                  <c:v>Drama</c:v>
                </c:pt>
                <c:pt idx="3">
                  <c:v>Crime</c:v>
                </c:pt>
                <c:pt idx="4">
                  <c:v>Horror</c:v>
                </c:pt>
                <c:pt idx="5">
                  <c:v>Biography</c:v>
                </c:pt>
                <c:pt idx="6">
                  <c:v>Adventure</c:v>
                </c:pt>
                <c:pt idx="7">
                  <c:v>Animation</c:v>
                </c:pt>
              </c:strCache>
            </c:strRef>
          </c:cat>
          <c:val>
            <c:numRef>
              <c:f>'GENTRY BY WRITER'!$B$4:$B$12</c:f>
              <c:numCache>
                <c:formatCode>General</c:formatCode>
                <c:ptCount val="8"/>
                <c:pt idx="0">
                  <c:v>296</c:v>
                </c:pt>
                <c:pt idx="1">
                  <c:v>263</c:v>
                </c:pt>
                <c:pt idx="2">
                  <c:v>214</c:v>
                </c:pt>
                <c:pt idx="3">
                  <c:v>86</c:v>
                </c:pt>
                <c:pt idx="4">
                  <c:v>73</c:v>
                </c:pt>
                <c:pt idx="5">
                  <c:v>73</c:v>
                </c:pt>
                <c:pt idx="6">
                  <c:v>62</c:v>
                </c:pt>
                <c:pt idx="7">
                  <c:v>30</c:v>
                </c:pt>
              </c:numCache>
            </c:numRef>
          </c:val>
          <c:extLst>
            <c:ext xmlns:c16="http://schemas.microsoft.com/office/drawing/2014/chart" uri="{C3380CC4-5D6E-409C-BE32-E72D297353CC}">
              <c16:uniqueId val="{00000001-8AFF-4447-85C0-CEE789F1164B}"/>
            </c:ext>
          </c:extLst>
        </c:ser>
        <c:dLbls>
          <c:showLegendKey val="0"/>
          <c:showVal val="0"/>
          <c:showCatName val="0"/>
          <c:showSerName val="0"/>
          <c:showPercent val="0"/>
          <c:showBubbleSize val="0"/>
        </c:dLbls>
        <c:gapWidth val="30"/>
        <c:axId val="239525311"/>
        <c:axId val="239520511"/>
      </c:barChart>
      <c:catAx>
        <c:axId val="23952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39520511"/>
        <c:crosses val="autoZero"/>
        <c:auto val="1"/>
        <c:lblAlgn val="ctr"/>
        <c:lblOffset val="100"/>
        <c:noMultiLvlLbl val="0"/>
      </c:catAx>
      <c:valAx>
        <c:axId val="23952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3952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[YOUTUBE ANALYSIS.xlsx]GENTRY BY RUNTIME!PivotTable1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GENTRY</a:t>
            </a:r>
            <a:r>
              <a:rPr lang="en-US" baseline="0"/>
              <a:t> BY RUNTIME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C3300"/>
          </a:solidFill>
          <a:ln>
            <a:noFill/>
          </a:ln>
          <a:effectLst/>
        </c:spPr>
      </c:pivotFmt>
      <c:pivotFmt>
        <c:idx val="2"/>
        <c:spPr>
          <a:solidFill>
            <a:srgbClr val="CC3300"/>
          </a:solidFill>
          <a:ln>
            <a:noFill/>
          </a:ln>
          <a:effectLst/>
        </c:spPr>
      </c:pivotFmt>
      <c:pivotFmt>
        <c:idx val="3"/>
        <c:spPr>
          <a:solidFill>
            <a:srgbClr val="CC3300"/>
          </a:solidFill>
          <a:ln>
            <a:noFill/>
          </a:ln>
          <a:effectLst/>
        </c:spPr>
      </c:pivotFmt>
      <c:pivotFmt>
        <c:idx val="4"/>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820000"/>
          </a:solidFill>
          <a:ln>
            <a:noFill/>
          </a:ln>
          <a:effectLst/>
        </c:spPr>
      </c:pivotFmt>
      <c:pivotFmt>
        <c:idx val="11"/>
        <c:spPr>
          <a:solidFill>
            <a:srgbClr val="960000"/>
          </a:solidFill>
          <a:ln>
            <a:noFill/>
          </a:ln>
          <a:effectLst/>
        </c:spPr>
      </c:pivotFmt>
      <c:pivotFmt>
        <c:idx val="12"/>
        <c:spPr>
          <a:solidFill>
            <a:srgbClr val="FF0000"/>
          </a:solidFill>
          <a:ln>
            <a:noFill/>
          </a:ln>
          <a:effectLst/>
        </c:spPr>
      </c:pivotFmt>
      <c:pivotFmt>
        <c:idx val="13"/>
        <c:spPr>
          <a:solidFill>
            <a:srgbClr val="FF4343"/>
          </a:solidFill>
          <a:ln>
            <a:noFill/>
          </a:ln>
          <a:effectLst/>
        </c:spPr>
      </c:pivotFmt>
      <c:pivotFmt>
        <c:idx val="14"/>
        <c:spPr>
          <a:solidFill>
            <a:srgbClr val="FF8B8B"/>
          </a:solidFill>
          <a:ln>
            <a:noFill/>
          </a:ln>
          <a:effectLst/>
        </c:spPr>
      </c:pivotFmt>
      <c:pivotFmt>
        <c:idx val="15"/>
        <c:spPr>
          <a:solidFill>
            <a:srgbClr val="FFD5D5"/>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960000"/>
          </a:solidFill>
          <a:ln>
            <a:noFill/>
          </a:ln>
          <a:effectLst/>
        </c:spPr>
      </c:pivotFmt>
      <c:pivotFmt>
        <c:idx val="18"/>
        <c:spPr>
          <a:solidFill>
            <a:srgbClr val="E20000"/>
          </a:solidFill>
          <a:ln>
            <a:noFill/>
          </a:ln>
          <a:effectLst/>
        </c:spPr>
      </c:pivotFmt>
      <c:pivotFmt>
        <c:idx val="19"/>
        <c:spPr>
          <a:solidFill>
            <a:srgbClr val="E20000"/>
          </a:solidFill>
          <a:ln>
            <a:noFill/>
          </a:ln>
          <a:effectLst/>
        </c:spPr>
      </c:pivotFmt>
      <c:pivotFmt>
        <c:idx val="20"/>
        <c:spPr>
          <a:solidFill>
            <a:srgbClr val="EF5B57"/>
          </a:solidFill>
          <a:ln>
            <a:noFill/>
          </a:ln>
          <a:effectLst/>
        </c:spPr>
      </c:pivotFmt>
      <c:pivotFmt>
        <c:idx val="21"/>
        <c:spPr>
          <a:solidFill>
            <a:srgbClr val="FF4343"/>
          </a:solidFill>
          <a:ln>
            <a:noFill/>
          </a:ln>
          <a:effectLst/>
        </c:spPr>
      </c:pivotFmt>
      <c:pivotFmt>
        <c:idx val="22"/>
        <c:spPr>
          <a:solidFill>
            <a:srgbClr val="FF8B8B"/>
          </a:solidFill>
          <a:ln>
            <a:noFill/>
          </a:ln>
          <a:effectLst/>
        </c:spPr>
      </c:pivotFmt>
      <c:pivotFmt>
        <c:idx val="23"/>
        <c:spPr>
          <a:solidFill>
            <a:srgbClr val="FDC3B9"/>
          </a:solidFill>
          <a:ln>
            <a:noFill/>
          </a:ln>
          <a:effectLst/>
        </c:spPr>
      </c:pivotFmt>
      <c:pivotFmt>
        <c:idx val="24"/>
        <c:spPr>
          <a:solidFill>
            <a:srgbClr val="FFD5D5"/>
          </a:solidFill>
          <a:ln>
            <a:noFill/>
          </a:ln>
          <a:effectLst/>
        </c:spPr>
      </c:pivotFmt>
      <c:pivotFmt>
        <c:idx val="25"/>
        <c:spPr>
          <a:solidFill>
            <a:srgbClr val="FED8D2"/>
          </a:solidFill>
          <a:ln>
            <a:noFill/>
          </a:ln>
          <a:effectLst/>
        </c:spPr>
      </c:pivotFmt>
      <c:pivotFmt>
        <c:idx val="26"/>
        <c:spPr>
          <a:solidFill>
            <a:srgbClr val="FED8D2"/>
          </a:solidFill>
          <a:ln>
            <a:noFill/>
          </a:ln>
          <a:effectLst/>
        </c:spPr>
      </c:pivotFmt>
      <c:pivotFmt>
        <c:idx val="27"/>
        <c:spPr>
          <a:solidFill>
            <a:srgbClr val="FED8D2"/>
          </a:solidFill>
          <a:ln>
            <a:solidFill>
              <a:srgbClr val="FFD5D5"/>
            </a:solidFill>
          </a:ln>
          <a:effectLst/>
        </c:spPr>
      </c:pivotFmt>
      <c:pivotFmt>
        <c:idx val="28"/>
        <c:spPr>
          <a:solidFill>
            <a:srgbClr val="FFD5D5"/>
          </a:solidFill>
          <a:ln>
            <a:noFill/>
          </a:ln>
          <a:effectLst/>
        </c:spPr>
      </c:pivotFmt>
      <c:pivotFmt>
        <c:idx val="29"/>
        <c:spPr>
          <a:solidFill>
            <a:srgbClr val="FED8D2"/>
          </a:solidFill>
          <a:ln>
            <a:noFill/>
          </a:ln>
          <a:effectLst/>
        </c:spPr>
      </c:pivotFmt>
    </c:pivotFmts>
    <c:plotArea>
      <c:layout/>
      <c:barChart>
        <c:barDir val="col"/>
        <c:grouping val="clustered"/>
        <c:varyColors val="0"/>
        <c:ser>
          <c:idx val="0"/>
          <c:order val="0"/>
          <c:tx>
            <c:strRef>
              <c:f>'GENTRY BY RUNTIME'!$B$3</c:f>
              <c:strCache>
                <c:ptCount val="1"/>
                <c:pt idx="0">
                  <c:v>Total</c:v>
                </c:pt>
              </c:strCache>
            </c:strRef>
          </c:tx>
          <c:spPr>
            <a:solidFill>
              <a:schemeClr val="accent1"/>
            </a:solidFill>
            <a:ln>
              <a:noFill/>
            </a:ln>
            <a:effectLst/>
          </c:spPr>
          <c:invertIfNegative val="0"/>
          <c:dPt>
            <c:idx val="0"/>
            <c:invertIfNegative val="0"/>
            <c:bubble3D val="0"/>
            <c:spPr>
              <a:solidFill>
                <a:srgbClr val="960000"/>
              </a:solidFill>
              <a:ln>
                <a:noFill/>
              </a:ln>
              <a:effectLst/>
            </c:spPr>
            <c:extLst>
              <c:ext xmlns:c16="http://schemas.microsoft.com/office/drawing/2014/chart" uri="{C3380CC4-5D6E-409C-BE32-E72D297353CC}">
                <c16:uniqueId val="{0000000A-36CE-4177-9E06-DCFBCD2BFAC9}"/>
              </c:ext>
            </c:extLst>
          </c:dPt>
          <c:dPt>
            <c:idx val="1"/>
            <c:invertIfNegative val="0"/>
            <c:bubble3D val="0"/>
            <c:spPr>
              <a:solidFill>
                <a:srgbClr val="E20000"/>
              </a:solidFill>
              <a:ln>
                <a:noFill/>
              </a:ln>
              <a:effectLst/>
            </c:spPr>
            <c:extLst>
              <c:ext xmlns:c16="http://schemas.microsoft.com/office/drawing/2014/chart" uri="{C3380CC4-5D6E-409C-BE32-E72D297353CC}">
                <c16:uniqueId val="{0000000B-36CE-4177-9E06-DCFBCD2BFAC9}"/>
              </c:ext>
            </c:extLst>
          </c:dPt>
          <c:dPt>
            <c:idx val="2"/>
            <c:invertIfNegative val="0"/>
            <c:bubble3D val="0"/>
            <c:spPr>
              <a:solidFill>
                <a:srgbClr val="E20000"/>
              </a:solidFill>
              <a:ln>
                <a:noFill/>
              </a:ln>
              <a:effectLst/>
            </c:spPr>
            <c:extLst>
              <c:ext xmlns:c16="http://schemas.microsoft.com/office/drawing/2014/chart" uri="{C3380CC4-5D6E-409C-BE32-E72D297353CC}">
                <c16:uniqueId val="{0000000C-36CE-4177-9E06-DCFBCD2BFAC9}"/>
              </c:ext>
            </c:extLst>
          </c:dPt>
          <c:dPt>
            <c:idx val="3"/>
            <c:invertIfNegative val="0"/>
            <c:bubble3D val="0"/>
            <c:spPr>
              <a:solidFill>
                <a:srgbClr val="EF5B57"/>
              </a:solidFill>
              <a:ln>
                <a:noFill/>
              </a:ln>
              <a:effectLst/>
            </c:spPr>
            <c:extLst>
              <c:ext xmlns:c16="http://schemas.microsoft.com/office/drawing/2014/chart" uri="{C3380CC4-5D6E-409C-BE32-E72D297353CC}">
                <c16:uniqueId val="{0000000D-36CE-4177-9E06-DCFBCD2BFAC9}"/>
              </c:ext>
            </c:extLst>
          </c:dPt>
          <c:dPt>
            <c:idx val="4"/>
            <c:invertIfNegative val="0"/>
            <c:bubble3D val="0"/>
            <c:spPr>
              <a:solidFill>
                <a:srgbClr val="FF4343"/>
              </a:solidFill>
              <a:ln>
                <a:noFill/>
              </a:ln>
              <a:effectLst/>
            </c:spPr>
            <c:extLst>
              <c:ext xmlns:c16="http://schemas.microsoft.com/office/drawing/2014/chart" uri="{C3380CC4-5D6E-409C-BE32-E72D297353CC}">
                <c16:uniqueId val="{0000000E-36CE-4177-9E06-DCFBCD2BFAC9}"/>
              </c:ext>
            </c:extLst>
          </c:dPt>
          <c:dPt>
            <c:idx val="5"/>
            <c:invertIfNegative val="0"/>
            <c:bubble3D val="0"/>
            <c:spPr>
              <a:solidFill>
                <a:srgbClr val="FF8B8B"/>
              </a:solidFill>
              <a:ln>
                <a:noFill/>
              </a:ln>
              <a:effectLst/>
            </c:spPr>
            <c:extLst>
              <c:ext xmlns:c16="http://schemas.microsoft.com/office/drawing/2014/chart" uri="{C3380CC4-5D6E-409C-BE32-E72D297353CC}">
                <c16:uniqueId val="{0000000F-36CE-4177-9E06-DCFBCD2BFAC9}"/>
              </c:ext>
            </c:extLst>
          </c:dPt>
          <c:dPt>
            <c:idx val="6"/>
            <c:invertIfNegative val="0"/>
            <c:bubble3D val="0"/>
            <c:spPr>
              <a:solidFill>
                <a:srgbClr val="FDC3B9"/>
              </a:solidFill>
              <a:ln>
                <a:noFill/>
              </a:ln>
              <a:effectLst/>
            </c:spPr>
            <c:extLst>
              <c:ext xmlns:c16="http://schemas.microsoft.com/office/drawing/2014/chart" uri="{C3380CC4-5D6E-409C-BE32-E72D297353CC}">
                <c16:uniqueId val="{00000010-36CE-4177-9E06-DCFBCD2BFAC9}"/>
              </c:ext>
            </c:extLst>
          </c:dPt>
          <c:dPt>
            <c:idx val="7"/>
            <c:invertIfNegative val="0"/>
            <c:bubble3D val="0"/>
            <c:spPr>
              <a:solidFill>
                <a:srgbClr val="FFD5D5"/>
              </a:solidFill>
              <a:ln>
                <a:noFill/>
              </a:ln>
              <a:effectLst/>
            </c:spPr>
            <c:extLst>
              <c:ext xmlns:c16="http://schemas.microsoft.com/office/drawing/2014/chart" uri="{C3380CC4-5D6E-409C-BE32-E72D297353CC}">
                <c16:uniqueId val="{00000011-36CE-4177-9E06-DCFBCD2BFAC9}"/>
              </c:ext>
            </c:extLst>
          </c:dPt>
          <c:dPt>
            <c:idx val="8"/>
            <c:invertIfNegative val="0"/>
            <c:bubble3D val="0"/>
            <c:spPr>
              <a:solidFill>
                <a:srgbClr val="FED8D2"/>
              </a:solidFill>
              <a:ln>
                <a:noFill/>
              </a:ln>
              <a:effectLst/>
            </c:spPr>
            <c:extLst>
              <c:ext xmlns:c16="http://schemas.microsoft.com/office/drawing/2014/chart" uri="{C3380CC4-5D6E-409C-BE32-E72D297353CC}">
                <c16:uniqueId val="{00000012-36CE-4177-9E06-DCFBCD2BFAC9}"/>
              </c:ext>
            </c:extLst>
          </c:dPt>
          <c:dPt>
            <c:idx val="9"/>
            <c:invertIfNegative val="0"/>
            <c:bubble3D val="0"/>
            <c:spPr>
              <a:solidFill>
                <a:srgbClr val="FED8D2"/>
              </a:solidFill>
              <a:ln>
                <a:noFill/>
              </a:ln>
              <a:effectLst/>
            </c:spPr>
            <c:extLst>
              <c:ext xmlns:c16="http://schemas.microsoft.com/office/drawing/2014/chart" uri="{C3380CC4-5D6E-409C-BE32-E72D297353CC}">
                <c16:uniqueId val="{00000013-36CE-4177-9E06-DCFBCD2BFAC9}"/>
              </c:ext>
            </c:extLst>
          </c:dPt>
          <c:dPt>
            <c:idx val="10"/>
            <c:invertIfNegative val="0"/>
            <c:bubble3D val="0"/>
            <c:spPr>
              <a:solidFill>
                <a:srgbClr val="FED8D2"/>
              </a:solidFill>
              <a:ln>
                <a:solidFill>
                  <a:srgbClr val="FFD5D5"/>
                </a:solidFill>
              </a:ln>
              <a:effectLst/>
            </c:spPr>
            <c:extLst>
              <c:ext xmlns:c16="http://schemas.microsoft.com/office/drawing/2014/chart" uri="{C3380CC4-5D6E-409C-BE32-E72D297353CC}">
                <c16:uniqueId val="{00000014-9115-4D57-A7C9-81D3C67D1F15}"/>
              </c:ext>
            </c:extLst>
          </c:dPt>
          <c:dPt>
            <c:idx val="11"/>
            <c:invertIfNegative val="0"/>
            <c:bubble3D val="0"/>
            <c:spPr>
              <a:solidFill>
                <a:srgbClr val="FFD5D5"/>
              </a:solidFill>
              <a:ln>
                <a:noFill/>
              </a:ln>
              <a:effectLst/>
            </c:spPr>
            <c:extLst>
              <c:ext xmlns:c16="http://schemas.microsoft.com/office/drawing/2014/chart" uri="{C3380CC4-5D6E-409C-BE32-E72D297353CC}">
                <c16:uniqueId val="{00000015-9115-4D57-A7C9-81D3C67D1F15}"/>
              </c:ext>
            </c:extLst>
          </c:dPt>
          <c:dPt>
            <c:idx val="12"/>
            <c:invertIfNegative val="0"/>
            <c:bubble3D val="0"/>
            <c:spPr>
              <a:solidFill>
                <a:srgbClr val="FED8D2"/>
              </a:solidFill>
              <a:ln>
                <a:noFill/>
              </a:ln>
              <a:effectLst/>
            </c:spPr>
            <c:extLst>
              <c:ext xmlns:c16="http://schemas.microsoft.com/office/drawing/2014/chart" uri="{C3380CC4-5D6E-409C-BE32-E72D297353CC}">
                <c16:uniqueId val="{00000016-9115-4D57-A7C9-81D3C67D1F15}"/>
              </c:ext>
            </c:extLst>
          </c:dPt>
          <c:cat>
            <c:strRef>
              <c:f>'GENTRY BY RUNTIME'!$A$4:$A$17</c:f>
              <c:strCache>
                <c:ptCount val="13"/>
                <c:pt idx="0">
                  <c:v>Action</c:v>
                </c:pt>
                <c:pt idx="1">
                  <c:v>Comedy</c:v>
                </c:pt>
                <c:pt idx="2">
                  <c:v>Drama</c:v>
                </c:pt>
                <c:pt idx="3">
                  <c:v>Crime</c:v>
                </c:pt>
                <c:pt idx="4">
                  <c:v>Biography</c:v>
                </c:pt>
                <c:pt idx="5">
                  <c:v>Horror</c:v>
                </c:pt>
                <c:pt idx="6">
                  <c:v>Adventure</c:v>
                </c:pt>
                <c:pt idx="7">
                  <c:v>Animation</c:v>
                </c:pt>
                <c:pt idx="8">
                  <c:v>Mystery</c:v>
                </c:pt>
                <c:pt idx="9">
                  <c:v>Sci-Fi</c:v>
                </c:pt>
                <c:pt idx="10">
                  <c:v>Romance</c:v>
                </c:pt>
                <c:pt idx="11">
                  <c:v>Fantasy</c:v>
                </c:pt>
                <c:pt idx="12">
                  <c:v>Thriller</c:v>
                </c:pt>
              </c:strCache>
            </c:strRef>
          </c:cat>
          <c:val>
            <c:numRef>
              <c:f>'GENTRY BY RUNTIME'!$B$4:$B$17</c:f>
              <c:numCache>
                <c:formatCode>General</c:formatCode>
                <c:ptCount val="13"/>
                <c:pt idx="0">
                  <c:v>33369</c:v>
                </c:pt>
                <c:pt idx="1">
                  <c:v>27270</c:v>
                </c:pt>
                <c:pt idx="2">
                  <c:v>23867</c:v>
                </c:pt>
                <c:pt idx="3">
                  <c:v>9923</c:v>
                </c:pt>
                <c:pt idx="4">
                  <c:v>8533</c:v>
                </c:pt>
                <c:pt idx="5">
                  <c:v>7143</c:v>
                </c:pt>
                <c:pt idx="6">
                  <c:v>6829</c:v>
                </c:pt>
                <c:pt idx="7">
                  <c:v>2818</c:v>
                </c:pt>
                <c:pt idx="8">
                  <c:v>271</c:v>
                </c:pt>
                <c:pt idx="9">
                  <c:v>212</c:v>
                </c:pt>
                <c:pt idx="10">
                  <c:v>106</c:v>
                </c:pt>
                <c:pt idx="11">
                  <c:v>104</c:v>
                </c:pt>
                <c:pt idx="12">
                  <c:v>85</c:v>
                </c:pt>
              </c:numCache>
            </c:numRef>
          </c:val>
          <c:extLst>
            <c:ext xmlns:c16="http://schemas.microsoft.com/office/drawing/2014/chart" uri="{C3380CC4-5D6E-409C-BE32-E72D297353CC}">
              <c16:uniqueId val="{00000009-36CE-4177-9E06-DCFBCD2BFAC9}"/>
            </c:ext>
          </c:extLst>
        </c:ser>
        <c:dLbls>
          <c:showLegendKey val="0"/>
          <c:showVal val="0"/>
          <c:showCatName val="0"/>
          <c:showSerName val="0"/>
          <c:showPercent val="0"/>
          <c:showBubbleSize val="0"/>
        </c:dLbls>
        <c:gapWidth val="30"/>
        <c:axId val="239525311"/>
        <c:axId val="239520511"/>
      </c:barChart>
      <c:catAx>
        <c:axId val="239525311"/>
        <c:scaling>
          <c:orientation val="minMax"/>
        </c:scaling>
        <c:delete val="1"/>
        <c:axPos val="b"/>
        <c:numFmt formatCode="General" sourceLinked="1"/>
        <c:majorTickMark val="none"/>
        <c:minorTickMark val="none"/>
        <c:tickLblPos val="nextTo"/>
        <c:crossAx val="239520511"/>
        <c:crosses val="autoZero"/>
        <c:auto val="1"/>
        <c:lblAlgn val="ctr"/>
        <c:lblOffset val="100"/>
        <c:noMultiLvlLbl val="0"/>
      </c:catAx>
      <c:valAx>
        <c:axId val="23952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39525311"/>
        <c:crosses val="autoZero"/>
        <c:crossBetween val="between"/>
      </c:valAx>
      <c:spPr>
        <a:noFill/>
        <a:ln>
          <a:noFill/>
        </a:ln>
        <a:effectLst/>
      </c:spPr>
    </c:plotArea>
    <c:legend>
      <c:legendPos val="r"/>
      <c:layout>
        <c:manualLayout>
          <c:xMode val="edge"/>
          <c:yMode val="edge"/>
          <c:x val="0.83203718285214345"/>
          <c:y val="2.1617454068241473E-2"/>
          <c:w val="0.15129615048118986"/>
          <c:h val="0.929403616214639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[YOUTUBE ANALYSIS.xlsx]GROSS TREND REPORT!PivotTable1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TREND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C3300"/>
          </a:solidFill>
          <a:ln>
            <a:noFill/>
          </a:ln>
          <a:effectLst/>
        </c:spPr>
      </c:pivotFmt>
      <c:pivotFmt>
        <c:idx val="2"/>
        <c:spPr>
          <a:solidFill>
            <a:srgbClr val="CC3300"/>
          </a:solidFill>
          <a:ln>
            <a:noFill/>
          </a:ln>
          <a:effectLst/>
        </c:spPr>
      </c:pivotFmt>
      <c:pivotFmt>
        <c:idx val="3"/>
        <c:spPr>
          <a:solidFill>
            <a:srgbClr val="CC3300"/>
          </a:solidFill>
          <a:ln>
            <a:noFill/>
          </a:ln>
          <a:effectLst/>
        </c:spPr>
      </c:pivotFmt>
      <c:pivotFmt>
        <c:idx val="4"/>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C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'GROSS TREND REPORT'!$B$3</c:f>
              <c:strCache>
                <c:ptCount val="1"/>
                <c:pt idx="0">
                  <c:v>Total</c:v>
                </c:pt>
              </c:strCache>
            </c:strRef>
          </c:tx>
          <c:spPr>
            <a:ln w="28575" cap="rnd">
              <a:solidFill>
                <a:srgbClr val="CC3300"/>
              </a:solidFill>
              <a:round/>
            </a:ln>
            <a:effectLst/>
          </c:spPr>
          <c:marker>
            <c:symbol val="none"/>
          </c:marker>
          <c:cat>
            <c:strRef>
              <c:f>'GROSS TREND REPORT'!$A$4:$A$17</c:f>
              <c:strCache>
                <c:ptCount val="13"/>
                <c:pt idx="0">
                  <c:v>Action</c:v>
                </c:pt>
                <c:pt idx="1">
                  <c:v>Adventure</c:v>
                </c:pt>
                <c:pt idx="2">
                  <c:v>Animation</c:v>
                </c:pt>
                <c:pt idx="3">
                  <c:v>Biography</c:v>
                </c:pt>
                <c:pt idx="4">
                  <c:v>Comedy</c:v>
                </c:pt>
                <c:pt idx="5">
                  <c:v>Crime</c:v>
                </c:pt>
                <c:pt idx="6">
                  <c:v>Drama</c:v>
                </c:pt>
                <c:pt idx="7">
                  <c:v>Fantasy</c:v>
                </c:pt>
                <c:pt idx="8">
                  <c:v>Horror</c:v>
                </c:pt>
                <c:pt idx="9">
                  <c:v>Mystery</c:v>
                </c:pt>
                <c:pt idx="10">
                  <c:v>Romance</c:v>
                </c:pt>
                <c:pt idx="11">
                  <c:v>Sci-Fi</c:v>
                </c:pt>
                <c:pt idx="12">
                  <c:v>Thriller</c:v>
                </c:pt>
              </c:strCache>
            </c:strRef>
          </c:cat>
          <c:val>
            <c:numRef>
              <c:f>'GROSS TREND REPORT'!$B$4:$B$17</c:f>
              <c:numCache>
                <c:formatCode>[$$-1009]#,##0.00</c:formatCode>
                <c:ptCount val="13"/>
                <c:pt idx="0">
                  <c:v>60596129611</c:v>
                </c:pt>
                <c:pt idx="1">
                  <c:v>7456178889</c:v>
                </c:pt>
                <c:pt idx="2">
                  <c:v>5989648524</c:v>
                </c:pt>
                <c:pt idx="3">
                  <c:v>3929766264</c:v>
                </c:pt>
                <c:pt idx="4">
                  <c:v>17279363353</c:v>
                </c:pt>
                <c:pt idx="5">
                  <c:v>5820510330</c:v>
                </c:pt>
                <c:pt idx="6">
                  <c:v>9643120644</c:v>
                </c:pt>
                <c:pt idx="7">
                  <c:v>132963417</c:v>
                </c:pt>
                <c:pt idx="8">
                  <c:v>5201424149</c:v>
                </c:pt>
                <c:pt idx="9">
                  <c:v>760466179</c:v>
                </c:pt>
                <c:pt idx="10">
                  <c:v>127869379</c:v>
                </c:pt>
                <c:pt idx="11">
                  <c:v>196656267</c:v>
                </c:pt>
                <c:pt idx="12">
                  <c:v>96258201</c:v>
                </c:pt>
              </c:numCache>
            </c:numRef>
          </c:val>
          <c:smooth val="0"/>
          <c:extLst>
            <c:ext xmlns:c16="http://schemas.microsoft.com/office/drawing/2014/chart" uri="{C3380CC4-5D6E-409C-BE32-E72D297353CC}">
              <c16:uniqueId val="{00000001-6F89-45B2-98E9-BECCD355905F}"/>
            </c:ext>
          </c:extLst>
        </c:ser>
        <c:dLbls>
          <c:showLegendKey val="0"/>
          <c:showVal val="0"/>
          <c:showCatName val="0"/>
          <c:showSerName val="0"/>
          <c:showPercent val="0"/>
          <c:showBubbleSize val="0"/>
        </c:dLbls>
        <c:smooth val="0"/>
        <c:axId val="239525311"/>
        <c:axId val="239520511"/>
      </c:lineChart>
      <c:catAx>
        <c:axId val="23952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39520511"/>
        <c:crosses val="autoZero"/>
        <c:auto val="1"/>
        <c:lblAlgn val="ctr"/>
        <c:lblOffset val="100"/>
        <c:noMultiLvlLbl val="0"/>
      </c:catAx>
      <c:valAx>
        <c:axId val="239520511"/>
        <c:scaling>
          <c:orientation val="minMax"/>
        </c:scaling>
        <c:delete val="0"/>
        <c:axPos val="l"/>
        <c:majorGridlines>
          <c:spPr>
            <a:ln w="9525" cap="flat" cmpd="sng" algn="ctr">
              <a:solidFill>
                <a:schemeClr val="tx1">
                  <a:lumMod val="15000"/>
                  <a:lumOff val="85000"/>
                </a:schemeClr>
              </a:solidFill>
              <a:round/>
            </a:ln>
            <a:effectLst/>
          </c:spPr>
        </c:majorGridlines>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3952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[YOUTUBE ANALYSIS.xlsx]TOP 5 COMPANIES!PivotTable1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COMPANIES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C3300"/>
          </a:solidFill>
          <a:ln>
            <a:noFill/>
          </a:ln>
          <a:effectLst/>
        </c:spPr>
      </c:pivotFmt>
      <c:pivotFmt>
        <c:idx val="2"/>
        <c:spPr>
          <a:solidFill>
            <a:srgbClr val="CC3300"/>
          </a:solidFill>
          <a:ln>
            <a:noFill/>
          </a:ln>
          <a:effectLst/>
        </c:spPr>
      </c:pivotFmt>
      <c:pivotFmt>
        <c:idx val="3"/>
        <c:spPr>
          <a:solidFill>
            <a:srgbClr val="CC3300"/>
          </a:solidFill>
          <a:ln>
            <a:noFill/>
          </a:ln>
          <a:effectLst/>
        </c:spPr>
      </c:pivotFmt>
      <c:pivotFmt>
        <c:idx val="4"/>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20000"/>
          </a:solidFill>
          <a:ln>
            <a:noFill/>
          </a:ln>
          <a:effectLst/>
        </c:spPr>
      </c:pivotFmt>
      <c:pivotFmt>
        <c:idx val="13"/>
        <c:spPr>
          <a:solidFill>
            <a:srgbClr val="C00000"/>
          </a:solidFill>
          <a:ln>
            <a:noFill/>
          </a:ln>
          <a:effectLst/>
        </c:spPr>
      </c:pivotFmt>
      <c:pivotFmt>
        <c:idx val="14"/>
        <c:spPr>
          <a:solidFill>
            <a:srgbClr val="FFD5D5"/>
          </a:solidFill>
          <a:ln>
            <a:noFill/>
          </a:ln>
          <a:effectLst/>
        </c:spPr>
      </c:pivotFmt>
      <c:pivotFmt>
        <c:idx val="15"/>
        <c:spPr>
          <a:solidFill>
            <a:srgbClr val="FF8B8B"/>
          </a:solidFill>
          <a:ln>
            <a:noFill/>
          </a:ln>
          <a:effectLst/>
        </c:spPr>
      </c:pivotFmt>
      <c:pivotFmt>
        <c:idx val="16"/>
        <c:spPr>
          <a:solidFill>
            <a:srgbClr val="FF4343"/>
          </a:solidFill>
          <a:ln>
            <a:noFill/>
          </a:ln>
          <a:effectLst/>
        </c:spPr>
      </c:pivotFmt>
    </c:pivotFmts>
    <c:plotArea>
      <c:layout/>
      <c:pieChart>
        <c:varyColors val="1"/>
        <c:ser>
          <c:idx val="0"/>
          <c:order val="0"/>
          <c:tx>
            <c:strRef>
              <c:f>'TOP 5 COMPANIES'!$B$3</c:f>
              <c:strCache>
                <c:ptCount val="1"/>
                <c:pt idx="0">
                  <c:v>Total</c:v>
                </c:pt>
              </c:strCache>
            </c:strRef>
          </c:tx>
          <c:spPr>
            <a:solidFill>
              <a:srgbClr val="CC3300"/>
            </a:solidFill>
          </c:spPr>
          <c:dPt>
            <c:idx val="0"/>
            <c:bubble3D val="0"/>
            <c:spPr>
              <a:solidFill>
                <a:srgbClr val="C00000"/>
              </a:solidFill>
              <a:ln>
                <a:noFill/>
              </a:ln>
              <a:effectLst/>
            </c:spPr>
            <c:extLst>
              <c:ext xmlns:c16="http://schemas.microsoft.com/office/drawing/2014/chart" uri="{C3380CC4-5D6E-409C-BE32-E72D297353CC}">
                <c16:uniqueId val="{00000006-1E23-4A33-BD6E-00BB95D66802}"/>
              </c:ext>
            </c:extLst>
          </c:dPt>
          <c:dPt>
            <c:idx val="1"/>
            <c:bubble3D val="0"/>
            <c:spPr>
              <a:solidFill>
                <a:srgbClr val="E20000"/>
              </a:solidFill>
              <a:ln>
                <a:noFill/>
              </a:ln>
              <a:effectLst/>
            </c:spPr>
            <c:extLst>
              <c:ext xmlns:c16="http://schemas.microsoft.com/office/drawing/2014/chart" uri="{C3380CC4-5D6E-409C-BE32-E72D297353CC}">
                <c16:uniqueId val="{00000005-1E23-4A33-BD6E-00BB95D66802}"/>
              </c:ext>
            </c:extLst>
          </c:dPt>
          <c:dPt>
            <c:idx val="2"/>
            <c:bubble3D val="0"/>
            <c:spPr>
              <a:solidFill>
                <a:srgbClr val="FF4343"/>
              </a:solidFill>
              <a:ln>
                <a:noFill/>
              </a:ln>
              <a:effectLst/>
            </c:spPr>
            <c:extLst>
              <c:ext xmlns:c16="http://schemas.microsoft.com/office/drawing/2014/chart" uri="{C3380CC4-5D6E-409C-BE32-E72D297353CC}">
                <c16:uniqueId val="{00000009-1E23-4A33-BD6E-00BB95D66802}"/>
              </c:ext>
            </c:extLst>
          </c:dPt>
          <c:dPt>
            <c:idx val="3"/>
            <c:bubble3D val="0"/>
            <c:spPr>
              <a:solidFill>
                <a:srgbClr val="FF8B8B"/>
              </a:solidFill>
              <a:ln>
                <a:noFill/>
              </a:ln>
              <a:effectLst/>
            </c:spPr>
            <c:extLst>
              <c:ext xmlns:c16="http://schemas.microsoft.com/office/drawing/2014/chart" uri="{C3380CC4-5D6E-409C-BE32-E72D297353CC}">
                <c16:uniqueId val="{00000008-1E23-4A33-BD6E-00BB95D66802}"/>
              </c:ext>
            </c:extLst>
          </c:dPt>
          <c:dPt>
            <c:idx val="4"/>
            <c:bubble3D val="0"/>
            <c:spPr>
              <a:solidFill>
                <a:srgbClr val="FFD5D5"/>
              </a:solidFill>
              <a:ln>
                <a:noFill/>
              </a:ln>
              <a:effectLst/>
            </c:spPr>
            <c:extLst>
              <c:ext xmlns:c16="http://schemas.microsoft.com/office/drawing/2014/chart" uri="{C3380CC4-5D6E-409C-BE32-E72D297353CC}">
                <c16:uniqueId val="{00000007-1E23-4A33-BD6E-00BB95D668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COMPANIES'!$A$4:$A$9</c:f>
              <c:strCache>
                <c:ptCount val="5"/>
                <c:pt idx="0">
                  <c:v>Universal Pictures</c:v>
                </c:pt>
                <c:pt idx="1">
                  <c:v>Columbia Pictures</c:v>
                </c:pt>
                <c:pt idx="2">
                  <c:v>Warner Bros.</c:v>
                </c:pt>
                <c:pt idx="3">
                  <c:v>Twentieth Century Fox</c:v>
                </c:pt>
                <c:pt idx="4">
                  <c:v>Paramount Pictures</c:v>
                </c:pt>
              </c:strCache>
            </c:strRef>
          </c:cat>
          <c:val>
            <c:numRef>
              <c:f>'TOP 5 COMPANIES'!$B$4:$B$9</c:f>
              <c:numCache>
                <c:formatCode>General</c:formatCode>
                <c:ptCount val="5"/>
                <c:pt idx="0">
                  <c:v>70</c:v>
                </c:pt>
                <c:pt idx="1">
                  <c:v>62</c:v>
                </c:pt>
                <c:pt idx="2">
                  <c:v>47</c:v>
                </c:pt>
                <c:pt idx="3">
                  <c:v>38</c:v>
                </c:pt>
                <c:pt idx="4">
                  <c:v>35</c:v>
                </c:pt>
              </c:numCache>
            </c:numRef>
          </c:val>
          <c:extLst>
            <c:ext xmlns:c16="http://schemas.microsoft.com/office/drawing/2014/chart" uri="{C3380CC4-5D6E-409C-BE32-E72D297353CC}">
              <c16:uniqueId val="{00000001-1E23-4A33-BD6E-00BB95D6680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[YOUTUBE ANALYSIS.xlsx]GENTRE BY SENTIMENT SCORE!PivotTable1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GENTRE</a:t>
            </a:r>
            <a:r>
              <a:rPr lang="en-US" baseline="0"/>
              <a:t> BY SENTIMENT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C3300"/>
          </a:solidFill>
          <a:ln>
            <a:noFill/>
          </a:ln>
          <a:effectLst/>
        </c:spPr>
      </c:pivotFmt>
      <c:pivotFmt>
        <c:idx val="2"/>
        <c:spPr>
          <a:solidFill>
            <a:srgbClr val="CC3300"/>
          </a:solidFill>
          <a:ln>
            <a:noFill/>
          </a:ln>
          <a:effectLst/>
        </c:spPr>
      </c:pivotFmt>
      <c:pivotFmt>
        <c:idx val="3"/>
        <c:spPr>
          <a:solidFill>
            <a:srgbClr val="CC3300"/>
          </a:solidFill>
          <a:ln>
            <a:noFill/>
          </a:ln>
          <a:effectLst/>
        </c:spPr>
      </c:pivotFmt>
      <c:pivotFmt>
        <c:idx val="4"/>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00000"/>
          </a:solidFill>
          <a:ln>
            <a:noFill/>
          </a:ln>
          <a:effectLst/>
        </c:spPr>
      </c:pivotFmt>
      <c:pivotFmt>
        <c:idx val="13"/>
        <c:spPr>
          <a:solidFill>
            <a:srgbClr val="FF0000"/>
          </a:solidFill>
          <a:ln>
            <a:noFill/>
          </a:ln>
          <a:effectLst/>
        </c:spPr>
      </c:pivotFmt>
      <c:pivotFmt>
        <c:idx val="14"/>
        <c:spPr>
          <a:solidFill>
            <a:srgbClr val="FF0000"/>
          </a:solidFill>
          <a:ln>
            <a:noFill/>
          </a:ln>
          <a:effectLst/>
        </c:spPr>
      </c:pivotFmt>
      <c:pivotFmt>
        <c:idx val="15"/>
        <c:spPr>
          <a:gradFill flip="none" rotWithShape="1">
            <a:gsLst>
              <a:gs pos="0">
                <a:srgbClr val="CC3300">
                  <a:tint val="66000"/>
                  <a:satMod val="160000"/>
                </a:srgbClr>
              </a:gs>
              <a:gs pos="50000">
                <a:srgbClr val="CC3300">
                  <a:tint val="44500"/>
                  <a:satMod val="160000"/>
                </a:srgbClr>
              </a:gs>
              <a:gs pos="100000">
                <a:srgbClr val="CC3300">
                  <a:tint val="23500"/>
                  <a:satMod val="160000"/>
                </a:srgbClr>
              </a:gs>
            </a:gsLst>
            <a:lin ang="0" scaled="1"/>
            <a:tileRect/>
          </a:gradFill>
          <a:ln>
            <a:noFill/>
          </a:ln>
          <a:effectLst/>
        </c:spPr>
      </c:pivotFmt>
      <c:pivotFmt>
        <c:idx val="16"/>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0000"/>
          </a:solidFill>
          <a:ln>
            <a:noFill/>
          </a:ln>
          <a:effectLst/>
        </c:spPr>
      </c:pivotFmt>
      <c:pivotFmt>
        <c:idx val="18"/>
        <c:spPr>
          <a:solidFill>
            <a:srgbClr val="C00000"/>
          </a:solidFill>
          <a:ln>
            <a:noFill/>
          </a:ln>
          <a:effectLst/>
        </c:spPr>
      </c:pivotFmt>
      <c:pivotFmt>
        <c:idx val="19"/>
        <c:spPr>
          <a:solidFill>
            <a:srgbClr val="CC3300"/>
          </a:solidFill>
          <a:ln>
            <a:noFill/>
          </a:ln>
          <a:effectLst/>
        </c:spPr>
      </c:pivotFmt>
      <c:pivotFmt>
        <c:idx val="20"/>
        <c:spPr>
          <a:gradFill flip="none" rotWithShape="1">
            <a:gsLst>
              <a:gs pos="0">
                <a:srgbClr val="CC3300">
                  <a:tint val="66000"/>
                  <a:satMod val="160000"/>
                </a:srgbClr>
              </a:gs>
              <a:gs pos="50000">
                <a:srgbClr val="CC3300">
                  <a:tint val="44500"/>
                  <a:satMod val="160000"/>
                </a:srgbClr>
              </a:gs>
              <a:gs pos="100000">
                <a:srgbClr val="CC3300">
                  <a:tint val="23500"/>
                  <a:satMod val="160000"/>
                </a:srgbClr>
              </a:gs>
            </a:gsLst>
            <a:lin ang="0" scaled="1"/>
            <a:tileRect/>
          </a:gradFill>
          <a:ln>
            <a:noFill/>
          </a:ln>
          <a:effectLst/>
        </c:spPr>
      </c:pivotFmt>
      <c:pivotFmt>
        <c:idx val="21"/>
        <c:spPr>
          <a:solidFill>
            <a:srgbClr val="FF0000"/>
          </a:solidFill>
          <a:ln>
            <a:noFill/>
          </a:ln>
          <a:effectLst/>
        </c:spPr>
      </c:pivotFmt>
      <c:pivotFmt>
        <c:idx val="22"/>
        <c:spPr>
          <a:solidFill>
            <a:srgbClr val="FED8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9F1B05"/>
          </a:solidFill>
          <a:ln>
            <a:noFill/>
          </a:ln>
          <a:effectLst/>
        </c:spPr>
      </c:pivotFmt>
      <c:pivotFmt>
        <c:idx val="24"/>
        <c:spPr>
          <a:solidFill>
            <a:srgbClr val="CC0000"/>
          </a:solidFill>
          <a:ln>
            <a:noFill/>
          </a:ln>
          <a:effectLst/>
        </c:spPr>
      </c:pivotFmt>
      <c:pivotFmt>
        <c:idx val="25"/>
        <c:spPr>
          <a:solidFill>
            <a:srgbClr val="E32607"/>
          </a:solidFill>
          <a:ln>
            <a:noFill/>
          </a:ln>
          <a:effectLst/>
        </c:spPr>
      </c:pivotFmt>
      <c:pivotFmt>
        <c:idx val="26"/>
        <c:spPr>
          <a:solidFill>
            <a:srgbClr val="FF4B4B"/>
          </a:solidFill>
          <a:ln>
            <a:noFill/>
          </a:ln>
          <a:effectLst/>
        </c:spPr>
      </c:pivotFmt>
      <c:pivotFmt>
        <c:idx val="27"/>
        <c:spPr>
          <a:solidFill>
            <a:srgbClr val="FF4B4B"/>
          </a:solidFill>
          <a:ln>
            <a:noFill/>
          </a:ln>
          <a:effectLst/>
        </c:spPr>
      </c:pivotFmt>
      <c:pivotFmt>
        <c:idx val="28"/>
        <c:spPr>
          <a:solidFill>
            <a:srgbClr val="FF4B4B"/>
          </a:solidFill>
          <a:ln>
            <a:noFill/>
          </a:ln>
          <a:effectLst/>
        </c:spPr>
      </c:pivotFmt>
      <c:pivotFmt>
        <c:idx val="29"/>
        <c:spPr>
          <a:solidFill>
            <a:srgbClr val="FED8D2"/>
          </a:solidFill>
          <a:ln>
            <a:noFill/>
          </a:ln>
          <a:effectLst/>
        </c:spPr>
      </c:pivotFmt>
    </c:pivotFmts>
    <c:plotArea>
      <c:layout/>
      <c:barChart>
        <c:barDir val="bar"/>
        <c:grouping val="clustered"/>
        <c:varyColors val="0"/>
        <c:ser>
          <c:idx val="0"/>
          <c:order val="0"/>
          <c:tx>
            <c:strRef>
              <c:f>'GENTRE BY SENTIMENT SCORE'!$B$3</c:f>
              <c:strCache>
                <c:ptCount val="1"/>
                <c:pt idx="0">
                  <c:v>Total</c:v>
                </c:pt>
              </c:strCache>
            </c:strRef>
          </c:tx>
          <c:spPr>
            <a:solidFill>
              <a:srgbClr val="FED8D2"/>
            </a:solidFill>
            <a:ln>
              <a:noFill/>
            </a:ln>
            <a:effectLst/>
          </c:spPr>
          <c:invertIfNegative val="0"/>
          <c:dPt>
            <c:idx val="2"/>
            <c:invertIfNegative val="0"/>
            <c:bubble3D val="0"/>
            <c:spPr>
              <a:solidFill>
                <a:srgbClr val="FF4B4B"/>
              </a:solidFill>
              <a:ln>
                <a:noFill/>
              </a:ln>
              <a:effectLst/>
            </c:spPr>
            <c:extLst>
              <c:ext xmlns:c16="http://schemas.microsoft.com/office/drawing/2014/chart" uri="{C3380CC4-5D6E-409C-BE32-E72D297353CC}">
                <c16:uniqueId val="{00000012-9B38-4448-A1A7-CB0F792E9B1D}"/>
              </c:ext>
            </c:extLst>
          </c:dPt>
          <c:dPt>
            <c:idx val="3"/>
            <c:invertIfNegative val="0"/>
            <c:bubble3D val="0"/>
            <c:spPr>
              <a:solidFill>
                <a:srgbClr val="FF4B4B"/>
              </a:solidFill>
              <a:ln>
                <a:noFill/>
              </a:ln>
              <a:effectLst/>
            </c:spPr>
            <c:extLst>
              <c:ext xmlns:c16="http://schemas.microsoft.com/office/drawing/2014/chart" uri="{C3380CC4-5D6E-409C-BE32-E72D297353CC}">
                <c16:uniqueId val="{00000011-9B38-4448-A1A7-CB0F792E9B1D}"/>
              </c:ext>
            </c:extLst>
          </c:dPt>
          <c:dPt>
            <c:idx val="4"/>
            <c:invertIfNegative val="0"/>
            <c:bubble3D val="0"/>
            <c:spPr>
              <a:solidFill>
                <a:srgbClr val="FF4B4B"/>
              </a:solidFill>
              <a:ln>
                <a:noFill/>
              </a:ln>
              <a:effectLst/>
            </c:spPr>
            <c:extLst>
              <c:ext xmlns:c16="http://schemas.microsoft.com/office/drawing/2014/chart" uri="{C3380CC4-5D6E-409C-BE32-E72D297353CC}">
                <c16:uniqueId val="{00000010-9B38-4448-A1A7-CB0F792E9B1D}"/>
              </c:ext>
            </c:extLst>
          </c:dPt>
          <c:dPt>
            <c:idx val="5"/>
            <c:invertIfNegative val="0"/>
            <c:bubble3D val="0"/>
            <c:spPr>
              <a:solidFill>
                <a:srgbClr val="E32607"/>
              </a:solidFill>
              <a:ln>
                <a:noFill/>
              </a:ln>
              <a:effectLst/>
            </c:spPr>
            <c:extLst>
              <c:ext xmlns:c16="http://schemas.microsoft.com/office/drawing/2014/chart" uri="{C3380CC4-5D6E-409C-BE32-E72D297353CC}">
                <c16:uniqueId val="{0000000F-9B38-4448-A1A7-CB0F792E9B1D}"/>
              </c:ext>
            </c:extLst>
          </c:dPt>
          <c:dPt>
            <c:idx val="6"/>
            <c:invertIfNegative val="0"/>
            <c:bubble3D val="0"/>
            <c:spPr>
              <a:solidFill>
                <a:srgbClr val="CC0000"/>
              </a:solidFill>
              <a:ln>
                <a:noFill/>
              </a:ln>
              <a:effectLst/>
            </c:spPr>
            <c:extLst>
              <c:ext xmlns:c16="http://schemas.microsoft.com/office/drawing/2014/chart" uri="{C3380CC4-5D6E-409C-BE32-E72D297353CC}">
                <c16:uniqueId val="{0000000E-9B38-4448-A1A7-CB0F792E9B1D}"/>
              </c:ext>
            </c:extLst>
          </c:dPt>
          <c:dPt>
            <c:idx val="7"/>
            <c:invertIfNegative val="0"/>
            <c:bubble3D val="0"/>
            <c:spPr>
              <a:solidFill>
                <a:srgbClr val="9F1B05"/>
              </a:solidFill>
              <a:ln>
                <a:noFill/>
              </a:ln>
              <a:effectLst/>
            </c:spPr>
            <c:extLst>
              <c:ext xmlns:c16="http://schemas.microsoft.com/office/drawing/2014/chart" uri="{C3380CC4-5D6E-409C-BE32-E72D297353CC}">
                <c16:uniqueId val="{0000000D-9B38-4448-A1A7-CB0F792E9B1D}"/>
              </c:ext>
            </c:extLst>
          </c:dPt>
          <c:cat>
            <c:strRef>
              <c:f>'GENTRE BY SENTIMENT SCORE'!$A$4:$A$12</c:f>
              <c:strCache>
                <c:ptCount val="8"/>
                <c:pt idx="0">
                  <c:v>Animation</c:v>
                </c:pt>
                <c:pt idx="1">
                  <c:v>Adventure</c:v>
                </c:pt>
                <c:pt idx="2">
                  <c:v>Biography</c:v>
                </c:pt>
                <c:pt idx="3">
                  <c:v>Horror</c:v>
                </c:pt>
                <c:pt idx="4">
                  <c:v>Crime</c:v>
                </c:pt>
                <c:pt idx="5">
                  <c:v>Drama</c:v>
                </c:pt>
                <c:pt idx="6">
                  <c:v>Comedy</c:v>
                </c:pt>
                <c:pt idx="7">
                  <c:v>Action</c:v>
                </c:pt>
              </c:strCache>
            </c:strRef>
          </c:cat>
          <c:val>
            <c:numRef>
              <c:f>'GENTRE BY SENTIMENT SCORE'!$B$4:$B$12</c:f>
              <c:numCache>
                <c:formatCode>General</c:formatCode>
                <c:ptCount val="8"/>
                <c:pt idx="0">
                  <c:v>30</c:v>
                </c:pt>
                <c:pt idx="1">
                  <c:v>62</c:v>
                </c:pt>
                <c:pt idx="2">
                  <c:v>73</c:v>
                </c:pt>
                <c:pt idx="3">
                  <c:v>73</c:v>
                </c:pt>
                <c:pt idx="4">
                  <c:v>86</c:v>
                </c:pt>
                <c:pt idx="5">
                  <c:v>214</c:v>
                </c:pt>
                <c:pt idx="6">
                  <c:v>264</c:v>
                </c:pt>
                <c:pt idx="7">
                  <c:v>296</c:v>
                </c:pt>
              </c:numCache>
            </c:numRef>
          </c:val>
          <c:extLst>
            <c:ext xmlns:c16="http://schemas.microsoft.com/office/drawing/2014/chart" uri="{C3380CC4-5D6E-409C-BE32-E72D297353CC}">
              <c16:uniqueId val="{0000000B-9B38-4448-A1A7-CB0F792E9B1D}"/>
            </c:ext>
          </c:extLst>
        </c:ser>
        <c:dLbls>
          <c:showLegendKey val="0"/>
          <c:showVal val="0"/>
          <c:showCatName val="0"/>
          <c:showSerName val="0"/>
          <c:showPercent val="0"/>
          <c:showBubbleSize val="0"/>
        </c:dLbls>
        <c:gapWidth val="18"/>
        <c:axId val="887789471"/>
        <c:axId val="887795231"/>
      </c:barChart>
      <c:valAx>
        <c:axId val="8877952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87789471"/>
        <c:crosses val="autoZero"/>
        <c:crossBetween val="between"/>
      </c:valAx>
      <c:catAx>
        <c:axId val="88778947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8779523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[YOUTUBE ANALYSIS.xlsx]GROSS TREND REPORT!PivotTable1</c:name>
    <c:fmtId val="1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Gross</a:t>
            </a:r>
            <a:r>
              <a:rPr lang="en-US" sz="1000" baseline="0"/>
              <a:t> Trend Report</a:t>
            </a:r>
            <a:endParaRPr lang="en-US" sz="1000"/>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C3300"/>
          </a:solidFill>
          <a:ln>
            <a:noFill/>
          </a:ln>
          <a:effectLst/>
        </c:spPr>
      </c:pivotFmt>
      <c:pivotFmt>
        <c:idx val="2"/>
        <c:spPr>
          <a:solidFill>
            <a:srgbClr val="CC3300"/>
          </a:solidFill>
          <a:ln>
            <a:noFill/>
          </a:ln>
          <a:effectLst/>
        </c:spPr>
      </c:pivotFmt>
      <c:pivotFmt>
        <c:idx val="3"/>
        <c:spPr>
          <a:solidFill>
            <a:srgbClr val="CC3300"/>
          </a:solidFill>
          <a:ln>
            <a:noFill/>
          </a:ln>
          <a:effectLst/>
        </c:spPr>
      </c:pivotFmt>
      <c:pivotFmt>
        <c:idx val="4"/>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CC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CC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CC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'GROSS TREND REPORT'!$B$3</c:f>
              <c:strCache>
                <c:ptCount val="1"/>
                <c:pt idx="0">
                  <c:v>Total</c:v>
                </c:pt>
              </c:strCache>
            </c:strRef>
          </c:tx>
          <c:spPr>
            <a:ln w="28575" cap="rnd">
              <a:solidFill>
                <a:srgbClr val="CC3300"/>
              </a:solidFill>
              <a:round/>
            </a:ln>
            <a:effectLst/>
          </c:spPr>
          <c:marker>
            <c:symbol val="none"/>
          </c:marker>
          <c:cat>
            <c:strRef>
              <c:f>'GROSS TREND REPORT'!$A$4:$A$17</c:f>
              <c:strCache>
                <c:ptCount val="13"/>
                <c:pt idx="0">
                  <c:v>Action</c:v>
                </c:pt>
                <c:pt idx="1">
                  <c:v>Adventure</c:v>
                </c:pt>
                <c:pt idx="2">
                  <c:v>Animation</c:v>
                </c:pt>
                <c:pt idx="3">
                  <c:v>Biography</c:v>
                </c:pt>
                <c:pt idx="4">
                  <c:v>Comedy</c:v>
                </c:pt>
                <c:pt idx="5">
                  <c:v>Crime</c:v>
                </c:pt>
                <c:pt idx="6">
                  <c:v>Drama</c:v>
                </c:pt>
                <c:pt idx="7">
                  <c:v>Fantasy</c:v>
                </c:pt>
                <c:pt idx="8">
                  <c:v>Horror</c:v>
                </c:pt>
                <c:pt idx="9">
                  <c:v>Mystery</c:v>
                </c:pt>
                <c:pt idx="10">
                  <c:v>Romance</c:v>
                </c:pt>
                <c:pt idx="11">
                  <c:v>Sci-Fi</c:v>
                </c:pt>
                <c:pt idx="12">
                  <c:v>Thriller</c:v>
                </c:pt>
              </c:strCache>
            </c:strRef>
          </c:cat>
          <c:val>
            <c:numRef>
              <c:f>'GROSS TREND REPORT'!$B$4:$B$17</c:f>
              <c:numCache>
                <c:formatCode>[$$-1009]#,##0.00</c:formatCode>
                <c:ptCount val="13"/>
                <c:pt idx="0">
                  <c:v>60596129611</c:v>
                </c:pt>
                <c:pt idx="1">
                  <c:v>7456178889</c:v>
                </c:pt>
                <c:pt idx="2">
                  <c:v>5989648524</c:v>
                </c:pt>
                <c:pt idx="3">
                  <c:v>3929766264</c:v>
                </c:pt>
                <c:pt idx="4">
                  <c:v>17279363353</c:v>
                </c:pt>
                <c:pt idx="5">
                  <c:v>5820510330</c:v>
                </c:pt>
                <c:pt idx="6">
                  <c:v>9643120644</c:v>
                </c:pt>
                <c:pt idx="7">
                  <c:v>132963417</c:v>
                </c:pt>
                <c:pt idx="8">
                  <c:v>5201424149</c:v>
                </c:pt>
                <c:pt idx="9">
                  <c:v>760466179</c:v>
                </c:pt>
                <c:pt idx="10">
                  <c:v>127869379</c:v>
                </c:pt>
                <c:pt idx="11">
                  <c:v>196656267</c:v>
                </c:pt>
                <c:pt idx="12">
                  <c:v>96258201</c:v>
                </c:pt>
              </c:numCache>
            </c:numRef>
          </c:val>
          <c:smooth val="0"/>
          <c:extLst>
            <c:ext xmlns:c16="http://schemas.microsoft.com/office/drawing/2014/chart" uri="{C3380CC4-5D6E-409C-BE32-E72D297353CC}">
              <c16:uniqueId val="{00000000-C18B-47CC-BEC1-A5255AE891AB}"/>
            </c:ext>
          </c:extLst>
        </c:ser>
        <c:dLbls>
          <c:showLegendKey val="0"/>
          <c:showVal val="0"/>
          <c:showCatName val="0"/>
          <c:showSerName val="0"/>
          <c:showPercent val="0"/>
          <c:showBubbleSize val="0"/>
        </c:dLbls>
        <c:smooth val="0"/>
        <c:axId val="239525311"/>
        <c:axId val="239520511"/>
      </c:lineChart>
      <c:catAx>
        <c:axId val="23952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39520511"/>
        <c:crosses val="autoZero"/>
        <c:auto val="1"/>
        <c:lblAlgn val="ctr"/>
        <c:lblOffset val="100"/>
        <c:noMultiLvlLbl val="0"/>
      </c:catAx>
      <c:valAx>
        <c:axId val="239520511"/>
        <c:scaling>
          <c:orientation val="minMax"/>
        </c:scaling>
        <c:delete val="0"/>
        <c:axPos val="l"/>
        <c:majorGridlines>
          <c:spPr>
            <a:ln w="9525" cap="flat" cmpd="sng" algn="ctr">
              <a:solidFill>
                <a:schemeClr val="tx1">
                  <a:lumMod val="15000"/>
                  <a:lumOff val="85000"/>
                </a:schemeClr>
              </a:solidFill>
              <a:round/>
            </a:ln>
            <a:effectLst/>
          </c:spPr>
        </c:majorGridlines>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3952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[YOUTUBE ANALYSIS.xlsx]GENTRY BY WRITER!PivotTable1</c:name>
    <c:fmtId val="8"/>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Gentry</a:t>
            </a:r>
            <a:r>
              <a:rPr lang="en-US" sz="1000" baseline="0"/>
              <a:t> By Writers</a:t>
            </a:r>
            <a:endParaRPr lang="en-US" sz="1000"/>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C3300"/>
          </a:solidFill>
          <a:ln>
            <a:noFill/>
          </a:ln>
          <a:effectLst/>
        </c:spPr>
      </c:pivotFmt>
      <c:pivotFmt>
        <c:idx val="2"/>
        <c:spPr>
          <a:solidFill>
            <a:srgbClr val="CC3300"/>
          </a:solidFill>
          <a:ln>
            <a:noFill/>
          </a:ln>
          <a:effectLst/>
        </c:spPr>
      </c:pivotFmt>
      <c:pivotFmt>
        <c:idx val="3"/>
        <c:spPr>
          <a:solidFill>
            <a:srgbClr val="CC3300"/>
          </a:solidFill>
          <a:ln>
            <a:noFill/>
          </a:ln>
          <a:effectLst/>
        </c:spPr>
      </c:pivotFmt>
      <c:pivotFmt>
        <c:idx val="4"/>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9F1B05"/>
          </a:solidFill>
          <a:ln>
            <a:noFill/>
          </a:ln>
          <a:effectLst/>
        </c:spPr>
      </c:pivotFmt>
      <c:pivotFmt>
        <c:idx val="9"/>
        <c:spPr>
          <a:solidFill>
            <a:srgbClr val="FF4B4B"/>
          </a:solidFill>
          <a:ln>
            <a:noFill/>
          </a:ln>
          <a:effectLst/>
        </c:spPr>
      </c:pivotFmt>
      <c:pivotFmt>
        <c:idx val="10"/>
        <c:spPr>
          <a:solidFill>
            <a:srgbClr val="FA6850"/>
          </a:solidFill>
          <a:ln>
            <a:noFill/>
          </a:ln>
          <a:effectLst/>
        </c:spPr>
      </c:pivotFmt>
      <c:pivotFmt>
        <c:idx val="11"/>
        <c:spPr>
          <a:solidFill>
            <a:srgbClr val="FF8585"/>
          </a:solidFill>
          <a:ln>
            <a:noFill/>
          </a:ln>
          <a:effectLst/>
        </c:spPr>
      </c:pivotFmt>
      <c:pivotFmt>
        <c:idx val="12"/>
        <c:spPr>
          <a:solidFill>
            <a:srgbClr val="FDC3B9"/>
          </a:solidFill>
          <a:ln>
            <a:noFill/>
          </a:ln>
          <a:effectLst/>
        </c:spPr>
      </c:pivotFmt>
      <c:pivotFmt>
        <c:idx val="13"/>
        <c:spPr>
          <a:solidFill>
            <a:srgbClr val="FED8D2"/>
          </a:solidFill>
          <a:ln>
            <a:noFill/>
          </a:ln>
          <a:effectLst/>
        </c:spPr>
      </c:pivotFmt>
      <c:pivotFmt>
        <c:idx val="1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9F1B05"/>
          </a:solidFill>
          <a:ln>
            <a:noFill/>
          </a:ln>
          <a:effectLst/>
        </c:spPr>
      </c:pivotFmt>
      <c:pivotFmt>
        <c:idx val="16"/>
        <c:spPr>
          <a:solidFill>
            <a:srgbClr val="FF4B4B"/>
          </a:solidFill>
          <a:ln>
            <a:noFill/>
          </a:ln>
          <a:effectLst/>
        </c:spPr>
      </c:pivotFmt>
      <c:pivotFmt>
        <c:idx val="17"/>
        <c:spPr>
          <a:solidFill>
            <a:srgbClr val="FA6850"/>
          </a:solidFill>
          <a:ln>
            <a:noFill/>
          </a:ln>
          <a:effectLst/>
        </c:spPr>
      </c:pivotFmt>
      <c:pivotFmt>
        <c:idx val="18"/>
        <c:spPr>
          <a:solidFill>
            <a:srgbClr val="FF8585"/>
          </a:solidFill>
          <a:ln>
            <a:noFill/>
          </a:ln>
          <a:effectLst/>
        </c:spPr>
      </c:pivotFmt>
      <c:pivotFmt>
        <c:idx val="19"/>
        <c:spPr>
          <a:solidFill>
            <a:srgbClr val="FDC3B9"/>
          </a:solidFill>
          <a:ln>
            <a:noFill/>
          </a:ln>
          <a:effectLst/>
        </c:spPr>
      </c:pivotFmt>
      <c:pivotFmt>
        <c:idx val="20"/>
        <c:spPr>
          <a:solidFill>
            <a:srgbClr val="FED8D2"/>
          </a:solidFill>
          <a:ln>
            <a:noFill/>
          </a:ln>
          <a:effectLst/>
        </c:spPr>
      </c:pivotFmt>
      <c:pivotFmt>
        <c:idx val="2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9F1B05"/>
          </a:solidFill>
          <a:ln>
            <a:noFill/>
          </a:ln>
          <a:effectLst/>
        </c:spPr>
      </c:pivotFmt>
      <c:pivotFmt>
        <c:idx val="23"/>
        <c:spPr>
          <a:solidFill>
            <a:srgbClr val="FF4B4B"/>
          </a:solidFill>
          <a:ln>
            <a:noFill/>
          </a:ln>
          <a:effectLst/>
        </c:spPr>
      </c:pivotFmt>
      <c:pivotFmt>
        <c:idx val="24"/>
        <c:spPr>
          <a:solidFill>
            <a:srgbClr val="FA6850"/>
          </a:solidFill>
          <a:ln>
            <a:noFill/>
          </a:ln>
          <a:effectLst/>
        </c:spPr>
      </c:pivotFmt>
      <c:pivotFmt>
        <c:idx val="25"/>
        <c:spPr>
          <a:solidFill>
            <a:srgbClr val="FF8585"/>
          </a:solidFill>
          <a:ln>
            <a:noFill/>
          </a:ln>
          <a:effectLst/>
        </c:spPr>
      </c:pivotFmt>
      <c:pivotFmt>
        <c:idx val="26"/>
        <c:spPr>
          <a:solidFill>
            <a:srgbClr val="FDC3B9"/>
          </a:solidFill>
          <a:ln>
            <a:noFill/>
          </a:ln>
          <a:effectLst/>
        </c:spPr>
      </c:pivotFmt>
      <c:pivotFmt>
        <c:idx val="27"/>
        <c:spPr>
          <a:solidFill>
            <a:srgbClr val="FED8D2"/>
          </a:solidFill>
          <a:ln>
            <a:noFill/>
          </a:ln>
          <a:effectLst/>
        </c:spPr>
      </c:pivotFmt>
    </c:pivotFmts>
    <c:plotArea>
      <c:layout/>
      <c:barChart>
        <c:barDir val="col"/>
        <c:grouping val="clustered"/>
        <c:varyColors val="0"/>
        <c:ser>
          <c:idx val="0"/>
          <c:order val="0"/>
          <c:tx>
            <c:strRef>
              <c:f>'GENTRY BY WRITER'!$B$3</c:f>
              <c:strCache>
                <c:ptCount val="1"/>
                <c:pt idx="0">
                  <c:v>Total</c:v>
                </c:pt>
              </c:strCache>
            </c:strRef>
          </c:tx>
          <c:spPr>
            <a:solidFill>
              <a:srgbClr val="C00000"/>
            </a:solidFill>
            <a:ln>
              <a:noFill/>
            </a:ln>
            <a:effectLst/>
          </c:spPr>
          <c:invertIfNegative val="0"/>
          <c:dPt>
            <c:idx val="0"/>
            <c:invertIfNegative val="0"/>
            <c:bubble3D val="0"/>
            <c:spPr>
              <a:solidFill>
                <a:srgbClr val="9F1B05"/>
              </a:solidFill>
              <a:ln>
                <a:noFill/>
              </a:ln>
              <a:effectLst/>
            </c:spPr>
            <c:extLst>
              <c:ext xmlns:c16="http://schemas.microsoft.com/office/drawing/2014/chart" uri="{C3380CC4-5D6E-409C-BE32-E72D297353CC}">
                <c16:uniqueId val="{00000001-3263-4F82-8562-F3B2D53E88A7}"/>
              </c:ext>
            </c:extLst>
          </c:dPt>
          <c:dPt>
            <c:idx val="3"/>
            <c:invertIfNegative val="0"/>
            <c:bubble3D val="0"/>
            <c:spPr>
              <a:solidFill>
                <a:srgbClr val="FF4B4B"/>
              </a:solidFill>
              <a:ln>
                <a:noFill/>
              </a:ln>
              <a:effectLst/>
            </c:spPr>
            <c:extLst>
              <c:ext xmlns:c16="http://schemas.microsoft.com/office/drawing/2014/chart" uri="{C3380CC4-5D6E-409C-BE32-E72D297353CC}">
                <c16:uniqueId val="{00000003-3263-4F82-8562-F3B2D53E88A7}"/>
              </c:ext>
            </c:extLst>
          </c:dPt>
          <c:dPt>
            <c:idx val="4"/>
            <c:invertIfNegative val="0"/>
            <c:bubble3D val="0"/>
            <c:spPr>
              <a:solidFill>
                <a:srgbClr val="FA6850"/>
              </a:solidFill>
              <a:ln>
                <a:noFill/>
              </a:ln>
              <a:effectLst/>
            </c:spPr>
            <c:extLst>
              <c:ext xmlns:c16="http://schemas.microsoft.com/office/drawing/2014/chart" uri="{C3380CC4-5D6E-409C-BE32-E72D297353CC}">
                <c16:uniqueId val="{00000005-3263-4F82-8562-F3B2D53E88A7}"/>
              </c:ext>
            </c:extLst>
          </c:dPt>
          <c:dPt>
            <c:idx val="5"/>
            <c:invertIfNegative val="0"/>
            <c:bubble3D val="0"/>
            <c:spPr>
              <a:solidFill>
                <a:srgbClr val="FF8585"/>
              </a:solidFill>
              <a:ln>
                <a:noFill/>
              </a:ln>
              <a:effectLst/>
            </c:spPr>
            <c:extLst>
              <c:ext xmlns:c16="http://schemas.microsoft.com/office/drawing/2014/chart" uri="{C3380CC4-5D6E-409C-BE32-E72D297353CC}">
                <c16:uniqueId val="{00000007-3263-4F82-8562-F3B2D53E88A7}"/>
              </c:ext>
            </c:extLst>
          </c:dPt>
          <c:dPt>
            <c:idx val="6"/>
            <c:invertIfNegative val="0"/>
            <c:bubble3D val="0"/>
            <c:spPr>
              <a:solidFill>
                <a:srgbClr val="FDC3B9"/>
              </a:solidFill>
              <a:ln>
                <a:noFill/>
              </a:ln>
              <a:effectLst/>
            </c:spPr>
            <c:extLst>
              <c:ext xmlns:c16="http://schemas.microsoft.com/office/drawing/2014/chart" uri="{C3380CC4-5D6E-409C-BE32-E72D297353CC}">
                <c16:uniqueId val="{00000009-3263-4F82-8562-F3B2D53E88A7}"/>
              </c:ext>
            </c:extLst>
          </c:dPt>
          <c:dPt>
            <c:idx val="7"/>
            <c:invertIfNegative val="0"/>
            <c:bubble3D val="0"/>
            <c:spPr>
              <a:solidFill>
                <a:srgbClr val="FED8D2"/>
              </a:solidFill>
              <a:ln>
                <a:noFill/>
              </a:ln>
              <a:effectLst/>
            </c:spPr>
            <c:extLst>
              <c:ext xmlns:c16="http://schemas.microsoft.com/office/drawing/2014/chart" uri="{C3380CC4-5D6E-409C-BE32-E72D297353CC}">
                <c16:uniqueId val="{0000000B-3263-4F82-8562-F3B2D53E88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'GENTRY BY WRITER'!$A$4:$A$12</c:f>
              <c:strCache>
                <c:ptCount val="8"/>
                <c:pt idx="0">
                  <c:v>Action</c:v>
                </c:pt>
                <c:pt idx="1">
                  <c:v>Comedy</c:v>
                </c:pt>
                <c:pt idx="2">
                  <c:v>Drama</c:v>
                </c:pt>
                <c:pt idx="3">
                  <c:v>Crime</c:v>
                </c:pt>
                <c:pt idx="4">
                  <c:v>Horror</c:v>
                </c:pt>
                <c:pt idx="5">
                  <c:v>Biography</c:v>
                </c:pt>
                <c:pt idx="6">
                  <c:v>Adventure</c:v>
                </c:pt>
                <c:pt idx="7">
                  <c:v>Animation</c:v>
                </c:pt>
              </c:strCache>
            </c:strRef>
          </c:cat>
          <c:val>
            <c:numRef>
              <c:f>'GENTRY BY WRITER'!$B$4:$B$12</c:f>
              <c:numCache>
                <c:formatCode>General</c:formatCode>
                <c:ptCount val="8"/>
                <c:pt idx="0">
                  <c:v>296</c:v>
                </c:pt>
                <c:pt idx="1">
                  <c:v>263</c:v>
                </c:pt>
                <c:pt idx="2">
                  <c:v>214</c:v>
                </c:pt>
                <c:pt idx="3">
                  <c:v>86</c:v>
                </c:pt>
                <c:pt idx="4">
                  <c:v>73</c:v>
                </c:pt>
                <c:pt idx="5">
                  <c:v>73</c:v>
                </c:pt>
                <c:pt idx="6">
                  <c:v>62</c:v>
                </c:pt>
                <c:pt idx="7">
                  <c:v>30</c:v>
                </c:pt>
              </c:numCache>
            </c:numRef>
          </c:val>
          <c:extLst>
            <c:ext xmlns:c16="http://schemas.microsoft.com/office/drawing/2014/chart" uri="{C3380CC4-5D6E-409C-BE32-E72D297353CC}">
              <c16:uniqueId val="{0000000C-3263-4F82-8562-F3B2D53E88A7}"/>
            </c:ext>
          </c:extLst>
        </c:ser>
        <c:dLbls>
          <c:dLblPos val="outEnd"/>
          <c:showLegendKey val="0"/>
          <c:showVal val="1"/>
          <c:showCatName val="0"/>
          <c:showSerName val="0"/>
          <c:showPercent val="0"/>
          <c:showBubbleSize val="0"/>
        </c:dLbls>
        <c:gapWidth val="30"/>
        <c:axId val="239525311"/>
        <c:axId val="239520511"/>
      </c:barChart>
      <c:catAx>
        <c:axId val="239525311"/>
        <c:scaling>
          <c:orientation val="minMax"/>
        </c:scaling>
        <c:delete val="1"/>
        <c:axPos val="b"/>
        <c:numFmt formatCode="General" sourceLinked="1"/>
        <c:majorTickMark val="none"/>
        <c:minorTickMark val="none"/>
        <c:tickLblPos val="nextTo"/>
        <c:crossAx val="239520511"/>
        <c:crosses val="autoZero"/>
        <c:auto val="1"/>
        <c:lblAlgn val="ctr"/>
        <c:lblOffset val="100"/>
        <c:noMultiLvlLbl val="0"/>
      </c:catAx>
      <c:valAx>
        <c:axId val="23952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3952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7.png"/><Relationship Id="rId3" Type="http://schemas.openxmlformats.org/officeDocument/2006/relationships/image" Target="../media/image2.svg"/><Relationship Id="rId7" Type="http://schemas.openxmlformats.org/officeDocument/2006/relationships/image" Target="../media/image3.png"/><Relationship Id="rId12" Type="http://schemas.openxmlformats.org/officeDocument/2006/relationships/chart" Target="../charts/chart13.xml"/><Relationship Id="rId17" Type="http://schemas.openxmlformats.org/officeDocument/2006/relationships/chart" Target="../charts/chart14.xml"/><Relationship Id="rId2" Type="http://schemas.openxmlformats.org/officeDocument/2006/relationships/image" Target="../media/image1.png"/><Relationship Id="rId16" Type="http://schemas.openxmlformats.org/officeDocument/2006/relationships/image" Target="../media/image10.svg"/><Relationship Id="rId1" Type="http://schemas.openxmlformats.org/officeDocument/2006/relationships/chart" Target="../charts/chart8.xml"/><Relationship Id="rId6" Type="http://schemas.openxmlformats.org/officeDocument/2006/relationships/chart" Target="../charts/chart11.xml"/><Relationship Id="rId11" Type="http://schemas.openxmlformats.org/officeDocument/2006/relationships/image" Target="../media/image6.svg"/><Relationship Id="rId5" Type="http://schemas.openxmlformats.org/officeDocument/2006/relationships/chart" Target="../charts/chart10.xml"/><Relationship Id="rId15" Type="http://schemas.openxmlformats.org/officeDocument/2006/relationships/image" Target="../media/image9.png"/><Relationship Id="rId10" Type="http://schemas.openxmlformats.org/officeDocument/2006/relationships/image" Target="../media/image5.png"/><Relationship Id="rId4" Type="http://schemas.openxmlformats.org/officeDocument/2006/relationships/chart" Target="../charts/chart9.xml"/><Relationship Id="rId9" Type="http://schemas.openxmlformats.org/officeDocument/2006/relationships/chart" Target="../charts/chart12.xml"/><Relationship Id="rId14"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xdr:from>
      <xdr:col>2</xdr:col>
      <xdr:colOff>447675</xdr:colOff>
      <xdr:row>2</xdr:row>
      <xdr:rowOff>57150</xdr:rowOff>
    </xdr:from>
    <xdr:to>
      <xdr:col>10</xdr:col>
      <xdr:colOff>142875</xdr:colOff>
      <xdr:row>17</xdr:row>
      <xdr:rowOff>38100</xdr:rowOff>
    </xdr:to>
    <xdr:graphicFrame macro="">
      <xdr:nvGraphicFramePr>
        <xdr:cNvPr id="2" name="Chart 1">
          <a:extLst>
            <a:ext uri="{FF2B5EF4-FFF2-40B4-BE49-F238E27FC236}">
              <a16:creationId xmlns:a16="http://schemas.microsoft.com/office/drawing/2014/main" id="{2E45FF85-9492-241C-EB13-5CE9E901F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2</xdr:row>
      <xdr:rowOff>57150</xdr:rowOff>
    </xdr:from>
    <xdr:to>
      <xdr:col>10</xdr:col>
      <xdr:colOff>142875</xdr:colOff>
      <xdr:row>17</xdr:row>
      <xdr:rowOff>38100</xdr:rowOff>
    </xdr:to>
    <xdr:graphicFrame macro="">
      <xdr:nvGraphicFramePr>
        <xdr:cNvPr id="2" name="Chart 1">
          <a:extLst>
            <a:ext uri="{FF2B5EF4-FFF2-40B4-BE49-F238E27FC236}">
              <a16:creationId xmlns:a16="http://schemas.microsoft.com/office/drawing/2014/main" id="{7036D751-5D21-4F02-945A-C8D77D09D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447675</xdr:colOff>
      <xdr:row>2</xdr:row>
      <xdr:rowOff>57150</xdr:rowOff>
    </xdr:from>
    <xdr:to>
      <xdr:col>10</xdr:col>
      <xdr:colOff>142875</xdr:colOff>
      <xdr:row>17</xdr:row>
      <xdr:rowOff>38100</xdr:rowOff>
    </xdr:to>
    <xdr:graphicFrame macro="">
      <xdr:nvGraphicFramePr>
        <xdr:cNvPr id="2" name="Chart 1">
          <a:extLst>
            <a:ext uri="{FF2B5EF4-FFF2-40B4-BE49-F238E27FC236}">
              <a16:creationId xmlns:a16="http://schemas.microsoft.com/office/drawing/2014/main" id="{103415D2-40E9-408D-8901-E4C97EEB4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447675</xdr:colOff>
      <xdr:row>2</xdr:row>
      <xdr:rowOff>57150</xdr:rowOff>
    </xdr:from>
    <xdr:to>
      <xdr:col>10</xdr:col>
      <xdr:colOff>142875</xdr:colOff>
      <xdr:row>17</xdr:row>
      <xdr:rowOff>38100</xdr:rowOff>
    </xdr:to>
    <xdr:graphicFrame macro="">
      <xdr:nvGraphicFramePr>
        <xdr:cNvPr id="2" name="Chart 1">
          <a:extLst>
            <a:ext uri="{FF2B5EF4-FFF2-40B4-BE49-F238E27FC236}">
              <a16:creationId xmlns:a16="http://schemas.microsoft.com/office/drawing/2014/main" id="{CBE2E895-8520-4730-A045-FCC3D021B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447675</xdr:colOff>
      <xdr:row>2</xdr:row>
      <xdr:rowOff>57150</xdr:rowOff>
    </xdr:from>
    <xdr:to>
      <xdr:col>10</xdr:col>
      <xdr:colOff>142875</xdr:colOff>
      <xdr:row>17</xdr:row>
      <xdr:rowOff>38100</xdr:rowOff>
    </xdr:to>
    <xdr:graphicFrame macro="">
      <xdr:nvGraphicFramePr>
        <xdr:cNvPr id="2" name="Chart 1">
          <a:extLst>
            <a:ext uri="{FF2B5EF4-FFF2-40B4-BE49-F238E27FC236}">
              <a16:creationId xmlns:a16="http://schemas.microsoft.com/office/drawing/2014/main" id="{60FDCBC9-646A-463D-9872-753DC8BB0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447675</xdr:colOff>
      <xdr:row>2</xdr:row>
      <xdr:rowOff>57150</xdr:rowOff>
    </xdr:from>
    <xdr:to>
      <xdr:col>9</xdr:col>
      <xdr:colOff>266700</xdr:colOff>
      <xdr:row>17</xdr:row>
      <xdr:rowOff>38100</xdr:rowOff>
    </xdr:to>
    <xdr:graphicFrame macro="">
      <xdr:nvGraphicFramePr>
        <xdr:cNvPr id="2" name="Chart 1">
          <a:extLst>
            <a:ext uri="{FF2B5EF4-FFF2-40B4-BE49-F238E27FC236}">
              <a16:creationId xmlns:a16="http://schemas.microsoft.com/office/drawing/2014/main" id="{5F0825A4-8045-4CE8-8462-1AD1AEAE8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447675</xdr:colOff>
      <xdr:row>2</xdr:row>
      <xdr:rowOff>57150</xdr:rowOff>
    </xdr:from>
    <xdr:to>
      <xdr:col>9</xdr:col>
      <xdr:colOff>266700</xdr:colOff>
      <xdr:row>17</xdr:row>
      <xdr:rowOff>38100</xdr:rowOff>
    </xdr:to>
    <xdr:graphicFrame macro="">
      <xdr:nvGraphicFramePr>
        <xdr:cNvPr id="2" name="Chart 1">
          <a:extLst>
            <a:ext uri="{FF2B5EF4-FFF2-40B4-BE49-F238E27FC236}">
              <a16:creationId xmlns:a16="http://schemas.microsoft.com/office/drawing/2014/main" id="{F8C92BD4-2479-4804-89A2-2D4257EE4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114300</xdr:colOff>
      <xdr:row>0</xdr:row>
      <xdr:rowOff>76200</xdr:rowOff>
    </xdr:from>
    <xdr:to>
      <xdr:col>19</xdr:col>
      <xdr:colOff>69850</xdr:colOff>
      <xdr:row>2</xdr:row>
      <xdr:rowOff>50800</xdr:rowOff>
    </xdr:to>
    <xdr:sp macro="" textlink="">
      <xdr:nvSpPr>
        <xdr:cNvPr id="2" name="Rectangle: Rounded Corners 1">
          <a:extLst>
            <a:ext uri="{FF2B5EF4-FFF2-40B4-BE49-F238E27FC236}">
              <a16:creationId xmlns:a16="http://schemas.microsoft.com/office/drawing/2014/main" id="{AF9176D9-35C7-B87D-39F7-E729859ECD13}"/>
            </a:ext>
          </a:extLst>
        </xdr:cNvPr>
        <xdr:cNvSpPr/>
      </xdr:nvSpPr>
      <xdr:spPr>
        <a:xfrm>
          <a:off x="114300" y="76200"/>
          <a:ext cx="11537950" cy="342900"/>
        </a:xfrm>
        <a:prstGeom prst="roundRect">
          <a:avLst/>
        </a:prstGeom>
        <a:solidFill>
          <a:schemeClr val="bg1"/>
        </a:solidFill>
        <a:ln>
          <a:solidFill>
            <a:srgbClr val="C00000"/>
          </a:solidFill>
        </a:ln>
        <a:effectLst>
          <a:outerShdw blurRad="50800" dist="38100" dir="5400000" algn="t" rotWithShape="0">
            <a:srgbClr val="82000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C00000"/>
              </a:solidFill>
            </a:rPr>
            <a:t>YOUTUBE</a:t>
          </a:r>
          <a:r>
            <a:rPr lang="en-US" sz="1600" b="1" baseline="0">
              <a:solidFill>
                <a:srgbClr val="C00000"/>
              </a:solidFill>
            </a:rPr>
            <a:t> GENTRY ANALYSIS FOR THE YEAR 2023</a:t>
          </a:r>
          <a:endParaRPr lang="en-NG" sz="1600" b="1">
            <a:solidFill>
              <a:srgbClr val="C00000"/>
            </a:solidFill>
          </a:endParaRPr>
        </a:p>
      </xdr:txBody>
    </xdr:sp>
    <xdr:clientData/>
  </xdr:twoCellAnchor>
  <xdr:twoCellAnchor>
    <xdr:from>
      <xdr:col>16</xdr:col>
      <xdr:colOff>590550</xdr:colOff>
      <xdr:row>27</xdr:row>
      <xdr:rowOff>69850</xdr:rowOff>
    </xdr:from>
    <xdr:to>
      <xdr:col>19</xdr:col>
      <xdr:colOff>63500</xdr:colOff>
      <xdr:row>31</xdr:row>
      <xdr:rowOff>12700</xdr:rowOff>
    </xdr:to>
    <xdr:sp macro="" textlink="">
      <xdr:nvSpPr>
        <xdr:cNvPr id="11" name="Rectangle: Rounded Corners 10">
          <a:extLst>
            <a:ext uri="{FF2B5EF4-FFF2-40B4-BE49-F238E27FC236}">
              <a16:creationId xmlns:a16="http://schemas.microsoft.com/office/drawing/2014/main" id="{3E7002C5-C41E-8AFF-74FF-92417BFE11B8}"/>
            </a:ext>
          </a:extLst>
        </xdr:cNvPr>
        <xdr:cNvSpPr/>
      </xdr:nvSpPr>
      <xdr:spPr>
        <a:xfrm>
          <a:off x="10344150" y="5041900"/>
          <a:ext cx="1301750" cy="679450"/>
        </a:xfrm>
        <a:prstGeom prst="roundRect">
          <a:avLst/>
        </a:prstGeom>
        <a:solidFill>
          <a:schemeClr val="bg1"/>
        </a:solidFill>
        <a:ln>
          <a:solidFill>
            <a:srgbClr val="C00000"/>
          </a:solidFill>
        </a:ln>
        <a:effectLst>
          <a:outerShdw blurRad="50800" dist="38100" dir="5400000" algn="t" rotWithShape="0">
            <a:srgbClr val="C0000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000">
              <a:solidFill>
                <a:srgbClr val="C00000"/>
              </a:solidFill>
            </a:rPr>
            <a:t>GENTRY</a:t>
          </a:r>
          <a:r>
            <a:rPr lang="en-US" sz="1000" baseline="0">
              <a:solidFill>
                <a:srgbClr val="C00000"/>
              </a:solidFill>
            </a:rPr>
            <a:t> WITH BEST RATING</a:t>
          </a:r>
          <a:br>
            <a:rPr lang="en-US" sz="1000" baseline="0">
              <a:solidFill>
                <a:srgbClr val="C00000"/>
              </a:solidFill>
            </a:rPr>
          </a:br>
          <a:r>
            <a:rPr lang="en-US" sz="800" baseline="0">
              <a:solidFill>
                <a:srgbClr val="C00000"/>
              </a:solidFill>
            </a:rPr>
            <a:t>Action</a:t>
          </a:r>
          <a:endParaRPr lang="en-NG" sz="800">
            <a:solidFill>
              <a:srgbClr val="C00000"/>
            </a:solidFill>
          </a:endParaRPr>
        </a:p>
      </xdr:txBody>
    </xdr:sp>
    <xdr:clientData/>
  </xdr:twoCellAnchor>
  <xdr:twoCellAnchor>
    <xdr:from>
      <xdr:col>16</xdr:col>
      <xdr:colOff>584200</xdr:colOff>
      <xdr:row>19</xdr:row>
      <xdr:rowOff>6350</xdr:rowOff>
    </xdr:from>
    <xdr:to>
      <xdr:col>19</xdr:col>
      <xdr:colOff>63500</xdr:colOff>
      <xdr:row>22</xdr:row>
      <xdr:rowOff>158750</xdr:rowOff>
    </xdr:to>
    <xdr:sp macro="" textlink="">
      <xdr:nvSpPr>
        <xdr:cNvPr id="12" name="Rectangle: Rounded Corners 11">
          <a:extLst>
            <a:ext uri="{FF2B5EF4-FFF2-40B4-BE49-F238E27FC236}">
              <a16:creationId xmlns:a16="http://schemas.microsoft.com/office/drawing/2014/main" id="{E9B7D9CC-71D9-F374-F7DF-FE5383908DFA}"/>
            </a:ext>
          </a:extLst>
        </xdr:cNvPr>
        <xdr:cNvSpPr/>
      </xdr:nvSpPr>
      <xdr:spPr>
        <a:xfrm>
          <a:off x="10337800" y="3505200"/>
          <a:ext cx="1308100" cy="704850"/>
        </a:xfrm>
        <a:prstGeom prst="roundRect">
          <a:avLst/>
        </a:prstGeom>
        <a:solidFill>
          <a:schemeClr val="bg1"/>
        </a:solidFill>
        <a:ln>
          <a:solidFill>
            <a:srgbClr val="C00000"/>
          </a:solidFill>
        </a:ln>
        <a:effectLst>
          <a:outerShdw blurRad="50800" dist="38100" dir="5400000" algn="t" rotWithShape="0">
            <a:srgbClr val="C0000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000">
              <a:solidFill>
                <a:srgbClr val="C00000"/>
              </a:solidFill>
            </a:rPr>
            <a:t>GENTRY</a:t>
          </a:r>
          <a:r>
            <a:rPr lang="en-US" sz="1000" baseline="0">
              <a:solidFill>
                <a:srgbClr val="C00000"/>
              </a:solidFill>
            </a:rPr>
            <a:t> WITH MOST WRITERS</a:t>
          </a:r>
          <a:br>
            <a:rPr lang="en-US" sz="1000" baseline="0">
              <a:solidFill>
                <a:srgbClr val="C00000"/>
              </a:solidFill>
            </a:rPr>
          </a:br>
          <a:r>
            <a:rPr lang="en-US" sz="800" baseline="0">
              <a:solidFill>
                <a:srgbClr val="C00000"/>
              </a:solidFill>
            </a:rPr>
            <a:t>Action</a:t>
          </a:r>
          <a:endParaRPr lang="en-NG" sz="800">
            <a:solidFill>
              <a:srgbClr val="C00000"/>
            </a:solidFill>
          </a:endParaRPr>
        </a:p>
      </xdr:txBody>
    </xdr:sp>
    <xdr:clientData/>
  </xdr:twoCellAnchor>
  <xdr:twoCellAnchor>
    <xdr:from>
      <xdr:col>16</xdr:col>
      <xdr:colOff>584200</xdr:colOff>
      <xdr:row>10</xdr:row>
      <xdr:rowOff>171450</xdr:rowOff>
    </xdr:from>
    <xdr:to>
      <xdr:col>19</xdr:col>
      <xdr:colOff>76200</xdr:colOff>
      <xdr:row>14</xdr:row>
      <xdr:rowOff>152400</xdr:rowOff>
    </xdr:to>
    <xdr:sp macro="" textlink="">
      <xdr:nvSpPr>
        <xdr:cNvPr id="13" name="Rectangle: Rounded Corners 12">
          <a:extLst>
            <a:ext uri="{FF2B5EF4-FFF2-40B4-BE49-F238E27FC236}">
              <a16:creationId xmlns:a16="http://schemas.microsoft.com/office/drawing/2014/main" id="{C0F0491E-3394-339D-5471-2126C1A85AE7}"/>
            </a:ext>
          </a:extLst>
        </xdr:cNvPr>
        <xdr:cNvSpPr/>
      </xdr:nvSpPr>
      <xdr:spPr>
        <a:xfrm>
          <a:off x="10337800" y="2012950"/>
          <a:ext cx="1320800" cy="717550"/>
        </a:xfrm>
        <a:prstGeom prst="roundRect">
          <a:avLst/>
        </a:prstGeom>
        <a:solidFill>
          <a:schemeClr val="bg1"/>
        </a:solidFill>
        <a:ln>
          <a:solidFill>
            <a:srgbClr val="C00000"/>
          </a:solidFill>
        </a:ln>
        <a:effectLst>
          <a:outerShdw blurRad="50800" dist="38100" dir="5400000" algn="t" rotWithShape="0">
            <a:srgbClr val="C0000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000" baseline="0">
              <a:solidFill>
                <a:srgbClr val="C00000"/>
              </a:solidFill>
            </a:rPr>
            <a:t>TOP COMPANY FOR THE YEAR</a:t>
          </a:r>
          <a:br>
            <a:rPr lang="en-US" sz="1000" baseline="0">
              <a:solidFill>
                <a:srgbClr val="C00000"/>
              </a:solidFill>
            </a:rPr>
          </a:br>
          <a:r>
            <a:rPr lang="en-US" sz="800" baseline="0">
              <a:solidFill>
                <a:srgbClr val="C00000"/>
              </a:solidFill>
            </a:rPr>
            <a:t>Universal pictures</a:t>
          </a:r>
          <a:endParaRPr lang="en-NG" sz="800">
            <a:solidFill>
              <a:srgbClr val="C00000"/>
            </a:solidFill>
          </a:endParaRPr>
        </a:p>
      </xdr:txBody>
    </xdr:sp>
    <xdr:clientData/>
  </xdr:twoCellAnchor>
  <xdr:twoCellAnchor>
    <xdr:from>
      <xdr:col>16</xdr:col>
      <xdr:colOff>577850</xdr:colOff>
      <xdr:row>6</xdr:row>
      <xdr:rowOff>177800</xdr:rowOff>
    </xdr:from>
    <xdr:to>
      <xdr:col>19</xdr:col>
      <xdr:colOff>88900</xdr:colOff>
      <xdr:row>10</xdr:row>
      <xdr:rowOff>127000</xdr:rowOff>
    </xdr:to>
    <xdr:sp macro="" textlink="">
      <xdr:nvSpPr>
        <xdr:cNvPr id="14" name="Rectangle: Rounded Corners 13">
          <a:extLst>
            <a:ext uri="{FF2B5EF4-FFF2-40B4-BE49-F238E27FC236}">
              <a16:creationId xmlns:a16="http://schemas.microsoft.com/office/drawing/2014/main" id="{DE7CEFB3-F079-C43E-8BFA-0416F4AC0D4E}"/>
            </a:ext>
          </a:extLst>
        </xdr:cNvPr>
        <xdr:cNvSpPr/>
      </xdr:nvSpPr>
      <xdr:spPr>
        <a:xfrm>
          <a:off x="10331450" y="1282700"/>
          <a:ext cx="1339850" cy="685800"/>
        </a:xfrm>
        <a:prstGeom prst="roundRect">
          <a:avLst/>
        </a:prstGeom>
        <a:solidFill>
          <a:schemeClr val="bg1"/>
        </a:solidFill>
        <a:ln>
          <a:solidFill>
            <a:srgbClr val="C00000"/>
          </a:solidFill>
        </a:ln>
        <a:effectLst>
          <a:outerShdw blurRad="50800" dist="38100" dir="5400000" algn="t" rotWithShape="0">
            <a:srgbClr val="C0000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000" baseline="0">
              <a:solidFill>
                <a:srgbClr val="C00000"/>
              </a:solidFill>
            </a:rPr>
            <a:t>WORST GENTRY BY SENTIMENT SCORE</a:t>
          </a:r>
          <a:br>
            <a:rPr lang="en-US" sz="1000" baseline="0">
              <a:solidFill>
                <a:srgbClr val="C00000"/>
              </a:solidFill>
            </a:rPr>
          </a:br>
          <a:r>
            <a:rPr lang="en-US" sz="800" baseline="0">
              <a:solidFill>
                <a:srgbClr val="C00000"/>
              </a:solidFill>
            </a:rPr>
            <a:t>Animation</a:t>
          </a:r>
          <a:endParaRPr lang="en-NG" sz="800">
            <a:solidFill>
              <a:srgbClr val="C00000"/>
            </a:solidFill>
          </a:endParaRPr>
        </a:p>
      </xdr:txBody>
    </xdr:sp>
    <xdr:clientData/>
  </xdr:twoCellAnchor>
  <xdr:twoCellAnchor>
    <xdr:from>
      <xdr:col>16</xdr:col>
      <xdr:colOff>596900</xdr:colOff>
      <xdr:row>23</xdr:row>
      <xdr:rowOff>44450</xdr:rowOff>
    </xdr:from>
    <xdr:to>
      <xdr:col>19</xdr:col>
      <xdr:colOff>69850</xdr:colOff>
      <xdr:row>27</xdr:row>
      <xdr:rowOff>6350</xdr:rowOff>
    </xdr:to>
    <xdr:sp macro="" textlink="">
      <xdr:nvSpPr>
        <xdr:cNvPr id="15" name="Rectangle: Rounded Corners 14">
          <a:extLst>
            <a:ext uri="{FF2B5EF4-FFF2-40B4-BE49-F238E27FC236}">
              <a16:creationId xmlns:a16="http://schemas.microsoft.com/office/drawing/2014/main" id="{D298DDC4-52C8-F8FA-AE9C-7C345E7DE3CB}"/>
            </a:ext>
          </a:extLst>
        </xdr:cNvPr>
        <xdr:cNvSpPr/>
      </xdr:nvSpPr>
      <xdr:spPr>
        <a:xfrm>
          <a:off x="10350500" y="4279900"/>
          <a:ext cx="1301750" cy="698500"/>
        </a:xfrm>
        <a:prstGeom prst="roundRect">
          <a:avLst/>
        </a:prstGeom>
        <a:solidFill>
          <a:schemeClr val="bg1"/>
        </a:solidFill>
        <a:ln>
          <a:solidFill>
            <a:srgbClr val="C00000"/>
          </a:solidFill>
        </a:ln>
        <a:effectLst>
          <a:outerShdw blurRad="50800" dist="38100" dir="5400000" algn="t" rotWithShape="0">
            <a:srgbClr val="C0000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000" baseline="0">
              <a:solidFill>
                <a:srgbClr val="C00000"/>
              </a:solidFill>
            </a:rPr>
            <a:t>GENTRY WITH WORST RUNTIME</a:t>
          </a:r>
          <a:br>
            <a:rPr lang="en-US" sz="1000" baseline="0">
              <a:solidFill>
                <a:srgbClr val="C00000"/>
              </a:solidFill>
            </a:rPr>
          </a:br>
          <a:r>
            <a:rPr lang="en-US" sz="800" baseline="0">
              <a:solidFill>
                <a:srgbClr val="C00000"/>
              </a:solidFill>
            </a:rPr>
            <a:t>Triller</a:t>
          </a:r>
          <a:endParaRPr lang="en-NG" sz="800">
            <a:solidFill>
              <a:srgbClr val="C00000"/>
            </a:solidFill>
          </a:endParaRPr>
        </a:p>
      </xdr:txBody>
    </xdr:sp>
    <xdr:clientData/>
  </xdr:twoCellAnchor>
  <xdr:twoCellAnchor>
    <xdr:from>
      <xdr:col>1</xdr:col>
      <xdr:colOff>482600</xdr:colOff>
      <xdr:row>2</xdr:row>
      <xdr:rowOff>120650</xdr:rowOff>
    </xdr:from>
    <xdr:to>
      <xdr:col>11</xdr:col>
      <xdr:colOff>425450</xdr:colOff>
      <xdr:row>13</xdr:row>
      <xdr:rowOff>0</xdr:rowOff>
    </xdr:to>
    <xdr:graphicFrame macro="">
      <xdr:nvGraphicFramePr>
        <xdr:cNvPr id="18" name="Chart 17">
          <a:extLst>
            <a:ext uri="{FF2B5EF4-FFF2-40B4-BE49-F238E27FC236}">
              <a16:creationId xmlns:a16="http://schemas.microsoft.com/office/drawing/2014/main" id="{1DE881C3-491D-410C-A2A2-97C326AC1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88900</xdr:colOff>
      <xdr:row>2</xdr:row>
      <xdr:rowOff>127000</xdr:rowOff>
    </xdr:from>
    <xdr:to>
      <xdr:col>1</xdr:col>
      <xdr:colOff>431800</xdr:colOff>
      <xdr:row>15</xdr:row>
      <xdr:rowOff>6351</xdr:rowOff>
    </xdr:to>
    <mc:AlternateContent xmlns:mc="http://schemas.openxmlformats.org/markup-compatibility/2006" xmlns:a14="http://schemas.microsoft.com/office/drawing/2010/main">
      <mc:Choice Requires="a14">
        <xdr:graphicFrame macro="">
          <xdr:nvGraphicFramePr>
            <xdr:cNvPr id="19" name="genre">
              <a:extLst>
                <a:ext uri="{FF2B5EF4-FFF2-40B4-BE49-F238E27FC236}">
                  <a16:creationId xmlns:a16="http://schemas.microsoft.com/office/drawing/2014/main" id="{38155E48-F3D1-23E5-2D0D-1EF0B41BDF66}"/>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88900" y="495300"/>
              <a:ext cx="952500" cy="227330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15</xdr:row>
      <xdr:rowOff>38101</xdr:rowOff>
    </xdr:from>
    <xdr:to>
      <xdr:col>1</xdr:col>
      <xdr:colOff>431800</xdr:colOff>
      <xdr:row>23</xdr:row>
      <xdr:rowOff>57151</xdr:rowOff>
    </xdr:to>
    <mc:AlternateContent xmlns:mc="http://schemas.openxmlformats.org/markup-compatibility/2006" xmlns:a14="http://schemas.microsoft.com/office/drawing/2010/main">
      <mc:Choice Requires="a14">
        <xdr:graphicFrame macro="">
          <xdr:nvGraphicFramePr>
            <xdr:cNvPr id="20" name="writer">
              <a:extLst>
                <a:ext uri="{FF2B5EF4-FFF2-40B4-BE49-F238E27FC236}">
                  <a16:creationId xmlns:a16="http://schemas.microsoft.com/office/drawing/2014/main" id="{67C222BC-EF5F-6004-210A-9BB03B2D1689}"/>
                </a:ext>
              </a:extLst>
            </xdr:cNvPr>
            <xdr:cNvGraphicFramePr/>
          </xdr:nvGraphicFramePr>
          <xdr:xfrm>
            <a:off x="0" y="0"/>
            <a:ext cx="0" cy="0"/>
          </xdr:xfrm>
          <a:graphic>
            <a:graphicData uri="http://schemas.microsoft.com/office/drawing/2010/slicer">
              <sle:slicer xmlns:sle="http://schemas.microsoft.com/office/drawing/2010/slicer" name="writer"/>
            </a:graphicData>
          </a:graphic>
        </xdr:graphicFrame>
      </mc:Choice>
      <mc:Fallback xmlns="">
        <xdr:sp macro="" textlink="">
          <xdr:nvSpPr>
            <xdr:cNvPr id="0" name=""/>
            <xdr:cNvSpPr>
              <a:spLocks noTextEdit="1"/>
            </xdr:cNvSpPr>
          </xdr:nvSpPr>
          <xdr:spPr>
            <a:xfrm>
              <a:off x="88900" y="2800351"/>
              <a:ext cx="952500" cy="14922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69850</xdr:colOff>
      <xdr:row>23</xdr:row>
      <xdr:rowOff>88901</xdr:rowOff>
    </xdr:from>
    <xdr:to>
      <xdr:col>1</xdr:col>
      <xdr:colOff>450850</xdr:colOff>
      <xdr:row>31</xdr:row>
      <xdr:rowOff>31751</xdr:rowOff>
    </xdr:to>
    <mc:AlternateContent xmlns:mc="http://schemas.openxmlformats.org/markup-compatibility/2006" xmlns:a14="http://schemas.microsoft.com/office/drawing/2010/main">
      <mc:Choice Requires="a14">
        <xdr:graphicFrame macro="">
          <xdr:nvGraphicFramePr>
            <xdr:cNvPr id="21" name="gross">
              <a:extLst>
                <a:ext uri="{FF2B5EF4-FFF2-40B4-BE49-F238E27FC236}">
                  <a16:creationId xmlns:a16="http://schemas.microsoft.com/office/drawing/2014/main" id="{B33FE5B8-C2B1-AEC9-A0D6-FB680DAD6B26}"/>
                </a:ext>
              </a:extLst>
            </xdr:cNvPr>
            <xdr:cNvGraphicFramePr/>
          </xdr:nvGraphicFramePr>
          <xdr:xfrm>
            <a:off x="0" y="0"/>
            <a:ext cx="0" cy="0"/>
          </xdr:xfrm>
          <a:graphic>
            <a:graphicData uri="http://schemas.microsoft.com/office/drawing/2010/slicer">
              <sle:slicer xmlns:sle="http://schemas.microsoft.com/office/drawing/2010/slicer" name="gross"/>
            </a:graphicData>
          </a:graphic>
        </xdr:graphicFrame>
      </mc:Choice>
      <mc:Fallback xmlns="">
        <xdr:sp macro="" textlink="">
          <xdr:nvSpPr>
            <xdr:cNvPr id="0" name=""/>
            <xdr:cNvSpPr>
              <a:spLocks noTextEdit="1"/>
            </xdr:cNvSpPr>
          </xdr:nvSpPr>
          <xdr:spPr>
            <a:xfrm>
              <a:off x="69850" y="4324351"/>
              <a:ext cx="990600" cy="14160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25400</xdr:colOff>
      <xdr:row>29</xdr:row>
      <xdr:rowOff>38100</xdr:rowOff>
    </xdr:from>
    <xdr:to>
      <xdr:col>17</xdr:col>
      <xdr:colOff>457200</xdr:colOff>
      <xdr:row>30</xdr:row>
      <xdr:rowOff>165100</xdr:rowOff>
    </xdr:to>
    <xdr:pic>
      <xdr:nvPicPr>
        <xdr:cNvPr id="25" name="Graphic 24" descr="Clapper board outline">
          <a:extLst>
            <a:ext uri="{FF2B5EF4-FFF2-40B4-BE49-F238E27FC236}">
              <a16:creationId xmlns:a16="http://schemas.microsoft.com/office/drawing/2014/main" id="{D746B26E-40CA-11DA-85D5-FED3FE782556}"/>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extLst>
            <a:ext uri="{96DAC541-7B7A-43D3-8B79-37D633B846F1}">
              <asvg:svgBlip xmlns:asvg="http://schemas.microsoft.com/office/drawing/2016/SVG/main" r:embed="rId3"/>
            </a:ext>
          </a:extLst>
        </a:blip>
        <a:stretch>
          <a:fillRect/>
        </a:stretch>
      </xdr:blipFill>
      <xdr:spPr>
        <a:xfrm>
          <a:off x="10388600" y="5378450"/>
          <a:ext cx="431800" cy="311150"/>
        </a:xfrm>
        <a:prstGeom prst="rect">
          <a:avLst/>
        </a:prstGeom>
      </xdr:spPr>
    </xdr:pic>
    <xdr:clientData/>
  </xdr:twoCellAnchor>
  <xdr:twoCellAnchor>
    <xdr:from>
      <xdr:col>11</xdr:col>
      <xdr:colOff>482600</xdr:colOff>
      <xdr:row>2</xdr:row>
      <xdr:rowOff>120650</xdr:rowOff>
    </xdr:from>
    <xdr:to>
      <xdr:col>16</xdr:col>
      <xdr:colOff>520700</xdr:colOff>
      <xdr:row>12</xdr:row>
      <xdr:rowOff>171450</xdr:rowOff>
    </xdr:to>
    <xdr:graphicFrame macro="">
      <xdr:nvGraphicFramePr>
        <xdr:cNvPr id="26" name="Chart 25">
          <a:extLst>
            <a:ext uri="{FF2B5EF4-FFF2-40B4-BE49-F238E27FC236}">
              <a16:creationId xmlns:a16="http://schemas.microsoft.com/office/drawing/2014/main" id="{FC5121DB-29F7-4704-AE94-BD120C3EE7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469900</xdr:colOff>
      <xdr:row>13</xdr:row>
      <xdr:rowOff>44450</xdr:rowOff>
    </xdr:from>
    <xdr:to>
      <xdr:col>6</xdr:col>
      <xdr:colOff>565150</xdr:colOff>
      <xdr:row>22</xdr:row>
      <xdr:rowOff>158750</xdr:rowOff>
    </xdr:to>
    <xdr:graphicFrame macro="">
      <xdr:nvGraphicFramePr>
        <xdr:cNvPr id="28" name="Chart 27">
          <a:extLst>
            <a:ext uri="{FF2B5EF4-FFF2-40B4-BE49-F238E27FC236}">
              <a16:creationId xmlns:a16="http://schemas.microsoft.com/office/drawing/2014/main" id="{B1F51E79-54BB-494F-B756-472576F6D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6349</xdr:colOff>
      <xdr:row>13</xdr:row>
      <xdr:rowOff>50800</xdr:rowOff>
    </xdr:from>
    <xdr:to>
      <xdr:col>11</xdr:col>
      <xdr:colOff>431800</xdr:colOff>
      <xdr:row>22</xdr:row>
      <xdr:rowOff>171450</xdr:rowOff>
    </xdr:to>
    <xdr:graphicFrame macro="">
      <xdr:nvGraphicFramePr>
        <xdr:cNvPr id="29" name="Chart 28">
          <a:extLst>
            <a:ext uri="{FF2B5EF4-FFF2-40B4-BE49-F238E27FC236}">
              <a16:creationId xmlns:a16="http://schemas.microsoft.com/office/drawing/2014/main" id="{36EC3A8B-92B2-46AF-9289-F6A1FF35F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19050</xdr:colOff>
      <xdr:row>12</xdr:row>
      <xdr:rowOff>171450</xdr:rowOff>
    </xdr:from>
    <xdr:to>
      <xdr:col>17</xdr:col>
      <xdr:colOff>406400</xdr:colOff>
      <xdr:row>14</xdr:row>
      <xdr:rowOff>171449</xdr:rowOff>
    </xdr:to>
    <xdr:pic>
      <xdr:nvPicPr>
        <xdr:cNvPr id="31" name="Graphic 30" descr="Factory outline">
          <a:extLst>
            <a:ext uri="{FF2B5EF4-FFF2-40B4-BE49-F238E27FC236}">
              <a16:creationId xmlns:a16="http://schemas.microsoft.com/office/drawing/2014/main" id="{FA3DE137-1CD1-24BD-9AE9-0E4C00AD2C66}"/>
            </a:ext>
          </a:extLst>
        </xdr:cNvPr>
        <xdr:cNvPicPr>
          <a:picLocks noChangeAspect="1"/>
        </xdr:cNvPicPr>
      </xdr:nvPicPr>
      <xdr:blipFill>
        <a:blip xmlns:r="http://schemas.openxmlformats.org/officeDocument/2006/relationships" r:embed="rId7">
          <a:duotone>
            <a:schemeClr val="accent2">
              <a:shade val="45000"/>
              <a:satMod val="135000"/>
            </a:schemeClr>
            <a:prstClr val="white"/>
          </a:duotone>
          <a:extLst>
            <a:ext uri="{96DAC541-7B7A-43D3-8B79-37D633B846F1}">
              <asvg:svgBlip xmlns:asvg="http://schemas.microsoft.com/office/drawing/2016/SVG/main" r:embed="rId8"/>
            </a:ext>
          </a:extLst>
        </a:blip>
        <a:stretch>
          <a:fillRect/>
        </a:stretch>
      </xdr:blipFill>
      <xdr:spPr>
        <a:xfrm>
          <a:off x="10382250" y="2381250"/>
          <a:ext cx="387350" cy="368299"/>
        </a:xfrm>
        <a:prstGeom prst="rect">
          <a:avLst/>
        </a:prstGeom>
      </xdr:spPr>
    </xdr:pic>
    <xdr:clientData/>
  </xdr:twoCellAnchor>
  <xdr:twoCellAnchor>
    <xdr:from>
      <xdr:col>6</xdr:col>
      <xdr:colOff>603250</xdr:colOff>
      <xdr:row>23</xdr:row>
      <xdr:rowOff>44450</xdr:rowOff>
    </xdr:from>
    <xdr:to>
      <xdr:col>16</xdr:col>
      <xdr:colOff>536575</xdr:colOff>
      <xdr:row>31</xdr:row>
      <xdr:rowOff>25400</xdr:rowOff>
    </xdr:to>
    <xdr:graphicFrame macro="">
      <xdr:nvGraphicFramePr>
        <xdr:cNvPr id="32" name="Chart 31">
          <a:extLst>
            <a:ext uri="{FF2B5EF4-FFF2-40B4-BE49-F238E27FC236}">
              <a16:creationId xmlns:a16="http://schemas.microsoft.com/office/drawing/2014/main" id="{CB21C6AC-6DB2-44F1-ABE7-89EEBFB96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17</xdr:col>
      <xdr:colOff>19050</xdr:colOff>
      <xdr:row>9</xdr:row>
      <xdr:rowOff>25400</xdr:rowOff>
    </xdr:from>
    <xdr:to>
      <xdr:col>17</xdr:col>
      <xdr:colOff>457200</xdr:colOff>
      <xdr:row>10</xdr:row>
      <xdr:rowOff>133350</xdr:rowOff>
    </xdr:to>
    <xdr:pic>
      <xdr:nvPicPr>
        <xdr:cNvPr id="34" name="Graphic 33" descr="Dolphin outline">
          <a:extLst>
            <a:ext uri="{FF2B5EF4-FFF2-40B4-BE49-F238E27FC236}">
              <a16:creationId xmlns:a16="http://schemas.microsoft.com/office/drawing/2014/main" id="{1DAA4B9E-D91F-C6F3-8DA7-11EE5BEA8DB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0382250" y="1682750"/>
          <a:ext cx="438150" cy="292100"/>
        </a:xfrm>
        <a:prstGeom prst="rect">
          <a:avLst/>
        </a:prstGeom>
      </xdr:spPr>
    </xdr:pic>
    <xdr:clientData/>
  </xdr:twoCellAnchor>
  <xdr:twoCellAnchor>
    <xdr:from>
      <xdr:col>1</xdr:col>
      <xdr:colOff>495300</xdr:colOff>
      <xdr:row>23</xdr:row>
      <xdr:rowOff>44450</xdr:rowOff>
    </xdr:from>
    <xdr:to>
      <xdr:col>6</xdr:col>
      <xdr:colOff>558800</xdr:colOff>
      <xdr:row>31</xdr:row>
      <xdr:rowOff>31750</xdr:rowOff>
    </xdr:to>
    <xdr:graphicFrame macro="">
      <xdr:nvGraphicFramePr>
        <xdr:cNvPr id="35" name="Chart 34">
          <a:extLst>
            <a:ext uri="{FF2B5EF4-FFF2-40B4-BE49-F238E27FC236}">
              <a16:creationId xmlns:a16="http://schemas.microsoft.com/office/drawing/2014/main" id="{694D91EA-EFEC-45C3-9F2B-DFC831417D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552450</xdr:colOff>
      <xdr:row>15</xdr:row>
      <xdr:rowOff>19050</xdr:rowOff>
    </xdr:from>
    <xdr:to>
      <xdr:col>21</xdr:col>
      <xdr:colOff>114300</xdr:colOff>
      <xdr:row>18</xdr:row>
      <xdr:rowOff>158750</xdr:rowOff>
    </xdr:to>
    <xdr:sp macro="" textlink="">
      <xdr:nvSpPr>
        <xdr:cNvPr id="37" name="Rectangle: Rounded Corners 36">
          <a:extLst>
            <a:ext uri="{FF2B5EF4-FFF2-40B4-BE49-F238E27FC236}">
              <a16:creationId xmlns:a16="http://schemas.microsoft.com/office/drawing/2014/main" id="{8910900B-D9A1-3E03-EE9C-CDA88824644F}"/>
            </a:ext>
          </a:extLst>
        </xdr:cNvPr>
        <xdr:cNvSpPr/>
      </xdr:nvSpPr>
      <xdr:spPr>
        <a:xfrm>
          <a:off x="10306050" y="2781300"/>
          <a:ext cx="2609850" cy="692150"/>
        </a:xfrm>
        <a:prstGeom prst="roundRect">
          <a:avLst/>
        </a:prstGeom>
        <a:solidFill>
          <a:srgbClr val="E20000"/>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NG" sz="2400" b="1" i="0" u="none" strike="noStrike">
              <a:solidFill>
                <a:schemeClr val="lt1"/>
              </a:solidFill>
              <a:effectLst/>
              <a:latin typeface="+mn-lt"/>
              <a:ea typeface="+mn-ea"/>
              <a:cs typeface="+mn-cs"/>
            </a:rPr>
            <a:t>$</a:t>
          </a:r>
          <a:r>
            <a:rPr lang="en-US" sz="2400" b="1" i="0" u="none" strike="noStrike">
              <a:solidFill>
                <a:schemeClr val="lt1"/>
              </a:solidFill>
              <a:effectLst/>
              <a:latin typeface="+mn-lt"/>
              <a:ea typeface="+mn-ea"/>
              <a:cs typeface="+mn-cs"/>
            </a:rPr>
            <a:t>80B</a:t>
          </a:r>
          <a:br>
            <a:rPr lang="en-US" sz="700" b="0" i="0" u="none" strike="noStrike">
              <a:solidFill>
                <a:schemeClr val="lt1"/>
              </a:solidFill>
              <a:effectLst/>
              <a:latin typeface="+mn-lt"/>
              <a:ea typeface="+mn-ea"/>
              <a:cs typeface="+mn-cs"/>
            </a:rPr>
          </a:br>
          <a:r>
            <a:rPr lang="en-US" sz="700" b="0" i="0" u="none" strike="noStrike">
              <a:solidFill>
                <a:schemeClr val="lt1"/>
              </a:solidFill>
              <a:effectLst/>
              <a:latin typeface="+mn-lt"/>
              <a:ea typeface="+mn-ea"/>
              <a:cs typeface="+mn-cs"/>
            </a:rPr>
            <a:t>Best</a:t>
          </a:r>
          <a:r>
            <a:rPr lang="en-US" sz="700" b="0" i="0" u="none" strike="noStrike" baseline="0">
              <a:solidFill>
                <a:schemeClr val="lt1"/>
              </a:solidFill>
              <a:effectLst/>
              <a:latin typeface="+mn-lt"/>
              <a:ea typeface="+mn-ea"/>
              <a:cs typeface="+mn-cs"/>
            </a:rPr>
            <a:t> Gross for the year</a:t>
          </a:r>
          <a:br>
            <a:rPr lang="en-US" sz="300" baseline="0">
              <a:solidFill>
                <a:srgbClr val="C00000"/>
              </a:solidFill>
            </a:rPr>
          </a:br>
          <a:r>
            <a:rPr lang="en-US" sz="300" baseline="0">
              <a:solidFill>
                <a:srgbClr val="C00000"/>
              </a:solidFill>
            </a:rPr>
            <a:t>action</a:t>
          </a:r>
          <a:endParaRPr lang="en-NG" sz="800">
            <a:solidFill>
              <a:srgbClr val="C00000"/>
            </a:solidFill>
          </a:endParaRPr>
        </a:p>
      </xdr:txBody>
    </xdr:sp>
    <xdr:clientData/>
  </xdr:twoCellAnchor>
  <xdr:twoCellAnchor editAs="oneCell">
    <xdr:from>
      <xdr:col>17</xdr:col>
      <xdr:colOff>31750</xdr:colOff>
      <xdr:row>25</xdr:row>
      <xdr:rowOff>34923</xdr:rowOff>
    </xdr:from>
    <xdr:to>
      <xdr:col>17</xdr:col>
      <xdr:colOff>371476</xdr:colOff>
      <xdr:row>26</xdr:row>
      <xdr:rowOff>127000</xdr:rowOff>
    </xdr:to>
    <xdr:pic>
      <xdr:nvPicPr>
        <xdr:cNvPr id="40" name="Picture 39">
          <a:extLst>
            <a:ext uri="{FF2B5EF4-FFF2-40B4-BE49-F238E27FC236}">
              <a16:creationId xmlns:a16="http://schemas.microsoft.com/office/drawing/2014/main" id="{A054DBD2-12FE-96B8-2E0F-6F4A82581F69}"/>
            </a:ext>
          </a:extLst>
        </xdr:cNvPr>
        <xdr:cNvPicPr>
          <a:picLocks noChangeAspect="1"/>
        </xdr:cNvPicPr>
      </xdr:nvPicPr>
      <xdr:blipFill>
        <a:blip xmlns:r="http://schemas.openxmlformats.org/officeDocument/2006/relationships" r:embed="rId13"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flipV="1">
          <a:off x="10394950" y="4638673"/>
          <a:ext cx="339726" cy="276227"/>
        </a:xfrm>
        <a:prstGeom prst="rect">
          <a:avLst/>
        </a:prstGeom>
      </xdr:spPr>
    </xdr:pic>
    <xdr:clientData/>
  </xdr:twoCellAnchor>
  <xdr:twoCellAnchor>
    <xdr:from>
      <xdr:col>16</xdr:col>
      <xdr:colOff>577850</xdr:colOff>
      <xdr:row>2</xdr:row>
      <xdr:rowOff>88900</xdr:rowOff>
    </xdr:from>
    <xdr:to>
      <xdr:col>19</xdr:col>
      <xdr:colOff>82550</xdr:colOff>
      <xdr:row>6</xdr:row>
      <xdr:rowOff>127000</xdr:rowOff>
    </xdr:to>
    <xdr:sp macro="" textlink="">
      <xdr:nvSpPr>
        <xdr:cNvPr id="51" name="Rectangle: Rounded Corners 50">
          <a:extLst>
            <a:ext uri="{FF2B5EF4-FFF2-40B4-BE49-F238E27FC236}">
              <a16:creationId xmlns:a16="http://schemas.microsoft.com/office/drawing/2014/main" id="{E2DE2DAE-1885-65A4-D4E7-1FB87C1A43FC}"/>
            </a:ext>
          </a:extLst>
        </xdr:cNvPr>
        <xdr:cNvSpPr/>
      </xdr:nvSpPr>
      <xdr:spPr>
        <a:xfrm>
          <a:off x="10331450" y="457200"/>
          <a:ext cx="1333500" cy="774700"/>
        </a:xfrm>
        <a:prstGeom prst="roundRect">
          <a:avLst/>
        </a:prstGeom>
        <a:solidFill>
          <a:schemeClr val="bg1"/>
        </a:solidFill>
        <a:ln>
          <a:solidFill>
            <a:srgbClr val="C00000"/>
          </a:solidFill>
        </a:ln>
        <a:effectLst>
          <a:outerShdw blurRad="50800" dist="38100" dir="5400000" algn="t" rotWithShape="0">
            <a:srgbClr val="C0000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NG" sz="800">
            <a:solidFill>
              <a:srgbClr val="C00000"/>
            </a:solidFill>
          </a:endParaRPr>
        </a:p>
      </xdr:txBody>
    </xdr:sp>
    <xdr:clientData/>
  </xdr:twoCellAnchor>
  <xdr:twoCellAnchor editAs="oneCell">
    <xdr:from>
      <xdr:col>17</xdr:col>
      <xdr:colOff>20093</xdr:colOff>
      <xdr:row>2</xdr:row>
      <xdr:rowOff>152400</xdr:rowOff>
    </xdr:from>
    <xdr:to>
      <xdr:col>19</xdr:col>
      <xdr:colOff>63500</xdr:colOff>
      <xdr:row>6</xdr:row>
      <xdr:rowOff>69850</xdr:rowOff>
    </xdr:to>
    <xdr:pic>
      <xdr:nvPicPr>
        <xdr:cNvPr id="46" name="Picture 45">
          <a:extLst>
            <a:ext uri="{FF2B5EF4-FFF2-40B4-BE49-F238E27FC236}">
              <a16:creationId xmlns:a16="http://schemas.microsoft.com/office/drawing/2014/main" id="{F1DCCB6F-949C-044F-228E-9D8D4D8BA2B3}"/>
            </a:ext>
          </a:extLst>
        </xdr:cNvPr>
        <xdr:cNvPicPr>
          <a:picLocks noChangeAspect="1"/>
        </xdr:cNvPicPr>
      </xdr:nvPicPr>
      <xdr:blipFill>
        <a:blip xmlns:r="http://schemas.openxmlformats.org/officeDocument/2006/relationships" r:embed="rId14" cstate="print">
          <a:alphaModFix/>
          <a:extLst>
            <a:ext uri="{28A0092B-C50C-407E-A947-70E740481C1C}">
              <a14:useLocalDpi xmlns:a14="http://schemas.microsoft.com/office/drawing/2010/main" val="0"/>
            </a:ext>
          </a:extLst>
        </a:blip>
        <a:stretch>
          <a:fillRect/>
        </a:stretch>
      </xdr:blipFill>
      <xdr:spPr>
        <a:xfrm>
          <a:off x="10383293" y="520700"/>
          <a:ext cx="1262607" cy="654050"/>
        </a:xfrm>
        <a:prstGeom prst="rect">
          <a:avLst/>
        </a:prstGeom>
        <a:ln>
          <a:noFill/>
        </a:ln>
        <a:effectLst>
          <a:outerShdw blurRad="406400" dist="38100" dir="5400000" algn="t" rotWithShape="0">
            <a:schemeClr val="bg1">
              <a:alpha val="40000"/>
            </a:schemeClr>
          </a:outerShdw>
          <a:softEdge rad="12700"/>
        </a:effectLst>
      </xdr:spPr>
    </xdr:pic>
    <xdr:clientData/>
  </xdr:twoCellAnchor>
  <xdr:twoCellAnchor editAs="oneCell">
    <xdr:from>
      <xdr:col>16</xdr:col>
      <xdr:colOff>590550</xdr:colOff>
      <xdr:row>21</xdr:row>
      <xdr:rowOff>31750</xdr:rowOff>
    </xdr:from>
    <xdr:to>
      <xdr:col>17</xdr:col>
      <xdr:colOff>469900</xdr:colOff>
      <xdr:row>22</xdr:row>
      <xdr:rowOff>127000</xdr:rowOff>
    </xdr:to>
    <xdr:pic>
      <xdr:nvPicPr>
        <xdr:cNvPr id="4" name="Graphic 3" descr="Typewriter outline">
          <a:extLst>
            <a:ext uri="{FF2B5EF4-FFF2-40B4-BE49-F238E27FC236}">
              <a16:creationId xmlns:a16="http://schemas.microsoft.com/office/drawing/2014/main" id="{945B1D86-C0F6-ABA2-9B23-1D4951E9BDEC}"/>
            </a:ext>
          </a:extLst>
        </xdr:cNvPr>
        <xdr:cNvPicPr>
          <a:picLocks noChangeAspect="1"/>
        </xdr:cNvPicPr>
      </xdr:nvPicPr>
      <xdr:blipFill>
        <a:blip xmlns:r="http://schemas.openxmlformats.org/officeDocument/2006/relationships" r:embed="rId15">
          <a:duotone>
            <a:schemeClr val="accent2">
              <a:shade val="45000"/>
              <a:satMod val="135000"/>
            </a:schemeClr>
            <a:prstClr val="white"/>
          </a:duotone>
          <a:extLst>
            <a:ext uri="{96DAC541-7B7A-43D3-8B79-37D633B846F1}">
              <asvg:svgBlip xmlns:asvg="http://schemas.microsoft.com/office/drawing/2016/SVG/main" r:embed="rId16"/>
            </a:ext>
          </a:extLst>
        </a:blip>
        <a:stretch>
          <a:fillRect/>
        </a:stretch>
      </xdr:blipFill>
      <xdr:spPr>
        <a:xfrm>
          <a:off x="10344150" y="3898900"/>
          <a:ext cx="488950" cy="279400"/>
        </a:xfrm>
        <a:prstGeom prst="rect">
          <a:avLst/>
        </a:prstGeom>
      </xdr:spPr>
    </xdr:pic>
    <xdr:clientData/>
  </xdr:twoCellAnchor>
  <xdr:twoCellAnchor>
    <xdr:from>
      <xdr:col>11</xdr:col>
      <xdr:colOff>469900</xdr:colOff>
      <xdr:row>13</xdr:row>
      <xdr:rowOff>50800</xdr:rowOff>
    </xdr:from>
    <xdr:to>
      <xdr:col>16</xdr:col>
      <xdr:colOff>508000</xdr:colOff>
      <xdr:row>22</xdr:row>
      <xdr:rowOff>177800</xdr:rowOff>
    </xdr:to>
    <xdr:graphicFrame macro="">
      <xdr:nvGraphicFramePr>
        <xdr:cNvPr id="5" name="Chart 4">
          <a:extLst>
            <a:ext uri="{FF2B5EF4-FFF2-40B4-BE49-F238E27FC236}">
              <a16:creationId xmlns:a16="http://schemas.microsoft.com/office/drawing/2014/main" id="{5C351494-F80B-4EB1-95A6-4802412CB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40217</xdr:colOff>
      <xdr:row>0</xdr:row>
      <xdr:rowOff>114300</xdr:rowOff>
    </xdr:from>
    <xdr:to>
      <xdr:col>16</xdr:col>
      <xdr:colOff>268817</xdr:colOff>
      <xdr:row>3</xdr:row>
      <xdr:rowOff>148167</xdr:rowOff>
    </xdr:to>
    <xdr:sp macro="" textlink="">
      <xdr:nvSpPr>
        <xdr:cNvPr id="2" name="Rectangle: Rounded Corners 1">
          <a:extLst>
            <a:ext uri="{FF2B5EF4-FFF2-40B4-BE49-F238E27FC236}">
              <a16:creationId xmlns:a16="http://schemas.microsoft.com/office/drawing/2014/main" id="{94066A68-7177-BA6A-9FE4-30D9DF2937DB}"/>
            </a:ext>
          </a:extLst>
        </xdr:cNvPr>
        <xdr:cNvSpPr/>
      </xdr:nvSpPr>
      <xdr:spPr>
        <a:xfrm>
          <a:off x="40217" y="114300"/>
          <a:ext cx="10049933" cy="57361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solidFill>
                <a:srgbClr val="C00000"/>
              </a:solidFill>
            </a:rPr>
            <a:t>OBSERVATIONS AND RECOMMENDATIONS ON ANALYSIS</a:t>
          </a:r>
          <a:endParaRPr lang="en-NG" sz="1800">
            <a:solidFill>
              <a:srgbClr val="C00000"/>
            </a:solidFill>
          </a:endParaRPr>
        </a:p>
      </xdr:txBody>
    </xdr:sp>
    <xdr:clientData/>
  </xdr:twoCellAnchor>
  <xdr:twoCellAnchor>
    <xdr:from>
      <xdr:col>0</xdr:col>
      <xdr:colOff>80433</xdr:colOff>
      <xdr:row>4</xdr:row>
      <xdr:rowOff>2116</xdr:rowOff>
    </xdr:from>
    <xdr:to>
      <xdr:col>10</xdr:col>
      <xdr:colOff>0</xdr:colOff>
      <xdr:row>21</xdr:row>
      <xdr:rowOff>74083</xdr:rowOff>
    </xdr:to>
    <xdr:sp macro="" textlink="">
      <xdr:nvSpPr>
        <xdr:cNvPr id="3" name="Rectangle: Rounded Corners 2">
          <a:extLst>
            <a:ext uri="{FF2B5EF4-FFF2-40B4-BE49-F238E27FC236}">
              <a16:creationId xmlns:a16="http://schemas.microsoft.com/office/drawing/2014/main" id="{1F83A9E8-ABE0-CDC4-6F00-C2A6DC402E2A}"/>
            </a:ext>
          </a:extLst>
        </xdr:cNvPr>
        <xdr:cNvSpPr/>
      </xdr:nvSpPr>
      <xdr:spPr>
        <a:xfrm>
          <a:off x="80433" y="721783"/>
          <a:ext cx="6057900" cy="31305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C00000"/>
              </a:solidFill>
            </a:rPr>
            <a:t>OBSERVATIONS</a:t>
          </a:r>
        </a:p>
        <a:p>
          <a:pPr algn="l"/>
          <a:r>
            <a:rPr lang="en-US" sz="1600" b="0">
              <a:solidFill>
                <a:srgbClr val="C00000"/>
              </a:solidFill>
            </a:rPr>
            <a:t>1. It was obseved at the cause</a:t>
          </a:r>
          <a:r>
            <a:rPr lang="en-US" sz="1600" b="0" baseline="0">
              <a:solidFill>
                <a:srgbClr val="C00000"/>
              </a:solidFill>
            </a:rPr>
            <a:t> of this analysis that the Gentry with the most rating is the ACTION gentre.</a:t>
          </a:r>
        </a:p>
        <a:p>
          <a:pPr algn="l"/>
          <a:r>
            <a:rPr lang="en-US" sz="1600" b="0" baseline="0">
              <a:solidFill>
                <a:srgbClr val="C00000"/>
              </a:solidFill>
            </a:rPr>
            <a:t>2. Its also Observed that the Gentry with the worst rating and gross for the year is the TRILLER gentry.</a:t>
          </a:r>
        </a:p>
        <a:p>
          <a:pPr algn="l"/>
          <a:r>
            <a:rPr lang="en-US" sz="1600" b="0" baseline="0">
              <a:solidFill>
                <a:srgbClr val="C00000"/>
              </a:solidFill>
            </a:rPr>
            <a:t>3. The Action and Comedy gentry generated the most fund for the year 2023.</a:t>
          </a:r>
        </a:p>
        <a:p>
          <a:pPr algn="l"/>
          <a:r>
            <a:rPr lang="en-US" sz="1600" b="0" baseline="0">
              <a:solidFill>
                <a:srgbClr val="C00000"/>
              </a:solidFill>
            </a:rPr>
            <a:t>4. The United Kingdom has the most watched movie.</a:t>
          </a:r>
        </a:p>
        <a:p>
          <a:pPr algn="l"/>
          <a:r>
            <a:rPr lang="en-US" sz="1600" b="0" baseline="0">
              <a:solidFill>
                <a:srgbClr val="C00000"/>
              </a:solidFill>
            </a:rPr>
            <a:t>5. The highest Gross of 80B DOLLARS for the year was gotten from ACTION movies.</a:t>
          </a:r>
        </a:p>
        <a:p>
          <a:pPr algn="l"/>
          <a:endParaRPr lang="en-NG" sz="1100" b="0">
            <a:solidFill>
              <a:srgbClr val="C00000"/>
            </a:solidFill>
          </a:endParaRPr>
        </a:p>
      </xdr:txBody>
    </xdr:sp>
    <xdr:clientData/>
  </xdr:twoCellAnchor>
  <xdr:twoCellAnchor>
    <xdr:from>
      <xdr:col>0</xdr:col>
      <xdr:colOff>190045</xdr:colOff>
      <xdr:row>21</xdr:row>
      <xdr:rowOff>123114</xdr:rowOff>
    </xdr:from>
    <xdr:to>
      <xdr:col>10</xdr:col>
      <xdr:colOff>100743</xdr:colOff>
      <xdr:row>42</xdr:row>
      <xdr:rowOff>127000</xdr:rowOff>
    </xdr:to>
    <xdr:sp macro="" textlink="">
      <xdr:nvSpPr>
        <xdr:cNvPr id="4" name="Rectangle: Rounded Corners 3">
          <a:extLst>
            <a:ext uri="{FF2B5EF4-FFF2-40B4-BE49-F238E27FC236}">
              <a16:creationId xmlns:a16="http://schemas.microsoft.com/office/drawing/2014/main" id="{2133BD24-E14E-463F-8F08-69BB60324FED}"/>
            </a:ext>
          </a:extLst>
        </xdr:cNvPr>
        <xdr:cNvSpPr/>
      </xdr:nvSpPr>
      <xdr:spPr>
        <a:xfrm>
          <a:off x="190045" y="3901364"/>
          <a:ext cx="6049031" cy="3782136"/>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solidFill>
                <a:srgbClr val="C00000"/>
              </a:solidFill>
            </a:rPr>
            <a:t>RECOMMENDATION</a:t>
          </a:r>
        </a:p>
        <a:p>
          <a:pPr algn="l"/>
          <a:r>
            <a:rPr lang="en-US" sz="1600">
              <a:solidFill>
                <a:srgbClr val="C00000"/>
              </a:solidFill>
            </a:rPr>
            <a:t>1. The Triller</a:t>
          </a:r>
          <a:r>
            <a:rPr lang="en-US" sz="1600" baseline="0">
              <a:solidFill>
                <a:srgbClr val="C00000"/>
              </a:solidFill>
            </a:rPr>
            <a:t> Gentry should be publicized more to increase publicitity </a:t>
          </a:r>
        </a:p>
        <a:p>
          <a:pPr algn="l"/>
          <a:r>
            <a:rPr lang="en-US" sz="1600" baseline="0">
              <a:solidFill>
                <a:srgbClr val="C00000"/>
              </a:solidFill>
            </a:rPr>
            <a:t>2.  The producers and directors of ACTION movies should be contracted to produce and direct movies of other gentrys to improve its publicity.</a:t>
          </a:r>
        </a:p>
        <a:p>
          <a:pPr algn="l"/>
          <a:r>
            <a:rPr lang="en-US" sz="1600" baseline="0">
              <a:solidFill>
                <a:srgbClr val="C00000"/>
              </a:solidFill>
            </a:rPr>
            <a:t>3. There should be more movies of other gentrys included in Youtube.</a:t>
          </a:r>
        </a:p>
        <a:p>
          <a:pPr algn="l"/>
          <a:r>
            <a:rPr lang="en-US" sz="1600" baseline="0">
              <a:solidFill>
                <a:srgbClr val="C00000"/>
              </a:solidFill>
            </a:rPr>
            <a:t>4. Most customers watch movies cause they have good trillers that draws their attention to the m ovies, therefore more captivating adverts should be ublished on other movie gentrys</a:t>
          </a:r>
        </a:p>
        <a:p>
          <a:pPr algn="l"/>
          <a:r>
            <a:rPr lang="en-US" sz="1600" baseline="0">
              <a:solidFill>
                <a:srgbClr val="C00000"/>
              </a:solidFill>
            </a:rPr>
            <a:t>5. A good marketing team should be introduced to market other gentrys.</a:t>
          </a:r>
          <a:endParaRPr lang="en-NG" sz="1600">
            <a:solidFill>
              <a:srgbClr val="C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yama Maureen" refreshedDate="45568.790869097225" createdVersion="8" refreshedVersion="8" minRefreshableVersion="3" recordCount="1105" xr:uid="{4FB9C714-FD0E-4509-AD26-D437B9146C30}">
  <cacheSource type="worksheet">
    <worksheetSource ref="A1:R1106" sheet="DATASET"/>
  </cacheSource>
  <cacheFields count="18">
    <cacheField name="name" numFmtId="0">
      <sharedItems containsMixedTypes="1" containsNumber="1" containsInteger="1" minValue="9" maxValue="1408" count="1054">
        <s v="Harry Potter and the Goblet of Fire"/>
        <s v="The 40-Year-Old Virgin"/>
        <s v="Memoirs of a Geisha"/>
        <s v="Pride &amp; Prejudice"/>
        <s v="Batman Begins"/>
        <s v="The Descent"/>
        <s v="Brokeback Mountain"/>
        <s v="Sin City"/>
        <s v="V for Vendetta"/>
        <s v="Wedding Crashers"/>
        <s v="War of the Worlds"/>
        <s v="Kingdom of Heaven"/>
        <s v="Constantine"/>
        <s v="Star Wars: Episode III - Revenge of the Sith"/>
        <s v="King Kong"/>
        <s v="The Hitchhiker's Guide to the Galaxy"/>
        <s v="Fantastic Four"/>
        <s v="Green Street Hooligans"/>
        <s v="Serenity"/>
        <s v="Mr. &amp; Mrs. Smith"/>
        <s v="The Island"/>
        <s v="Waiting..."/>
        <s v="Match Point"/>
        <s v="Hostel"/>
        <s v="Assault on Precinct 13"/>
        <s v="Hard Candy"/>
        <s v="The Sisterhood of the Traveling Pants"/>
        <s v="The Longest Yard"/>
        <s v="Red Eye"/>
        <s v="House of Wax"/>
        <s v="Four Brothers"/>
        <s v="The Dukes of Hazzard"/>
        <s v="The Interpreter"/>
        <s v="Walk the Line"/>
        <s v="Lords of Dogtown"/>
        <s v="Munich"/>
        <s v="Kiss Kiss Bang Bang"/>
        <s v="The Constant Gardener"/>
        <s v="The Pacifier"/>
        <s v="A History of Violence"/>
        <s v="The Devil's Rejects"/>
        <s v="Hitch"/>
        <s v="Mirrormask"/>
        <s v="Rent"/>
        <s v="Robots"/>
        <s v="Jarhead"/>
        <s v="Into the Blue"/>
        <s v="Saw II"/>
        <s v="Revolver"/>
        <s v="Coach Carter"/>
        <s v="Dark Water"/>
        <s v="Lord of War"/>
        <s v="Zathura: A Space Adventure"/>
        <s v="The Quiet"/>
        <s v="The Amityville Horror"/>
        <s v="Be Cool"/>
        <s v="Just Friends"/>
        <s v="Yours, Mine &amp; Ours"/>
        <s v="Cinderella Man"/>
        <s v="The Brothers Grimm"/>
        <s v="Corpse Bride"/>
        <s v="Transporter 2"/>
        <s v="Two for the Money"/>
        <s v="The New World"/>
        <s v="Brick"/>
        <s v="Wolf Creek"/>
        <s v="Breakfast on Pluto"/>
        <s v="The Exorcism of Emily Rose"/>
        <s v="Elektra"/>
        <s v="Doom"/>
        <s v="The Legend of Zorro"/>
        <s v="Cheaper by the Dozen 2"/>
        <s v="Ã†on Flux"/>
        <s v="Son of the Mask"/>
        <s v="The Producers"/>
        <s v="The Ringer"/>
        <s v="The Cave"/>
        <s v="Broken Flowers"/>
        <s v="Fun with Dick and Jane"/>
        <s v="Imagine Me &amp; You"/>
        <s v="The Family Stone"/>
        <s v="Just Like Heaven"/>
        <s v="Capote"/>
        <s v="The Skeleton Key"/>
        <s v="The Squid and the Whale"/>
        <s v="Land of the Dead"/>
        <s v="Man of the House"/>
        <s v="Elizabethtown"/>
        <s v="Chicken Little"/>
        <s v="Monster-in-Law"/>
        <s v="Domino"/>
        <s v="The Ring Two"/>
        <s v="Harsh Times"/>
        <s v="Herbie Fully Loaded"/>
        <s v="Cursed"/>
        <s v="xXx: State of the Union"/>
        <s v="Derailed"/>
        <s v="Romance &amp; Cigarettes"/>
        <s v="Unleashed"/>
        <s v="Hustle &amp; Flow"/>
        <s v="The Fog"/>
        <s v="Must Love Dogs"/>
        <s v="The Ballad of Jack and Rose"/>
        <s v="The Great Raid"/>
        <s v="Venom"/>
        <s v="Roll Bounce"/>
        <s v="Alone in the Dark"/>
        <s v="An American Haunting"/>
        <s v="Supercross"/>
        <s v="Oliver Twist"/>
        <s v="White Noise"/>
        <s v="Are We There Yet?"/>
        <s v="The Protector"/>
        <s v="Proof"/>
        <s v="Last Days"/>
        <s v="Racing Stripes"/>
        <s v="A Sound of Thunder"/>
        <s v="Keeping Mum"/>
        <s v="An Unfinished Life"/>
        <s v="Boogeyman"/>
        <s v="Fierce People"/>
        <s v="Me and You and Everyone We Know"/>
        <s v="Transamerica"/>
        <s v="The Lost City"/>
        <s v="Beauty Shop"/>
        <s v="The Upside of Anger"/>
        <s v="The Chumscrubber"/>
        <s v="The Man"/>
        <s v="Prime"/>
        <s v="Manderlay"/>
        <s v="Junebug"/>
        <s v="Dominion"/>
        <s v="Battle in Heaven"/>
        <s v="Dreamer"/>
        <s v="Black"/>
        <s v="Factotum"/>
        <s v="Beowulf &amp; Grendel"/>
        <s v="Joyeux Noel"/>
        <s v="Dirty Love"/>
        <s v="Everything Is Illuminated"/>
        <s v="Thumbsucker"/>
        <s v="Rebound"/>
        <s v="The Departed"/>
        <s v="The Fast and the Furious: Tokyo Drift"/>
        <s v="Talladega Nights: the Ballad of Ricky Bobby"/>
        <s v="The Prestige"/>
        <s v="The Devil Wears Prada"/>
        <s v="Casino Royale"/>
        <s v="Pan's Labyrinth"/>
        <s v="Pirates of the Caribbean: Dead Man's Chest"/>
        <s v="Idiocracy"/>
        <s v="Apocalypto"/>
        <s v="She's the Man"/>
        <s v="Little Children"/>
        <s v="Children of Men"/>
        <s v="The Da Vinci Code"/>
        <s v="The Pursuit of Happyness"/>
        <s v="Little Miss Sunshine"/>
        <s v="The Last King of Scotland"/>
        <s v="Blood Diamond"/>
        <s v="The Lives of Others"/>
        <s v="Marie Antoinette"/>
        <s v="Inside Man"/>
        <s v="Running Scared"/>
        <s v="Accepted"/>
        <s v="Superman Returns"/>
        <s v="Slither"/>
        <s v="Nacho Libre"/>
        <s v="The Covenant"/>
        <s v="The Hills Have Eyes"/>
        <s v="The Fountain"/>
        <s v="X-Men: the Last Stand"/>
        <s v="Underworld: Evolution"/>
        <s v="Click"/>
        <s v="The Holiday"/>
        <s v="Silent Hill"/>
        <s v="Basic Instinct 2"/>
        <s v="The Black Dahlia"/>
        <s v="Perfume: The Story of a Murderer"/>
        <s v="Lucky Number Slevin"/>
        <s v="Smokin' Aces"/>
        <s v="Cashback"/>
        <s v="Deja Vu"/>
        <s v="Grandma's Boy"/>
        <s v="RV"/>
        <s v="Tenacious D in the Pick of Destiny"/>
        <s v="Black Book"/>
        <s v="Stick It"/>
        <s v="Step Up"/>
        <s v="The Host"/>
        <s v="Stranger Than Fiction"/>
        <s v="Eragon"/>
        <s v="Dreamgirls"/>
        <s v="A Good Year"/>
        <s v="Miami Vice"/>
        <s v="Bug"/>
        <s v="Notes on a Scandal"/>
        <s v="Firewall"/>
        <s v="Madea's Family Reunion"/>
        <s v="The Foot Fist Way"/>
        <s v="The Astronaut Farmer"/>
        <s v="Mini's First Time"/>
        <s v="Lonely Hearts"/>
        <s v="A Guide to Recognizing Your Saints"/>
        <s v="Everyone's Hero"/>
        <s v="Severance"/>
        <s v="Kabhi Alvida Naa Kehna"/>
        <s v="Old Joy"/>
        <s v="The Grudge 2"/>
        <s v="For Your Consideration"/>
        <s v="The Sentinel"/>
        <s v="The Breed"/>
        <s v="Skinwalkers"/>
        <s v="Hoot"/>
        <s v="There Will Be Blood"/>
        <s v="No Country for Old Men"/>
        <s v="Stardust"/>
        <s v="Gone Baby Gone"/>
        <s v="Disturbia"/>
        <s v="Zodiac"/>
        <s v="Superbad"/>
        <s v="Transformers"/>
        <s v="Harry Potter and the Order of the Phoenix"/>
        <s v="Into the Wild"/>
        <s v="Atonement"/>
        <s v="American Gangster"/>
        <s v="Spider-Man 3"/>
        <s v="Live Free or Die Hard"/>
        <s v="Hot Fuzz"/>
        <s v="I Am Legend"/>
        <s v="Sunshine"/>
        <s v="Juno"/>
        <s v="28 Weeks Later"/>
        <s v="Hitman"/>
        <s v="The Mist"/>
        <s v="Hairspray"/>
        <s v="Knocked Up"/>
        <s v="Sweeney Todd: the Demon Barber of Fleet Street"/>
        <s v="Ghost Rider"/>
        <s v="Hot Rod"/>
        <s v="The Darjeeling Limited"/>
        <s v="Bridge to Terabithia"/>
        <s v="The Nanny Diaries"/>
        <s v="Funny Games"/>
        <s v="Halloween"/>
        <s v="Eastern Promises"/>
        <s v="The Bourne Ultimatum"/>
        <s v="Fracture"/>
        <s v="Beowulf"/>
        <s v="Next"/>
        <s v="3:10 to Yuma"/>
        <s v="Across the Universe"/>
        <s v="Ocean's Thirteen"/>
        <s v="Blades of Glory"/>
        <s v="Surf's Up"/>
        <s v="Resident Evil: Extinction"/>
        <s v="30 Days of Night"/>
        <s v="Awake"/>
        <s v="Dead Silence"/>
        <s v="Bee Movie"/>
        <s v="The Heartbreak Kid"/>
        <s v="Aliens vs. Predator: Requiem"/>
        <n v="1408"/>
        <s v="The Kingdom"/>
        <s v="Good Luck Chuck"/>
        <s v="Hostel: Part II"/>
        <s v="The Golden Compass"/>
        <s v="Rush Hour 3"/>
        <s v="The Babysitters"/>
        <s v="Timecrimes"/>
        <s v="Meet the Robinsons"/>
        <s v="Michael Clayton"/>
        <s v="The Bucket List"/>
        <s v="Lust, Caution"/>
        <s v="Charlie Wilson's War"/>
        <s v="Paranormal Activity"/>
        <s v="Freedom Writers"/>
        <s v="Before the Devil Knows You're Dead"/>
        <s v="In the Valley of Elah"/>
        <s v="P.S. I Love You"/>
        <s v="National Treasure: Book of Secrets"/>
        <s v="Lars and the Real Girl"/>
        <s v="The Orphanage"/>
        <s v="Hannibal Rising"/>
        <s v="Saw IV"/>
        <s v="Premonition"/>
        <s v="The Simpsons Movie"/>
        <s v="Teeth"/>
        <s v="Death at a Funeral"/>
        <s v="Wild Hogs"/>
        <s v="Mr. Brooks"/>
        <s v="Mr. Bean's Holiday"/>
        <s v="Burn After Reading"/>
        <s v="Forgetting Sarah Marshall"/>
        <s v="Seven Pounds"/>
        <s v="In Bruges"/>
        <s v="Sex and the City"/>
        <s v="Slumdog Millionaire"/>
        <s v="RocknRolla"/>
        <s v="Gran Torino"/>
        <s v="The Duchess"/>
        <s v="The Reader"/>
        <s v="The Hurt Locker"/>
        <s v="Rambo"/>
        <s v="The Happening"/>
        <s v="The Wrestler"/>
        <s v="Cloverfield"/>
        <s v="Changeling"/>
        <s v="Eagle Eye"/>
        <s v="The Ruins"/>
        <s v="The Other Boleyn Girl"/>
        <n v="21"/>
        <s v="Never Back Down"/>
        <s v="The Mummy: Tomb of the Dragon Emperor"/>
        <s v="Hancock"/>
        <s v="Journey to the Center of the Earth"/>
        <s v="Bolt"/>
        <s v="Sex Drive"/>
        <s v="Death Race"/>
        <s v="Pineapple Express"/>
        <s v="Valkyrie"/>
        <s v="27 Dresses"/>
        <s v="Let the Right One In"/>
        <s v="Role Models"/>
        <s v="Defiance"/>
        <s v="Definitely, Maybe"/>
        <s v="The Forbidden Kingdom"/>
        <s v="Bronson"/>
        <s v="Australia"/>
        <s v="Yes Man"/>
        <s v="Body of Lies"/>
        <s v="Disaster Movie"/>
        <s v="Superhero Movie"/>
        <s v="Jumper"/>
        <s v="The Bank Job"/>
        <s v="Street Kings"/>
        <s v="Get Smart"/>
        <s v="Punisher: War Zone"/>
        <s v="You Don't Mess with the Zohan"/>
        <s v="Hellboy II: the Golden Army"/>
        <s v="Synecdoche, New York"/>
        <s v="Marley &amp; Me"/>
        <s v="Fool's Gold"/>
        <s v="The Secret Life of Bees"/>
        <s v="Nick and Norah's Infinite Playlist"/>
        <s v="Doomsday"/>
        <s v="Max Payne"/>
        <s v="The Day the Earth Stood Still"/>
        <s v="The Spirit"/>
        <s v="Ghost Town"/>
        <s v="Bottle Shock"/>
        <s v="The Rocker"/>
        <s v="Semi-Pro"/>
        <s v="Repo! The Genetic Opera"/>
        <s v="Outlander"/>
        <s v="Saw V"/>
        <s v="Miss Pettigrew Lives for a Day"/>
        <s v="Hunger"/>
        <s v="The Women"/>
        <s v="Choke"/>
        <s v="Doubt"/>
        <s v="10,000 BC"/>
        <s v="The Midnight Meat Train"/>
        <s v="Drillbit Taylor"/>
        <s v="Made of Honor"/>
        <s v="What Happens in Vegas"/>
        <s v="The Brothers Bloom"/>
        <s v="Inkheart"/>
        <s v="Appaloosa"/>
        <s v="Vantage Point"/>
        <s v="Untraceable"/>
        <s v="Red Cliff"/>
        <s v="Sunshine Cleaning"/>
        <s v="How to Lose Friends &amp; Alienate People"/>
        <s v="Transporter 3"/>
        <s v="Prom Night"/>
        <s v="Rachel Getting Married"/>
        <s v="Righteous Kill"/>
        <s v="Leatherheads"/>
        <s v="Meet the Spartans"/>
        <s v="Star Wars: The Clone Wars"/>
        <s v="Mirrors"/>
        <s v="Baby Mama"/>
        <s v="Whip It"/>
        <s v="Couples Retreat"/>
        <s v="Ondine"/>
        <s v="Drag Me to Hell"/>
        <s v="The Girl with the Dragon Tattoo"/>
        <s v="Extract"/>
        <s v="The Men Who Stare at Goats"/>
        <s v="Land of the Lost"/>
        <s v="A Single Man"/>
        <s v="Now &amp; Later"/>
        <s v="Pirate Radio"/>
        <s v="Dragonball Evolution"/>
        <s v="Spread"/>
        <s v="Case 39"/>
        <s v="The Taking of Pelham 123"/>
        <s v="It's Complicated"/>
        <s v="Halloween II"/>
        <s v="Chloe"/>
        <s v="Agora"/>
        <s v="The Joneses"/>
        <s v="Daybreakers"/>
        <s v="An Education"/>
        <s v="Crazy Heart"/>
        <s v="Crank: High Voltage"/>
        <s v="The International"/>
        <s v="The Uninvited"/>
        <s v="My Bloody Valentine"/>
        <s v="Julie &amp; Julia"/>
        <s v="Confessions of a Shopaholic"/>
        <s v="Race to Witch Mountain"/>
        <n v="9"/>
        <s v="The Young Victoria"/>
        <s v="Splice"/>
        <s v="A Prophet"/>
        <s v="My Sister's Keeper"/>
        <s v="Bride Wars"/>
        <s v="Surrogates"/>
        <s v="Valhalla Rising"/>
        <s v="Funny People"/>
        <s v="Saw VI"/>
        <s v="Fish Tank"/>
        <s v="Push"/>
        <s v="After.Life"/>
        <s v="Nine"/>
        <s v="Obsessed"/>
        <s v="Paul Blart: Mall Cop"/>
        <s v="The Box"/>
        <s v="Everybody's Fine"/>
        <s v="I Love You, Beth Cooper"/>
        <s v="The Unborn"/>
        <s v="Thirst"/>
        <s v="Notorious"/>
        <s v="Serious Moonlight"/>
        <s v="All About Steve"/>
        <s v="Old Dogs"/>
        <s v="Nowhere Boy"/>
        <s v="The Girlfriend Experience"/>
        <s v="The Girl Who Played with Fire"/>
        <s v="Ghosts of Girlfriends Past"/>
        <s v="The Haunting in Connecticut"/>
        <s v="I Love You Phillip Morris"/>
        <s v="Bad Lieutenant: Port of Call New Orleans"/>
        <s v="Black Dynamite"/>
        <s v="Brooklyn's Finest"/>
        <s v="In the Loop"/>
        <s v="The Boondock Saints II: All Saints Day"/>
        <s v="Whatever Works"/>
        <s v="Alvin and the Chipmunks: the Squeakquel"/>
        <s v="12 Rounds"/>
        <s v="Survival of the Dead"/>
        <s v="Fame"/>
        <s v="I Am Love"/>
        <s v="The House of the Devil"/>
        <s v="Astro Boy"/>
        <s v="Carriers"/>
        <s v="My Life in Ruins"/>
        <s v="G-Force"/>
        <s v="Did You Hear About the Morgans?"/>
        <s v="Away We Go"/>
        <s v="Love Happens"/>
        <s v="The Girl Who Kicked the Hornet's Nest"/>
        <s v="Youth in Revolt"/>
        <s v="Observe and Report"/>
        <s v="Bright Star"/>
        <s v="Harry Brown"/>
        <s v="Duplicity"/>
        <s v="The Pink Panther 2"/>
        <s v="The Informant!"/>
        <s v="The Answer Man"/>
        <s v="Planet 51"/>
        <s v="Crossing Over"/>
        <s v="Madea Goes to Jail"/>
        <s v="A Christmas Carol"/>
        <s v="Sin Nombre"/>
        <s v="City Island"/>
        <s v="Coco Before Chanel"/>
        <s v="Summer Wars"/>
        <s v="The Messenger"/>
        <s v="The Soloist"/>
        <s v="World's Greatest Dad"/>
        <s v="Whiteout"/>
        <s v="Paper Man"/>
        <s v="Let Me In"/>
        <s v="Four Lions"/>
        <s v="MacGruber"/>
        <s v="Little White Lies"/>
        <s v="Charlie St. Cloud"/>
        <s v="Vanishing on 7th Street"/>
        <s v="Barney's Version"/>
        <s v="The Conspirator"/>
        <s v="Furry Vengeance"/>
        <s v="The Tempest"/>
        <s v="Henry's Crime"/>
        <s v="Extraordinary Measures"/>
        <s v="Yogi Bear"/>
        <s v="My Soul to Take"/>
        <s v="Elle s'appelait Sarah"/>
        <s v="The Warrior's Way"/>
        <s v="The Trip"/>
        <s v="Hesher"/>
        <s v="For Colored Girls"/>
        <s v="The Perfect Host"/>
        <s v="Love Ranch"/>
        <s v="Love Crime"/>
        <s v="Passion Play"/>
        <s v="Kaboom"/>
        <s v="Everything Must Go"/>
        <s v="Captain America: the First Avenger"/>
        <s v="Thor"/>
        <s v="Take Shelter"/>
        <s v="Bridesmaids"/>
        <s v="Fast Five"/>
        <s v="Midnight in Paris"/>
        <s v="Moneyball"/>
        <s v="Just Go with It"/>
        <s v="The Intouchables"/>
        <s v="Drive"/>
        <s v="Green Lantern"/>
        <s v="The Cabin in the Woods"/>
        <s v="The Help"/>
        <s v="Crazy, Stupid, Love."/>
        <s v="No Strings Attached"/>
        <s v="Sucker Punch"/>
        <s v="Warrior"/>
        <s v="Friends with Benefits"/>
        <s v="Immortals"/>
        <s v="X-Men: First Class"/>
        <s v="Contagion"/>
        <s v="Bad Teacher"/>
        <s v="In Time"/>
        <s v="One Day"/>
        <s v="Scream 4"/>
        <s v="Shame"/>
        <s v="Mission: Impossible - Ghost Protocol"/>
        <s v="We Need to Talk About Kevin"/>
        <s v="Limitless"/>
        <s v="Unknown"/>
        <s v="Transformers: Dark of the Moon"/>
        <s v="Cowboys &amp; Aliens"/>
        <s v="Tinker Tailor Soldier Spy"/>
        <s v="Conan the Barbarian"/>
        <s v="Melancholia"/>
        <s v="Source Code"/>
        <s v="Real Steel"/>
        <s v="Horrible Bosses"/>
        <s v="Rio"/>
        <s v="The Skin I Live In"/>
        <s v="Sherlock Holmes: A Game of Shadows"/>
        <s v="The Three Musketeers"/>
        <s v="Tower Heist"/>
        <s v="Paul"/>
        <s v="Rise of the Planet of the Apes"/>
        <s v="Your Highness"/>
        <s v="The Lincoln Lawyer"/>
        <s v="Colombiana"/>
        <s v="Larry Crowne"/>
        <s v="Abduction"/>
        <s v="A Separation"/>
        <s v="Hugo"/>
        <s v="The Adjustment Bureau"/>
        <s v="10 Years"/>
        <s v="The Tree of Life"/>
        <s v="The Deep Blue Sea"/>
        <s v="Killer Joe"/>
        <s v="Jane Eyre"/>
        <s v="Kill the Irishman"/>
        <s v="War Horse"/>
        <s v="The Change-Up"/>
        <s v="The Raid: Redemption"/>
        <s v="Margin Call"/>
        <s v="Martha Marcy May Marlene"/>
        <s v="Hanna"/>
        <s v="50/50"/>
        <s v="The Descendants"/>
        <s v="The Adventures of Tintin"/>
        <s v="Final Destination 5"/>
        <s v="You're Next"/>
        <s v="The Sitter"/>
        <s v="Frances Ha"/>
        <s v="The Five-Year Engagement"/>
        <s v="House at the End of the Street"/>
        <s v="The Sessions"/>
        <s v="The Three Stooges"/>
        <s v="Think Like a Man"/>
        <s v="The Vow"/>
        <s v="Taken 2"/>
        <s v="Compliance"/>
        <s v="Rust and Bone"/>
        <s v="The Company You Keep"/>
        <s v="Hit and Run"/>
        <s v="Act of Valor"/>
        <s v="Passion"/>
        <s v="On the Road"/>
        <s v="Bullet to the Head"/>
        <s v="LOL"/>
        <s v="The First Time"/>
        <s v="V/H/S"/>
        <s v="No One Lives"/>
        <s v="Mirror Mirror"/>
        <s v="About Cherry"/>
        <s v="Hitchcock"/>
        <s v="The Lords of Salem"/>
        <s v="Step Up Revolution"/>
        <s v="Ruby Sparks"/>
        <s v="The Paperboy"/>
        <s v="The Possession"/>
        <s v="Silent Hill: Revelation"/>
        <s v="Safe"/>
        <s v="The Brass Teapot"/>
        <s v="Alex Cross"/>
        <s v="Amour"/>
        <s v="What to Expect When You're Expecting"/>
        <s v="Trouble with the Curve"/>
        <s v="Here Comes the Boom"/>
        <s v="The Collection"/>
        <s v="John Dies at the End"/>
        <s v="To Rome with Love"/>
        <s v="The Giant Mechanical Man"/>
        <s v="Contraband"/>
        <s v="Red Lights"/>
        <s v="Arbitrage"/>
        <s v="The Man with the Iron Fists"/>
        <s v="Cosmopolis"/>
        <s v="The Campaign"/>
        <s v="Frankenweenie"/>
        <s v="A Royal Affair"/>
        <s v="The Guilt Trip"/>
        <s v="Stand Up Guys"/>
        <s v="Deadfall"/>
        <s v="The Bay"/>
        <s v="The Words"/>
        <s v="The Broken Circle Breakdown"/>
        <s v="Thanks for Sharing"/>
        <s v="Starlet"/>
        <s v="The Angels' Share"/>
        <s v="Universal Soldier: Day of Reckoning"/>
        <s v="Promised Land"/>
        <s v="Beasts of the Southern Wild"/>
        <s v="Red Tails"/>
        <s v="In the House"/>
        <s v="The Cold Light of Day"/>
        <s v="The Apparition"/>
        <s v="To the Wonder"/>
        <s v="Chasing Mavericks"/>
        <s v="One for the Money"/>
        <s v="Bachelorette"/>
        <s v="Lay the Favorite"/>
        <s v="Kahaani"/>
        <s v="Parental Guidance"/>
        <s v="The Raven"/>
        <s v="Liberal Arts"/>
        <s v="Stolen"/>
        <s v="Kon-Tiki"/>
        <s v="Paranormal Activity 4"/>
        <s v="Quartet"/>
        <s v="28 Hotel Rooms"/>
        <s v="Playing for Keeps"/>
        <s v="Upside Down"/>
        <s v="Great Expectations"/>
        <s v="The Odd Life of Timothy Green"/>
        <s v="Premium Rush"/>
        <s v="Not Fade Away"/>
        <s v="Disconnect"/>
        <s v="Sightseers"/>
        <s v="The Pirates! Band of Misfits"/>
        <s v="Chernobyl Diaries"/>
        <s v="Talaash"/>
        <s v="Hope Springs"/>
        <s v="People Like Us"/>
        <s v="The ABCs of Death"/>
        <s v="Vamps"/>
        <s v="Bel Ami"/>
        <s v="The Reluctant Fundamentalist"/>
        <s v="Much Ado About Nothing"/>
        <s v="Big Miracle"/>
        <s v="The Green Inferno"/>
        <s v="Don Jon"/>
        <s v="Now You See Me"/>
        <s v="Identity Thief"/>
        <s v="How I Live Now"/>
        <s v="Upstream Color"/>
        <s v="Parkland"/>
        <s v="A Field in England"/>
        <s v="In Secret"/>
        <s v="Paranoia"/>
        <s v="The Past"/>
        <s v="Breathe In"/>
        <s v="V/H/S/2"/>
        <s v="Knights of Badassdom"/>
        <s v="The Congress"/>
        <s v="The Fifth Estate"/>
        <s v="Ida"/>
        <s v="The Love Punch"/>
        <s v="Tracks"/>
        <s v="Bad Words"/>
        <s v="In a World..."/>
        <s v="Ain't Them Bodies Saints"/>
        <s v="Man of Tai Chi"/>
        <s v="The East"/>
        <s v="The Lunchbox"/>
        <s v="New World"/>
        <s v="Charlie Countryman"/>
        <s v="Getaway"/>
        <s v="Guardians of the Galaxy"/>
        <s v="Interstellar"/>
        <s v="John Wick"/>
        <s v="Edge of Tomorrow"/>
        <s v="Gone Girl"/>
        <s v="Captain America: The Winter Soldier"/>
        <s v="The Grand Budapest Hotel"/>
        <s v="Whiplash"/>
        <s v="Kingsman: The Secret Service"/>
        <s v="Ex Machina"/>
        <s v="Divergent"/>
        <s v="Nightcrawler"/>
        <s v="The Hobbit: The Battle of the Five Armies"/>
        <s v="The Equalizer"/>
        <s v="The Maze Runner"/>
        <s v="Lucy"/>
        <s v="Chef"/>
        <s v="What We Do in the Shadows"/>
        <s v="The Imitation Game"/>
        <s v="Fury"/>
        <s v="X-Men: Days of Future Past"/>
        <s v="Predestination"/>
        <s v="The Purge: Anarchy"/>
        <s v="It Follows"/>
        <s v="Blended"/>
        <s v="Hercules"/>
        <s v="The Judge"/>
        <s v="Annie"/>
        <s v="Godzilla"/>
        <s v="The Giver"/>
        <s v="300: Rise of an Empire"/>
        <s v="American Sniper"/>
        <s v="Love, Rosie"/>
        <s v="The Amazing Spider-Man 2"/>
        <s v="Maleficent"/>
        <s v="Into the Woods"/>
        <s v="Unbroken"/>
        <s v="The Hunger Games: Mockingjay - Part 1"/>
        <s v="Tusk"/>
        <s v="Night at the Museum: Secret of the Tomb"/>
        <s v="The Fault in Our Stars"/>
        <s v="As Above, So Below"/>
        <s v="Annabelle"/>
        <s v="Boyhood"/>
        <s v="The Theory of Everything"/>
        <s v="The Expendables 3"/>
        <s v="The Interview"/>
        <s v="The Drop"/>
        <s v="Transformers: Age of Extinction"/>
        <s v="Inherent Vice"/>
        <s v="Neighbors"/>
        <s v="The Babadook"/>
        <s v="Sex Tape"/>
        <s v="The Other Woman"/>
        <s v="Wild Tales"/>
        <s v="Wild"/>
        <s v="Foxcatcher"/>
        <s v="The Guest"/>
        <s v="Teenage Mutant Ninja Turtles"/>
        <s v="RoboCop"/>
        <s v="22 Jump Street"/>
        <s v="Dawn of the Planet of the Apes"/>
        <s v="Sin City: A Dame to Kill for"/>
        <s v="Brick Mansions"/>
        <s v="Vampire Academy"/>
        <s v="The Monuments Men"/>
        <s v="Honeymoon"/>
        <s v="Dumb and Dumber to"/>
        <s v="Before We Go"/>
        <s v="How to Train Your Dragon 2"/>
        <s v="Noah"/>
        <s v="A Walk Among the Tombstones"/>
        <s v="Need for Speed"/>
        <s v="Seventh Son"/>
        <s v="Exodus: Gods and Kings"/>
        <s v="A Million Ways to Die in the West"/>
        <s v="The Best of Me"/>
        <s v="Demolition"/>
        <s v="Daddy's Home"/>
        <s v="Mr. Right"/>
        <s v="Magic Mike XXL"/>
        <s v="The DUFF"/>
        <s v="Trumbo"/>
        <s v="Knight of Cups"/>
        <s v="The Stanford Prison Experiment"/>
        <s v="The Longest Ride"/>
        <s v="Victor Frankenstein"/>
        <s v="Insidious: Chapter 3"/>
        <s v="Goosebumps"/>
        <s v="Aloha"/>
        <s v="A Bigger Splash"/>
        <s v="The Wedding Ringer"/>
        <s v="Sisters"/>
        <s v="Secret in Their Eyes"/>
        <s v="Irrational Man"/>
        <s v="Wild Card"/>
        <s v="Paper Towns"/>
        <s v="The Lady in the Van"/>
        <s v="Child 44"/>
        <s v="The Wave"/>
        <s v="A Man Called Ove"/>
        <s v="Beasts of No Nation"/>
        <s v="Me and Earl and the Dying Girl"/>
        <s v="Sleeping with Other People"/>
        <s v="Concussion"/>
        <s v="The Diary of a Teenage Girl"/>
        <s v="The Walk"/>
        <s v="Tangerine"/>
        <s v="A Walk in the Woods"/>
        <s v="Sinister 2"/>
        <s v="Summertime"/>
        <s v="Anomalisa"/>
        <s v="The Blackcoat's Daughter"/>
        <s v="Mississippi Grind"/>
        <s v="Attack on Titan Part 1"/>
        <s v="Woman in Gold"/>
        <s v="Eddie the Eagle"/>
        <s v="Eye in the Sky"/>
        <s v="The Second Best Exotic Marigold Hotel"/>
        <s v="Tumbledown"/>
        <s v="Poltergeist"/>
        <s v="The Meddler"/>
        <s v="We Are Your Friends"/>
        <s v="Into the Forest"/>
        <s v="Grandma"/>
        <s v="Bajirao Mastani"/>
        <s v="By the Sea"/>
        <s v="Mortdecai"/>
        <s v="I'll See You in My Dreams"/>
        <s v="Maggie"/>
        <s v="Project Almanac"/>
        <s v="Regression"/>
        <s v="True Story"/>
        <s v="The Man Who Knew Infinity"/>
        <s v="The Transporter Refueled"/>
        <s v="Z for Zachariah"/>
        <s v="Equals"/>
        <s v="Dope"/>
        <s v="Land of Mine"/>
        <s v="Hot Pursuit"/>
        <s v="Krampus"/>
        <s v="Bajrangi Bhaijaan"/>
        <s v="The Lure"/>
        <s v="The Gunman"/>
        <s v="The Night Before"/>
        <s v="90 Minutes in Heaven"/>
        <s v="Tale of Tales"/>
        <s v="Ip Man 3"/>
        <s v="McFarland, USA"/>
        <s v="Rock the Kasbah"/>
        <s v="The Sea of Trees"/>
        <s v="The Lazarus Effect"/>
        <s v="Love the Coopers"/>
        <s v="The 33"/>
        <s v="The Little Prince"/>
        <s v="Louder Than Bombs"/>
        <s v="The Gallows"/>
        <s v="The Ones Below"/>
        <s v="Southbound"/>
        <s v="Men &amp; Chicken"/>
        <s v="Hyena Road"/>
        <s v="Slow West"/>
        <s v="The End of the Tour"/>
        <s v="Cop Car"/>
        <s v="The Daughter"/>
        <s v="Jem and the Holograms"/>
        <s v="Cemetery of Splendor"/>
        <s v="Captive"/>
        <s v="Our Brand Is Crisis"/>
        <s v="Unfinished Business"/>
        <s v="Hot Tub Time Machine 2"/>
        <s v="Ricki and the Flash"/>
        <s v="Mr. Holmes"/>
        <s v="45 Years"/>
        <s v="Mother's Day"/>
        <s v="The Magnificent Seven"/>
        <s v="Captain America: Civil War"/>
        <s v="Don't Breathe"/>
        <s v="A United Kingdom"/>
        <s v="Julieta"/>
        <s v="Buster's Mal Heart"/>
        <s v="Complete Unknown"/>
        <s v="This Beautiful Fantastic"/>
        <s v="Incarnate"/>
        <s v="The Innocents"/>
        <s v="Thor: Ragnarok"/>
        <s v="Darkest Hour"/>
        <s v="The Hitman's Bodyguard"/>
        <s v="It"/>
        <s v="Spider-Man: Homecoming"/>
        <s v="Blade Runner 2049"/>
        <s v="Guardians of the Galaxy Vol. 2"/>
        <s v="Jumanji: Welcome to the Jungle"/>
        <s v="Baywatch"/>
        <s v="Home Again"/>
        <s v="The Fate of the Furious"/>
        <s v="Get Out"/>
        <s v="Dunkirk"/>
        <s v="Baby Driver"/>
        <s v="Logan"/>
        <s v="Wonder Woman"/>
        <s v="Alien: Covenant"/>
        <s v="John Wick: Chapter 2"/>
        <s v="Wonder"/>
        <s v="Justice League"/>
        <s v="Mother!"/>
        <s v="Pirates of the Caribbean: Dead Men Tell No Tales"/>
        <s v="The Shape of Water"/>
        <s v="Disobedience"/>
        <s v="Kong: Skull Island"/>
        <s v="Kingsman: The Golden Circle"/>
        <s v="Three Billboards Outside Ebbing, Missouri"/>
        <s v="Beast"/>
        <s v="I, Tonya"/>
        <s v="Atomic Blonde"/>
        <s v="Wind River"/>
        <s v="Murder on the Orient Express"/>
        <s v="King Arthur: Legend of the Sword"/>
        <s v="Lady Bird"/>
        <s v="The Killing of a Sacred Deer"/>
        <s v="Logan Lucky"/>
        <s v="Fifty Shades Darker"/>
        <s v="Happy Death Day"/>
        <s v="Transformers: The Last Knight"/>
        <s v="Good Time"/>
        <s v="Ghost in the Shell"/>
        <s v="Molly's Game"/>
        <s v="Hostiles"/>
        <s v="Valerian and the City of a Thousand Planets"/>
        <s v="The Dark Tower"/>
        <s v="Pitch Perfect 3"/>
        <s v="American Assassin"/>
        <s v="You Were Never Really Here"/>
        <s v="The Florida Project"/>
        <s v="Life"/>
        <s v="Gifted"/>
        <s v="Phantom Thread"/>
        <s v="The Upside"/>
        <s v="Berlin Syndrome"/>
        <s v="Annabelle: Creation"/>
        <s v="American Made"/>
        <s v="War for the Planet of the Apes"/>
        <s v="Geostorm"/>
        <s v="The Circle"/>
        <s v="Rough Night"/>
        <s v="xXx: Return of Xander Cage"/>
        <s v="The Mummy"/>
        <s v="CHIPS"/>
        <s v="Only the Brave"/>
        <s v="The Beguiled"/>
        <s v="The Glass Castle"/>
        <s v="Papillon"/>
        <s v="The Big Sick"/>
        <s v="The Endless"/>
        <s v="Thoroughbreds"/>
        <s v="The Foreigner"/>
        <s v="Revenge"/>
        <s v="Jigsaw"/>
        <s v="The Snowman"/>
        <s v="The Disaster Artist"/>
        <s v="47 Meters Down"/>
        <s v="The Post"/>
        <s v="Everything, Everything"/>
        <s v="A Ghost Story"/>
        <s v="Sweet Virginia"/>
        <s v="Power Rangers"/>
        <s v="Lucky"/>
        <s v="All the Money in the World"/>
        <s v="Suburbicon"/>
        <s v="It Comes at Night"/>
        <s v="Before I Fall"/>
        <s v="Lean on Pete"/>
        <s v="Take Me"/>
        <s v="The Last Movie Star"/>
        <s v="Along With the Gods: The Two Worlds"/>
        <s v="First Man"/>
        <s v="Rampage"/>
        <s v="Everybody Knows"/>
        <s v="Mid90s"/>
        <s v="Replicas"/>
        <s v="Widows"/>
        <s v="Burning"/>
        <s v="Searching"/>
        <s v="Life Itself"/>
        <s v="Blockers"/>
        <s v="The Strangers: Prey at Night"/>
        <s v="Peppermint"/>
        <s v="Every Day"/>
        <s v="Operation Finale"/>
        <s v="Shoplifters"/>
        <s v="Blindspotting"/>
        <s v="The Sisters Brothers"/>
        <s v="The Nightingale"/>
        <s v="Greta"/>
        <s v="I Feel Pretty"/>
        <s v="Hotel Artemis"/>
        <s v="Slender Man"/>
        <s v="Trial by Fire"/>
        <s v="American Woman"/>
        <s v="Book Club"/>
        <s v="Slaughterhouse Rulez"/>
        <s v="Sorry to Bother You"/>
        <s v="Pacific Rim: Uprising"/>
        <s v="Holmes &amp; Watson"/>
        <s v="The Darkest Minds"/>
        <s v="Cold War"/>
        <s v="Truth or Dare"/>
        <s v="Alpha"/>
        <s v="At Eternity's Gate"/>
        <s v="Overboard"/>
        <s v="Summer of 84"/>
        <s v="Arctic"/>
        <s v="A Wrinkle in Time"/>
        <s v="London Fields"/>
        <s v="Andhadhun"/>
        <s v="Hotel Mumbai"/>
        <s v="Life of the Party"/>
        <s v="American Animals"/>
        <s v="The House with a Clock in Its Walls"/>
        <s v="Brian Banks"/>
        <s v="Gotti"/>
        <s v="Destroyer"/>
        <s v="We Have Always Lived in the Castle"/>
        <s v="The Miseducation of Cameron Post"/>
        <s v="Insidious: The Last Key"/>
        <s v="Mary Magdalene"/>
        <s v="Don't Worry, He Won't Get Far on Foot"/>
        <s v="Can You Ever Forgive Me?"/>
        <s v="Unsane"/>
        <s v="Boy Erased"/>
        <s v="Johnny English Strikes Again"/>
        <s v="Skyscraper"/>
        <s v="Wildlife"/>
        <s v="The Old Man &amp; the Gun"/>
        <s v="Forever My Girl"/>
        <s v="On the Basis of Sex"/>
        <s v="I Want to Eat Your Pancreas"/>
        <s v="The Man Who Killed Don Quixote"/>
        <s v="The Catcher Was a Spy"/>
        <s v="Welcome to Marwen"/>
        <s v="Bad Samaritan"/>
        <s v="Border"/>
        <s v="Gringo"/>
        <s v="Assassination Nation"/>
        <s v="Unfriended: Dark Web"/>
        <s v="The Nutcracker and the Four Realms"/>
        <s v="Little Italy"/>
        <s v="The Happytime Murders"/>
      </sharedItems>
    </cacheField>
    <cacheField name="trailer_link" numFmtId="0">
      <sharedItems/>
    </cacheField>
    <cacheField name="video_id" numFmtId="0">
      <sharedItems/>
    </cacheField>
    <cacheField name="sentiment_scores" numFmtId="0">
      <sharedItems/>
    </cacheField>
    <cacheField name="favorability" numFmtId="0">
      <sharedItems containsSemiMixedTypes="0" containsString="0" containsNumber="1" minValue="0" maxValue="1"/>
    </cacheField>
    <cacheField name="rating" numFmtId="0">
      <sharedItems containsBlank="1"/>
    </cacheField>
    <cacheField name="genre" numFmtId="0">
      <sharedItems count="13">
        <s v="Adventure"/>
        <s v="Comedy"/>
        <s v="Drama"/>
        <s v="Action"/>
        <s v="Crime"/>
        <s v="Horror"/>
        <s v="Thriller"/>
        <s v="Biography"/>
        <s v="Animation"/>
        <s v="Mystery"/>
        <s v="Sci-Fi"/>
        <s v="Fantasy"/>
        <s v="Romance"/>
      </sharedItems>
    </cacheField>
    <cacheField name="year" numFmtId="0">
      <sharedItems containsSemiMixedTypes="0" containsString="0" containsNumber="1" containsInteger="1" minValue="1980" maxValue="2019"/>
    </cacheField>
    <cacheField name="released" numFmtId="0">
      <sharedItems/>
    </cacheField>
    <cacheField name="votes" numFmtId="0">
      <sharedItems containsSemiMixedTypes="0" containsString="0" containsNumber="1" containsInteger="1" minValue="336" maxValue="1600000"/>
    </cacheField>
    <cacheField name="director" numFmtId="0">
      <sharedItems/>
    </cacheField>
    <cacheField name="writer" numFmtId="0">
      <sharedItems containsBlank="1" count="885">
        <s v="Steve Kloves"/>
        <s v="Judd Apatow"/>
        <s v="Robin Swicord"/>
        <s v="Deborah Moggach"/>
        <s v="Bob Kane"/>
        <s v="Neil Marshall"/>
        <s v="Annie Proulx"/>
        <s v="Frank Miller"/>
        <s v="Lilly Wachowski"/>
        <s v="Steve Faber"/>
        <s v="Josh Friedman"/>
        <s v="William Monahan"/>
        <s v="Jamie Delano"/>
        <s v="George Lucas"/>
        <s v="Fran Walsh"/>
        <s v="Douglas Adams"/>
        <s v="Mark Frost"/>
        <s v="Jeremy Slater"/>
        <s v="Lexi Alexander"/>
        <s v="Joss Whedon"/>
        <s v="Steven Knight"/>
        <s v="Simon Kinberg"/>
        <s v="Peter Benchley"/>
        <s v="Caspian Tredwell-Owen"/>
        <s v="Rob McKittrick"/>
        <s v="Woody Allen"/>
        <s v="Eli Roth"/>
        <s v="John Carpenter"/>
        <s v="Brian Nelson"/>
        <s v="Ann Brashares"/>
        <s v="Albert S. Ruddy"/>
        <s v="Carl Ellsworth"/>
        <s v="Charles Belden"/>
        <s v="David Elliot"/>
        <s v="Gy Waldron"/>
        <s v="Martin Stellman"/>
        <s v="Johnny Cash"/>
        <s v="Stacy Peralta"/>
        <s v="Tony Kushner"/>
        <s v="Brett Halliday"/>
        <s v="Jeffrey Caine"/>
        <s v="Thomas Lennon"/>
        <s v="John Wagner"/>
        <s v="Rob Zombie"/>
        <s v="Kevin Bisch"/>
        <s v="Neil Gaiman"/>
        <s v="Stephen Chbosky"/>
        <s v="Ron Mita"/>
        <s v="William Broyles Jr."/>
        <s v="Matt Johnson"/>
        <s v="Leigh Whannell"/>
        <s v="Luc Besson"/>
        <s v="Mark Schwahn"/>
        <s v="KÃ´ji Suzuki"/>
        <s v="Andrew Niccol"/>
        <s v="Chris Van Allsburg"/>
        <s v="Abdi Nazemian"/>
        <s v="Scott Kosar"/>
        <s v="Elmore Leonard"/>
        <s v="Adam 'Tex' Davis"/>
        <s v="Ron Burch"/>
        <s v="Cliff Hollingsworth"/>
        <s v="Ehren Kruger"/>
        <s v="Tim Burton"/>
        <s v="Dan Gilroy"/>
        <s v="Terrence Malick"/>
        <s v="Rian Johnson"/>
        <s v="Greg McLean"/>
        <s v="Neil Jordan"/>
        <s v="Paul Harris Boardman"/>
        <s v="Mark Steven Johnson"/>
        <s v="Dave Callaham"/>
        <s v="Roberto Orci"/>
        <s v="Sam Harper"/>
        <s v="Phil Hay"/>
        <s v="Lance Khazei"/>
        <s v="Mel Brooks"/>
        <s v="Ricky Blitt"/>
        <s v="Michael Steinberg"/>
        <s v="Jim Jarmusch"/>
        <s v="Ol Parker"/>
        <s v="Thomas Bezucha"/>
        <s v="Peter Tolan"/>
        <s v="Dan Futterman"/>
        <s v="Noah Baumbach"/>
        <s v="George A. Romero"/>
        <s v="David E. Peckinpah"/>
        <s v="John J. McLaughlin"/>
        <s v="Cameron Crowe"/>
        <s v="Mark Dindal"/>
        <s v="Anya Kochoff"/>
        <s v="Richard Kelly"/>
        <s v="David Ayer"/>
        <s v="Kevin Williamson"/>
        <s v="Rich Wilkes"/>
        <s v="Stuart Beattie"/>
        <s v="John Turturro"/>
        <s v="Craig Brewer"/>
        <s v="Cooper Layne"/>
        <s v="Claire Cook"/>
        <s v="Rebecca Miller"/>
        <s v="William B. Breuer"/>
        <s v="Alan Scholefield"/>
        <s v="Flint Dille"/>
        <s v="Jeff Pinkner"/>
        <s v="Norman Vance Jr."/>
        <s v="Elan Mastai"/>
        <s v="Brent Monahan"/>
        <s v="Ken Solarz"/>
        <s v="Charles Dickens"/>
        <s v="Niall Johnson"/>
        <s v="Steven Gary Banks"/>
        <s v="James Glickenhaus"/>
        <s v="Napalee"/>
        <s v="Jocelyn Moorhouse"/>
        <s v="David Auburn"/>
        <s v="Gus Van Sant"/>
        <s v="David Schmidt"/>
        <s v="Ray Bradbury"/>
        <s v="Richard Russo"/>
        <s v="Mark Spragg"/>
        <s v="Eric Kripke"/>
        <s v="Dirk Wittenborn"/>
        <s v="Miranda July"/>
        <s v="Duncan Tucker"/>
        <s v="Guillermo Cabrera Infante"/>
        <s v="Elizabeth Hunter"/>
        <s v="Mike Binder"/>
        <s v="Arie Posin"/>
        <s v="Jim Piddock"/>
        <s v="Ben Younger"/>
        <s v="Lars von Trier"/>
        <s v="Angus MacLachlan"/>
        <s v="William Wisher"/>
        <s v="Carlos Reygadas"/>
        <s v="John Gatins"/>
        <s v="Sanjay Leela Bhansali"/>
        <s v="Charles Bukowski"/>
        <s v="Anonymous"/>
        <s v="Christian Carion"/>
        <s v="Jenny McCarthy"/>
        <s v="Jonathan Safran Foer"/>
        <s v="Walter Kirn"/>
        <s v="Bill Wolff"/>
        <s v="Chris Morgan"/>
        <s v="Will Ferrell"/>
        <s v="Jonathan Nolan"/>
        <s v="Aline Brosh McKenna"/>
        <s v="Neal Purvis"/>
        <s v="Guillermo del Toro"/>
        <s v="Ted Elliott"/>
        <s v="Mike Judge"/>
        <s v="Mel Gibson"/>
        <s v="Ewan Leslie"/>
        <s v="Todd Field"/>
        <s v="Alfonso CuarÃ³n"/>
        <s v="Akiva Goldsman"/>
        <s v="Steve Conrad"/>
        <s v="Michael Arndt"/>
        <s v="Peter Morgan"/>
        <s v="Charles Leavitt"/>
        <s v="Florian Henckel von Donnersmarck"/>
        <s v="Sofia Coppola"/>
        <s v="Russell Gewirtz"/>
        <s v="Gary DeVore"/>
        <s v="Wayne Kramer"/>
        <s v="Adam Cooper"/>
        <s v="Michael Dougherty"/>
        <s v="James Gunn"/>
        <s v="Jared Hess"/>
        <s v="J.S. Cardone"/>
        <s v="Wes Craven"/>
        <s v="Darren Aronofsky"/>
        <s v="Danny McBride"/>
        <s v="Steve Koren"/>
        <s v="Nancy Meyers"/>
        <s v="Roger Avary"/>
        <s v="Joe Eszterhas"/>
        <s v="Andrew Birkin"/>
        <s v="Jason Smilovic"/>
        <s v="Joe Carnahan"/>
        <s v="Sean Ellis"/>
        <s v="Bill Marsilii"/>
        <s v="Barry Wernick"/>
        <s v="Geoff Rodkey"/>
        <s v="Jack Black"/>
        <s v="Gerard Soeteman"/>
        <s v="Jessica Bendinger"/>
        <s v="Duane Adler"/>
        <s v="Amy Andelson"/>
        <s v="Bong Joon Ho"/>
        <s v="Zach Helm"/>
        <s v="Peter Buchman"/>
        <s v="Tom Eyen"/>
        <s v="Marc Klein"/>
        <s v="Michael Mann"/>
        <s v="Tracy Letts"/>
        <s v="Patrick Marber"/>
        <s v="Joe Forte"/>
        <s v="Tyler Perry"/>
        <s v="Ben Best"/>
        <s v="Mark Polish"/>
        <s v="Nick Guthe"/>
        <s v="Paul Cox"/>
        <s v="Todd Robinson"/>
        <s v="Dito Montiel"/>
        <s v="Robert Kurtz"/>
        <s v="James Moran"/>
        <s v="Karan Johar"/>
        <s v="Jonathan Raymond"/>
        <s v="Stephen Susco"/>
        <s v="Christopher Guest"/>
        <s v="George Nolfi"/>
        <s v="Robert Conte"/>
        <s v="James DeMonaco"/>
        <s v="Wil Shriner"/>
        <s v="Paul Thomas Anderson"/>
        <s v="Joel Coen"/>
        <s v="Jane Goldman"/>
        <s v="Ben Affleck"/>
        <s v="Christopher Landon"/>
        <s v="James Vanderbilt"/>
        <s v="Seth Rogen"/>
        <s v="Michael Goldenberg"/>
        <s v="Sean Penn"/>
        <s v="Ian McEwan"/>
        <s v="Steven Zaillian"/>
        <s v="Sam Raimi"/>
        <s v="John Carlin"/>
        <s v="Edgar Wright"/>
        <s v="Mark Protosevich"/>
        <s v="IstvÃ¡n SzabÃ³"/>
        <s v="Alex Garland"/>
        <s v="Diablo Cody"/>
        <s v="Rowan Joffe"/>
        <s v="Skip Woods"/>
        <s v="Frank Darabont"/>
        <s v="John Waters"/>
        <s v="Leslie Dixon"/>
        <s v="John Logan"/>
        <s v="Pam Brady"/>
        <s v="Wes Anderson"/>
        <s v="Jeff Stockwell"/>
        <s v="Emma McLaughlin"/>
        <s v="Michael Haneke"/>
        <s v="Tony Gilroy"/>
        <s v="Daniel Pyne"/>
        <s v="Gary Goldman"/>
        <s v="Halsted Welles"/>
        <s v="Dick Clement"/>
        <s v="Brian Koppelman"/>
        <s v="Jeff Cox"/>
        <s v="Don Rhymer"/>
        <s v="Paul W.S. Anderson"/>
        <s v="Steve Niles"/>
        <s v="Joby Harold"/>
        <s v="Jerry Seinfeld"/>
        <s v="Scot Armstrong"/>
        <s v="Shane Salerno"/>
        <s v="Matt Greenberg"/>
        <s v="Matthew Michael Carnahan"/>
        <s v="Josh Stolberg"/>
        <s v="Chris Weitz"/>
        <s v="Jeff Nathanson"/>
        <s v="David Ross"/>
        <s v="Nacho Vigalondo"/>
        <s v="Jon Bernstein"/>
        <s v="Justin Zackham"/>
        <s v="Eileen Chang"/>
        <s v="Aaron Sorkin"/>
        <s v="Oren Peli"/>
        <s v="Richard LaGravenese"/>
        <s v="Kelly Masterson"/>
        <s v="Paul Haggis"/>
        <s v="Marianne Wibberley"/>
        <s v="Nancy Oliver"/>
        <s v="Sergio G. SÃ¡nchez"/>
        <s v="Thomas Harris"/>
        <s v="Patrick Melton"/>
        <s v="Bill Kelly"/>
        <s v="James L. Brooks"/>
        <s v="Mitchell Lichtenstein"/>
        <s v="Dean Craig"/>
        <s v="Brad Copeland"/>
        <s v="Bruce A. Evans"/>
        <s v="Rowan Atkinson"/>
        <s v="Jason Segel"/>
        <s v="Grant Nieporte"/>
        <s v="Martin McDonagh"/>
        <s v="Michael Patrick King"/>
        <s v="Simon Beaufoy"/>
        <s v="Guy Ritchie"/>
        <s v="Nick Schenk"/>
        <s v="Jeffrey Hatcher"/>
        <s v="David Hare"/>
        <s v="Mark Boal"/>
        <s v="Art Monterastelli"/>
        <s v="M. Night Shyamalan"/>
        <s v="Robert Siegel"/>
        <s v="Drew Goddard"/>
        <s v="J. Michael Straczynski"/>
        <s v="John Glenn"/>
        <s v="Scott B. Smith"/>
        <s v="Peter Steinfeld"/>
        <s v="Chris Hauty"/>
        <s v="Alfred Gough"/>
        <s v="Vy Vincent Ngo"/>
        <s v="Michael D. Weiss"/>
        <s v="Dan Fogelman"/>
        <s v="Sean Anders"/>
        <s v="Christopher McQuarrie"/>
        <s v="John Ajvide Lindqvist"/>
        <s v="Timothy Dowling"/>
        <s v="Clayton Frohman"/>
        <s v="Adam Brooks"/>
        <s v="John Fusco"/>
        <s v="Brock Norman Brock"/>
        <s v="Nicholas Stoller"/>
        <s v="Jason Friedberg"/>
        <s v="Craig Mazin"/>
        <s v="David S. Goyer"/>
        <s v="James Ellroy"/>
        <s v="Tom J. Astle"/>
        <s v="Nick Santora"/>
        <s v="Adam Sandler"/>
        <s v="Charlie Kaufman"/>
        <s v="Scott Frank"/>
        <s v="John Claflin"/>
        <s v="Gina Prince-Bythewood"/>
        <s v="Lorene Scafaria"/>
        <s v="Beau Thorne"/>
        <s v="David Scarpa"/>
        <s v="David Koepp"/>
        <s v="Jody Savin"/>
        <s v="Maya Forbes"/>
        <s v="Darren Smith"/>
        <s v="Dirk Blackman"/>
        <s v="David Magee"/>
        <s v="Enda Walsh"/>
        <s v="Diane English"/>
        <s v="Clark Gregg"/>
        <s v="John Patrick Shanley"/>
        <s v="Roland Emmerich"/>
        <s v="Jeff Buhler"/>
        <s v="Kristofor Brown"/>
        <s v="Adam Sztykiel"/>
        <s v="Dana Fox"/>
        <s v="David Lindsay-Abaire"/>
        <s v="Robert Knott"/>
        <s v="Barry L. Levy"/>
        <s v="Robert Fyvolent"/>
        <s v="John Woo"/>
        <s v="Megan Holley"/>
        <s v="Peter Straughan"/>
        <s v="William Gray"/>
        <s v="Jenny Lumet"/>
        <s v="Duncan Brantley"/>
        <s v="Henry Gilroy"/>
        <s v="Alexandre Aja"/>
        <s v="Michael McCullers"/>
        <s v="Shauna Cross"/>
        <s v="Jon Favreau"/>
        <s v="Nikolaj Arcel"/>
        <s v="Jon Ronson"/>
        <s v="Chris Henchy"/>
        <s v="Christopher Isherwood"/>
        <s v="Philippe Diaz"/>
        <s v="Richard Curtis"/>
        <s v="Ben Ramsey"/>
        <s v="Jason Hall"/>
        <s v="Ray Wright"/>
        <s v="Brian Helgeland"/>
        <s v="Erin Cressida Wilson"/>
        <s v="Alejandro AmenÃ¡bar"/>
        <s v="Randy T. Dinzler"/>
        <s v="Michael Spierig"/>
        <s v="Lynn Barber"/>
        <s v="Scott Cooper"/>
        <s v="Mark Neveldine"/>
        <s v="Eric Warren Singer"/>
        <s v="Craig Rosenberg"/>
        <s v="Stephen A. Miller"/>
        <s v="Todd Farmer"/>
        <s v="Nora Ephron"/>
        <s v="Tracey Jackson"/>
        <s v="Matt Lopez"/>
        <s v="Pamela Pettler"/>
        <s v="Julian Fellowes"/>
        <s v="Vincenzo Natali"/>
        <s v="Thomas Bidegain"/>
        <s v="Jeremy Leven"/>
        <s v="Greg DePaul"/>
        <s v="Michael Ferris"/>
        <s v="Nicolas Winding Refn"/>
        <s v="Andrea Arnold"/>
        <s v="David Bourla"/>
        <s v="Agnieszka Wojtowicz-Vosloo"/>
        <s v="Michael Tolkin"/>
        <s v="David Loughery"/>
        <s v="Kevin James"/>
        <s v="Massimo De Rita"/>
        <s v="Kirk Jones"/>
        <s v="Larry Doyle"/>
        <s v="John Brancato"/>
        <s v="Ã‰mile Zola"/>
        <s v="Reggie Rock Bythewood"/>
        <s v="Adrienne Shelly"/>
        <s v="Kim Barker"/>
        <s v="David Diamond"/>
        <s v="Julia Baird"/>
        <s v="David Levien"/>
        <s v="Jonas Frykberg"/>
        <s v="Jon Lucas"/>
        <s v="Adam Simon"/>
        <s v="John Requa"/>
        <s v="William M. Finkelstein"/>
        <s v="Michael Jai White"/>
        <s v="Michael C. Martin"/>
        <s v="Jesse Armstrong"/>
        <s v="Troy Duffy"/>
        <s v="Jon Vitti"/>
        <s v="Daniel Kunka"/>
        <s v="Christopher Gore"/>
        <s v="Allison Burnett"/>
        <s v="Barbara Alberti"/>
        <s v="Ti West"/>
        <s v="Osamu Tezuka"/>
        <s v="Ã€lex Pastor"/>
        <s v="Mike Reiss"/>
        <s v="Cormac Wibberley"/>
        <s v="Marc Lawrence"/>
        <s v="Dave Eggers"/>
        <s v="Brandon Camp"/>
        <s v="Gustin Nash"/>
        <s v="Jody Hill"/>
        <s v="Jane Campion"/>
        <s v="Gary Young"/>
        <s v="Scott Neustadter"/>
        <s v="Scott Z. Burns"/>
        <s v="John Hindman"/>
        <s v="Joe Stillman"/>
        <s v="Cary Joji Fukunaga"/>
        <s v="Raymond De Felitta"/>
        <s v="Edmonde Charles-Roux"/>
        <s v="Mamoru Hosoda"/>
        <s v="Alessandro Camon"/>
        <s v="Susannah Grant"/>
        <s v="Bobcat Goldthwait"/>
        <s v="Jon Hoeber"/>
        <s v="Michele Mulroney"/>
        <s v="Matt Reeves"/>
        <s v="Christopher Morris"/>
        <s v="Will Forte"/>
        <s v="Guillaume Canet"/>
        <s v="Craig Pearce"/>
        <s v="Anthony Jaswinski"/>
        <s v="Mordecai Richler"/>
        <s v="James D. Solomon"/>
        <s v="Michael Carnes"/>
        <s v="Julie Taymor"/>
        <s v="Sacha Gervasi"/>
        <s v="Robert Nelson Jacobs"/>
        <s v="Jennifer Ventimilia"/>
        <s v="Tatiana De Rosnay"/>
        <s v="Sngmoo Lee"/>
        <m/>
        <s v="Spencer Susser"/>
        <s v="Nick Tomnay"/>
        <s v="Mark Jacobson"/>
        <s v="Alain Corneau"/>
        <s v="Mitch Glazer"/>
        <s v="Gregg Araki"/>
        <s v="Dan Rush"/>
        <s v="Christopher Markus"/>
        <s v="Ashley Miller"/>
        <s v="Jeff Nichols"/>
        <s v="Kristen Wiig"/>
        <s v="Allan Loeb"/>
        <s v="Olivier Nakache"/>
        <s v="Hossein Amini"/>
        <s v="Greg Berlanti"/>
        <s v="Tate Taylor"/>
        <s v="Elizabeth Meriwether"/>
        <s v="Zack Snyder"/>
        <s v="Gavin O'Connor"/>
        <s v="Keith Merryman"/>
        <s v="Charley Parlapanides"/>
        <s v="Gene Stupnitsky"/>
        <s v="David Nicholls"/>
        <s v="Steve McQueen"/>
        <s v="Bruce Geller"/>
        <s v="Lynne Ramsay"/>
        <s v="Oliver Butcher"/>
        <s v="John le CarrÃ©"/>
        <s v="Robert E. Howard"/>
        <s v="Thomas Dean Donnelly"/>
        <s v="Ben Ripley"/>
        <s v="Michael Markowitz"/>
        <s v="Carlos Saldanha"/>
        <s v="Thierry Jonquet"/>
        <s v="Alexandre Dumas"/>
        <s v="Alex Litvak"/>
        <s v="Simon Pegg"/>
        <s v="Rick Jaffa"/>
        <s v="John Romano"/>
        <s v="Tom Hanks"/>
        <s v="Shawn Christensen"/>
        <s v="Asghar Farhadi"/>
        <s v="Jamie Linden"/>
        <s v="Terence Rattigan"/>
        <s v="Charlotte BrontÃ«"/>
        <s v="Jonathan Hensleigh"/>
        <s v="Lee Hall"/>
        <s v="Gareth Evans"/>
        <s v="J.C. Chandor"/>
        <s v="Sean Durkin"/>
        <s v="Seth Lochhead"/>
        <s v="Will Reiser"/>
        <s v="Alexander Payne"/>
        <s v="HergÃ©"/>
        <s v="Eric Heisserer"/>
        <s v="Simon Barrett"/>
        <s v="Brian Gatewood"/>
        <s v="David Loucka"/>
        <s v="Ben Lewin"/>
        <s v="Mike Cerrone"/>
        <s v="Abby Kohn"/>
        <s v="Craig Zobel"/>
        <s v="Jacques Audiard"/>
        <s v="Lem Dobbs"/>
        <s v="Dax Shepard"/>
        <s v="Kurt Johnstad"/>
        <s v="Brian De Palma"/>
        <s v="Jack Kerouac"/>
        <s v="Lisa Azuelos"/>
        <s v="Jonathan Kasdan"/>
        <s v="Brad Miska"/>
        <s v="David Cohen"/>
        <s v="Stephen Elliott"/>
        <s v="Amanda Brody"/>
        <s v="Zoe Kazan"/>
        <s v="Peter Dexter"/>
        <s v="Juliet Snowden"/>
        <s v="M.J. Bassett"/>
        <s v="Todd Haynes"/>
        <s v="Boaz Yakin"/>
        <s v="Tim Macy"/>
        <s v="Marc Moss"/>
        <s v="Randy Brown"/>
        <s v="Don Coscarelli"/>
        <s v="Lee Kirk"/>
        <s v="Aaron Guzikowski"/>
        <s v="Rodrigo CortÃ©s"/>
        <s v="Nicholas Jarecki"/>
        <s v="RZA"/>
        <s v="David Cronenberg"/>
        <s v="Leonard Ripps"/>
        <s v="Bodil Steensen-Leth"/>
        <s v="Noah Haidle"/>
        <s v="Christopher Coppola"/>
        <s v="Zach Dean"/>
        <s v="Michael Wallach"/>
        <s v="Brian Klugman"/>
        <s v="Johan Heldenbergh"/>
        <s v="Stuart Blumberg"/>
        <s v="Sean Baker"/>
        <s v="Paul Laverty"/>
        <s v="John Hyams"/>
        <s v="Michael Hoffman"/>
        <s v="John Krasinski"/>
        <s v="Lucy Alibar"/>
        <s v="John Ridley"/>
        <s v="Juan Mayorga"/>
        <s v="Scott Wiper"/>
        <s v="Todd Lincoln"/>
        <s v="Kario Salem"/>
        <s v="Stacy Sherman"/>
        <s v="Leslye Headland"/>
        <s v="D.V. DeVincentis"/>
        <s v="Sujoy Ghosh"/>
        <s v="Lisa Addario"/>
        <s v="Hannah Shakespeare"/>
        <s v="Josh Radnor"/>
        <s v="David Guggenheim"/>
        <s v="Petter Skavlan"/>
        <s v="Jean Rhys"/>
        <s v="Ronald Harwood"/>
        <s v="Matt Ross"/>
        <s v="Bob Weinstein"/>
        <s v="Robbie Fox"/>
        <s v="Juan Solanas"/>
        <s v="Peter Hedges"/>
        <s v="David Chase"/>
        <s v="Andrew Stern"/>
        <s v="Alice Lowe"/>
        <s v="Gideon Defoe"/>
        <s v="Farhan Akhtar"/>
        <s v="Vanessa Taylor"/>
        <s v="Alex Kurtzman"/>
        <s v="Ant Timpson"/>
        <s v="Amy Heckerling"/>
        <s v="Guy de Maupassant"/>
        <s v="Javed Akhtar"/>
        <s v="William Shakespeare"/>
        <s v="Jack Amiel"/>
        <s v="Joseph Gordon-Levitt"/>
        <s v="Ed Solomon"/>
        <s v="Meg Rosoff"/>
        <s v="Shane Carruth"/>
        <s v="Peter Landesman"/>
        <s v="Amy Jump"/>
        <s v="Drake Doremus"/>
        <s v="Kevin Dreyfuss"/>
        <s v="Stanislaw Lem"/>
        <s v="Daniel Domscheit-Berg"/>
        <s v="Pawel Pawlikowski"/>
        <s v="Joel Hopkins"/>
        <s v="Marion Nelson"/>
        <s v="Andrew Dodge"/>
        <s v="Lake Bell"/>
        <s v="David Lowery"/>
        <s v="Michael G. Cooney"/>
        <s v="Zal Batmanglij"/>
        <s v="Ritesh Batra"/>
        <s v="Park Hoon-jung"/>
        <s v="Matt Drake"/>
        <s v="Sean Finegan"/>
        <s v="Derek Kolstad"/>
        <s v="Gillian Flynn"/>
        <s v="Stefan Zweig"/>
        <s v="Damien Chazelle"/>
        <s v="Evan Daugherty"/>
        <s v="Richard Wenk"/>
        <s v="Noah Oppenheim"/>
        <s v="Jemaine Clement"/>
        <s v="Graham Moore"/>
        <s v="David Robert Mitchell"/>
        <s v="Ivan Menchell"/>
        <s v="Luigi Cozzi"/>
        <s v="Ron Clements"/>
        <s v="Ryan J. Condal"/>
        <s v="Carol Sobieski"/>
        <s v="Will Gluck"/>
        <s v="Dean Devlin"/>
        <s v="IshirÃ´ Honda"/>
        <s v="Michael Mitnick"/>
        <s v="Juliette Towhidi"/>
        <s v="Linda Woolverton"/>
        <s v="James Lapine"/>
        <s v="Peter Craig"/>
        <s v="Kevin Smith"/>
        <s v="David Guion"/>
        <s v="John Erick Dowdle"/>
        <s v="Gary Dauberman"/>
        <s v="Richard Linklater"/>
        <s v="Anthony McCarten"/>
        <s v="Sylvester Stallone"/>
        <s v="Dan Sterling"/>
        <s v="Dennis Lehane"/>
        <s v="Thomas Berger"/>
        <s v="Andrew Jay Cohen"/>
        <s v="Jennifer Kent"/>
        <s v="Kate Angelo"/>
        <s v="Melissa K. Stack"/>
        <s v="GermÃ¡n Servidio"/>
        <s v="Nick Hornby"/>
        <s v="E. Max Frye"/>
        <s v="Kevin Eastman"/>
        <s v="Josh Appelbaum"/>
        <s v="Edward Neumeier"/>
        <s v="Joshua Zetumer"/>
        <s v="Michael Bacall"/>
        <s v="Mark Bomback"/>
        <s v="Richelle Mead"/>
        <s v="George Clooney"/>
        <s v="Phil Graziadei"/>
        <s v="Ronald Bass"/>
        <s v="Dean DeBlois"/>
        <s v="Lawrence Block"/>
        <s v="George Gatins"/>
        <s v="Seth MacFarlane"/>
        <s v="Nicholas Sparks"/>
        <s v="Bryan Sipe"/>
        <s v="Brian Burns"/>
        <s v="Max Landis"/>
        <s v="Reid Carolin"/>
        <s v="Josh A. Cagan"/>
        <s v="John McNamara"/>
        <s v="Tim Talbott"/>
        <s v="Darren Lemke"/>
        <s v="David Kajganich"/>
        <s v="Jeremy Garelick"/>
        <s v="Paula Pell"/>
        <s v="Billy Ray"/>
        <s v="William Goldman"/>
        <s v="Alan Bennett"/>
        <s v="Richard Price"/>
        <s v="John KÃ¥re Raake"/>
        <s v="Hannes Holm"/>
        <s v="Jesse Andrews"/>
        <s v="Phoebe Gloeckner"/>
        <s v="Robert Zemeckis"/>
        <s v="Scott Derrickson"/>
        <s v="Catherine Corsini"/>
        <s v="Oz Perkins"/>
        <s v="Anna Boden"/>
        <s v="Hajime Isayama"/>
        <s v="Alexi Kaye Campbell"/>
        <s v="Simon Kelton"/>
        <s v="Guy Hibbert"/>
        <s v="Sean Mewshaw"/>
        <s v="Steven Spielberg"/>
        <s v="Max Joseph"/>
        <s v="Patricia Rozema"/>
        <s v="Paul Weitz"/>
        <s v="Nagnath S. Inamdar"/>
        <s v="Angelina Jolie"/>
        <s v="Eric Aronson"/>
        <s v="Brett Haley"/>
        <s v="John Scott 3"/>
        <s v="Jason Pagan"/>
        <s v="Rupert Goold"/>
        <s v="Matt Brown"/>
        <s v="Nissar Modi"/>
        <s v="Nathan Parker"/>
        <s v="Rick Famuyiwa"/>
        <s v="Martin Zandvliet"/>
        <s v="Steven Lisberger"/>
        <s v="David Feeney"/>
        <s v="Todd Casey"/>
        <s v="Vijayendra Prasad"/>
        <s v="Robert Bolesto"/>
        <s v="Jean-Patrick Manchette"/>
        <s v="Jonathan Levine"/>
        <s v="Michael Polish"/>
        <s v="Edoardo Albinati"/>
        <s v="Tai-lee Chan"/>
        <s v="Christopher Cleveland"/>
        <s v="Chris Sparling"/>
        <s v="Luke Dawson"/>
        <s v="Steven Rogers"/>
        <s v="Mikko Alanne"/>
        <s v="Irena Brignull"/>
        <s v="Joachim Trier"/>
        <s v="Chris Lofing"/>
        <s v="David Farr"/>
        <s v="Matt Bettinelli-Olpin"/>
        <s v="Anders Thomas Jensen"/>
        <s v="Paul Gross"/>
        <s v="John Maclean"/>
        <s v="Donald Margulies"/>
        <s v="Jon Watts"/>
        <s v="Simon Stone"/>
        <s v="Ryan Landels"/>
        <s v="Apichatpong Weerasethakul"/>
        <s v="Brian Bird"/>
        <s v="Rachel Boynton"/>
        <s v="Josh Heald"/>
        <s v="Mitch Cullin"/>
        <s v="Andrew Haigh"/>
        <s v="Akira Kurosawa"/>
        <s v="Fede Alvarez"/>
        <s v="Pedro AlmodÃ³var"/>
        <s v="Sarah Adina Smith"/>
        <s v="Joshua Marston"/>
        <s v="Simon Aboud"/>
        <s v="Ronnie Christensen"/>
        <s v="Sabrina B. Karine"/>
        <s v="Eric Pearson"/>
        <s v="Tom O'Connor"/>
        <s v="Chase Palmer"/>
        <s v="Jonathan Goldstein"/>
        <s v="Hampton Fancher"/>
        <s v="Chris McKenna"/>
        <s v="Michael Berk"/>
        <s v="Hallie Meyers-Shyer"/>
        <s v="Gary Scott Thompson"/>
        <s v="Jordan Peele"/>
        <s v="Christopher Nolan"/>
        <s v="James Mangold"/>
        <s v="Allan Heinberg"/>
        <s v="Dan O'Bannon"/>
        <s v="Jerry Siegel"/>
        <s v="SebastiÃ¡n Lelio"/>
        <s v="Michael Pearce"/>
        <s v="Taylor Sheridan"/>
        <s v="Michael Green"/>
        <s v="Greta Gerwig"/>
        <s v="Yorgos Lanthimos"/>
        <s v="Jules Asner"/>
        <s v="Niall Leonard"/>
        <s v="Scott Lobdell"/>
        <s v="Art Marcum"/>
        <s v="Ronald Bronstein"/>
        <s v="Shirow Masamune"/>
        <s v="Pierre Christin"/>
        <s v="Kay Cannon"/>
        <s v="Stephen Schiff"/>
        <s v="Robert Ramsey"/>
        <s v="Rhett Reese"/>
        <s v="Tom Flynn"/>
        <s v="Jon Hartmere"/>
        <s v="Shaun Grant"/>
        <s v="Gary Spinelli"/>
        <s v="James Ponsoldt"/>
        <s v="Lucia Aniello"/>
        <s v="Stephen Sommers"/>
        <s v="Rick Rosner"/>
        <s v="Sean Flynn"/>
        <s v="Destin Daniel Cretton"/>
        <s v="Emily V. Gordon"/>
        <s v="Justin Benson"/>
        <s v="Cory Finley"/>
        <s v="David Marconi"/>
        <s v="Jim Harrison"/>
        <s v="Coralie Fargeat"/>
        <s v="Jo NesbÃ¸"/>
        <s v="Johannes Roberts"/>
        <s v="Liz Hannah"/>
        <s v="J. Mills Goodloe"/>
        <s v="Paul China"/>
        <s v="Logan Sparks"/>
        <s v="Trey Edward Shults"/>
        <s v="Maria Maggenti"/>
        <s v="Mike Makowsky"/>
        <s v="Adam Rifkin"/>
        <s v="Ho-min Ju"/>
        <s v="Josh Singer"/>
        <s v="William P. Wood"/>
        <s v="Ryan Engle"/>
        <s v="Jonah Hill"/>
        <s v="Chad St. John"/>
        <s v="Jungmi Oh"/>
        <s v="Aneesh Chaganty"/>
        <s v="Brian Kehoe"/>
        <s v="Bryan Bertino"/>
        <s v="Matthew Orton"/>
        <s v="Hirokazu Koreeda"/>
        <s v="Rafael Casal"/>
        <s v="Drew Pearce"/>
        <s v="David Birke"/>
        <s v="Geoffrey Fletcher"/>
        <s v="Brad Ingelsby"/>
        <s v="Bill Holderman"/>
        <s v="Crispian Mills"/>
        <s v="Boots Riley"/>
        <s v="Steven S. DeKnight"/>
        <s v="Etan Cohen"/>
        <s v="Chad Hodge"/>
        <s v="Michael Reisz"/>
        <s v="Daniele Sebastian Wiedenhaupt"/>
        <s v="Jean-Claude CarriÃ¨re"/>
        <s v="Bob Fisher"/>
        <s v="Matt Leslie"/>
        <s v="Joe Penna"/>
        <s v="Jennifer Lee"/>
        <s v="Roberta Hanley"/>
        <s v="Arijit Biswas"/>
        <s v="John Collee"/>
        <s v="Melissa McCarthy"/>
        <s v="Bart Layton"/>
        <s v="John Bellairs"/>
        <s v="Doug Atchison"/>
        <s v="Leo Rossi"/>
        <s v="Mark Kruger"/>
        <s v="Desiree Akhavan"/>
        <s v="Helen Edmundson"/>
        <s v="John Callahan"/>
        <s v="Nicole Holofcener"/>
        <s v="Jonathan Bernstein"/>
        <s v="Garrard Conley"/>
        <s v="William Davies"/>
        <s v="Rawson Marshall Thurber"/>
        <s v="Paul Dano"/>
        <s v="Bethany Ashton Wolf"/>
        <s v="Daniel Stiepleman"/>
        <s v="Yoru Sumino"/>
        <s v="Terry Gilliam"/>
        <s v="Robert Rodat"/>
        <s v="Brandon Boyce"/>
        <s v="Anthony Tambakis"/>
        <s v="Sam Levinson"/>
        <s v="Ashleigh Powell"/>
        <s v="Steve Galluccio"/>
        <s v="Todd Berger"/>
      </sharedItems>
    </cacheField>
    <cacheField name="star" numFmtId="0">
      <sharedItems/>
    </cacheField>
    <cacheField name="country" numFmtId="0">
      <sharedItems/>
    </cacheField>
    <cacheField name="budget" numFmtId="0">
      <sharedItems containsString="0" containsBlank="1" containsNumber="1" containsInteger="1" minValue="15000" maxValue="300000000"/>
    </cacheField>
    <cacheField name="gross" numFmtId="0">
      <sharedItems containsSemiMixedTypes="0" containsString="0" containsNumber="1" containsInteger="1" minValue="1808" maxValue="1236005118" count="1103">
        <n v="896678241"/>
        <n v="177378645"/>
        <n v="162242962"/>
        <n v="121616555"/>
        <n v="373661946"/>
        <n v="57130027"/>
        <n v="178062759"/>
        <n v="158733820"/>
        <n v="132511035"/>
        <n v="288467645"/>
        <n v="603873119"/>
        <n v="218122627"/>
        <n v="230884728"/>
        <n v="868390560"/>
        <n v="562363449"/>
        <n v="104478416"/>
        <n v="333535934"/>
        <n v="167882881"/>
        <n v="3814717"/>
        <n v="40445129"/>
        <n v="14454622"/>
        <n v="487287646"/>
        <n v="15716828"/>
        <n v="162949164"/>
        <n v="18637690"/>
        <n v="85638656"/>
        <n v="81979826"/>
        <n v="35294470"/>
        <n v="7022209"/>
        <n v="42013878"/>
        <n v="191466556"/>
        <n v="96258201"/>
        <n v="68766121"/>
        <n v="92374674"/>
        <n v="111069515"/>
        <n v="162944923"/>
        <n v="186797986"/>
        <n v="13411957"/>
        <n v="130982129"/>
        <n v="15785148"/>
        <n v="82468097"/>
        <n v="198636868"/>
        <n v="61385065"/>
        <n v="20901859"/>
        <n v="371594210"/>
        <n v="866999"/>
        <n v="31670620"/>
        <n v="262511490"/>
        <n v="97076152"/>
        <n v="46117696"/>
        <n v="147748505"/>
        <n v="7155807"/>
        <n v="76669554"/>
        <n v="68357079"/>
        <n v="72617068"/>
        <n v="65079104"/>
        <n v="381420"/>
        <n v="107516369"/>
        <n v="95763716"/>
        <n v="51024243"/>
        <n v="72662923"/>
        <n v="108539911"/>
        <n v="105316267"/>
        <n v="118090836"/>
        <n v="89083229"/>
        <n v="30526509"/>
        <n v="49334775"/>
        <n v="3947579"/>
        <n v="30894796"/>
        <n v="3942254"/>
        <n v="145166804"/>
        <n v="56995646"/>
        <n v="58072119"/>
        <n v="142400065"/>
        <n v="130154568"/>
        <n v="53321673"/>
        <n v="59981548"/>
        <n v="38075318"/>
        <n v="40442443"/>
        <n v="33296457"/>
        <n v="47329961"/>
        <n v="204681899"/>
        <n v="2635305"/>
        <n v="92884429"/>
        <n v="102854431"/>
        <n v="49327405"/>
        <n v="93983911"/>
        <n v="11098131"/>
        <n v="47074133"/>
        <n v="40070995"/>
        <n v="21577624"/>
        <n v="52164016"/>
        <n v="314432837"/>
        <n v="155457327"/>
        <n v="22984628"/>
        <n v="163995949"/>
        <n v="5969708"/>
        <n v="144146816"/>
        <n v="29621722"/>
        <n v="71022693"/>
        <n v="57479076"/>
        <n v="2935242"/>
        <n v="50871113"/>
        <n v="23563727"/>
        <n v="21448782"/>
        <n v="46201432"/>
        <n v="58231520"/>
        <n v="916051"/>
        <n v="10777375"/>
        <n v="5229643"/>
        <n v="881779"/>
        <n v="856085151"/>
        <n v="17521290"/>
        <n v="12693645"/>
        <n v="29612137"/>
        <n v="3344431"/>
        <n v="42580321"/>
        <n v="91196419"/>
        <n v="97918663"/>
        <n v="981817"/>
        <n v="27165581"/>
        <n v="524668"/>
        <n v="14189860"/>
        <n v="2456454"/>
        <n v="90754475"/>
        <n v="11665465"/>
        <n v="18586834"/>
        <n v="18618284"/>
        <n v="67192859"/>
        <n v="269755"/>
        <n v="8012838"/>
        <n v="15151744"/>
        <n v="4408011"/>
        <n v="37245453"/>
        <n v="28237488"/>
        <n v="351401"/>
        <n v="13485145"/>
        <n v="67937494"/>
        <n v="674918"/>
        <n v="3399228"/>
        <n v="251495"/>
        <n v="258227"/>
        <n v="38741732"/>
        <n v="1266341"/>
        <n v="2708087"/>
        <n v="92076"/>
        <n v="17709155"/>
        <n v="36099"/>
        <n v="3601974"/>
        <n v="2138742"/>
        <n v="17492014"/>
        <n v="291465373"/>
        <n v="158964610"/>
        <n v="163362095"/>
        <n v="109676311"/>
        <n v="326706115"/>
        <n v="616502912"/>
        <n v="83850267"/>
        <n v="1066179747"/>
        <n v="495303"/>
        <n v="120673227"/>
        <n v="57194667"/>
        <n v="14821658"/>
        <n v="70595464"/>
        <n v="760006945"/>
        <n v="307127625"/>
        <n v="101058954"/>
        <n v="48618191"/>
        <n v="171720398"/>
        <n v="77356942"/>
        <n v="60917189"/>
        <n v="186003591"/>
        <n v="38500726"/>
        <n v="9380029"/>
        <n v="38623262"/>
        <n v="391081192"/>
        <n v="12834936"/>
        <n v="99255460"/>
        <n v="37598767"/>
        <n v="70009308"/>
        <n v="16468343"/>
        <n v="460435291"/>
        <n v="111476513"/>
        <n v="240685326"/>
        <n v="205850134"/>
        <n v="100605135"/>
        <n v="38629478"/>
        <n v="49332692"/>
        <n v="135039924"/>
        <n v="56308881"/>
        <n v="57232879"/>
        <n v="2294291"/>
        <n v="180557550"/>
        <n v="6566277"/>
        <n v="87528173"/>
        <n v="13939963"/>
        <n v="26768563"/>
        <n v="31976848"/>
        <n v="114197742"/>
        <n v="159291809"/>
        <n v="89433436"/>
        <n v="63365859"/>
        <n v="53653224"/>
        <n v="250425512"/>
        <n v="155430335"/>
        <n v="42269923"/>
        <n v="163794509"/>
        <n v="8095658"/>
        <n v="49814392"/>
        <n v="82751189"/>
        <n v="63368939"/>
        <n v="245292"/>
        <n v="11130889"/>
        <n v="156318"/>
        <n v="777087"/>
        <n v="2520835"/>
        <n v="2035468"/>
        <n v="16627188"/>
        <n v="5515163"/>
        <n v="25229168"/>
        <n v="301047"/>
        <n v="70711175"/>
        <n v="5925637"/>
        <n v="78810595"/>
        <n v="1689984"/>
        <n v="3269736"/>
        <n v="8224998"/>
        <n v="76182388"/>
        <n v="171627166"/>
        <n v="137515140"/>
        <n v="34612443"/>
        <n v="118114220"/>
        <n v="84785914"/>
        <n v="170812526"/>
        <n v="709709780"/>
        <n v="942172396"/>
        <n v="56675895"/>
        <n v="131016624"/>
        <n v="269755430"/>
        <n v="894983373"/>
        <n v="388156011"/>
        <n v="80743363"/>
        <n v="585410052"/>
        <n v="7918035"/>
        <n v="34806812"/>
        <n v="232372681"/>
        <n v="65048678"/>
        <n v="101276318"/>
        <n v="57470220"/>
        <n v="6673032"/>
        <n v="203553311"/>
        <n v="219922417"/>
        <n v="153383627"/>
        <n v="228738393"/>
        <n v="14353654"/>
        <n v="35310019"/>
        <n v="137587063"/>
        <n v="47817020"/>
        <n v="7938872"/>
        <n v="80460948"/>
        <n v="255614941"/>
        <n v="56107312"/>
        <n v="444100035"/>
        <n v="92011561"/>
        <n v="196393745"/>
        <n v="77621983"/>
        <n v="70016220"/>
        <n v="29625761"/>
        <n v="311312624"/>
        <n v="145710347"/>
        <n v="152005713"/>
        <n v="147717833"/>
        <n v="75513170"/>
        <n v="32730062"/>
        <n v="22382047"/>
        <n v="293514336"/>
        <n v="128453183"/>
        <n v="130290885"/>
        <n v="132963417"/>
        <n v="87019158"/>
        <n v="59768495"/>
        <n v="35728183"/>
        <n v="372234864"/>
        <n v="258097122"/>
        <n v="44852"/>
        <n v="553198"/>
        <n v="169333034"/>
        <n v="92991835"/>
        <n v="175372502"/>
        <n v="67091915"/>
        <n v="119483446"/>
        <n v="193355800"/>
        <n v="43095175"/>
        <n v="25038466"/>
        <n v="29541790"/>
        <n v="156835339"/>
        <n v="459242249"/>
        <n v="11293663"/>
        <n v="78638987"/>
        <n v="82169884"/>
        <n v="139352633"/>
        <n v="84297309"/>
        <n v="536414293"/>
        <n v="2340110"/>
        <n v="46789413"/>
        <n v="49050886"/>
        <n v="253625427"/>
        <n v="48443734"/>
        <n v="232225908"/>
        <n v="163728902"/>
        <n v="105833257"/>
        <n v="169748929"/>
        <n v="34085749"/>
        <n v="418765519"/>
        <n v="378410542"/>
        <n v="25740863"/>
        <n v="269958228"/>
        <n v="43343384"/>
        <n v="108902486"/>
        <n v="49259766"/>
        <n v="113244290"/>
        <n v="163403799"/>
        <n v="44734660"/>
        <n v="172394180"/>
        <n v="113398237"/>
        <n v="178767383"/>
        <n v="22818256"/>
        <n v="78201830"/>
        <n v="159808370"/>
        <n v="41627431"/>
        <n v="403449830"/>
        <n v="629443428"/>
        <n v="244232688"/>
        <n v="309979994"/>
        <n v="18755936"/>
        <n v="76014335"/>
        <n v="101624843"/>
        <n v="201545517"/>
        <n v="162655351"/>
        <n v="11227336"/>
        <n v="92649419"/>
        <n v="51262751"/>
        <n v="55990299"/>
        <n v="128792411"/>
        <n v="2260712"/>
        <n v="211787511"/>
        <n v="223241637"/>
        <n v="115900897"/>
        <n v="34816824"/>
        <n v="71571300"/>
        <n v="225132113"/>
        <n v="64828421"/>
        <n v="66476363"/>
        <n v="230685453"/>
        <n v="10161493"/>
        <n v="204313400"/>
        <n v="168319243"/>
        <n v="4658401"/>
        <n v="255743093"/>
        <n v="111231041"/>
        <n v="39952437"/>
        <n v="33556631"/>
        <n v="22472631"/>
        <n v="87066930"/>
        <n v="233093859"/>
        <n v="39164441"/>
        <n v="27090159"/>
        <n v="4629770"/>
        <n v="8808935"/>
        <n v="44004502"/>
        <n v="188126"/>
        <n v="7034698"/>
        <n v="113864059"/>
        <n v="16724933"/>
        <n v="3185113"/>
        <n v="50007546"/>
        <n v="3982459"/>
        <n v="51699984"/>
        <n v="269784201"/>
        <n v="3534313"/>
        <n v="49944325"/>
        <n v="106407672"/>
        <n v="219375562"/>
        <n v="5530764"/>
        <n v="62803180"/>
        <n v="27712362"/>
        <n v="152039882"/>
        <n v="52933513"/>
        <n v="129710514"/>
        <n v="16580250"/>
        <n v="19152009"/>
        <n v="108979549"/>
        <n v="14796236"/>
        <n v="57197876"/>
        <n v="16937968"/>
        <n v="79498846"/>
        <n v="41319039"/>
        <n v="85897593"/>
        <n v="68282844"/>
        <n v="78094714"/>
        <n v="64444713"/>
        <n v="16691303"/>
        <n v="171844840"/>
        <n v="1790061"/>
        <n v="90842646"/>
        <n v="104414200"/>
        <n v="232617430"/>
        <n v="10848783"/>
        <n v="69095771"/>
        <n v="68777554"/>
        <n v="24964890"/>
        <n v="1808"/>
        <n v="36348784"/>
        <n v="55720772"/>
        <n v="12035862"/>
        <n v="28190603"/>
        <n v="150166126"/>
        <n v="219103655"/>
        <n v="25533818"/>
        <n v="39421467"/>
        <n v="13657649"/>
        <n v="39457342"/>
        <n v="7043835"/>
        <n v="51417188"/>
        <n v="26096852"/>
        <n v="47405566"/>
        <n v="34572541"/>
        <n v="60253843"/>
        <n v="41633384"/>
        <n v="5672031"/>
        <n v="100734718"/>
        <n v="129540522"/>
        <n v="108394089"/>
        <n v="106387141"/>
        <n v="48428063"/>
        <n v="29196409"/>
        <n v="27127620"/>
        <n v="17874044"/>
        <n v="95714875"/>
        <n v="115375850"/>
        <n v="122444772"/>
        <n v="282737"/>
        <n v="71585235"/>
        <n v="68234154"/>
        <n v="2404300"/>
        <n v="48858618"/>
        <n v="2425535"/>
        <n v="54004950"/>
        <n v="73830347"/>
        <n v="183348429"/>
        <n v="33334176"/>
        <n v="1745470"/>
        <n v="16443609"/>
        <n v="15821907"/>
        <n v="1159578"/>
        <n v="76514050"/>
        <n v="13085023"/>
        <n v="44420167"/>
        <n v="348327"/>
        <n v="40105542"/>
        <n v="96753696"/>
        <n v="6577779"/>
        <n v="1060941"/>
        <n v="67153225"/>
        <n v="102366815"/>
        <n v="77578320"/>
        <n v="20768906"/>
        <n v="10606422"/>
        <n v="296557"/>
        <n v="45719985"/>
        <n v="7787487"/>
        <n v="10629321"/>
        <n v="36020534"/>
        <n v="443140005"/>
        <n v="17280326"/>
        <n v="386078"/>
        <n v="21202829"/>
        <n v="77211836"/>
        <n v="12014663"/>
        <n v="101215"/>
        <n v="39886986"/>
        <n v="5805279"/>
        <n v="20458873"/>
        <n v="292817898"/>
        <n v="85280250"/>
        <n v="15779455"/>
        <n v="36088028"/>
        <n v="44276335"/>
        <n v="19651093"/>
        <n v="26973554"/>
        <n v="14374652"/>
        <n v="10371451"/>
        <n v="78176181"/>
        <n v="76025134"/>
        <n v="41771168"/>
        <n v="26676"/>
        <n v="105647102"/>
        <n v="3676533"/>
        <n v="90508336"/>
        <n v="325286646"/>
        <n v="5102705"/>
        <n v="7878856"/>
        <n v="50812934"/>
        <n v="18434328"/>
        <n v="1595417"/>
        <n v="38332994"/>
        <n v="221805"/>
        <n v="17976667"/>
        <n v="13514"/>
        <n v="27093592"/>
        <n v="6149356"/>
        <n v="9322895"/>
        <n v="53319615"/>
        <n v="48190704"/>
        <n v="1671196"/>
        <n v="12106921"/>
        <n v="15625544"/>
        <n v="36351945"/>
        <n v="405861"/>
        <n v="2169799"/>
        <n v="15134293"/>
        <n v="203509374"/>
        <n v="21500813"/>
        <n v="24792815"/>
        <n v="11103434"/>
        <n v="3945217"/>
        <n v="449702"/>
        <n v="37981984"/>
        <n v="453708"/>
        <n v="146149"/>
        <n v="3696522"/>
        <n v="25603"/>
        <n v="635162"/>
        <n v="2820490"/>
        <n v="370569774"/>
        <n v="449326618"/>
        <n v="3741098"/>
        <n v="288383523"/>
        <n v="626137675"/>
        <n v="151653750"/>
        <n v="110206216"/>
        <n v="214945591"/>
        <n v="426588510"/>
        <n v="77187281"/>
        <n v="219851172"/>
        <n v="69935600"/>
        <n v="216639112"/>
        <n v="145051197"/>
        <n v="149228077"/>
        <n v="89792502"/>
        <n v="23308615"/>
        <n v="149542245"/>
        <n v="226904017"/>
        <n v="352616690"/>
        <n v="136515867"/>
        <n v="216197492"/>
        <n v="173930596"/>
        <n v="59389433"/>
        <n v="97231420"/>
        <n v="19123767"/>
        <n v="694713380"/>
        <n v="9232318"/>
        <n v="161849455"/>
        <n v="135710029"/>
        <n v="1123794079"/>
        <n v="174822325"/>
        <n v="81529126"/>
        <n v="68851475"/>
        <n v="63523283"/>
        <n v="17039814"/>
        <n v="147332697"/>
        <n v="299268508"/>
        <n v="209838559"/>
        <n v="483866518"/>
        <n v="33750478"/>
        <n v="543848418"/>
        <n v="53898845"/>
        <n v="132274484"/>
        <n v="152930623"/>
        <n v="97984015"/>
        <n v="481800873"/>
        <n v="28013733"/>
        <n v="86752352"/>
        <n v="71508440"/>
        <n v="75055070"/>
        <n v="82087155"/>
        <n v="22926076"/>
        <n v="185770310"/>
        <n v="127869379"/>
        <n v="285984"/>
        <n v="58409247"/>
        <n v="3143514"/>
        <n v="4633668"/>
        <n v="5200601"/>
        <n v="34710627"/>
        <n v="1188194"/>
        <n v="177584879"/>
        <n v="75450437"/>
        <n v="9148519"/>
        <n v="19504039"/>
        <n v="4778439"/>
        <n v="63782078"/>
        <n v="41097853"/>
        <n v="177243185"/>
        <n v="373993951"/>
        <n v="157887643"/>
        <n v="26895481"/>
        <n v="34942188"/>
        <n v="9058065"/>
        <n v="54169363"/>
        <n v="44287131"/>
        <n v="10656155"/>
        <n v="54819301"/>
        <n v="96070507"/>
        <n v="196114570"/>
        <n v="376152455"/>
        <n v="592116"/>
        <n v="25807712"/>
        <n v="20014680"/>
        <n v="16816647"/>
        <n v="82499399"/>
        <n v="713616"/>
        <n v="9617377"/>
        <n v="21947209"/>
        <n v="10578643"/>
        <n v="92654"/>
        <n v="1944287"/>
        <n v="1048704"/>
        <n v="183018522"/>
        <n v="8315"/>
        <n v="27039669"/>
        <n v="1544989"/>
        <n v="140470746"/>
        <n v="9368803"/>
        <n v="3783865"/>
        <n v="85446075"/>
        <n v="55362705"/>
        <n v="512245"/>
        <n v="41564670"/>
        <n v="245027"/>
        <n v="34618867"/>
        <n v="29664140"/>
        <n v="84384002"/>
        <n v="48963137"/>
        <n v="73100172"/>
        <n v="9929706"/>
        <n v="141951"/>
        <n v="73244881"/>
        <n v="7396"/>
        <n v="96262212"/>
        <n v="14107313"/>
        <n v="35485056"/>
        <n v="20546518"/>
        <n v="7029095"/>
        <n v="104907746"/>
        <n v="81493846"/>
        <n v="14758997"/>
        <n v="41863726"/>
        <n v="5072654"/>
        <n v="18369"/>
        <n v="1946254"/>
        <n v="1581252"/>
        <n v="15950164"/>
        <n v="5990754"/>
        <n v="3499442"/>
        <n v="146222"/>
        <n v="13090471"/>
        <n v="1402307"/>
        <n v="316199"/>
        <n v="11039031"/>
        <n v="21107746"/>
        <n v="50365498"/>
        <n v="16190771"/>
        <n v="16863583"/>
        <n v="11350665"/>
        <n v="2801166"/>
        <n v="7942116"/>
        <n v="38084162"/>
        <n v="12128575"/>
        <n v="1577272"/>
        <n v="459234"/>
        <n v="119772232"/>
        <n v="29699345"/>
        <n v="1150681"/>
        <n v="17415418"/>
        <n v="22842887"/>
        <n v="142802657"/>
        <n v="12042"/>
        <n v="59520298"/>
        <n v="131208"/>
        <n v="2669366"/>
        <n v="30962335"/>
        <n v="22187813"/>
        <n v="55494066"/>
        <n v="6202879"/>
        <n v="56012642"/>
        <n v="31083599"/>
        <n v="636399"/>
        <n v="3428048"/>
        <n v="2122909"/>
        <n v="123054041"/>
        <n v="38390020"/>
        <n v="5277766"/>
        <n v="114281051"/>
        <n v="12558931"/>
        <n v="23589"/>
        <n v="92748"/>
        <n v="9374932"/>
        <n v="2176576"/>
        <n v="22549338"/>
        <n v="5341221"/>
        <n v="24740061"/>
        <n v="12666449"/>
        <n v="39439355"/>
        <n v="351723989"/>
        <n v="173965010"/>
        <n v="925762"/>
        <n v="587174"/>
        <n v="1412181"/>
        <n v="97195"/>
        <n v="652228"/>
        <n v="17056265"/>
        <n v="12673462"/>
        <n v="500207"/>
        <n v="805574"/>
        <n v="123854"/>
        <n v="758754"/>
        <n v="9058564"/>
        <n v="11156836"/>
        <n v="8366493"/>
        <n v="5853509"/>
        <n v="7804337"/>
        <n v="3114953"/>
        <n v="1031243"/>
        <n v="5464885"/>
        <n v="2891812"/>
        <n v="11621777"/>
        <n v="31673928"/>
        <n v="443990"/>
        <n v="11806432"/>
        <n v="773350147"/>
        <n v="701729206"/>
        <n v="86081711"/>
        <n v="370541256"/>
        <n v="369330363"/>
        <n v="714421503"/>
        <n v="172945750"/>
        <n v="49396747"/>
        <n v="414351546"/>
        <n v="36869414"/>
        <n v="288885818"/>
        <n v="47398992"/>
        <n v="962182865"/>
        <n v="192330738"/>
        <n v="348319861"/>
        <n v="458863600"/>
        <n v="48428048"/>
        <n v="7253160"/>
        <n v="233555708"/>
        <n v="211822697"/>
        <n v="746045700"/>
        <n v="4942449"/>
        <n v="111928365"/>
        <n v="21947454"/>
        <n v="127994610"/>
        <n v="10676194"/>
        <n v="252712101"/>
        <n v="244819862"/>
        <n v="84419388"/>
        <n v="57063861"/>
        <n v="136853506"/>
        <n v="379014294"/>
        <n v="524976069"/>
        <n v="66980456"/>
        <n v="337580051"/>
        <n v="547426372"/>
        <n v="25574387"/>
        <n v="708982323"/>
        <n v="758411779"/>
        <n v="212902372"/>
        <n v="161459297"/>
        <n v="755356711"/>
        <n v="1882074"/>
        <n v="363204635"/>
        <n v="307166834"/>
        <n v="41898409"/>
        <n v="257579282"/>
        <n v="48137666"/>
        <n v="123726688"/>
        <n v="214657577"/>
        <n v="11782625"/>
        <n v="18658381"/>
        <n v="1104054072"/>
        <n v="14710975"/>
        <n v="29916207"/>
        <n v="270665134"/>
        <n v="10312540"/>
        <n v="126069509"/>
        <n v="196710396"/>
        <n v="30642704"/>
        <n v="52501541"/>
        <n v="19206513"/>
        <n v="2700051"/>
        <n v="201965915"/>
        <n v="485004754"/>
        <n v="53424681"/>
        <n v="242688965"/>
        <n v="331333876"/>
        <n v="710644566"/>
        <n v="39407616"/>
        <n v="71416730"/>
        <n v="15642346"/>
        <n v="156706638"/>
        <n v="24343"/>
        <n v="169837010"/>
        <n v="462875"/>
        <n v="621537519"/>
        <n v="359200044"/>
        <n v="58834384"/>
        <n v="203277636"/>
        <n v="114178613"/>
        <n v="268175631"/>
        <n v="87189756"/>
        <n v="38609668"/>
        <n v="4366460"/>
        <n v="242786137"/>
        <n v="607595"/>
        <n v="117813057"/>
        <n v="43709744"/>
        <n v="11430025"/>
        <n v="1026288"/>
        <n v="663114"/>
        <n v="62944815"/>
        <n v="34227298"/>
        <n v="112983889"/>
        <n v="158261424"/>
        <n v="26250020"/>
        <n v="7545758"/>
        <n v="79799880"/>
        <n v="105011053"/>
        <n v="34854990"/>
        <n v="27391084"/>
        <n v="6738764"/>
        <n v="85512300"/>
        <n v="41387687"/>
        <n v="12951093"/>
        <n v="12975143"/>
        <n v="30692889"/>
        <n v="90777"/>
        <n v="9074749"/>
        <n v="3224947"/>
        <n v="48623572"/>
        <n v="1775133"/>
        <n v="61181942"/>
        <n v="828874"/>
        <n v="37461274"/>
        <n v="53329150"/>
        <n v="3778938"/>
        <n v="5659286"/>
        <n v="38348"/>
        <n v="422746"/>
        <n v="30810658"/>
        <n v="61619773"/>
        <n v="46152800"/>
        <n v="35259653"/>
        <n v="85978292"/>
        <n v="282083"/>
        <n v="77142388"/>
        <n v="95437994"/>
        <n v="5425148"/>
        <n v="11122090"/>
        <n v="92166"/>
        <n v="7205073"/>
        <n v="11350917"/>
        <n v="3334927"/>
        <n v="47275717"/>
        <n v="7452512"/>
        <n v="1663165"/>
        <n v="33213241"/>
        <n v="17671101"/>
        <n v="5261595"/>
        <n v="12252684"/>
        <n v="72629670"/>
        <n v="381839"/>
        <n v="2084628"/>
        <n v="17986781"/>
        <n v="3169553"/>
        <n v="4215849"/>
        <n v="51380201"/>
        <n v="61548707"/>
        <n v="121126188"/>
        <n v="108846"/>
        <n v="24177137"/>
        <n v="52395996"/>
        <n v="4842699"/>
        <n v="5497104"/>
        <n v="157029618"/>
        <n v="45710059"/>
        <n v="3394174"/>
        <n v="906995"/>
        <n v="38356892"/>
        <n v="42426912"/>
        <n v="27972023"/>
        <n v="97571250"/>
        <n v="1160724"/>
        <n v="42964410"/>
        <n v="121827"/>
        <n v="35275"/>
        <n v="4765472"/>
        <n v="87768"/>
        <n v="1295574"/>
        <n v="3072991"/>
        <n v="143658"/>
        <n v="1505434"/>
        <n v="2333684"/>
        <n v="98932"/>
        <n v="2801508"/>
        <n v="8527658"/>
        <n v="14431253"/>
        <n v="13081651"/>
        <n v="41325328"/>
        <n v="29355203"/>
        <n v="14430249"/>
        <n v="48782670"/>
        <n v="162360636"/>
        <n v="1153337496"/>
        <n v="157830487"/>
        <n v="14459330"/>
        <n v="22546233"/>
        <n v="73121"/>
        <n v="217473"/>
        <n v="353808"/>
        <n v="9037058"/>
        <n v="7400324"/>
        <n v="853983911"/>
        <n v="150847274"/>
        <n v="176600207"/>
        <n v="701796444"/>
        <n v="880166924"/>
        <n v="259334548"/>
        <n v="863756051"/>
        <n v="962542945"/>
        <n v="177856751"/>
        <n v="37270721"/>
        <n v="1236005118"/>
        <n v="255589157"/>
        <n v="527016307"/>
        <n v="226945087"/>
        <n v="619179950"/>
        <n v="822824522"/>
        <n v="240891763"/>
        <n v="171547802"/>
        <n v="306209289"/>
        <n v="657926987"/>
        <n v="44516999"/>
        <n v="794881442"/>
        <n v="195333312"/>
        <n v="8003180"/>
        <n v="566652812"/>
        <n v="410902662"/>
        <n v="160192267"/>
        <n v="1744071"/>
        <n v="53939297"/>
        <n v="100014025"/>
        <n v="43980821"/>
        <n v="352794081"/>
        <n v="148675066"/>
        <n v="78966486"/>
        <n v="7027336"/>
        <n v="48453605"/>
        <n v="381545846"/>
        <n v="125479266"/>
        <n v="605425157"/>
        <n v="3283369"/>
        <n v="516540"/>
        <n v="169846945"/>
        <n v="59284015"/>
        <n v="35669017"/>
        <n v="225973340"/>
        <n v="113231078"/>
        <n v="185400345"/>
        <n v="67234188"/>
        <n v="9360514"/>
        <n v="10971298"/>
        <n v="73475268"/>
        <n v="100541806"/>
        <n v="43069254"/>
        <n v="47756590"/>
        <n v="125856180"/>
        <n v="397783"/>
        <n v="306515884"/>
        <n v="134866593"/>
        <n v="490719763"/>
        <n v="221600160"/>
        <n v="40656399"/>
        <n v="47347283"/>
        <n v="346118277"/>
        <n v="415933406"/>
        <n v="409231607"/>
        <n v="26800152"/>
        <n v="26351322"/>
        <n v="27869129"/>
        <n v="22088533"/>
        <n v="10060903"/>
        <n v="56411585"/>
        <n v="956425"/>
        <n v="3187255"/>
        <n v="145418070"/>
        <n v="15645616"/>
        <n v="913331"/>
        <n v="102952888"/>
        <n v="43155261"/>
        <n v="29820616"/>
        <n v="62198461"/>
        <n v="180419231"/>
        <n v="61621140"/>
        <n v="1951683"/>
        <n v="14725"/>
        <n v="142337240"/>
        <n v="2728446"/>
        <n v="56996304"/>
        <n v="12751667"/>
        <n v="19735344"/>
        <n v="16373843"/>
        <n v="2443584"/>
        <n v="2583"/>
        <n v="14410"/>
        <n v="109383972"/>
        <n v="105713218"/>
        <n v="796368"/>
        <n v="428028233"/>
        <n v="19176163"/>
        <n v="9303022"/>
        <n v="9330075"/>
        <n v="75984700"/>
        <n v="7578063"/>
        <n v="75462037"/>
        <n v="7997774"/>
        <n v="94019120"/>
        <n v="31039126"/>
        <n v="53918723"/>
        <n v="10421847"/>
        <n v="17612099"/>
        <n v="67999335"/>
        <n v="5006989"/>
        <n v="13143056"/>
        <n v="988687"/>
        <n v="18653107"/>
        <n v="94539426"/>
        <n v="13313581"/>
        <n v="51738549"/>
        <n v="148504"/>
        <n v="245416"/>
        <n v="104438188"/>
        <n v="730762"/>
        <n v="18170707"/>
        <n v="290930148"/>
        <n v="40466970"/>
        <n v="41142379"/>
        <n v="20343051"/>
        <n v="95330710"/>
        <n v="98203196"/>
        <n v="11473638"/>
        <n v="26713187"/>
        <n v="91244913"/>
        <n v="42027"/>
        <n v="4165776"/>
        <n v="132675864"/>
        <n v="487420"/>
        <n v="62475342"/>
        <n v="21315827"/>
        <n v="65859911"/>
        <n v="4080073"/>
        <n v="131523093"/>
        <n v="4376819"/>
        <n v="6412349"/>
        <n v="5580940"/>
        <n v="62567"/>
        <n v="1474577"/>
        <n v="167885588"/>
        <n v="11710110"/>
        <n v="4241656"/>
        <n v="12442161"/>
        <n v="14293601"/>
        <n v="11853081"/>
        <n v="158972499"/>
        <n v="304868961"/>
        <n v="3321367"/>
        <n v="17860397"/>
        <n v="16376066"/>
        <n v="38755900"/>
        <n v="33748006"/>
        <n v="2390383"/>
        <n v="953953"/>
        <n v="13061491"/>
        <n v="4623836"/>
        <n v="2177678"/>
        <n v="11001627"/>
        <n v="2584988"/>
        <n v="16024987"/>
        <n v="173961069"/>
        <n v="1362536"/>
        <n v="27506452"/>
      </sharedItems>
    </cacheField>
    <cacheField name="company" numFmtId="0">
      <sharedItems count="479">
        <s v="Warner Bros."/>
        <s v="Universal Pictures"/>
        <s v="Columbia Pictures"/>
        <s v="Focus Features"/>
        <s v="Celador Films"/>
        <s v="Dimension Films"/>
        <s v="New Line Cinema"/>
        <s v="Paramount Pictures"/>
        <s v="Twentieth Century Fox"/>
        <s v="Lucasfilm"/>
        <s v="Touchstone Pictures"/>
        <s v="Baker Street"/>
        <s v="Blue Budgie Films Limited"/>
        <s v="New Regency Productions"/>
        <s v="Dreamworks Pictures"/>
        <s v="Eden Rock Media"/>
        <s v="BBC Films"/>
        <s v="Next Entertainment"/>
        <s v="Rogue Pictures"/>
        <s v="Lions Gate Films"/>
        <s v="Alcon Entertainment"/>
        <s v="Fox 2000 Pictures"/>
        <s v="Walt Disney Pictures"/>
        <s v="Destination Films"/>
        <s v="Rent Productions LLC"/>
        <s v="Twentieth Century Fox Animation"/>
        <s v="Twisted Pictures"/>
        <s v="EuropaCorp"/>
        <s v="Coach Carter"/>
        <s v="Entertainment Manufacturing Company"/>
        <s v="Andrea Sperling Productions"/>
        <s v="Metro-Goldwyn-Mayer (MGM)"/>
        <s v="Inferno Distribution"/>
        <s v="Bergman Lustig Productions"/>
        <s v="Australian Film Finance Corporation (AFFC)"/>
        <s v="PathÃ© Pictures International"/>
        <s v="Screen Gems"/>
        <s v="John Wells Productions"/>
        <s v="Conundrum Entertainment"/>
        <s v="The Family Stone"/>
        <s v="United Artists"/>
        <s v="Samuel Goldwyn Films"/>
        <s v="All Girl Productions"/>
        <s v="Revolution Studios"/>
        <s v="Di Bonaventura Pictures"/>
        <s v="Crunk Pictures"/>
        <s v="AVCO Embassy Pictures"/>
        <s v="IFC Productions"/>
        <s v="Miramax"/>
        <s v="Morison Film Group"/>
        <s v="Avi Arad Productions"/>
        <s v="State Street Pictures"/>
        <s v="AITD Productions"/>
        <s v="Allan Zeman Productions"/>
        <s v="Tag Entertainment"/>
        <s v="R.P. Productions"/>
        <s v="Eurasia Investments"/>
        <s v="Sahamongkolfilm Co."/>
        <s v="House &amp; Moorhouse Films"/>
        <s v="HBO Films"/>
        <s v="Franchise Pictures"/>
        <s v="Summit Entertainment"/>
        <s v="Industry Entertainment"/>
        <s v="IFC Films"/>
        <s v="Belladonna Productions"/>
        <s v="Crescent Drive Pictures"/>
        <s v="El Camino Pictures"/>
        <s v="Prime Film Productions LLC"/>
        <s v="Zentropa Entertainments"/>
        <s v="Junebug Movie"/>
        <s v="Morgan Creek Entertainment"/>
        <s v="Coproduction Office"/>
        <s v="Applause Bhansali Productions"/>
        <s v="Bulbul Films"/>
        <s v="Movision"/>
        <s v="Nord-Ouest Films"/>
        <s v="Big Screen Entertainment Group"/>
        <s v="Warner Independent Pictures (WIP)"/>
        <s v="Bob Yari Productions"/>
        <s v="Estudios Picasso"/>
        <s v="Icon Productions"/>
        <s v="Fox Searchlight Pictures"/>
        <s v="Wiedemann &amp; Berg Filmproduktion"/>
        <s v="Gold Circle Films"/>
        <s v="Craven-Maddalena Films"/>
        <s v="TriStar Pictures"/>
        <s v="DreamWorks"/>
        <s v="The Weinstein Company"/>
        <s v="Left Turn Films"/>
        <s v="Red Hour Films"/>
        <s v="Fu Works"/>
        <s v="Kaltenbach Pictures"/>
        <s v="Chungeorahm Film"/>
        <s v="Chockstone Pictures"/>
        <s v="MTV Films"/>
        <s v="Bold Films"/>
        <s v="Adam Packer Film Productions"/>
        <s v="Millennium Films"/>
        <s v="Arc Productions"/>
        <s v="Qwerty Films"/>
        <s v="Dharma Productions"/>
        <s v="Film Science"/>
        <s v="Shangri-La Entertainment"/>
        <s v="Film Afrika Worldwide"/>
        <s v="Lionsgate"/>
        <s v="Hoot Productions LLC"/>
        <s v="Paramount Vantage"/>
        <s v="Alliance Atlantis Communications"/>
        <s v="DNA Films"/>
        <s v="Fox Atomic"/>
        <s v="Walden Media"/>
        <s v="Celluloid Dreams"/>
        <s v="Blumhouse Productions"/>
        <s v="Kudos Film and Television"/>
        <s v="DreamWorks Animation"/>
        <s v="Forensic Films"/>
        <s v="Karbo Vantas Entertainment"/>
        <s v="Walt Disney Animation Studios"/>
        <s v="Samuels Media"/>
        <s v="Haishang Films"/>
        <s v="Solana Films"/>
        <s v="Capitol Films"/>
        <s v="MEDIA Programme of the European Union"/>
        <s v="Young Hannibal Productions"/>
        <s v="Pierpoline Films"/>
        <s v="Sidney Kimmel Entertainment"/>
        <s v="Matten Productions"/>
        <s v="Voltage Pictures"/>
        <s v="Wild Bunch"/>
        <s v="Imagine Entertainment"/>
        <s v="EFTI"/>
        <s v="Casey Silver Productions"/>
        <s v="Vertigo Films"/>
        <s v="Mosaic"/>
        <s v="Abandon Entertainment"/>
        <s v="Shocking Bottle"/>
        <s v="Film4"/>
        <s v="Picturehouse"/>
        <s v="Goodspeed Productions"/>
        <s v="Lakeshore Entertainment"/>
        <s v="Endgame Entertainment"/>
        <s v="Beijing Film Studio"/>
        <s v="Overture Films"/>
        <s v="Number 9 Films"/>
        <s v="Guardian Trust Company"/>
        <s v="Armian Pictures"/>
        <s v="Lucasfilm Animation"/>
        <s v="Broadway Video"/>
        <s v="Wayfare Entertainment"/>
        <s v="Yellow Bird"/>
        <s v="Ternion Pictures"/>
        <s v="Fade to Black Productions"/>
        <s v="Cinema Libre Studio"/>
        <s v="Barbarian Films"/>
        <s v="Dino De Laurentiis Company"/>
        <s v="StudioCanal"/>
        <s v="Mod Producciones"/>
        <s v="Echo Lake Entertainment"/>
        <s v="Canadian Film Development Corporation (CFDC)"/>
        <s v="GK Films"/>
        <s v="Canal+"/>
        <s v="Why Not Productions"/>
        <s v="Curmudgeon Films"/>
        <s v="Lleju Productions"/>
        <s v="Erre Produzioni"/>
        <s v="Califilm"/>
        <s v="CJ Entertainment"/>
        <s v="Night and Day Pictures"/>
        <s v="Ecosse Films"/>
        <s v="Magnolia Pictures"/>
        <s v="Jon Shestack Productions"/>
        <s v="Stage 6 Films"/>
        <s v="Sony Pictures Classics"/>
        <s v="Blank of the Dead Productions"/>
        <s v="First Sun"/>
        <s v="MPI Media Group"/>
        <s v="Imagi Animation Studios"/>
        <s v="26 Films"/>
        <s v="Jerry Bruckheimer Films"/>
        <s v="Film i VÃ¤st"/>
        <s v="De Line Pictures"/>
        <s v="PathÃ© Renn Productions"/>
        <s v="Marv Films"/>
        <s v="120dB Films"/>
        <s v="The Tyler Perry Company"/>
        <s v="Scion Films"/>
        <s v="CineSon Entertainment"/>
        <s v="Haut et Court"/>
        <s v="Madhouse"/>
        <s v="Oscilloscope"/>
        <s v="Artfire Films"/>
        <s v="TrÃ©sor Films"/>
        <s v="Herrick Entertainment"/>
        <s v="Serendipity Point Films"/>
        <s v="The American Film Company"/>
        <s v="Company Films"/>
        <s v="CBS Films"/>
        <s v="Rogue"/>
        <s v="Hugo Productions"/>
        <s v="Baby Cow Productions"/>
        <s v="The Last Picture Company"/>
        <s v="Stacey Testro International"/>
        <s v="Aramid Entertainment Fund"/>
        <s v="SBS Films"/>
        <s v="Annapurna Productions"/>
        <s v="Desperate Pictures"/>
        <s v="Temple Hill Entertainment"/>
        <s v="Hydraulx"/>
        <s v="Mediapro"/>
        <s v="Quad Productions"/>
        <s v="FilmDistrict"/>
        <s v="Carousel Productions (II)"/>
        <s v="Relativity Media"/>
        <s v="Dark Castle Entertainment"/>
        <s v="Blue Haze Entertainment"/>
        <s v="Asghar Farhadi Productions"/>
        <s v="Anchor Bay Films"/>
        <s v="Cottonwood Pictures"/>
        <s v="Camberwell / Fly Films"/>
        <s v="Cineritino S.r.L."/>
        <s v="Pt. Merantau Films"/>
        <s v="Before The Door Pictures"/>
        <s v="Snoot Entertainment"/>
        <s v="Pine District Pictures"/>
        <s v="Bad Cop Bad Cop Film Productions"/>
        <s v="Exclusive Media Group"/>
        <s v="SBS Productions"/>
        <s v="MK2 Productions"/>
        <s v="IM Global"/>
        <s v="Double Feature Films"/>
        <s v="8383 Productions"/>
        <s v="Milk &amp; Media"/>
        <s v="Enderby Entertainment"/>
        <s v="Alliance"/>
        <s v="Ghost House Pictures"/>
        <s v="Davis-Films"/>
        <s v="American Playhouse Theatrical Films"/>
        <s v="Atlantic Pictures (II)"/>
        <s v="Block / Hanson"/>
        <s v="Les Films du Losange"/>
        <s v="LD Entertainment"/>
        <s v="M3 Alliance"/>
        <s v="Medusa Film"/>
        <s v="Votiv Films"/>
        <s v="Arcade Pictures"/>
        <s v="Alfama Films"/>
        <s v="Trimark Pictures"/>
        <s v="Automatik Entertainment"/>
        <s v="Also Known As Pictures"/>
        <s v="Menuet Producties"/>
        <s v="Class 5 Films"/>
        <s v="Maybach Film Productions"/>
        <s v="Entertainment One"/>
        <s v="Foresight Unlimited"/>
        <s v="Great American Films Limited Partnership"/>
        <s v="Cinereach"/>
        <s v="Mandarin Films"/>
        <s v="Brothers K Productions"/>
        <s v="Gary Sanchez Productions"/>
        <s v="Emmett/Furla/Oasis Films (EFO Films)"/>
        <s v="Boundscript"/>
        <s v="Intrepid Pictures"/>
        <s v="BCDF Pictures"/>
        <s v="Recorded Picture Company (RPC)"/>
        <s v="Merchant Ivory Productions"/>
        <s v="Headline Pictures"/>
        <s v="Mott Street Pictures"/>
        <s v="Eclectic Pictures"/>
        <s v="Upside Down Films"/>
        <s v="Art Linson Productions"/>
        <s v="Monsterfoot Productions"/>
        <s v="Chase Films"/>
        <s v="Aamir Khan Productions"/>
        <s v="Magnet Releasing"/>
        <s v="Lucky Monkey Pictures"/>
        <s v="Redwave Films"/>
        <s v="Cine Mosaic"/>
        <s v="Renaissance Films"/>
        <s v="Bellwether Pictures"/>
        <s v="Worldview Entertainment"/>
        <s v="Aggregate Films"/>
        <s v="erbp"/>
        <s v="Memento Films Production"/>
        <s v="Indian Paintbrush"/>
        <s v="The Collective Studios"/>
        <s v="Bayview Films"/>
        <s v="Bridgit Folman Film Gang"/>
        <s v="Opus Film"/>
        <s v="Process Media"/>
        <s v="See-Saw Films"/>
        <s v="3311 Productions"/>
        <s v="Sailor Bear"/>
        <s v="China Film Group Corporation (CFGC)"/>
        <s v="Dune Entertainment"/>
        <s v="Sikhya Entertainment"/>
        <s v="Sanai Pictures"/>
        <s v="Media Pro Pictures"/>
        <s v="After Dark Films"/>
        <s v="Marvel Studios"/>
        <s v="Marvel Entertainment"/>
        <s v="A24"/>
        <s v="Aldamisa Entertainment"/>
        <s v="Unison Films"/>
        <s v="Black Bear Pictures"/>
        <s v="Screen Australia"/>
        <s v="Northern Lights Films"/>
        <s v="Gulfstream Pictures"/>
        <s v="Cannon Films Inc."/>
        <s v="Marcy Media"/>
        <s v="Centropolis Film Productions"/>
        <s v="Tonik Productions"/>
        <s v="Canyon Creek Films"/>
        <s v="Marvel Enterprises"/>
        <s v="Jolie Pas"/>
        <s v="BBL Motion Picture Studios"/>
        <s v="3 Arts Entertainment"/>
        <s v="SModcast Pictures"/>
        <s v="Legendary Entertainment"/>
        <s v="Working Title Films"/>
        <s v="Big Screen Productions"/>
        <s v="Ghoulardi Film Company"/>
        <s v="Good Universe"/>
        <s v="Kramer &amp; Sigman Films"/>
        <s v="Bob Industries"/>
        <s v="Annapurna Pictures"/>
        <s v="HanWay Films"/>
        <s v="888 Productions"/>
        <s v="Orion Pictures"/>
        <s v="Chernin Entertainment"/>
        <s v="Angry Films"/>
        <s v="Fewlas Entertainment"/>
        <s v="G4 Productions"/>
        <s v="1984 Private Defense Contractors"/>
        <s v="Beijing Skywheel Entertainment Co."/>
        <s v="Bluegrass Films"/>
        <s v="DiNovi Pictures"/>
        <s v="Black Label Media"/>
        <s v="Amasia Entertainment"/>
        <s v="Bleecker Street Films"/>
        <s v="Dogwood Films"/>
        <s v="Coup d'Etat Films"/>
        <s v="Davis Entertainment"/>
        <s v="Gramercy Pictures (I)"/>
        <s v="Sony Pictures Animation"/>
        <s v="Frenesy Film Company"/>
        <s v="LStar Capital"/>
        <s v="Little Stranger"/>
        <s v="Gravier Productions"/>
        <s v="Fantefilm"/>
        <s v="Tre VÃ¤nner Produktion AB"/>
        <s v="Red Crown Productions"/>
        <s v="Gloria Sanchez Productions"/>
        <s v="Caviar"/>
        <s v="Sony Pictures Entertainment (SPE)"/>
        <s v="Duplass Brothers Productions"/>
        <s v="Route One Entertainment"/>
        <s v="Chaz Productions"/>
        <s v="Paramount Animation"/>
        <s v="Paris Film"/>
        <s v="Sycamore Pictures"/>
        <s v="KÃ´dansha"/>
        <s v="Origin Pictures"/>
        <s v="Hurwitz Creative"/>
        <s v="Raindog Films"/>
        <s v="Blueprint Pictures"/>
        <s v="BRON Studios"/>
        <s v="Anonymous Content"/>
        <s v="Rhombus Media"/>
        <s v="Depth of Field"/>
        <s v="Bhansali Productions"/>
        <s v="MWM Studios"/>
        <s v="Two Flints"/>
        <s v="Insurge Pictures"/>
        <s v="Pressman Film"/>
        <s v="Silver Reel"/>
        <s v="Freedom Media"/>
        <s v="i am OTHER"/>
        <s v="Nordisk Film"/>
        <s v="RKO Pictures"/>
        <s v="Eros Worldwide"/>
        <s v="WytwÃ³rnia FilmÃ³w Dokumentalnych i Fabularnych (WFDiF)"/>
        <s v="Open Road Films (II)"/>
        <s v="Astute Films"/>
        <s v="Archimede"/>
        <s v="Golden Harvest Company"/>
        <s v="Mayhem Pictures"/>
        <s v="Covert Media"/>
        <s v="Bloom"/>
        <s v="Onyx Films"/>
        <s v="Motlys"/>
        <s v="Cuba Pictures"/>
        <s v="Soapbox Films"/>
        <s v="M&amp;M Productions"/>
        <s v="Modern Man Films"/>
        <s v="Audax Films"/>
        <s v="Screen NSW"/>
        <s v="Allspark Pictures"/>
        <s v="Kick the Machine"/>
        <s v="BN Films"/>
        <s v="Fortis Films"/>
        <s v="Clinica Estetico"/>
        <s v="BFI Film Fund"/>
        <s v="Everything Is Everything"/>
        <s v="Parts and Labor"/>
        <s v="Ipso Facto Productions"/>
        <s v="Black Bicycle Entertainment"/>
        <s v="Syncopy"/>
        <s v="Double Dare You (DDY)"/>
        <s v="Braven Films"/>
        <s v="Agile Films"/>
        <s v="AI-Film"/>
        <s v="Acacia Filmed Entertainment"/>
        <s v="IAC Films"/>
        <s v="Element Pictures"/>
        <s v="Fingerprint Releasing"/>
        <s v="Elara Pictures"/>
        <s v="STX Entertainment"/>
        <s v="Grisbi Productions, Le"/>
        <s v="Brownstone Entertainment (II)"/>
        <s v="Cre Film"/>
        <s v="Dayday Films"/>
        <s v="Escape Artists"/>
        <s v="Aquarius Films"/>
        <s v="Cross Creek Pictures"/>
        <s v="1978 Films"/>
        <s v="Paulilu Productions"/>
        <s v="Primate Pictures"/>
        <s v="American Zoetrope"/>
        <s v="Czech Anglo Productions"/>
        <s v="Apatow Productions"/>
        <s v="Snowfort Pictures"/>
        <s v="B Story"/>
        <s v="New World Pictures"/>
        <s v="M.E.S. Productions"/>
        <s v="thefyzz"/>
        <s v="Alloy Entertainment"/>
        <s v="Superlative Films"/>
        <s v="Imperative Entertainment"/>
        <s v="Animal Kingdom"/>
        <s v="Awesomeness Films"/>
        <s v="Broken Twig Productions Inc."/>
        <s v="Dexter Studios"/>
        <s v="De Laurentiis Entertainment Group (DEG)"/>
        <s v="Pine House Film"/>
        <s v="FilmNation Entertainment"/>
        <s v="Point Grey Pictures"/>
        <s v="Aviron Pictures"/>
        <s v="STX Films"/>
        <s v="Likely Story"/>
        <s v="AOI Promotion"/>
        <s v="Causeway Films"/>
        <s v="Huayi Brothers Pictures"/>
        <s v="The Ink Factory"/>
        <s v="Flashlight Films"/>
        <s v="Romulus Entertainment"/>
        <s v="Apartment Story"/>
        <s v="Catalyst Global Media"/>
        <s v="21 Laps Entertainment"/>
        <s v="Studio 8"/>
        <s v="Brightlight Pictures"/>
        <s v="Armory Films"/>
        <s v="Legend3D"/>
        <s v="Muse Productions"/>
        <s v="Matchbox Pictures"/>
        <s v="India Take One Productions"/>
        <s v="ShivHans Pictures"/>
        <s v="Mighty Engine"/>
        <s v="Beachside Films"/>
        <s v="Amazon Studios"/>
        <s v="Archer Gray"/>
        <s v="June Pictures"/>
        <s v="Alibaba Pictures"/>
        <s v="ABC Animation"/>
        <s v="Alacran Pictures"/>
        <s v="PalmStar Media"/>
        <s v="Electric Entertainment"/>
        <s v="Meta Film Stockholm"/>
        <s v="Bazelevs Production"/>
        <s v="Firsttake Entertainment"/>
      </sharedItems>
    </cacheField>
    <cacheField name="runtime" numFmtId="0">
      <sharedItems containsString="0" containsBlank="1" containsNumber="1" containsInteger="1" minValue="75" maxValue="193" count="89">
        <n v="157"/>
        <n v="116"/>
        <n v="145"/>
        <n v="129"/>
        <n v="140"/>
        <n v="99"/>
        <n v="134"/>
        <n v="124"/>
        <n v="132"/>
        <n v="119"/>
        <n v="144"/>
        <n v="121"/>
        <n v="187"/>
        <n v="109"/>
        <n v="106"/>
        <n v="100"/>
        <n v="120"/>
        <n v="136"/>
        <n v="94"/>
        <n v="104"/>
        <n v="113"/>
        <n v="85"/>
        <n v="128"/>
        <n v="107"/>
        <n v="164"/>
        <n v="103"/>
        <n v="95"/>
        <n v="96"/>
        <n v="118"/>
        <n v="101"/>
        <n v="135"/>
        <n v="91"/>
        <n v="125"/>
        <n v="110"/>
        <n v="93"/>
        <n v="111"/>
        <n v="105"/>
        <n v="122"/>
        <n v="90"/>
        <n v="88"/>
        <n v="77"/>
        <n v="87"/>
        <n v="97"/>
        <n v="114"/>
        <n v="81"/>
        <n v="123"/>
        <n v="127"/>
        <n v="108"/>
        <n v="89"/>
        <n v="98"/>
        <n v="112"/>
        <n v="92"/>
        <n v="83"/>
        <n v="80"/>
        <n v="130"/>
        <n v="86"/>
        <n v="102"/>
        <n v="139"/>
        <n v="117"/>
        <n v="151"/>
        <n v="84"/>
        <n v="137"/>
        <n v="149"/>
        <n v="143"/>
        <n v="154"/>
        <n v="147"/>
        <n v="126"/>
        <n v="193"/>
        <n v="76"/>
        <n v="158"/>
        <n v="138"/>
        <n v="148"/>
        <n v="181"/>
        <n v="115"/>
        <n v="133"/>
        <n v="131"/>
        <n v="141"/>
        <n v="165"/>
        <n v="75"/>
        <n v="152"/>
        <n v="79"/>
        <n v="155"/>
        <n v="146"/>
        <n v="82"/>
        <m/>
        <n v="169"/>
        <n v="142"/>
        <n v="150"/>
        <n v="163"/>
      </sharedItems>
    </cacheField>
  </cacheFields>
  <extLst>
    <ext xmlns:x14="http://schemas.microsoft.com/office/spreadsheetml/2009/9/main" uri="{725AE2AE-9491-48be-B2B4-4EB974FC3084}">
      <x14:pivotCacheDefinition pivotCacheId="6382408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5">
  <r>
    <x v="0"/>
    <s v="https://www.youtube.com/watch?v=3EGojp4Hh6I"/>
    <s v="3EGojp4Hh6I"/>
    <s v="{'positive': 87, 'neutral': 112, 'negative': 51}"/>
    <n v="0.63043478260869501"/>
    <s v="PG-13"/>
    <x v="0"/>
    <n v="2005"/>
    <s v="November 18, 2005 (United States)"/>
    <n v="566000"/>
    <s v="Mike Newell"/>
    <x v="0"/>
    <s v="Daniel Radcliffe"/>
    <s v="United Kingdom"/>
    <n v="150000000"/>
    <x v="0"/>
    <x v="0"/>
    <x v="0"/>
  </r>
  <r>
    <x v="1"/>
    <s v="https://www.youtube.com/watch?v=YnDeJn-BX5Q"/>
    <s v="YnDeJn-BX5Q"/>
    <s v="{'positive': 40, 'neutral': 45, 'negative': 18}"/>
    <n v="0.68965517241379304"/>
    <s v="R"/>
    <x v="1"/>
    <n v="2005"/>
    <s v="August 19, 2005 (United States)"/>
    <n v="407000"/>
    <s v="Judd Apatow"/>
    <x v="1"/>
    <s v="Steve Carell"/>
    <s v="United States"/>
    <n v="26000000"/>
    <x v="1"/>
    <x v="1"/>
    <x v="1"/>
  </r>
  <r>
    <x v="2"/>
    <s v="https://www.youtube.com/watch?v=4L-xlmakQvc"/>
    <s v="4L-xlmakQvc"/>
    <s v="{'positive': 120, 'neutral': 89, 'negative': 41}"/>
    <n v="0.74534161490683204"/>
    <s v="PG-13"/>
    <x v="2"/>
    <n v="2005"/>
    <s v="December 23, 2005 (United States)"/>
    <n v="141000"/>
    <s v="Rob Marshall"/>
    <x v="2"/>
    <s v="Ziyi Zhang"/>
    <s v="France"/>
    <n v="85000000"/>
    <x v="2"/>
    <x v="2"/>
    <x v="2"/>
  </r>
  <r>
    <x v="3"/>
    <s v="https://www.youtube.com/watch?v=Ur_DIHs92NM"/>
    <s v="Ur_DIHs92NM"/>
    <s v="{'positive': 93, 'neutral': 98, 'negative': 19}"/>
    <n v="0.83035714285714202"/>
    <s v="PG"/>
    <x v="2"/>
    <n v="2005"/>
    <s v="November 23, 2005 (United States)"/>
    <n v="269000"/>
    <s v="Joe Wright"/>
    <x v="3"/>
    <s v="Keira Knightley"/>
    <s v="France"/>
    <n v="28000000"/>
    <x v="3"/>
    <x v="3"/>
    <x v="3"/>
  </r>
  <r>
    <x v="4"/>
    <s v="https://www.youtube.com/watch?v=neY2xVmOfUM"/>
    <s v="neY2xVmOfUM"/>
    <s v="{'positive': 128, 'neutral': 97, 'negative': 25}"/>
    <n v="0.83660130718954195"/>
    <s v="PG-13"/>
    <x v="3"/>
    <n v="2005"/>
    <s v="June 15, 2005 (United States)"/>
    <n v="1300000"/>
    <s v="Christopher Nolan"/>
    <x v="4"/>
    <s v="Christian Bale"/>
    <s v="United Kingdom"/>
    <n v="150000000"/>
    <x v="4"/>
    <x v="0"/>
    <x v="4"/>
  </r>
  <r>
    <x v="5"/>
    <s v="https://www.youtube.com/watch?v=CSYg7Z1KS_I"/>
    <s v="CSYg7Z1KS_I"/>
    <s v="{'positive': 90, 'neutral': 68, 'negative': 92}"/>
    <n v="0.49450549450549403"/>
    <s v="R"/>
    <x v="0"/>
    <n v="2005"/>
    <s v="August 4, 2006 (United States)"/>
    <n v="207000"/>
    <s v="Neil Marshall"/>
    <x v="5"/>
    <s v="Shauna Macdonald"/>
    <s v="United Kingdom"/>
    <m/>
    <x v="5"/>
    <x v="4"/>
    <x v="5"/>
  </r>
  <r>
    <x v="6"/>
    <s v="https://www.youtube.com/watch?v=kMA30rThECg"/>
    <s v="kMA30rThECg"/>
    <s v="{'positive': 107, 'neutral': 78, 'negative': 65}"/>
    <n v="0.62209302325581395"/>
    <s v="R"/>
    <x v="2"/>
    <n v="2005"/>
    <s v="January 13, 2006 (United States)"/>
    <n v="333000"/>
    <s v="Ang Lee"/>
    <x v="6"/>
    <s v="Jake Gyllenhaal"/>
    <s v="United States"/>
    <n v="14000000"/>
    <x v="6"/>
    <x v="3"/>
    <x v="6"/>
  </r>
  <r>
    <x v="7"/>
    <s v="https://www.youtube.com/watch?v=T2Dj6ktPU5c"/>
    <s v="T2Dj6ktPU5c"/>
    <s v="{'positive': 111, 'neutral': 107, 'negative': 32}"/>
    <n v="0.77622377622377603"/>
    <s v="R"/>
    <x v="4"/>
    <n v="2005"/>
    <s v="April 1, 2005 (United States)"/>
    <n v="745000"/>
    <s v="Frank Miller"/>
    <x v="7"/>
    <s v="Mickey Rourke"/>
    <s v="United States"/>
    <n v="40000000"/>
    <x v="7"/>
    <x v="5"/>
    <x v="7"/>
  </r>
  <r>
    <x v="8"/>
    <s v="https://www.youtube.com/watch?v=IHVzzxrPt1c"/>
    <s v="IHVzzxrPt1c"/>
    <s v="{'positive': 83, 'neutral': 134, 'negative': 34}"/>
    <n v="0.70940170940170899"/>
    <s v="R"/>
    <x v="3"/>
    <n v="2005"/>
    <s v="March 17, 2006 (United States)"/>
    <n v="1100000"/>
    <s v="James McTeigue"/>
    <x v="8"/>
    <s v="Hugo Weaving"/>
    <s v="United States"/>
    <n v="54000000"/>
    <x v="8"/>
    <x v="0"/>
    <x v="8"/>
  </r>
  <r>
    <x v="9"/>
    <s v="https://www.youtube.com/watch?v=GnD48PD84-8"/>
    <s v="GnD48PD84-8"/>
    <s v="{'positive': 17, 'neutral': 21, 'negative': 10}"/>
    <n v="0.62962962962962898"/>
    <s v="R"/>
    <x v="1"/>
    <n v="2005"/>
    <s v="July 15, 2005 (United States)"/>
    <n v="339000"/>
    <s v="David Dobkin"/>
    <x v="9"/>
    <s v="Owen Wilson"/>
    <s v="United States"/>
    <n v="40000000"/>
    <x v="9"/>
    <x v="6"/>
    <x v="9"/>
  </r>
  <r>
    <x v="10"/>
    <s v="https://www.youtube.com/watch?v=SM6aEEjc5hA"/>
    <s v="SM6aEEjc5hA"/>
    <s v="{'positive': 100, 'neutral': 82, 'negative': 68}"/>
    <n v="0.59523809523809501"/>
    <s v="PG-13"/>
    <x v="0"/>
    <n v="2005"/>
    <s v="June 29, 2005 (United States)"/>
    <n v="424000"/>
    <s v="Steven Spielberg"/>
    <x v="10"/>
    <s v="Tom Cruise"/>
    <s v="United States"/>
    <n v="132000000"/>
    <x v="10"/>
    <x v="7"/>
    <x v="1"/>
  </r>
  <r>
    <x v="11"/>
    <s v="https://www.youtube.com/watch?v=KartNo8EDWY"/>
    <s v="KartNo8EDWY"/>
    <s v="{'positive': 113, 'neutral': 76, 'negative': 59}"/>
    <n v="0.65697674418604601"/>
    <s v="R"/>
    <x v="3"/>
    <n v="2005"/>
    <s v="May 6, 2005 (United States)"/>
    <n v="272000"/>
    <s v="Ridley Scott"/>
    <x v="11"/>
    <s v="Orlando Bloom"/>
    <s v="United Kingdom"/>
    <n v="130000000"/>
    <x v="11"/>
    <x v="8"/>
    <x v="10"/>
  </r>
  <r>
    <x v="12"/>
    <s v="https://www.youtube.com/watch?v=DEa508Xmmio"/>
    <s v="DEa508Xmmio"/>
    <s v="{'positive': 98, 'neutral': 118, 'negative': 34}"/>
    <n v="0.74242424242424199"/>
    <s v="R"/>
    <x v="3"/>
    <n v="2005"/>
    <s v="February 18, 2005 (United States)"/>
    <n v="317000"/>
    <s v="Francis Lawrence"/>
    <x v="12"/>
    <s v="Keanu Reeves"/>
    <s v="United States"/>
    <n v="100000000"/>
    <x v="12"/>
    <x v="0"/>
    <x v="11"/>
  </r>
  <r>
    <x v="13"/>
    <s v="https://www.youtube.com/watch?v=qIYyXcCwvKc"/>
    <s v="qIYyXcCwvKc"/>
    <s v="{'positive': 96, 'neutral': 55, 'negative': 56}"/>
    <n v="0.63157894736842102"/>
    <s v="PG-13"/>
    <x v="3"/>
    <n v="2005"/>
    <s v="May 19, 2005 (United States)"/>
    <n v="729000"/>
    <s v="George Lucas"/>
    <x v="13"/>
    <s v="Hayden Christensen"/>
    <s v="United States"/>
    <n v="113000000"/>
    <x v="13"/>
    <x v="9"/>
    <x v="4"/>
  </r>
  <r>
    <x v="14"/>
    <s v="https://www.youtube.com/watch?v=AYaTCPbYGdk"/>
    <s v="AYaTCPbYGdk"/>
    <s v="{'positive': 116, 'neutral': 100, 'negative': 34}"/>
    <n v="0.77333333333333298"/>
    <s v="PG-13"/>
    <x v="3"/>
    <n v="2005"/>
    <s v="December 14, 2005 (United States)"/>
    <n v="403000"/>
    <s v="Peter Jackson"/>
    <x v="14"/>
    <s v="Naomi Watts"/>
    <s v="United States"/>
    <n v="207000000"/>
    <x v="14"/>
    <x v="1"/>
    <x v="12"/>
  </r>
  <r>
    <x v="15"/>
    <s v="https://www.youtube.com/watch?v=eLdiWe_HJv4"/>
    <s v="eLdiWe_HJv4"/>
    <s v="{'positive': 97, 'neutral': 112, 'negative': 42}"/>
    <n v="0.69784172661870503"/>
    <s v="PG"/>
    <x v="0"/>
    <n v="2005"/>
    <s v="April 29, 2005 (United States)"/>
    <n v="190000"/>
    <s v="Garth Jennings"/>
    <x v="15"/>
    <s v="Martin Freeman"/>
    <s v="United Kingdom"/>
    <n v="50000000"/>
    <x v="15"/>
    <x v="10"/>
    <x v="13"/>
  </r>
  <r>
    <x v="16"/>
    <s v="https://www.youtube.com/watch?v=_rRoD28-WgU"/>
    <s v="_rRoD28-WgU"/>
    <s v="{'positive': 103, 'neutral': 92, 'negative': 55}"/>
    <n v="0.651898734177215"/>
    <s v="PG-13"/>
    <x v="3"/>
    <n v="2005"/>
    <s v="July 8, 2005 (United States)"/>
    <n v="316000"/>
    <s v="Tim Story"/>
    <x v="16"/>
    <s v="Ioan Gruffudd"/>
    <s v="United States"/>
    <n v="100000000"/>
    <x v="16"/>
    <x v="8"/>
    <x v="14"/>
  </r>
  <r>
    <x v="16"/>
    <s v="https://www.youtube.com/watch?v=_rRoD28-WgU"/>
    <s v="_rRoD28-WgU"/>
    <s v="{'positive': 103, 'neutral': 92, 'negative': 55}"/>
    <n v="0.651898734177215"/>
    <s v="PG-13"/>
    <x v="3"/>
    <n v="2015"/>
    <s v="August 7, 2015 (United States)"/>
    <n v="156000"/>
    <s v="Josh Trank"/>
    <x v="17"/>
    <s v="Miles Teller"/>
    <s v="United States"/>
    <n v="120000000"/>
    <x v="17"/>
    <x v="8"/>
    <x v="15"/>
  </r>
  <r>
    <x v="17"/>
    <s v="https://www.youtube.com/watch?v=EAe-1Lv1KYU"/>
    <s v="EAe-1Lv1KYU"/>
    <s v="{'positive': 91, 'neutral': 95, 'negative': 65}"/>
    <n v="0.58333333333333304"/>
    <s v="R"/>
    <x v="4"/>
    <n v="2005"/>
    <s v="September 9, 2005 (United Kingdom)"/>
    <n v="144000"/>
    <s v="Lexi Alexander"/>
    <x v="18"/>
    <s v="Elijah Wood"/>
    <s v="United Kingdom"/>
    <m/>
    <x v="18"/>
    <x v="11"/>
    <x v="13"/>
  </r>
  <r>
    <x v="18"/>
    <s v="https://www.youtube.com/watch?v=k3zMlsEK8xA"/>
    <s v="k3zMlsEK8xA"/>
    <s v="{'positive': 91, 'neutral': 87, 'negative': 72}"/>
    <n v="0.55828220858895705"/>
    <s v="PG-13"/>
    <x v="3"/>
    <n v="2005"/>
    <s v="September 30, 2005 (United States)"/>
    <n v="287000"/>
    <s v="Joss Whedon"/>
    <x v="19"/>
    <s v="Nathan Fillion"/>
    <s v="United States"/>
    <n v="39000000"/>
    <x v="19"/>
    <x v="1"/>
    <x v="9"/>
  </r>
  <r>
    <x v="18"/>
    <s v="https://www.youtube.com/watch?v=k3zMlsEK8xA"/>
    <s v="k3zMlsEK8xA"/>
    <s v="{'positive': 91, 'neutral': 87, 'negative': 72}"/>
    <n v="0.55828220858895705"/>
    <s v="R"/>
    <x v="2"/>
    <n v="2019"/>
    <s v="January 25, 2019 (United States)"/>
    <n v="38000"/>
    <s v="Steven Knight"/>
    <x v="20"/>
    <s v="Matthew McConaughey"/>
    <s v="United Kingdom"/>
    <n v="25000000"/>
    <x v="20"/>
    <x v="12"/>
    <x v="14"/>
  </r>
  <r>
    <x v="19"/>
    <s v="https://www.youtube.com/watch?v=CZ0B22z22pI"/>
    <s v="CZ0B22z22pI"/>
    <s v="{'positive': 91, 'neutral': 117, 'negative': 42}"/>
    <n v="0.68421052631578905"/>
    <s v="PG-13"/>
    <x v="3"/>
    <n v="2005"/>
    <s v="June 10, 2005 (United States)"/>
    <n v="461000"/>
    <s v="Doug Liman"/>
    <x v="21"/>
    <s v="Brad Pitt"/>
    <s v="United States"/>
    <n v="110000000"/>
    <x v="21"/>
    <x v="13"/>
    <x v="16"/>
  </r>
  <r>
    <x v="20"/>
    <s v="https://www.youtube.com/watch?v=_ZyNJ3cKfEg"/>
    <s v="_ZyNJ3cKfEg"/>
    <s v="{'positive': 105, 'neutral': 94, 'negative': 51}"/>
    <n v="0.67307692307692302"/>
    <s v="R"/>
    <x v="3"/>
    <n v="1980"/>
    <s v="June 13, 1980 (United States)"/>
    <n v="3900"/>
    <s v="Michael Ritchie"/>
    <x v="22"/>
    <s v="Michael Caine"/>
    <s v="United States"/>
    <n v="22000000"/>
    <x v="22"/>
    <x v="1"/>
    <x v="13"/>
  </r>
  <r>
    <x v="20"/>
    <s v="https://www.youtube.com/watch?v=_ZyNJ3cKfEg"/>
    <s v="_ZyNJ3cKfEg"/>
    <s v="{'positive': 105, 'neutral': 94, 'negative': 51}"/>
    <n v="0.67307692307692302"/>
    <s v="PG-13"/>
    <x v="3"/>
    <n v="2005"/>
    <s v="July 22, 2005 (United States)"/>
    <n v="304000"/>
    <s v="Michael Bay"/>
    <x v="23"/>
    <s v="Scarlett Johansson"/>
    <s v="United States"/>
    <n v="126000000"/>
    <x v="23"/>
    <x v="14"/>
    <x v="17"/>
  </r>
  <r>
    <x v="21"/>
    <s v="https://www.youtube.com/watch?v=xmvVbSO8LpA"/>
    <s v="xmvVbSO8LpA"/>
    <s v="{'positive': 23, 'neutral': 12, 'negative': 7}"/>
    <n v="0.76666666666666605"/>
    <s v="R"/>
    <x v="1"/>
    <n v="2005"/>
    <s v="October 7, 2005 (United States)"/>
    <n v="93000"/>
    <s v="Rob McKittrick"/>
    <x v="24"/>
    <s v="Ryan Reynolds"/>
    <s v="United States"/>
    <n v="3000000"/>
    <x v="24"/>
    <x v="15"/>
    <x v="18"/>
  </r>
  <r>
    <x v="22"/>
    <s v="https://www.youtube.com/watch?v=wISRAOb6xm0"/>
    <s v="wISRAOb6xm0"/>
    <s v="{'positive': 67, 'neutral': 50, 'negative': 47}"/>
    <n v="0.58771929824561397"/>
    <s v="R"/>
    <x v="2"/>
    <n v="2005"/>
    <s v="January 20, 2006 (United States)"/>
    <n v="209000"/>
    <s v="Woody Allen"/>
    <x v="25"/>
    <s v="Scarlett Johansson"/>
    <s v="United Kingdom"/>
    <n v="15000000"/>
    <x v="25"/>
    <x v="16"/>
    <x v="7"/>
  </r>
  <r>
    <x v="23"/>
    <s v="https://www.youtube.com/watch?v=C2Kfp3zVBKs"/>
    <s v="C2Kfp3zVBKs"/>
    <s v="{'positive': 41, 'neutral': 58, 'negative': 43}"/>
    <n v="0.48809523809523803"/>
    <s v="R"/>
    <x v="5"/>
    <n v="2005"/>
    <s v="January 6, 2006 (United States)"/>
    <n v="172000"/>
    <s v="Eli Roth"/>
    <x v="26"/>
    <s v="Jay Hernandez"/>
    <s v="United States"/>
    <n v="4800000"/>
    <x v="26"/>
    <x v="17"/>
    <x v="18"/>
  </r>
  <r>
    <x v="24"/>
    <s v="https://www.youtube.com/watch?v=7wnAjYDVObs"/>
    <s v="7wnAjYDVObs"/>
    <s v="{'positive': 55, 'neutral': 52, 'negative': 30}"/>
    <n v="0.64705882352941102"/>
    <s v="R"/>
    <x v="3"/>
    <n v="2005"/>
    <s v="January 19, 2005 (United States)"/>
    <n v="75000"/>
    <s v="Jean-FranÃ§ois Richet"/>
    <x v="27"/>
    <s v="Ethan Hawke"/>
    <s v="France"/>
    <n v="30000000"/>
    <x v="27"/>
    <x v="18"/>
    <x v="13"/>
  </r>
  <r>
    <x v="25"/>
    <s v="https://www.youtube.com/watch?v=hvx0m2SeOSk"/>
    <s v="hvx0m2SeOSk"/>
    <s v="{'positive': 85, 'neutral': 90, 'negative': 75}"/>
    <n v="0.53125"/>
    <s v="R"/>
    <x v="2"/>
    <n v="2005"/>
    <s v="April 28, 2006 (United States)"/>
    <n v="156000"/>
    <s v="David Slade"/>
    <x v="28"/>
    <s v="Patrick Wilson"/>
    <s v="United States"/>
    <n v="950000"/>
    <x v="28"/>
    <x v="19"/>
    <x v="19"/>
  </r>
  <r>
    <x v="26"/>
    <s v="https://www.youtube.com/watch?v=zZTe39RDERw"/>
    <s v="zZTe39RDERw"/>
    <s v="{'positive': 6, 'neutral': 0, 'negative': 0}"/>
    <n v="1"/>
    <s v="PG"/>
    <x v="1"/>
    <n v="2005"/>
    <s v="June 1, 2005 (United States)"/>
    <n v="56000"/>
    <s v="Ken Kwapis"/>
    <x v="29"/>
    <s v="Amber Tamblyn"/>
    <s v="United States"/>
    <n v="25000000"/>
    <x v="29"/>
    <x v="20"/>
    <x v="9"/>
  </r>
  <r>
    <x v="27"/>
    <s v="https://www.youtube.com/watch?v=biEgx-g4V_g"/>
    <s v="biEgx-g4V_g"/>
    <s v="{'positive': 12, 'neutral': 11, 'negative': 4}"/>
    <n v="0.75"/>
    <s v="PG-13"/>
    <x v="1"/>
    <n v="2005"/>
    <s v="May 27, 2005 (United States)"/>
    <n v="167000"/>
    <s v="Peter Segal"/>
    <x v="30"/>
    <s v="Adam Sandler"/>
    <s v="United States"/>
    <n v="82000000"/>
    <x v="30"/>
    <x v="7"/>
    <x v="20"/>
  </r>
  <r>
    <x v="28"/>
    <s v="https://www.youtube.com/watch?v=1YdzfduyXIA"/>
    <s v="1YdzfduyXIA"/>
    <s v="{'positive': 46, 'neutral': 47, 'negative': 17}"/>
    <n v="0.73015873015873001"/>
    <s v="PG-13"/>
    <x v="6"/>
    <n v="2005"/>
    <s v="August 19, 2005 (United States)"/>
    <n v="115000"/>
    <s v="Wes Craven"/>
    <x v="31"/>
    <s v="Rachel McAdams"/>
    <s v="United States"/>
    <n v="26000000"/>
    <x v="31"/>
    <x v="14"/>
    <x v="21"/>
  </r>
  <r>
    <x v="29"/>
    <s v="https://www.youtube.com/watch?v=ezUtqfB24Cg"/>
    <s v="ezUtqfB24Cg"/>
    <s v="{'positive': 104, 'neutral': 83, 'negative': 64}"/>
    <n v="0.61904761904761896"/>
    <s v="R"/>
    <x v="5"/>
    <n v="2005"/>
    <s v="May 6, 2005 (United States)"/>
    <n v="118000"/>
    <s v="Jaume Collet-Serra"/>
    <x v="32"/>
    <s v="Chad Michael Murray"/>
    <s v="Australia"/>
    <n v="40000000"/>
    <x v="32"/>
    <x v="0"/>
    <x v="20"/>
  </r>
  <r>
    <x v="30"/>
    <s v="https://www.youtube.com/watch?v=YP6s4xoufzg"/>
    <s v="YP6s4xoufzg"/>
    <s v="{'positive': 64, 'neutral': 167, 'negative': 19}"/>
    <n v="0.77108433734939696"/>
    <s v="R"/>
    <x v="3"/>
    <n v="2005"/>
    <s v="July 1, 2005 (United States)"/>
    <n v="138000"/>
    <s v="John Singleton"/>
    <x v="33"/>
    <s v="Mark Wahlberg"/>
    <s v="United States"/>
    <n v="45000000"/>
    <x v="33"/>
    <x v="7"/>
    <x v="13"/>
  </r>
  <r>
    <x v="31"/>
    <s v="https://www.youtube.com/watch?v=lJzWkSmeMaY"/>
    <s v="lJzWkSmeMaY"/>
    <s v="{'positive': 93, 'neutral': 77, 'negative': 33}"/>
    <n v="0.73809523809523803"/>
    <s v="PG-13"/>
    <x v="1"/>
    <n v="2005"/>
    <s v="August 5, 2005 (United States)"/>
    <n v="76000"/>
    <s v="Jay Chandrasekhar"/>
    <x v="34"/>
    <s v="Seann William Scott"/>
    <s v="United States"/>
    <n v="50000000"/>
    <x v="34"/>
    <x v="0"/>
    <x v="19"/>
  </r>
  <r>
    <x v="32"/>
    <s v="https://www.youtube.com/watch?v=12AsLh55gQU"/>
    <s v="12AsLh55gQU"/>
    <s v="{'positive': 55, 'neutral': 46, 'negative': 29}"/>
    <n v="0.65476190476190399"/>
    <s v="PG-13"/>
    <x v="4"/>
    <n v="2005"/>
    <s v="April 22, 2005 (United States)"/>
    <n v="101000"/>
    <s v="Sydney Pollack"/>
    <x v="35"/>
    <s v="Nicole Kidman"/>
    <s v="United Kingdom"/>
    <n v="80000000"/>
    <x v="35"/>
    <x v="1"/>
    <x v="22"/>
  </r>
  <r>
    <x v="33"/>
    <s v="https://www.youtube.com/watch?v=pbQ22zWPYbw"/>
    <s v="pbQ22zWPYbw"/>
    <s v="{'positive': 45, 'neutral': 31, 'negative': 13}"/>
    <n v="0.77586206896551702"/>
    <s v="PG-13"/>
    <x v="7"/>
    <n v="2005"/>
    <s v="November 18, 2005 (United States)"/>
    <n v="239000"/>
    <s v="James Mangold"/>
    <x v="36"/>
    <s v="Joaquin Phoenix"/>
    <s v="United States"/>
    <n v="28000000"/>
    <x v="36"/>
    <x v="21"/>
    <x v="17"/>
  </r>
  <r>
    <x v="34"/>
    <s v="https://www.youtube.com/watch?v=AUjR4G4yNpY"/>
    <s v="AUjR4G4yNpY"/>
    <s v="{'positive': 53, 'neutral': 46, 'negative': 11}"/>
    <n v="0.828125"/>
    <s v="PG-13"/>
    <x v="7"/>
    <n v="2005"/>
    <s v="June 3, 2005 (United States)"/>
    <n v="53000"/>
    <s v="Catherine Hardwicke"/>
    <x v="37"/>
    <s v="Heath Ledger"/>
    <s v="United States"/>
    <n v="25000000"/>
    <x v="37"/>
    <x v="2"/>
    <x v="23"/>
  </r>
  <r>
    <x v="35"/>
    <s v="https://www.youtube.com/watch?v=feIjYUEWVxk"/>
    <s v="feIjYUEWVxk"/>
    <s v="{'positive': 62, 'neutral': 81, 'negative': 49}"/>
    <n v="0.55855855855855796"/>
    <s v="R"/>
    <x v="3"/>
    <n v="2005"/>
    <s v="January 6, 2006 (United States)"/>
    <n v="216000"/>
    <s v="Steven Spielberg"/>
    <x v="38"/>
    <s v="Eric Bana"/>
    <s v="United States"/>
    <n v="70000000"/>
    <x v="38"/>
    <x v="14"/>
    <x v="24"/>
  </r>
  <r>
    <x v="36"/>
    <s v="https://www.youtube.com/watch?v=__PnD1HWXSo"/>
    <s v="__PnD1HWXSo"/>
    <s v="{'positive': 106, 'neutral': 116, 'negative': 28}"/>
    <n v="0.79104477611940205"/>
    <s v="R"/>
    <x v="1"/>
    <n v="2005"/>
    <s v="November 18, 2005 (United States)"/>
    <n v="219000"/>
    <s v="Shane Black"/>
    <x v="39"/>
    <s v="Robert Downey Jr."/>
    <s v="United States"/>
    <n v="15000000"/>
    <x v="39"/>
    <x v="0"/>
    <x v="25"/>
  </r>
  <r>
    <x v="37"/>
    <s v="https://www.youtube.com/watch?v=1l1lzzfpWFU"/>
    <s v="1l1lzzfpWFU"/>
    <s v="{'positive': 67, 'neutral': 56, 'negative': 34}"/>
    <n v="0.66336633663366296"/>
    <s v="R"/>
    <x v="2"/>
    <n v="2005"/>
    <s v="August 31, 2005 (United States)"/>
    <n v="135000"/>
    <s v="Fernando Meirelles"/>
    <x v="40"/>
    <s v="Ralph Fiennes"/>
    <s v="United Kingdom"/>
    <n v="25000000"/>
    <x v="40"/>
    <x v="3"/>
    <x v="3"/>
  </r>
  <r>
    <x v="38"/>
    <s v="https://www.youtube.com/watch?v=3H-20BCGsek"/>
    <s v="3H-20BCGsek"/>
    <s v="{'positive': 19, 'neutral': 20, 'negative': 5}"/>
    <n v="0.79166666666666596"/>
    <s v="PG"/>
    <x v="3"/>
    <n v="2005"/>
    <s v="March 4, 2005 (United States)"/>
    <n v="90000"/>
    <s v="Adam Shankman"/>
    <x v="41"/>
    <s v="Vin Diesel"/>
    <s v="Canada"/>
    <n v="56000000"/>
    <x v="41"/>
    <x v="22"/>
    <x v="26"/>
  </r>
  <r>
    <x v="39"/>
    <s v="https://www.youtube.com/watch?v=Wi-cPZWWtkY"/>
    <s v="Wi-cPZWWtkY"/>
    <s v="{'positive': 74, 'neutral': 61, 'negative': 40}"/>
    <n v="0.64912280701754299"/>
    <s v="R"/>
    <x v="2"/>
    <n v="2005"/>
    <s v="September 30, 2005 (United States)"/>
    <n v="228000"/>
    <s v="David Cronenberg"/>
    <x v="42"/>
    <s v="Viggo Mortensen"/>
    <s v="Canada"/>
    <n v="32000000"/>
    <x v="42"/>
    <x v="6"/>
    <x v="27"/>
  </r>
  <r>
    <x v="40"/>
    <s v="https://www.youtube.com/watch?v=f5sIuVd57bE"/>
    <s v="f5sIuVd57bE"/>
    <s v="{'positive': 1, 'neutral': 0, 'negative': 1}"/>
    <n v="0.5"/>
    <s v="R"/>
    <x v="5"/>
    <n v="2005"/>
    <s v="July 22, 2005 (United States)"/>
    <n v="95000"/>
    <s v="Rob Zombie"/>
    <x v="43"/>
    <s v="Sid Haig"/>
    <s v="United States"/>
    <n v="7000000"/>
    <x v="43"/>
    <x v="19"/>
    <x v="23"/>
  </r>
  <r>
    <x v="41"/>
    <s v="https://www.youtube.com/watch?v=dMaq_pfxs-0"/>
    <s v="dMaq_pfxs-0"/>
    <s v="{'positive': 74, 'neutral': 147, 'negative': 29}"/>
    <n v="0.71844660194174703"/>
    <s v="PG-13"/>
    <x v="1"/>
    <n v="2005"/>
    <s v="February 11, 2005 (United States)"/>
    <n v="301000"/>
    <s v="Andy Tennant"/>
    <x v="44"/>
    <s v="Will Smith"/>
    <s v="United States"/>
    <n v="70000000"/>
    <x v="44"/>
    <x v="2"/>
    <x v="28"/>
  </r>
  <r>
    <x v="42"/>
    <s v="https://www.youtube.com/watch?v=OAJOWr_HV1s"/>
    <s v="OAJOWr_HV1s"/>
    <s v="{'positive': 4, 'neutral': 6, 'negative': 1}"/>
    <n v="0.8"/>
    <s v="PG"/>
    <x v="0"/>
    <n v="2005"/>
    <s v="March 3, 2006 (United Kingdom)"/>
    <n v="22000"/>
    <s v="Dave McKean"/>
    <x v="45"/>
    <s v="Stephanie Leonidas"/>
    <s v="United Kingdom"/>
    <n v="4000000"/>
    <x v="45"/>
    <x v="23"/>
    <x v="29"/>
  </r>
  <r>
    <x v="43"/>
    <s v="https://www.youtube.com/watch?v=KGciEYSshrQ"/>
    <s v="KGciEYSshrQ"/>
    <s v="{'positive': 34, 'neutral': 41, 'negative': 13}"/>
    <n v="0.72340425531914898"/>
    <s v="PG-13"/>
    <x v="2"/>
    <n v="2005"/>
    <s v="November 23, 2005 (United States)"/>
    <n v="49000"/>
    <s v="Chris Columbus"/>
    <x v="46"/>
    <s v="Taye Diggs"/>
    <s v="United States"/>
    <n v="40000000"/>
    <x v="46"/>
    <x v="24"/>
    <x v="30"/>
  </r>
  <r>
    <x v="44"/>
    <s v="https://www.youtube.com/watch?v=5-QlB-CCozc"/>
    <s v="5-QlB-CCozc"/>
    <s v="{'positive': 16, 'neutral': 12, 'negative': 6}"/>
    <n v="0.72727272727272696"/>
    <s v="PG"/>
    <x v="8"/>
    <n v="2005"/>
    <s v="March 11, 2005 (United States)"/>
    <n v="137000"/>
    <s v="Chris Wedge"/>
    <x v="47"/>
    <s v="Ewan McGregor"/>
    <s v="United States"/>
    <n v="75000000"/>
    <x v="47"/>
    <x v="25"/>
    <x v="31"/>
  </r>
  <r>
    <x v="45"/>
    <s v="https://www.youtube.com/watch?v=-aBP-c28_1M"/>
    <s v="-aBP-c28_1M"/>
    <s v="{'positive': 92, 'neutral': 95, 'negative': 63}"/>
    <n v="0.59354838709677404"/>
    <s v="R"/>
    <x v="3"/>
    <n v="2005"/>
    <s v="November 4, 2005 (United States)"/>
    <n v="179000"/>
    <s v="Sam Mendes"/>
    <x v="48"/>
    <s v="Jake Gyllenhaal"/>
    <s v="United States"/>
    <n v="72000000"/>
    <x v="48"/>
    <x v="1"/>
    <x v="32"/>
  </r>
  <r>
    <x v="46"/>
    <s v="https://www.youtube.com/watch?v=5uMDUHdN24o"/>
    <s v="5uMDUHdN24o"/>
    <s v="{'positive': 32, 'neutral': 31, 'negative': 11}"/>
    <n v="0.74418604651162701"/>
    <s v="PG-13"/>
    <x v="3"/>
    <n v="2005"/>
    <s v="September 30, 2005 (United States)"/>
    <n v="74000"/>
    <s v="John Stockwell"/>
    <x v="49"/>
    <s v="Paul Walker"/>
    <s v="United States"/>
    <n v="50000000"/>
    <x v="49"/>
    <x v="2"/>
    <x v="33"/>
  </r>
  <r>
    <x v="47"/>
    <s v="https://www.youtube.com/watch?v=Lq2AzZB6DUE"/>
    <s v="Lq2AzZB6DUE"/>
    <s v="{'positive': 76, 'neutral': 88, 'negative': 31}"/>
    <n v="0.710280373831775"/>
    <s v="R"/>
    <x v="5"/>
    <n v="2005"/>
    <s v="October 28, 2005 (United States)"/>
    <n v="239000"/>
    <s v="Darren Lynn Bousman"/>
    <x v="50"/>
    <s v="Donnie Wahlberg"/>
    <s v="Canada"/>
    <n v="4000000"/>
    <x v="50"/>
    <x v="26"/>
    <x v="34"/>
  </r>
  <r>
    <x v="48"/>
    <s v="https://www.youtube.com/watch?v=DNXtExBM-KM"/>
    <s v="DNXtExBM-KM"/>
    <s v="{'positive': 0, 'neutral': 1, 'negative': 0}"/>
    <n v="0"/>
    <s v="R"/>
    <x v="3"/>
    <n v="2005"/>
    <s v="September 22, 2005 (United Kingdom)"/>
    <n v="92000"/>
    <s v="Guy Ritchie"/>
    <x v="51"/>
    <s v="Jason Statham"/>
    <s v="France"/>
    <m/>
    <x v="51"/>
    <x v="27"/>
    <x v="35"/>
  </r>
  <r>
    <x v="49"/>
    <s v="https://www.youtube.com/watch?v=d_GleoanbPE"/>
    <s v="d_GleoanbPE"/>
    <s v="{'positive': 49, 'neutral': 42, 'negative': 15}"/>
    <n v="0.765625"/>
    <s v="PG-13"/>
    <x v="7"/>
    <n v="2005"/>
    <s v="January 14, 2005 (United States)"/>
    <n v="133000"/>
    <s v="Thomas Carter"/>
    <x v="52"/>
    <s v="Samuel L. Jackson"/>
    <s v="United States"/>
    <n v="30000000"/>
    <x v="52"/>
    <x v="28"/>
    <x v="17"/>
  </r>
  <r>
    <x v="50"/>
    <s v="https://www.youtube.com/watch?v=RvAOuhyunhY"/>
    <s v="RvAOuhyunhY"/>
    <s v="{'positive': 93, 'neutral': 79, 'negative': 78}"/>
    <n v="0.54385964912280704"/>
    <s v="PG-13"/>
    <x v="2"/>
    <n v="2005"/>
    <s v="July 8, 2005 (United States)"/>
    <n v="60000"/>
    <s v="Walter Salles"/>
    <x v="53"/>
    <s v="Jennifer Connelly"/>
    <s v="United States"/>
    <n v="30000000"/>
    <x v="53"/>
    <x v="10"/>
    <x v="36"/>
  </r>
  <r>
    <x v="51"/>
    <s v="https://www.youtube.com/watch?v=AXgyoER0aRc"/>
    <s v="AXgyoER0aRc"/>
    <s v="{'positive': 88, 'neutral': 98, 'negative': 64}"/>
    <n v="0.57894736842105199"/>
    <s v="R"/>
    <x v="3"/>
    <n v="2005"/>
    <s v="September 16, 2005 (United States)"/>
    <n v="300000"/>
    <s v="Andrew Niccol"/>
    <x v="54"/>
    <s v="Nicolas Cage"/>
    <s v="France"/>
    <n v="50000000"/>
    <x v="54"/>
    <x v="29"/>
    <x v="37"/>
  </r>
  <r>
    <x v="52"/>
    <s v="https://www.youtube.com/watch?v=zNxm_obDpNU"/>
    <s v="zNxm_obDpNU"/>
    <s v="{'positive': 114, 'neutral': 102, 'negative': 34}"/>
    <n v="0.77027027027026995"/>
    <s v="PG"/>
    <x v="3"/>
    <n v="2005"/>
    <s v="November 11, 2005 (United States)"/>
    <n v="97000"/>
    <s v="Jon Favreau"/>
    <x v="55"/>
    <s v="Josh Hutcherson"/>
    <s v="United States"/>
    <n v="65000000"/>
    <x v="55"/>
    <x v="2"/>
    <x v="29"/>
  </r>
  <r>
    <x v="53"/>
    <s v="https://www.youtube.com/watch?v=TxfF7YQD6nA"/>
    <s v="TxfF7YQD6nA"/>
    <s v="{'positive': 129, 'neutral': 56, 'negative': 65}"/>
    <n v="0.66494845360824695"/>
    <s v="R"/>
    <x v="4"/>
    <n v="2005"/>
    <s v="August 25, 2006 (United States)"/>
    <n v="16000"/>
    <s v="Jamie Babbit"/>
    <x v="56"/>
    <s v="Camilla Belle"/>
    <s v="United States"/>
    <n v="900000"/>
    <x v="56"/>
    <x v="30"/>
    <x v="27"/>
  </r>
  <r>
    <x v="54"/>
    <s v="https://www.youtube.com/watch?v=j_Lm2PXb3tk"/>
    <s v="j_Lm2PXb3tk"/>
    <s v="{'positive': 58, 'neutral': 65, 'negative': 40}"/>
    <n v="0.59183673469387699"/>
    <s v="R"/>
    <x v="5"/>
    <n v="2005"/>
    <s v="April 15, 2005 (United States)"/>
    <n v="107000"/>
    <s v="Andrew Douglas"/>
    <x v="57"/>
    <s v="Ryan Reynolds"/>
    <s v="United States"/>
    <n v="19000000"/>
    <x v="57"/>
    <x v="31"/>
    <x v="38"/>
  </r>
  <r>
    <x v="55"/>
    <s v="https://www.youtube.com/watch?v=VwIpQflIS4A"/>
    <s v="VwIpQflIS4A"/>
    <s v="{'positive': 22, 'neutral': 14, 'negative': 3}"/>
    <n v="0.88"/>
    <s v="PG-13"/>
    <x v="1"/>
    <n v="2005"/>
    <s v="March 4, 2005 (United States)"/>
    <n v="68000"/>
    <s v="F. Gary Gray"/>
    <x v="58"/>
    <s v="John Travolta"/>
    <s v="United States"/>
    <n v="53000000"/>
    <x v="58"/>
    <x v="31"/>
    <x v="28"/>
  </r>
  <r>
    <x v="56"/>
    <s v="https://www.youtube.com/watch?v=vIBBVzy5UoQ"/>
    <s v="vIBBVzy5UoQ"/>
    <s v="{'positive': 128, 'neutral': 80, 'negative': 42}"/>
    <n v="0.752941176470588"/>
    <s v="PG-13"/>
    <x v="1"/>
    <n v="2005"/>
    <s v="November 23, 2005 (United States)"/>
    <n v="109000"/>
    <s v="Roger Kumble"/>
    <x v="59"/>
    <s v="Ryan Reynolds"/>
    <s v="Germany"/>
    <m/>
    <x v="59"/>
    <x v="32"/>
    <x v="27"/>
  </r>
  <r>
    <x v="57"/>
    <s v="https://www.youtube.com/watch?v=iT4qtGkSvE4"/>
    <s v="iT4qtGkSvE4"/>
    <s v="{'positive': 2, 'neutral': 6, 'negative': 0}"/>
    <n v="1"/>
    <s v="PG"/>
    <x v="1"/>
    <n v="2005"/>
    <s v="November 23, 2005 (United States)"/>
    <n v="27000"/>
    <s v="Raja Gosnell"/>
    <x v="60"/>
    <s v="Dennis Quaid"/>
    <s v="United States"/>
    <n v="45000000"/>
    <x v="60"/>
    <x v="7"/>
    <x v="39"/>
  </r>
  <r>
    <x v="58"/>
    <s v="https://www.youtube.com/watch?v=nyuri18gwdM"/>
    <s v="nyuri18gwdM"/>
    <s v="{'positive': 29, 'neutral': 22, 'negative': 10}"/>
    <n v="0.74358974358974295"/>
    <s v="PG-13"/>
    <x v="7"/>
    <n v="2005"/>
    <s v="June 3, 2005 (United States)"/>
    <n v="179000"/>
    <s v="Ron Howard"/>
    <x v="61"/>
    <s v="Russell Crowe"/>
    <s v="United States"/>
    <n v="88000000"/>
    <x v="61"/>
    <x v="1"/>
    <x v="10"/>
  </r>
  <r>
    <x v="59"/>
    <s v="https://www.youtube.com/watch?v=ohxNxVlk2GQ"/>
    <s v="ohxNxVlk2GQ"/>
    <s v="{'positive': 25, 'neutral': 29, 'negative': 18}"/>
    <n v="0.581395348837209"/>
    <s v="PG-13"/>
    <x v="3"/>
    <n v="2005"/>
    <s v="August 26, 2005 (United States)"/>
    <n v="118000"/>
    <s v="Terry Gilliam"/>
    <x v="62"/>
    <s v="Matt Damon"/>
    <s v="United States"/>
    <n v="88000000"/>
    <x v="62"/>
    <x v="5"/>
    <x v="28"/>
  </r>
  <r>
    <x v="60"/>
    <s v="https://www.youtube.com/watch?v=AGACeWVdFqo"/>
    <s v="AGACeWVdFqo"/>
    <s v="{'positive': 105, 'neutral': 99, 'negative': 46}"/>
    <n v="0.69536423841059603"/>
    <s v="PG"/>
    <x v="8"/>
    <n v="2005"/>
    <s v="September 23, 2005 (United States)"/>
    <n v="251000"/>
    <s v="Tim Burton"/>
    <x v="63"/>
    <s v="Johnny Depp"/>
    <s v="United States"/>
    <n v="40000000"/>
    <x v="63"/>
    <x v="0"/>
    <x v="40"/>
  </r>
  <r>
    <x v="61"/>
    <s v="https://www.youtube.com/watch?v=_KFOYFBh2QM"/>
    <s v="_KFOYFBh2QM"/>
    <s v="{'positive': 13, 'neutral': 15, 'negative': 4}"/>
    <n v="0.76470588235294101"/>
    <s v="R"/>
    <x v="3"/>
    <n v="2005"/>
    <s v="September 2, 2005 (United States)"/>
    <n v="195000"/>
    <s v="Louis Leterrier"/>
    <x v="51"/>
    <s v="Jason Statham"/>
    <s v="France"/>
    <n v="32000000"/>
    <x v="64"/>
    <x v="27"/>
    <x v="41"/>
  </r>
  <r>
    <x v="62"/>
    <s v="https://www.youtube.com/watch?v=vcsdAwqZ-WI"/>
    <s v="vcsdAwqZ-WI"/>
    <s v="{'positive': 32, 'neutral': 55, 'negative': 9}"/>
    <n v="0.78048780487804803"/>
    <s v="R"/>
    <x v="4"/>
    <n v="2005"/>
    <s v="October 7, 2005 (United States)"/>
    <n v="44000"/>
    <s v="D.J. Caruso"/>
    <x v="64"/>
    <s v="Matthew McConaughey"/>
    <s v="United States"/>
    <n v="35000000"/>
    <x v="65"/>
    <x v="1"/>
    <x v="37"/>
  </r>
  <r>
    <x v="63"/>
    <s v="https://www.youtube.com/watch?v=i2LdlqW26zc"/>
    <s v="i2LdlqW26zc"/>
    <s v="{'positive': 110, 'neutral': 100, 'negative': 40}"/>
    <n v="0.73333333333333295"/>
    <s v="PG-13"/>
    <x v="7"/>
    <n v="2005"/>
    <s v="January 20, 2006 (United States)"/>
    <n v="84000"/>
    <s v="Terrence Malick"/>
    <x v="65"/>
    <s v="Colin Farrell"/>
    <s v="United States"/>
    <n v="30000000"/>
    <x v="66"/>
    <x v="6"/>
    <x v="30"/>
  </r>
  <r>
    <x v="64"/>
    <s v="https://www.youtube.com/watch?v=4Zfw8__A7ps"/>
    <s v="4Zfw8__A7ps"/>
    <s v="{'positive': 129, 'neutral': 69, 'negative': 53}"/>
    <n v="0.70879120879120805"/>
    <s v="R"/>
    <x v="3"/>
    <n v="2005"/>
    <s v="April 14, 2006 (United States)"/>
    <n v="103000"/>
    <s v="Rian Johnson"/>
    <x v="66"/>
    <s v="Joseph Gordon-Levitt"/>
    <s v="United States"/>
    <n v="475000"/>
    <x v="67"/>
    <x v="33"/>
    <x v="33"/>
  </r>
  <r>
    <x v="65"/>
    <s v="https://www.youtube.com/watch?v=8S13W69FQhs"/>
    <s v="8S13W69FQhs"/>
    <s v="{'positive': 98, 'neutral': 82, 'negative': 70}"/>
    <n v="0.58333333333333304"/>
    <s v="R"/>
    <x v="5"/>
    <n v="2005"/>
    <s v="December 25, 2005 (United States)"/>
    <n v="69000"/>
    <s v="Greg McLean"/>
    <x v="67"/>
    <s v="Nathan Phillips"/>
    <s v="Australia"/>
    <n v="1000000"/>
    <x v="68"/>
    <x v="34"/>
    <x v="5"/>
  </r>
  <r>
    <x v="66"/>
    <s v="https://www.youtube.com/watch?v=5blVrqSKiRc"/>
    <s v="5blVrqSKiRc"/>
    <s v="{'positive': 69, 'neutral': 96, 'negative': 20}"/>
    <n v="0.77528089887640395"/>
    <s v="R"/>
    <x v="1"/>
    <n v="2005"/>
    <s v="January 6, 2006 (United States)"/>
    <n v="21000"/>
    <s v="Neil Jordan"/>
    <x v="68"/>
    <s v="Cillian Murphy"/>
    <s v="Ireland"/>
    <m/>
    <x v="69"/>
    <x v="35"/>
    <x v="22"/>
  </r>
  <r>
    <x v="67"/>
    <s v="https://www.youtube.com/watch?v=Bi-PLwxwvy8"/>
    <s v="Bi-PLwxwvy8"/>
    <s v="{'positive': 72, 'neutral': 96, 'negative': 82}"/>
    <n v="0.46753246753246702"/>
    <s v="PG-13"/>
    <x v="2"/>
    <n v="2005"/>
    <s v="September 9, 2005 (United States)"/>
    <n v="122000"/>
    <s v="Scott Derrickson"/>
    <x v="69"/>
    <s v="Laura Linney"/>
    <s v="United States"/>
    <n v="19000000"/>
    <x v="70"/>
    <x v="36"/>
    <x v="9"/>
  </r>
  <r>
    <x v="68"/>
    <s v="https://www.youtube.com/watch?v=XGnADb5e0mc"/>
    <s v="XGnADb5e0mc"/>
    <s v="{'positive': 98, 'neutral': 97, 'negative': 55}"/>
    <n v="0.64052287581699296"/>
    <s v="PG-13"/>
    <x v="3"/>
    <n v="2005"/>
    <s v="January 14, 2005 (United States)"/>
    <n v="89000"/>
    <s v="Rob Bowman"/>
    <x v="70"/>
    <s v="Jennifer Garner"/>
    <s v="Canada"/>
    <n v="43000000"/>
    <x v="71"/>
    <x v="8"/>
    <x v="42"/>
  </r>
  <r>
    <x v="69"/>
    <s v="https://www.youtube.com/watch?v=RO90omga8D4"/>
    <s v="RO90omga8D4"/>
    <s v="{'positive': 96, 'neutral': 96, 'negative': 58}"/>
    <n v="0.62337662337662303"/>
    <s v="R"/>
    <x v="3"/>
    <n v="2005"/>
    <s v="October 21, 2005 (United States)"/>
    <n v="110000"/>
    <s v="Andrzej Bartkowiak"/>
    <x v="71"/>
    <s v="Karl Urban"/>
    <s v="United Kingdom"/>
    <n v="60000000"/>
    <x v="72"/>
    <x v="37"/>
    <x v="36"/>
  </r>
  <r>
    <x v="70"/>
    <s v="https://www.youtube.com/watch?v=lawMFyG9Kqg"/>
    <s v="lawMFyG9Kqg"/>
    <s v="{'positive': 2, 'neutral': 5, 'negative': 2}"/>
    <n v="0.5"/>
    <s v="PG"/>
    <x v="3"/>
    <n v="2005"/>
    <s v="October 28, 2005 (United States)"/>
    <n v="95000"/>
    <s v="Martin Campbell"/>
    <x v="72"/>
    <s v="Antonio Banderas"/>
    <s v="United States"/>
    <n v="75000000"/>
    <x v="73"/>
    <x v="2"/>
    <x v="3"/>
  </r>
  <r>
    <x v="71"/>
    <s v="https://www.youtube.com/watch?v=F79BR4YGBUM"/>
    <s v="F79BR4YGBUM"/>
    <s v="{'positive': 8, 'neutral': 3, 'negative': 5}"/>
    <n v="0.61538461538461497"/>
    <s v="PG"/>
    <x v="0"/>
    <n v="2005"/>
    <s v="December 21, 2005 (United States)"/>
    <n v="56000"/>
    <s v="Adam Shankman"/>
    <x v="73"/>
    <s v="Steve Martin"/>
    <s v="United States"/>
    <n v="60000000"/>
    <x v="74"/>
    <x v="8"/>
    <x v="18"/>
  </r>
  <r>
    <x v="72"/>
    <s v="https://www.youtube.com/watch?v=HNjyVjoDyQo"/>
    <s v="HNjyVjoDyQo"/>
    <s v="{'positive': 25, 'neutral': 21, 'negative': 14}"/>
    <n v="0.64102564102564097"/>
    <s v="PG-13"/>
    <x v="3"/>
    <n v="2005"/>
    <s v="December 2, 2005 (United States)"/>
    <n v="125000"/>
    <s v="Karyn Kusama"/>
    <x v="74"/>
    <s v="Charlize Theron"/>
    <s v="United States"/>
    <n v="62000000"/>
    <x v="75"/>
    <x v="7"/>
    <x v="34"/>
  </r>
  <r>
    <x v="73"/>
    <s v="https://www.youtube.com/watch?v=q4HyI0i1mPM"/>
    <s v="q4HyI0i1mPM"/>
    <s v="{'positive': 42, 'neutral': 26, 'negative': 30}"/>
    <n v="0.58333333333333304"/>
    <s v="PG"/>
    <x v="1"/>
    <n v="2005"/>
    <s v="February 18, 2005 (United States)"/>
    <n v="53000"/>
    <s v="Lawrence Guterman"/>
    <x v="75"/>
    <s v="Jamie Kennedy"/>
    <s v="United States"/>
    <n v="84000000"/>
    <x v="76"/>
    <x v="6"/>
    <x v="18"/>
  </r>
  <r>
    <x v="74"/>
    <s v="https://www.youtube.com/watch?v=u36iNj52rac"/>
    <s v="u36iNj52rac"/>
    <s v="{'positive': 34, 'neutral': 33, 'negative': 14}"/>
    <n v="0.70833333333333304"/>
    <s v="PG-13"/>
    <x v="1"/>
    <n v="2005"/>
    <s v="December 25, 2005 (United States)"/>
    <n v="42000"/>
    <s v="Susan Stroman"/>
    <x v="76"/>
    <s v="Nathan Lane"/>
    <s v="United States"/>
    <n v="45000000"/>
    <x v="77"/>
    <x v="1"/>
    <x v="6"/>
  </r>
  <r>
    <x v="75"/>
    <s v="https://www.youtube.com/watch?v=cx8ZWK0rUWA"/>
    <s v="cx8ZWK0rUWA"/>
    <s v="{'positive': 12, 'neutral': 20, 'negative': 8}"/>
    <n v="0.6"/>
    <s v="PG-13"/>
    <x v="1"/>
    <n v="2005"/>
    <s v="December 23, 2005 (United States)"/>
    <n v="36000"/>
    <s v="Barry W. Blaustein"/>
    <x v="77"/>
    <s v="Johnny Knoxville"/>
    <s v="United States"/>
    <m/>
    <x v="78"/>
    <x v="38"/>
    <x v="18"/>
  </r>
  <r>
    <x v="76"/>
    <s v="https://www.youtube.com/watch?v=QP4DsyaB1eE"/>
    <s v="QP4DsyaB1eE"/>
    <s v="{'positive': 72, 'neutral': 71, 'negative': 34}"/>
    <n v="0.679245283018867"/>
    <s v="PG-13"/>
    <x v="3"/>
    <n v="2005"/>
    <s v="August 26, 2005 (United States)"/>
    <n v="36000"/>
    <s v="Bruce Hunt"/>
    <x v="78"/>
    <s v="Piper Perabo"/>
    <s v="United States"/>
    <n v="30000000"/>
    <x v="79"/>
    <x v="36"/>
    <x v="42"/>
  </r>
  <r>
    <x v="77"/>
    <s v="https://www.youtube.com/watch?v=c_TB7MkrGyc"/>
    <s v="c_TB7MkrGyc"/>
    <s v="{'positive': 33, 'neutral': 27, 'negative': 12}"/>
    <n v="0.73333333333333295"/>
    <s v="R"/>
    <x v="1"/>
    <n v="2005"/>
    <s v="August 26, 2005 (United States)"/>
    <n v="100000"/>
    <s v="Jim Jarmusch"/>
    <x v="79"/>
    <s v="Bill Murray"/>
    <s v="France"/>
    <n v="10000000"/>
    <x v="80"/>
    <x v="3"/>
    <x v="14"/>
  </r>
  <r>
    <x v="78"/>
    <s v="https://www.youtube.com/watch?v=LvOv3veA13Q"/>
    <s v="LvOv3veA13Q"/>
    <s v="{'positive': 82, 'neutral': 77, 'negative': 33}"/>
    <n v="0.713043478260869"/>
    <s v="PG-13"/>
    <x v="1"/>
    <n v="2005"/>
    <s v="December 21, 2005 (United States)"/>
    <n v="139000"/>
    <s v="Dean Parisot"/>
    <x v="1"/>
    <s v="Jim Carrey"/>
    <s v="United States"/>
    <n v="100000000"/>
    <x v="81"/>
    <x v="2"/>
    <x v="38"/>
  </r>
  <r>
    <x v="79"/>
    <s v="https://www.youtube.com/watch?v=X-EEMiSmnNw"/>
    <s v="X-EEMiSmnNw"/>
    <s v="{'positive': 81, 'neutral': 45, 'negative': 21}"/>
    <n v="0.79411764705882304"/>
    <s v="R"/>
    <x v="1"/>
    <n v="2005"/>
    <s v="May 25, 2006 (Germany)"/>
    <n v="31000"/>
    <s v="Ol Parker"/>
    <x v="80"/>
    <s v="Piper Perabo"/>
    <s v="United Kingdom"/>
    <n v="7900000"/>
    <x v="82"/>
    <x v="16"/>
    <x v="38"/>
  </r>
  <r>
    <x v="80"/>
    <s v="https://www.youtube.com/watch?v=ps8DhuMfScQ"/>
    <s v="ps8DhuMfScQ"/>
    <s v="{'positive': 48, 'neutral': 24, 'negative': 42}"/>
    <n v="0.53333333333333299"/>
    <s v="PG-13"/>
    <x v="1"/>
    <n v="2005"/>
    <s v="December 16, 2005 (United States)"/>
    <n v="63000"/>
    <s v="Thomas Bezucha"/>
    <x v="81"/>
    <s v="Dermot Mulroney"/>
    <s v="United States"/>
    <n v="18000000"/>
    <x v="83"/>
    <x v="39"/>
    <x v="25"/>
  </r>
  <r>
    <x v="81"/>
    <s v="https://www.youtube.com/watch?v=xhlSLVJfYOE"/>
    <s v="xhlSLVJfYOE"/>
    <s v="{'positive': 42, 'neutral': 36, 'negative': 11}"/>
    <n v="0.79245283018867896"/>
    <s v="PG-13"/>
    <x v="1"/>
    <n v="2005"/>
    <s v="September 16, 2005 (United States)"/>
    <n v="101000"/>
    <s v="Mark Waters"/>
    <x v="82"/>
    <s v="Reese Witherspoon"/>
    <s v="United States"/>
    <n v="58000000"/>
    <x v="84"/>
    <x v="14"/>
    <x v="26"/>
  </r>
  <r>
    <x v="82"/>
    <s v="https://www.youtube.com/watch?v=1LO2nv4aEpw"/>
    <s v="1LO2nv4aEpw"/>
    <s v="{'positive': 21, 'neutral': 20, 'negative': 7}"/>
    <n v="0.75"/>
    <s v="R"/>
    <x v="7"/>
    <n v="2005"/>
    <s v="February 3, 2006 (United States)"/>
    <n v="128000"/>
    <s v="Bennett Miller"/>
    <x v="83"/>
    <s v="Philip Seymour Hoffman"/>
    <s v="United States"/>
    <n v="7000000"/>
    <x v="85"/>
    <x v="40"/>
    <x v="43"/>
  </r>
  <r>
    <x v="83"/>
    <s v="https://www.youtube.com/watch?v=4RlCq1Ash-4"/>
    <s v="4RlCq1Ash-4"/>
    <s v="{'positive': 57, 'neutral': 26, 'negative': 28}"/>
    <n v="0.67058823529411704"/>
    <s v="PG-13"/>
    <x v="2"/>
    <n v="2005"/>
    <s v="August 12, 2005 (United States)"/>
    <n v="108000"/>
    <s v="Iain Softley"/>
    <x v="62"/>
    <s v="Kate Hudson"/>
    <s v="United States"/>
    <n v="43000000"/>
    <x v="86"/>
    <x v="1"/>
    <x v="19"/>
  </r>
  <r>
    <x v="84"/>
    <s v="https://www.youtube.com/watch?v=R1alHcMtnr0"/>
    <s v="R1alHcMtnr0"/>
    <s v="{'positive': 13, 'neutral': 16, 'negative': 4}"/>
    <n v="0.76470588235294101"/>
    <s v="R"/>
    <x v="1"/>
    <n v="2005"/>
    <s v="December 16, 2005 (United States)"/>
    <n v="80000"/>
    <s v="Noah Baumbach"/>
    <x v="84"/>
    <s v="Owen Kline"/>
    <s v="United States"/>
    <n v="1500000"/>
    <x v="87"/>
    <x v="41"/>
    <x v="44"/>
  </r>
  <r>
    <x v="85"/>
    <s v="https://www.youtube.com/watch?v=4Wfj5Jc10ZI"/>
    <s v="4Wfj5Jc10ZI"/>
    <s v="{'positive': 2, 'neutral': 1, 'negative': 0}"/>
    <n v="1"/>
    <s v="R"/>
    <x v="5"/>
    <n v="2005"/>
    <s v="June 24, 2005 (United States)"/>
    <n v="93000"/>
    <s v="George A. Romero"/>
    <x v="85"/>
    <s v="John Leguizamo"/>
    <s v="United States"/>
    <n v="15000000"/>
    <x v="88"/>
    <x v="1"/>
    <x v="34"/>
  </r>
  <r>
    <x v="86"/>
    <s v="https://www.youtube.com/watch?v=a39EYIVPAhE"/>
    <s v="a39EYIVPAhE"/>
    <s v="{'positive': 26, 'neutral': 22, 'negative': 1}"/>
    <n v="0.96296296296296202"/>
    <s v="PG"/>
    <x v="1"/>
    <n v="1995"/>
    <s v="March 3, 1995 (United States)"/>
    <n v="8900"/>
    <s v="James Orr"/>
    <x v="86"/>
    <s v="Chevy Chase"/>
    <s v="United States"/>
    <m/>
    <x v="89"/>
    <x v="42"/>
    <x v="27"/>
  </r>
  <r>
    <x v="86"/>
    <s v="https://www.youtube.com/watch?v=a39EYIVPAhE"/>
    <s v="a39EYIVPAhE"/>
    <s v="{'positive': 26, 'neutral': 22, 'negative': 1}"/>
    <n v="0.96296296296296202"/>
    <s v="PG-13"/>
    <x v="1"/>
    <n v="2005"/>
    <s v="February 25, 2005 (United States)"/>
    <n v="23000"/>
    <s v="Stephen Herek"/>
    <x v="87"/>
    <s v="Tommy Lee Jones"/>
    <s v="United States"/>
    <n v="40000000"/>
    <x v="90"/>
    <x v="43"/>
    <x v="15"/>
  </r>
  <r>
    <x v="87"/>
    <s v="https://www.youtube.com/watch?v=tBTksmUvFHw"/>
    <s v="tBTksmUvFHw"/>
    <s v="{'positive': 80, 'neutral': 59, 'negative': 17}"/>
    <n v="0.82474226804123696"/>
    <s v="PG-13"/>
    <x v="1"/>
    <n v="2005"/>
    <s v="October 14, 2005 (United States)"/>
    <n v="68000"/>
    <s v="Cameron Crowe"/>
    <x v="88"/>
    <s v="Orlando Bloom"/>
    <s v="United States"/>
    <n v="45000000"/>
    <x v="91"/>
    <x v="7"/>
    <x v="45"/>
  </r>
  <r>
    <x v="88"/>
    <s v="https://www.youtube.com/watch?v=VUBFCaWiQ28"/>
    <s v="VUBFCaWiQ28"/>
    <s v="{'positive': 72, 'neutral': 143, 'negative': 34}"/>
    <n v="0.679245283018867"/>
    <s v="G"/>
    <x v="8"/>
    <n v="2005"/>
    <s v="November 4, 2005 (United States)"/>
    <n v="88000"/>
    <s v="Mark Dindal"/>
    <x v="89"/>
    <s v="Zach Braff"/>
    <s v="United States"/>
    <n v="150000000"/>
    <x v="92"/>
    <x v="22"/>
    <x v="44"/>
  </r>
  <r>
    <x v="89"/>
    <s v="https://www.youtube.com/watch?v=njLr1z66EfA"/>
    <s v="njLr1z66EfA"/>
    <s v="{'positive': 115, 'neutral': 89, 'negative': 44}"/>
    <n v="0.72327044025157206"/>
    <s v="PG-13"/>
    <x v="1"/>
    <n v="2005"/>
    <s v="May 13, 2005 (United States)"/>
    <n v="58000"/>
    <s v="Robert Luketic"/>
    <x v="90"/>
    <s v="Jennifer Lopez"/>
    <s v="United States"/>
    <n v="43000000"/>
    <x v="93"/>
    <x v="6"/>
    <x v="29"/>
  </r>
  <r>
    <x v="90"/>
    <s v="https://www.youtube.com/watch?v=6Of0gxSz8Vk"/>
    <s v="6Of0gxSz8Vk"/>
    <s v="{'positive': 105, 'neutral': 92, 'negative': 53}"/>
    <n v="0.664556962025316"/>
    <s v="R"/>
    <x v="3"/>
    <n v="2005"/>
    <s v="October 14, 2005 (United States)"/>
    <n v="65000"/>
    <s v="Tony Scott"/>
    <x v="91"/>
    <s v="Keira Knightley"/>
    <s v="United States"/>
    <n v="50000000"/>
    <x v="94"/>
    <x v="6"/>
    <x v="46"/>
  </r>
  <r>
    <x v="91"/>
    <s v="https://www.youtube.com/watch?v=j7bPtOf6-mY"/>
    <s v="j7bPtOf6-mY"/>
    <s v="{'positive': 23, 'neutral': 37, 'negative': 18}"/>
    <n v="0.56097560975609695"/>
    <s v="PG-13"/>
    <x v="5"/>
    <n v="2005"/>
    <s v="March 18, 2005 (United States)"/>
    <n v="93000"/>
    <s v="Hideo Nakata"/>
    <x v="62"/>
    <s v="Naomi Watts"/>
    <s v="United States"/>
    <n v="50000000"/>
    <x v="95"/>
    <x v="14"/>
    <x v="33"/>
  </r>
  <r>
    <x v="92"/>
    <s v="https://www.youtube.com/watch?v=L6SnhaaRdVA"/>
    <s v="L6SnhaaRdVA"/>
    <s v="{'positive': 5, 'neutral': 2, 'negative': 1}"/>
    <n v="0.83333333333333304"/>
    <s v="R"/>
    <x v="3"/>
    <n v="2005"/>
    <s v="November 10, 2006 (United States)"/>
    <n v="64000"/>
    <s v="David Ayer"/>
    <x v="92"/>
    <s v="Christian Bale"/>
    <s v="United States"/>
    <n v="2000000"/>
    <x v="96"/>
    <x v="30"/>
    <x v="1"/>
  </r>
  <r>
    <x v="93"/>
    <s v="https://www.youtube.com/watch?v=zD9De1OkJ4o"/>
    <s v="zD9De1OkJ4o"/>
    <s v="{'positive': 30, 'neutral': 27, 'negative': 8}"/>
    <n v="0.78947368421052599"/>
    <s v="G"/>
    <x v="0"/>
    <n v="2005"/>
    <s v="June 22, 2005 (United States)"/>
    <n v="46000"/>
    <s v="Angela Robinson"/>
    <x v="41"/>
    <s v="Lindsay Lohan"/>
    <s v="United States"/>
    <n v="50000000"/>
    <x v="97"/>
    <x v="22"/>
    <x v="29"/>
  </r>
  <r>
    <x v="94"/>
    <s v="https://www.youtube.com/watch?v=xLTdy6PfotA"/>
    <s v="xLTdy6PfotA"/>
    <s v="{'positive': 54, 'neutral': 167, 'negative': 29}"/>
    <n v="0.65060240963855398"/>
    <s v="PG-13"/>
    <x v="1"/>
    <n v="2005"/>
    <s v="February 25, 2005 (United States)"/>
    <n v="31000"/>
    <s v="Wes Craven"/>
    <x v="93"/>
    <s v="Christina Ricci"/>
    <s v="Germany"/>
    <n v="38000000"/>
    <x v="98"/>
    <x v="5"/>
    <x v="42"/>
  </r>
  <r>
    <x v="95"/>
    <s v="https://www.youtube.com/watch?v=78GqdG56y2w"/>
    <s v="78GqdG56y2w"/>
    <s v="{'positive': 55, 'neutral': 54, 'negative': 20}"/>
    <n v="0.73333333333333295"/>
    <s v="PG-13"/>
    <x v="3"/>
    <n v="2005"/>
    <s v="April 29, 2005 (United States)"/>
    <n v="68000"/>
    <s v="Lee Tamahori"/>
    <x v="94"/>
    <s v="Ice Cube"/>
    <s v="United States"/>
    <n v="113000000"/>
    <x v="99"/>
    <x v="2"/>
    <x v="29"/>
  </r>
  <r>
    <x v="96"/>
    <s v="https://www.youtube.com/watch?v=84mGKTTv5Gc"/>
    <s v="84mGKTTv5Gc"/>
    <s v="{'positive': 109, 'neutral': 51, 'negative': 26}"/>
    <n v="0.80740740740740702"/>
    <s v="R"/>
    <x v="4"/>
    <n v="2005"/>
    <s v="November 11, 2005 (United States)"/>
    <n v="72000"/>
    <s v="Mikael HÃ¥fstrÃ¶m"/>
    <x v="95"/>
    <s v="Clive Owen"/>
    <s v="United States"/>
    <n v="22000000"/>
    <x v="100"/>
    <x v="44"/>
    <x v="47"/>
  </r>
  <r>
    <x v="97"/>
    <s v="https://www.youtube.com/watch?v=CDSQPpAAdz0"/>
    <s v="CDSQPpAAdz0"/>
    <s v="{'positive': 7, 'neutral': 5, 'negative': 3}"/>
    <n v="0.7"/>
    <s v="R"/>
    <x v="1"/>
    <n v="2005"/>
    <s v="March 3, 2006 (Norway)"/>
    <n v="12000"/>
    <s v="John Turturro"/>
    <x v="96"/>
    <s v="James Gandolfini"/>
    <s v="United States"/>
    <m/>
    <x v="101"/>
    <x v="40"/>
    <x v="36"/>
  </r>
  <r>
    <x v="98"/>
    <s v="https://www.youtube.com/watch?v=9UKilYzrQH4"/>
    <s v="9UKilYzrQH4"/>
    <s v="{'positive': 78, 'neutral': 69, 'negative': 21}"/>
    <n v="0.78787878787878696"/>
    <s v="R"/>
    <x v="3"/>
    <n v="2005"/>
    <s v="May 13, 2005 (United States)"/>
    <n v="100000"/>
    <s v="Louis Leterrier"/>
    <x v="51"/>
    <s v="Jet Li"/>
    <s v="United Kingdom"/>
    <n v="45000000"/>
    <x v="102"/>
    <x v="18"/>
    <x v="25"/>
  </r>
  <r>
    <x v="99"/>
    <s v="https://www.youtube.com/watch?v=YSG8rERJA88"/>
    <s v="YSG8rERJA88"/>
    <s v="{'positive': 13, 'neutral': 32, 'negative': 4}"/>
    <n v="0.76470588235294101"/>
    <s v="R"/>
    <x v="4"/>
    <n v="2005"/>
    <s v="July 22, 2005 (United States)"/>
    <n v="39000"/>
    <s v="Craig Brewer"/>
    <x v="97"/>
    <s v="Terrence Howard"/>
    <s v="United States"/>
    <n v="2800000"/>
    <x v="103"/>
    <x v="45"/>
    <x v="1"/>
  </r>
  <r>
    <x v="100"/>
    <s v="https://www.youtube.com/watch?v=ovNTb39_viI"/>
    <s v="ovNTb39_viI"/>
    <s v="{'positive': 82, 'neutral': 50, 'negative': 51}"/>
    <n v="0.61654135338345795"/>
    <s v="R"/>
    <x v="5"/>
    <n v="1980"/>
    <s v="February 8, 1980 (United States)"/>
    <n v="66000"/>
    <s v="John Carpenter"/>
    <x v="27"/>
    <s v="Adrienne Barbeau"/>
    <s v="United States"/>
    <n v="1000000"/>
    <x v="104"/>
    <x v="46"/>
    <x v="48"/>
  </r>
  <r>
    <x v="100"/>
    <s v="https://www.youtube.com/watch?v=ovNTb39_viI"/>
    <s v="ovNTb39_viI"/>
    <s v="{'positive': 82, 'neutral': 50, 'negative': 51}"/>
    <n v="0.61654135338345795"/>
    <s v="PG-13"/>
    <x v="5"/>
    <n v="2005"/>
    <s v="October 14, 2005 (United States)"/>
    <n v="35000"/>
    <s v="Rupert Wainwright"/>
    <x v="98"/>
    <s v="Tom Welling"/>
    <s v="United States"/>
    <n v="18000000"/>
    <x v="105"/>
    <x v="43"/>
    <x v="15"/>
  </r>
  <r>
    <x v="101"/>
    <s v="https://www.youtube.com/watch?v=6Yzk_TTBcmw"/>
    <s v="6Yzk_TTBcmw"/>
    <s v="{'positive': 0, 'neutral': 2, 'negative': 0}"/>
    <n v="0"/>
    <s v="PG-13"/>
    <x v="1"/>
    <n v="2005"/>
    <s v="July 29, 2005 (United States)"/>
    <n v="31000"/>
    <s v="Gary David Goldberg"/>
    <x v="99"/>
    <s v="Diane Lane"/>
    <s v="United States"/>
    <n v="30000000"/>
    <x v="106"/>
    <x v="0"/>
    <x v="49"/>
  </r>
  <r>
    <x v="102"/>
    <s v="https://www.youtube.com/watch?v=J4NhD8BFaPg"/>
    <s v="J4NhD8BFaPg"/>
    <s v="{'positive': 41, 'neutral': 31, 'negative': 23}"/>
    <n v="0.640625"/>
    <s v="R"/>
    <x v="2"/>
    <n v="2005"/>
    <s v="April 8, 2005 (United States)"/>
    <n v="11000"/>
    <s v="Rebecca Miller"/>
    <x v="100"/>
    <s v="Daniel Day-Lewis"/>
    <s v="United States"/>
    <n v="1500000"/>
    <x v="107"/>
    <x v="47"/>
    <x v="50"/>
  </r>
  <r>
    <x v="103"/>
    <s v="https://www.youtube.com/watch?v=N51IAYnlNK0"/>
    <s v="N51IAYnlNK0"/>
    <s v="{'positive': 67, 'neutral': 48, 'negative': 35}"/>
    <n v="0.65686274509803899"/>
    <s v="R"/>
    <x v="3"/>
    <n v="2005"/>
    <s v="August 12, 2005 (United States)"/>
    <n v="21000"/>
    <s v="John Dahl"/>
    <x v="101"/>
    <s v="Benjamin Bratt"/>
    <s v="United States"/>
    <n v="80000000"/>
    <x v="108"/>
    <x v="48"/>
    <x v="8"/>
  </r>
  <r>
    <x v="104"/>
    <s v="https://www.youtube.com/watch?v=u9Mv98Gr5pY"/>
    <s v="u9Mv98Gr5pY"/>
    <s v="{'positive': 102, 'neutral': 103, 'negative': 45}"/>
    <n v="0.69387755102040805"/>
    <s v="R"/>
    <x v="5"/>
    <n v="1981"/>
    <s v="January 29, 1982 (United States)"/>
    <n v="2600"/>
    <s v="Piers Haggard"/>
    <x v="102"/>
    <s v="Klaus Kinski"/>
    <s v="United Kingdom"/>
    <m/>
    <x v="109"/>
    <x v="49"/>
    <x v="51"/>
  </r>
  <r>
    <x v="104"/>
    <s v="https://www.youtube.com/watch?v=u9Mv98Gr5pY"/>
    <s v="u9Mv98Gr5pY"/>
    <s v="{'positive': 102, 'neutral': 103, 'negative': 45}"/>
    <n v="0.69387755102040805"/>
    <s v="R"/>
    <x v="5"/>
    <n v="2005"/>
    <s v="September 16, 2005 (United States)"/>
    <n v="9700"/>
    <s v="Jim Gillespie"/>
    <x v="103"/>
    <s v="Agnes Bruckner"/>
    <s v="United States"/>
    <m/>
    <x v="110"/>
    <x v="5"/>
    <x v="41"/>
  </r>
  <r>
    <x v="104"/>
    <s v="https://www.youtube.com/watch?v=u9Mv98Gr5pY"/>
    <s v="u9Mv98Gr5pY"/>
    <s v="{'positive': 102, 'neutral': 103, 'negative': 45}"/>
    <n v="0.69387755102040805"/>
    <s v="PG-13"/>
    <x v="3"/>
    <n v="2018"/>
    <s v="October 5, 2018 (United States)"/>
    <n v="387000"/>
    <s v="Ruben Fleischer"/>
    <x v="104"/>
    <s v="Tom Hardy"/>
    <s v="China"/>
    <n v="100000000"/>
    <x v="111"/>
    <x v="50"/>
    <x v="50"/>
  </r>
  <r>
    <x v="105"/>
    <s v="https://www.youtube.com/watch?v=RNS7YVeKm6g"/>
    <s v="RNS7YVeKm6g"/>
    <s v="{'positive': 4, 'neutral': 6, 'negative': 0}"/>
    <n v="1"/>
    <s v="PG-13"/>
    <x v="1"/>
    <n v="2005"/>
    <s v="September 23, 2005 (United States)"/>
    <n v="6800"/>
    <s v="Malcolm D. Lee"/>
    <x v="105"/>
    <s v="Shad Moss"/>
    <s v="United States"/>
    <m/>
    <x v="112"/>
    <x v="51"/>
    <x v="50"/>
  </r>
  <r>
    <x v="106"/>
    <s v="https://www.youtube.com/watch?v=ddsa1IB9MH4"/>
    <s v="ddsa1IB9MH4"/>
    <s v="{'positive': 101, 'neutral': 82, 'negative': 67}"/>
    <n v="0.60119047619047605"/>
    <s v="R"/>
    <x v="3"/>
    <n v="2005"/>
    <s v="January 28, 2005 (United States)"/>
    <n v="42000"/>
    <s v="Uwe Boll"/>
    <x v="106"/>
    <s v="Christian Slater"/>
    <s v="Canada"/>
    <n v="20000000"/>
    <x v="113"/>
    <x v="52"/>
    <x v="27"/>
  </r>
  <r>
    <x v="107"/>
    <s v="https://www.youtube.com/watch?v=ehMuG2ZF5k8"/>
    <s v="ehMuG2ZF5k8"/>
    <s v="{'positive': 8, 'neutral': 3, 'negative': 7}"/>
    <n v="0.53333333333333299"/>
    <s v="PG-13"/>
    <x v="2"/>
    <n v="2005"/>
    <s v="May 5, 2006 (United States)"/>
    <n v="25000"/>
    <s v="Courtney Solomon"/>
    <x v="107"/>
    <s v="Donald Sutherland"/>
    <s v="United Kingdom"/>
    <n v="14000000"/>
    <x v="114"/>
    <x v="53"/>
    <x v="52"/>
  </r>
  <r>
    <x v="108"/>
    <s v="https://www.youtube.com/watch?v=7z3Tjz6Hopc"/>
    <s v="7z3Tjz6Hopc"/>
    <s v="{'positive': 13, 'neutral': 7, 'negative': 4}"/>
    <n v="0.76470588235294101"/>
    <s v="PG-13"/>
    <x v="3"/>
    <n v="2005"/>
    <s v="August 17, 2005 (United States)"/>
    <n v="4400"/>
    <s v="Steve Boyum"/>
    <x v="108"/>
    <s v="Steve Howey"/>
    <s v="United States"/>
    <n v="16000000"/>
    <x v="115"/>
    <x v="54"/>
    <x v="53"/>
  </r>
  <r>
    <x v="109"/>
    <s v="https://www.youtube.com/watch?v=hUFblil8o2k"/>
    <s v="hUFblil8o2k"/>
    <s v="{'positive': 44, 'neutral': 45, 'negative': 25}"/>
    <n v="0.63768115942028902"/>
    <s v="PG-13"/>
    <x v="4"/>
    <n v="2005"/>
    <s v="September 30, 2005 (United States)"/>
    <n v="32000"/>
    <s v="Roman Polanski"/>
    <x v="109"/>
    <s v="Barney Clark"/>
    <s v="France"/>
    <n v="60000000"/>
    <x v="116"/>
    <x v="55"/>
    <x v="54"/>
  </r>
  <r>
    <x v="110"/>
    <s v="https://www.youtube.com/watch?v=SgwKZAMx_gM"/>
    <s v="SgwKZAMx_gM"/>
    <s v="{'positive': 74, 'neutral': 96, 'negative': 80}"/>
    <n v="0.48051948051948001"/>
    <s v="PG-13"/>
    <x v="2"/>
    <n v="2005"/>
    <s v="January 7, 2005 (United States)"/>
    <n v="48000"/>
    <s v="Geoffrey Sax"/>
    <x v="110"/>
    <s v="Michael Keaton"/>
    <s v="United Kingdom"/>
    <n v="10000000"/>
    <x v="117"/>
    <x v="1"/>
    <x v="29"/>
  </r>
  <r>
    <x v="111"/>
    <s v="https://www.youtube.com/watch?v=lfs5-YMR8Q8"/>
    <s v="lfs5-YMR8Q8"/>
    <s v="{'positive': 76, 'neutral': 140, 'negative': 34}"/>
    <n v="0.69090909090909003"/>
    <s v="PG"/>
    <x v="0"/>
    <n v="2005"/>
    <s v="January 21, 2005 (United States)"/>
    <n v="30000"/>
    <s v="Brian Levant"/>
    <x v="111"/>
    <s v="Ice Cube"/>
    <s v="United States"/>
    <n v="32000000"/>
    <x v="118"/>
    <x v="43"/>
    <x v="26"/>
  </r>
  <r>
    <x v="112"/>
    <s v="https://www.youtube.com/watch?v=80dqOwAOhbo"/>
    <s v="80dqOwAOhbo"/>
    <s v="{'positive': 90, 'neutral': 90, 'negative': 70}"/>
    <n v="0.5625"/>
    <s v="R"/>
    <x v="3"/>
    <n v="1985"/>
    <s v="August 23, 1985 (United States)"/>
    <n v="4200"/>
    <s v="James Glickenhaus"/>
    <x v="112"/>
    <s v="Jackie Chan"/>
    <s v="Hong Kong"/>
    <n v="5000000"/>
    <x v="119"/>
    <x v="56"/>
    <x v="31"/>
  </r>
  <r>
    <x v="112"/>
    <s v="https://www.youtube.com/watch?v=80dqOwAOhbo"/>
    <s v="80dqOwAOhbo"/>
    <s v="{'positive': 90, 'neutral': 90, 'negative': 70}"/>
    <n v="0.5625"/>
    <s v="R"/>
    <x v="3"/>
    <n v="2005"/>
    <s v="September 8, 2006 (United States)"/>
    <n v="36000"/>
    <s v="Prachya Pinkaew"/>
    <x v="113"/>
    <s v="Tony Jaa"/>
    <s v="Thailand"/>
    <m/>
    <x v="120"/>
    <x v="57"/>
    <x v="35"/>
  </r>
  <r>
    <x v="113"/>
    <s v="https://www.youtube.com/watch?v=FIbfRLQxx9g"/>
    <s v="FIbfRLQxx9g"/>
    <s v="{'positive': 54, 'neutral': 92, 'negative': 81}"/>
    <n v="0.4"/>
    <s v="R"/>
    <x v="2"/>
    <n v="1991"/>
    <s v="March 20, 1992 (United States)"/>
    <n v="6300"/>
    <s v="Jocelyn Moorhouse"/>
    <x v="114"/>
    <s v="Hugo Weaving"/>
    <s v="Australia"/>
    <m/>
    <x v="121"/>
    <x v="58"/>
    <x v="55"/>
  </r>
  <r>
    <x v="113"/>
    <s v="https://www.youtube.com/watch?v=FIbfRLQxx9g"/>
    <s v="FIbfRLQxx9g"/>
    <s v="{'positive': 54, 'neutral': 92, 'negative': 81}"/>
    <n v="0.4"/>
    <s v="PG-13"/>
    <x v="2"/>
    <n v="2005"/>
    <s v="October 7, 2005 (United States)"/>
    <n v="44000"/>
    <s v="John Madden"/>
    <x v="115"/>
    <s v="Gwyneth Paltrow"/>
    <s v="United States"/>
    <n v="20000000"/>
    <x v="122"/>
    <x v="48"/>
    <x v="15"/>
  </r>
  <r>
    <x v="114"/>
    <s v="https://www.youtube.com/watch?v=HFWnZW3esb8"/>
    <s v="HFWnZW3esb8"/>
    <s v="{'positive': 97, 'neutral': 74, 'negative': 79}"/>
    <n v="0.55113636363636298"/>
    <s v="R"/>
    <x v="2"/>
    <n v="2005"/>
    <s v="May 13, 2005 (France)"/>
    <n v="22000"/>
    <s v="Gus Van Sant"/>
    <x v="116"/>
    <s v="Michael Pitt"/>
    <s v="United States"/>
    <m/>
    <x v="123"/>
    <x v="59"/>
    <x v="42"/>
  </r>
  <r>
    <x v="115"/>
    <s v="https://www.youtube.com/watch?v=PL64Q_JM5qw"/>
    <s v="PL64Q_JM5qw"/>
    <s v="{'positive': 13, 'neutral': 15, 'negative': 7}"/>
    <n v="0.65"/>
    <s v="PG"/>
    <x v="0"/>
    <n v="2005"/>
    <s v="January 14, 2005 (United States)"/>
    <n v="16000"/>
    <s v="Frederik Du Chau"/>
    <x v="117"/>
    <s v="Frankie Muniz"/>
    <s v="United States"/>
    <n v="30000000"/>
    <x v="124"/>
    <x v="20"/>
    <x v="56"/>
  </r>
  <r>
    <x v="116"/>
    <s v="https://www.youtube.com/watch?v=yTmKsKhMcIg"/>
    <s v="yTmKsKhMcIg"/>
    <s v="{'positive': 85, 'neutral': 54, 'negative': 71}"/>
    <n v="0.54487179487179405"/>
    <s v="PG-13"/>
    <x v="3"/>
    <n v="2005"/>
    <s v="September 2, 2005 (United States)"/>
    <n v="19000"/>
    <s v="Peter Hyams"/>
    <x v="118"/>
    <s v="Edward Burns"/>
    <s v="Czech Republic"/>
    <n v="80000000"/>
    <x v="125"/>
    <x v="60"/>
    <x v="33"/>
  </r>
  <r>
    <x v="117"/>
    <s v="https://www.youtube.com/watch?v=GgVr85OeoZo"/>
    <s v="GgVr85OeoZo"/>
    <s v="{'positive': 20, 'neutral': 15, 'negative': 7}"/>
    <n v="0.74074074074074003"/>
    <s v="R"/>
    <x v="1"/>
    <n v="2005"/>
    <s v="October 6, 2006 (United States)"/>
    <n v="34000"/>
    <s v="Niall Johnson"/>
    <x v="119"/>
    <s v="Rowan Atkinson"/>
    <s v="United Kingdom"/>
    <n v="169000"/>
    <x v="126"/>
    <x v="61"/>
    <x v="5"/>
  </r>
  <r>
    <x v="118"/>
    <s v="https://www.youtube.com/watch?v=A1NLVAWMEo8"/>
    <s v="A1NLVAWMEo8"/>
    <s v="{'positive': 34, 'neutral': 19, 'negative': 7}"/>
    <n v="0.82926829268292601"/>
    <s v="PG-13"/>
    <x v="2"/>
    <n v="2005"/>
    <s v="September 16, 2005 (United States)"/>
    <n v="29000"/>
    <s v="Lasse HallstrÃ¶m"/>
    <x v="120"/>
    <s v="Jennifer Lopez"/>
    <s v="Germany"/>
    <n v="30000000"/>
    <x v="127"/>
    <x v="48"/>
    <x v="47"/>
  </r>
  <r>
    <x v="119"/>
    <s v="https://www.youtube.com/watch?v=cFqCmIU0-_M"/>
    <s v="cFqCmIU0-_M"/>
    <s v="{'positive': 79, 'neutral': 75, 'negative': 96}"/>
    <n v="0.45142857142857101"/>
    <s v="PG-13"/>
    <x v="2"/>
    <n v="2005"/>
    <s v="February 4, 2005 (United States)"/>
    <n v="30000"/>
    <s v="Stephen Kay"/>
    <x v="121"/>
    <s v="Barry Watson"/>
    <s v="United States"/>
    <n v="20000000"/>
    <x v="128"/>
    <x v="36"/>
    <x v="48"/>
  </r>
  <r>
    <x v="120"/>
    <s v="https://www.youtube.com/watch?v=CuUFkNVmE_Y"/>
    <s v="CuUFkNVmE_Y"/>
    <s v="{'positive': 64, 'neutral': 36, 'negative': 12}"/>
    <n v="0.84210526315789402"/>
    <s v="R"/>
    <x v="2"/>
    <n v="2005"/>
    <s v="November 30, 2007 (United States)"/>
    <n v="6600"/>
    <s v="Griffin Dunne"/>
    <x v="122"/>
    <s v="Diane Lane"/>
    <s v="United States"/>
    <m/>
    <x v="129"/>
    <x v="62"/>
    <x v="23"/>
  </r>
  <r>
    <x v="121"/>
    <s v="https://www.youtube.com/watch?v=t87QILBZd_I"/>
    <s v="t87QILBZd_I"/>
    <s v="{'positive': 24, 'neutral': 26, 'negative': 4}"/>
    <n v="0.85714285714285698"/>
    <s v="R"/>
    <x v="1"/>
    <n v="2005"/>
    <s v="August 5, 2005 (United States)"/>
    <n v="36000"/>
    <s v="Miranda July"/>
    <x v="123"/>
    <s v="John Hawkes"/>
    <s v="United States"/>
    <n v="800000"/>
    <x v="130"/>
    <x v="63"/>
    <x v="31"/>
  </r>
  <r>
    <x v="122"/>
    <s v="https://www.youtube.com/watch?v=O9jz3uz8cqc"/>
    <s v="O9jz3uz8cqc"/>
    <s v="{'positive': 19, 'neutral': 19, 'negative': 3}"/>
    <n v="0.86363636363636298"/>
    <s v="R"/>
    <x v="0"/>
    <n v="2005"/>
    <s v="March 3, 2006 (United States)"/>
    <n v="41000"/>
    <s v="Duncan Tucker"/>
    <x v="124"/>
    <s v="Felicity Huffman"/>
    <s v="United States"/>
    <n v="1000000"/>
    <x v="131"/>
    <x v="64"/>
    <x v="25"/>
  </r>
  <r>
    <x v="123"/>
    <s v="https://www.youtube.com/watch?v=nfKO9rYDmE8"/>
    <s v="nfKO9rYDmE8"/>
    <s v="{'positive': 116, 'neutral': 72, 'negative': 62}"/>
    <n v="0.651685393258427"/>
    <s v="R"/>
    <x v="2"/>
    <n v="2005"/>
    <s v="May 26, 2006 (United States)"/>
    <n v="9300"/>
    <s v="Andy Garcia"/>
    <x v="125"/>
    <s v="Andy Garcia"/>
    <s v="United States"/>
    <n v="9600000"/>
    <x v="132"/>
    <x v="65"/>
    <x v="10"/>
  </r>
  <r>
    <x v="124"/>
    <s v="https://www.youtube.com/watch?v=twy94Qb5EIs"/>
    <s v="twy94Qb5EIs"/>
    <s v="{'positive': 14, 'neutral': 17, 'negative': 3}"/>
    <n v="0.82352941176470495"/>
    <s v="PG-13"/>
    <x v="1"/>
    <n v="2005"/>
    <s v="March 30, 2005 (United States)"/>
    <n v="17000"/>
    <s v="Bille Woodruff"/>
    <x v="126"/>
    <s v="Queen Latifah"/>
    <s v="United States"/>
    <m/>
    <x v="133"/>
    <x v="31"/>
    <x v="36"/>
  </r>
  <r>
    <x v="125"/>
    <s v="https://www.youtube.com/watch?v=2ZPPZv0q02s"/>
    <s v="2ZPPZv0q02s"/>
    <s v="{'positive': 21, 'neutral': 8, 'negative': 8}"/>
    <n v="0.72413793103448199"/>
    <s v="R"/>
    <x v="1"/>
    <n v="2005"/>
    <s v="April 1, 2005 (United States)"/>
    <n v="21000"/>
    <s v="Mike Binder"/>
    <x v="127"/>
    <s v="Joan Allen"/>
    <s v="United States"/>
    <n v="12000000"/>
    <x v="134"/>
    <x v="6"/>
    <x v="28"/>
  </r>
  <r>
    <x v="126"/>
    <s v="https://www.youtube.com/watch?v=kJ8u9Q81mNo"/>
    <s v="kJ8u9Q81mNo"/>
    <s v="{'positive': 43, 'neutral': 13, 'negative': 18}"/>
    <n v="0.70491803278688503"/>
    <s v="R"/>
    <x v="1"/>
    <n v="2005"/>
    <s v="October 5, 2006 (Germany)"/>
    <n v="18000"/>
    <s v="Arie Posin"/>
    <x v="128"/>
    <s v="Jamie Bell"/>
    <s v="United States"/>
    <n v="6800000"/>
    <x v="135"/>
    <x v="66"/>
    <x v="47"/>
  </r>
  <r>
    <x v="127"/>
    <s v="https://www.youtube.com/watch?v=uKryYt2bWlk"/>
    <s v="uKryYt2bWlk"/>
    <s v="{'positive': 37, 'neutral': 21, 'negative': 13}"/>
    <n v="0.74"/>
    <s v="PG-13"/>
    <x v="3"/>
    <n v="2005"/>
    <s v="September 9, 2005 (United States)"/>
    <n v="25000"/>
    <s v="Les Mayfield"/>
    <x v="129"/>
    <s v="Samuel L. Jackson"/>
    <s v="United States"/>
    <n v="33000000"/>
    <x v="136"/>
    <x v="6"/>
    <x v="52"/>
  </r>
  <r>
    <x v="128"/>
    <s v="https://www.youtube.com/watch?v=Y0ZsLudtfjI"/>
    <s v="Y0ZsLudtfjI"/>
    <s v="{'positive': 99, 'neutral': 102, 'negative': 49}"/>
    <n v="0.66891891891891897"/>
    <s v="PG-13"/>
    <x v="1"/>
    <n v="2005"/>
    <s v="October 28, 2005 (United States)"/>
    <n v="40000"/>
    <s v="Ben Younger"/>
    <x v="130"/>
    <s v="Uma Thurman"/>
    <s v="United States"/>
    <n v="22000000"/>
    <x v="137"/>
    <x v="67"/>
    <x v="36"/>
  </r>
  <r>
    <x v="129"/>
    <s v="https://www.youtube.com/watch?v=vFk2Vy1bWHQ"/>
    <s v="vFk2Vy1bWHQ"/>
    <s v="{'positive': 19, 'neutral': 27, 'negative': 17}"/>
    <n v="0.52777777777777701"/>
    <s v="Not Rated"/>
    <x v="2"/>
    <n v="2005"/>
    <s v="June 3, 2005 (Denmark)"/>
    <n v="23000"/>
    <s v="Lars von Trier"/>
    <x v="131"/>
    <s v="Bryce Dallas Howard"/>
    <s v="Denmark"/>
    <n v="14200000"/>
    <x v="138"/>
    <x v="68"/>
    <x v="57"/>
  </r>
  <r>
    <x v="130"/>
    <s v="https://www.youtube.com/watch?v=mUj7k7Ypb60"/>
    <s v="mUj7k7Ypb60"/>
    <s v="{'positive': 8, 'neutral': 5, 'negative': 4}"/>
    <n v="0.66666666666666596"/>
    <s v="R"/>
    <x v="1"/>
    <n v="2005"/>
    <s v="September 16, 2005 (United States)"/>
    <n v="22000"/>
    <s v="Phil Morrison"/>
    <x v="132"/>
    <s v="Embeth Davidtz"/>
    <s v="United States"/>
    <n v="1000000"/>
    <x v="139"/>
    <x v="69"/>
    <x v="14"/>
  </r>
  <r>
    <x v="131"/>
    <s v="https://www.youtube.com/watch?v=LpDJlEQsDoA"/>
    <s v="LpDJlEQsDoA"/>
    <s v="{'positive': 71, 'neutral': 91, 'negative': 88}"/>
    <n v="0.446540880503144"/>
    <s v="R"/>
    <x v="2"/>
    <n v="2005"/>
    <s v="August 1, 2005 (United Kingdom)"/>
    <n v="11000"/>
    <s v="Paul Schrader"/>
    <x v="133"/>
    <s v="Stellan SkarsgÃ¥rd"/>
    <s v="United States"/>
    <n v="30000000"/>
    <x v="140"/>
    <x v="70"/>
    <x v="58"/>
  </r>
  <r>
    <x v="132"/>
    <s v="https://www.youtube.com/watch?v=yHy1r27c09U"/>
    <s v="yHy1r27c09U"/>
    <s v="{'positive': 3, 'neutral': 3, 'negative': 5}"/>
    <n v="0.375"/>
    <s v="Unrated"/>
    <x v="4"/>
    <n v="2005"/>
    <s v="October 26, 2005 (Belgium)"/>
    <n v="6100"/>
    <s v="Carlos Reygadas"/>
    <x v="134"/>
    <s v="Marcos HernÃ¡ndez"/>
    <s v="Mexico"/>
    <m/>
    <x v="141"/>
    <x v="71"/>
    <x v="49"/>
  </r>
  <r>
    <x v="133"/>
    <s v="https://www.youtube.com/watch?v=ip1M_fjL2Bo"/>
    <s v="ip1M_fjL2Bo"/>
    <s v="{'positive': 6, 'neutral': 5, 'negative': 0}"/>
    <n v="1"/>
    <s v="PG"/>
    <x v="2"/>
    <n v="2005"/>
    <s v="October 21, 2005 (United States)"/>
    <n v="12000"/>
    <s v="John Gatins"/>
    <x v="135"/>
    <s v="Kurt Russell"/>
    <s v="United States"/>
    <n v="32000000"/>
    <x v="142"/>
    <x v="14"/>
    <x v="14"/>
  </r>
  <r>
    <x v="134"/>
    <s v="https://www.youtube.com/watch?v=aH1FOkJys3Y"/>
    <s v="aH1FOkJys3Y"/>
    <s v="{'positive': 12, 'neutral': 31, 'negative': 4}"/>
    <n v="0.75"/>
    <s v="Not Rated"/>
    <x v="2"/>
    <n v="2005"/>
    <s v="February 4, 2005 (United States)"/>
    <n v="34000"/>
    <s v="Sanjay Leela Bhansali"/>
    <x v="136"/>
    <s v="Amitabh Bachchan"/>
    <s v="India"/>
    <m/>
    <x v="143"/>
    <x v="72"/>
    <x v="37"/>
  </r>
  <r>
    <x v="135"/>
    <s v="https://www.youtube.com/watch?v=yOcMSq9msSc"/>
    <s v="yOcMSq9msSc"/>
    <s v="{'positive': 42, 'neutral': 19, 'negative': 13}"/>
    <n v="0.763636363636363"/>
    <s v="R"/>
    <x v="1"/>
    <n v="2005"/>
    <s v="April 29, 2005 (Norway)"/>
    <n v="14000"/>
    <s v="Bent Hamer"/>
    <x v="137"/>
    <s v="Matt Dillon"/>
    <s v="Norway"/>
    <n v="1000000"/>
    <x v="144"/>
    <x v="73"/>
    <x v="18"/>
  </r>
  <r>
    <x v="136"/>
    <s v="https://www.youtube.com/watch?v=TGlSAtb-SDw"/>
    <s v="TGlSAtb-SDw"/>
    <s v="{'positive': 114, 'neutral': 60, 'negative': 76}"/>
    <n v="0.6"/>
    <s v="R"/>
    <x v="3"/>
    <n v="2005"/>
    <s v="March 9, 2006 (Thailand)"/>
    <n v="18000"/>
    <s v="Sturla Gunnarsson"/>
    <x v="138"/>
    <s v="Hringur Ingvarsson"/>
    <s v="Canada"/>
    <m/>
    <x v="145"/>
    <x v="74"/>
    <x v="25"/>
  </r>
  <r>
    <x v="137"/>
    <s v="https://www.youtube.com/watch?v=KRrr-CDXijs"/>
    <s v="KRrr-CDXijs"/>
    <s v="{'positive': 93, 'neutral': 61, 'negative': 77}"/>
    <n v="0.54705882352941104"/>
    <s v="PG-13"/>
    <x v="2"/>
    <n v="2005"/>
    <s v="November 9, 2005 (France)"/>
    <n v="28000"/>
    <s v="Christian Carion"/>
    <x v="139"/>
    <s v="Diane Kruger"/>
    <s v="France"/>
    <m/>
    <x v="146"/>
    <x v="75"/>
    <x v="1"/>
  </r>
  <r>
    <x v="138"/>
    <s v="https://www.youtube.com/watch?v=e0-DoQE15mQ"/>
    <s v="e0-DoQE15mQ"/>
    <s v="{'positive': 12, 'neutral': 5, 'negative': 3}"/>
    <n v="0.8"/>
    <s v="R"/>
    <x v="1"/>
    <n v="2005"/>
    <s v="May 5, 2006 (Italy)"/>
    <n v="6800"/>
    <s v="John Asher"/>
    <x v="140"/>
    <s v="Jenny McCarthy"/>
    <s v="United States"/>
    <m/>
    <x v="147"/>
    <x v="76"/>
    <x v="31"/>
  </r>
  <r>
    <x v="139"/>
    <s v="https://www.youtube.com/watch?v=l-hCtlNM32M"/>
    <s v="l-hCtlNM32M"/>
    <s v="{'positive': 74, 'neutral': 69, 'negative': 28}"/>
    <n v="0.72549019607843102"/>
    <s v="PG-13"/>
    <x v="1"/>
    <n v="2005"/>
    <s v="November 4, 2005 (Mexico)"/>
    <n v="57000"/>
    <s v="Liev Schreiber"/>
    <x v="141"/>
    <s v="Elijah Wood"/>
    <s v="United States"/>
    <n v="7000000"/>
    <x v="148"/>
    <x v="77"/>
    <x v="14"/>
  </r>
  <r>
    <x v="140"/>
    <s v="https://www.youtube.com/watch?v=z_2I2D35w7k"/>
    <s v="z_2I2D35w7k"/>
    <s v="{'positive': 10, 'neutral': 7, 'negative': 0}"/>
    <n v="1"/>
    <s v="R"/>
    <x v="1"/>
    <n v="2005"/>
    <s v="October 7, 2005 (United States)"/>
    <n v="21000"/>
    <s v="Mike Mills"/>
    <x v="142"/>
    <s v="Lou Taylor Pucci"/>
    <s v="United States"/>
    <n v="4000000"/>
    <x v="149"/>
    <x v="78"/>
    <x v="27"/>
  </r>
  <r>
    <x v="141"/>
    <s v="https://www.youtube.com/watch?v=Pyt0G71LPnA"/>
    <s v="Pyt0G71LPnA"/>
    <s v="{'positive': 1, 'neutral': 6, 'negative': 1}"/>
    <n v="0.5"/>
    <s v="PG"/>
    <x v="1"/>
    <n v="2005"/>
    <s v="July 1, 2005 (United States)"/>
    <n v="13000"/>
    <s v="Steve Carr"/>
    <x v="143"/>
    <s v="Martin Lawrence"/>
    <s v="United States"/>
    <n v="33100000"/>
    <x v="150"/>
    <x v="8"/>
    <x v="55"/>
  </r>
  <r>
    <x v="142"/>
    <s v="https://www.youtube.com/watch?v=iojhqm0JTW4"/>
    <s v="iojhqm0JTW4"/>
    <s v="{'positive': 121, 'neutral': 93, 'negative': 37}"/>
    <n v="0.765822784810126"/>
    <s v="R"/>
    <x v="4"/>
    <n v="2006"/>
    <s v="October 6, 2006 (United States)"/>
    <n v="1200000"/>
    <s v="Martin Scorsese"/>
    <x v="11"/>
    <s v="Leonardo DiCaprio"/>
    <s v="United States"/>
    <n v="90000000"/>
    <x v="151"/>
    <x v="0"/>
    <x v="59"/>
  </r>
  <r>
    <x v="143"/>
    <s v="https://www.youtube.com/watch?v=p8HQ2JLlc4E"/>
    <s v="p8HQ2JLlc4E"/>
    <s v="{'positive': 98, 'neutral': 89, 'negative': 63}"/>
    <n v="0.60869565217391297"/>
    <s v="PG-13"/>
    <x v="3"/>
    <n v="2006"/>
    <s v="June 16, 2006 (United States)"/>
    <n v="252000"/>
    <s v="Justin Lin"/>
    <x v="144"/>
    <s v="Lucas Black"/>
    <s v="United States"/>
    <n v="85000000"/>
    <x v="152"/>
    <x v="1"/>
    <x v="19"/>
  </r>
  <r>
    <x v="144"/>
    <s v="https://www.youtube.com/watch?v=YfGRg0FLxtE"/>
    <s v="YfGRg0FLxtE"/>
    <s v="{'positive': 32, 'neutral': 37, 'negative': 12}"/>
    <n v="0.72727272727272696"/>
    <s v="PG-13"/>
    <x v="1"/>
    <n v="2006"/>
    <s v="August 4, 2006 (United States)"/>
    <n v="172000"/>
    <s v="Adam McKay"/>
    <x v="145"/>
    <s v="Will Ferrell"/>
    <s v="United States"/>
    <n v="72500000"/>
    <x v="153"/>
    <x v="2"/>
    <x v="47"/>
  </r>
  <r>
    <x v="145"/>
    <s v="https://www.youtube.com/watch?v=RLtaA9fFNXU"/>
    <s v="RLtaA9fFNXU"/>
    <s v="{'positive': 122, 'neutral': 101, 'negative': 27}"/>
    <n v="0.81879194630872398"/>
    <s v="PG-13"/>
    <x v="2"/>
    <n v="2006"/>
    <s v="October 20, 2006 (United States)"/>
    <n v="1200000"/>
    <s v="Christopher Nolan"/>
    <x v="146"/>
    <s v="Christian Bale"/>
    <s v="United Kingdom"/>
    <n v="40000000"/>
    <x v="154"/>
    <x v="10"/>
    <x v="54"/>
  </r>
  <r>
    <x v="146"/>
    <s v="https://www.youtube.com/watch?v=6ZOZwUQKu3E"/>
    <s v="6ZOZwUQKu3E"/>
    <s v="{'positive': 96, 'neutral': 113, 'negative': 41}"/>
    <n v="0.70072992700729897"/>
    <s v="PG-13"/>
    <x v="1"/>
    <n v="2006"/>
    <s v="June 30, 2006 (United States)"/>
    <n v="385000"/>
    <s v="David Frankel"/>
    <x v="147"/>
    <s v="Anne Hathaway"/>
    <s v="United States"/>
    <n v="35000000"/>
    <x v="155"/>
    <x v="21"/>
    <x v="13"/>
  </r>
  <r>
    <x v="147"/>
    <s v="https://www.youtube.com/watch?v=36mnx8dBbGE"/>
    <s v="36mnx8dBbGE"/>
    <s v="{'positive': 131, 'neutral': 70, 'negative': 49}"/>
    <n v="0.72777777777777697"/>
    <s v="PG-13"/>
    <x v="3"/>
    <n v="2006"/>
    <s v="November 17, 2006 (United States)"/>
    <n v="594000"/>
    <s v="Martin Campbell"/>
    <x v="148"/>
    <s v="Daniel Craig"/>
    <s v="United Kingdom"/>
    <n v="150000000"/>
    <x v="156"/>
    <x v="2"/>
    <x v="10"/>
  </r>
  <r>
    <x v="148"/>
    <s v="https://www.youtube.com/watch?v=E7XGNPXdlGQ"/>
    <s v="E7XGNPXdlGQ"/>
    <s v="{'positive': 91, 'neutral': 94, 'negative': 65}"/>
    <n v="0.58333333333333304"/>
    <s v="R"/>
    <x v="2"/>
    <n v="2006"/>
    <s v="January 19, 2007 (United States)"/>
    <n v="631000"/>
    <s v="Guillermo del Toro"/>
    <x v="149"/>
    <s v="Ivana Baquero"/>
    <s v="Spain"/>
    <n v="19000000"/>
    <x v="157"/>
    <x v="79"/>
    <x v="28"/>
  </r>
  <r>
    <x v="149"/>
    <s v="https://www.youtube.com/watch?v=SNA-Ezahmok"/>
    <s v="SNA-Ezahmok"/>
    <s v="{'positive': 24, 'neutral': 32, 'negative': 13}"/>
    <n v="0.64864864864864802"/>
    <s v="PG-13"/>
    <x v="3"/>
    <n v="2006"/>
    <s v="July 7, 2006 (United States)"/>
    <n v="668000"/>
    <s v="Gore Verbinski"/>
    <x v="150"/>
    <s v="Johnny Depp"/>
    <s v="United States"/>
    <n v="225000000"/>
    <x v="158"/>
    <x v="22"/>
    <x v="59"/>
  </r>
  <r>
    <x v="150"/>
    <s v="https://www.youtube.com/watch?v=6lai9QhBibk"/>
    <s v="6lai9QhBibk"/>
    <s v="{'positive': 71, 'neutral': 84, 'negative': 45}"/>
    <n v="0.61206896551724099"/>
    <s v="R"/>
    <x v="0"/>
    <n v="2006"/>
    <s v="January 25, 2007 (Germany)"/>
    <n v="150000"/>
    <s v="Mike Judge"/>
    <x v="151"/>
    <s v="Luke Wilson"/>
    <s v="United States"/>
    <m/>
    <x v="159"/>
    <x v="8"/>
    <x v="60"/>
  </r>
  <r>
    <x v="151"/>
    <s v="https://www.youtube.com/watch?v=ngWBddVNVZs"/>
    <s v="ngWBddVNVZs"/>
    <s v="{'positive': 123, 'neutral': 93, 'negative': 34}"/>
    <n v="0.78343949044585903"/>
    <s v="R"/>
    <x v="3"/>
    <n v="2006"/>
    <s v="December 8, 2006 (United States)"/>
    <n v="297000"/>
    <s v="Mel Gibson"/>
    <x v="152"/>
    <s v="Gerardo Taracena"/>
    <s v="United States"/>
    <n v="40000000"/>
    <x v="160"/>
    <x v="80"/>
    <x v="57"/>
  </r>
  <r>
    <x v="152"/>
    <s v="https://www.youtube.com/watch?v=jf67WlthWXk"/>
    <s v="jf67WlthWXk"/>
    <s v="{'positive': 113, 'neutral': 107, 'negative': 30}"/>
    <n v="0.79020979020978999"/>
    <s v="PG-13"/>
    <x v="1"/>
    <n v="2006"/>
    <s v="March 17, 2006 (United States)"/>
    <n v="149000"/>
    <s v="Andy Fickman"/>
    <x v="153"/>
    <s v="Amanda Bynes"/>
    <s v="United States"/>
    <n v="20000000"/>
    <x v="161"/>
    <x v="14"/>
    <x v="36"/>
  </r>
  <r>
    <x v="153"/>
    <s v="https://www.youtube.com/watch?v=bezyl7ZDp44"/>
    <s v="bezyl7ZDp44"/>
    <s v="{'positive': 64, 'neutral': 38, 'negative': 16}"/>
    <n v="0.8"/>
    <s v="R"/>
    <x v="2"/>
    <n v="2006"/>
    <s v="February 9, 2007 (United States)"/>
    <n v="107000"/>
    <s v="Todd Field"/>
    <x v="154"/>
    <s v="Kate Winslet"/>
    <s v="United States"/>
    <n v="26000000"/>
    <x v="162"/>
    <x v="6"/>
    <x v="61"/>
  </r>
  <r>
    <x v="154"/>
    <s v="https://www.youtube.com/watch?v=2VT2apoX90o"/>
    <s v="2VT2apoX90o"/>
    <s v="{'positive': 101, 'neutral': 98, 'negative': 52}"/>
    <n v="0.66013071895424802"/>
    <s v="R"/>
    <x v="0"/>
    <n v="2006"/>
    <s v="January 5, 2007 (United States)"/>
    <n v="474000"/>
    <s v="Alfonso CuarÃ³n"/>
    <x v="155"/>
    <s v="Julianne Moore"/>
    <s v="United States"/>
    <n v="76000000"/>
    <x v="163"/>
    <x v="1"/>
    <x v="13"/>
  </r>
  <r>
    <x v="155"/>
    <s v="https://www.youtube.com/watch?v=5sU9MT8829k"/>
    <s v="5sU9MT8829k"/>
    <s v="{'positive': 99, 'neutral': 118, 'negative': 33}"/>
    <n v="0.75"/>
    <s v="PG-13"/>
    <x v="9"/>
    <n v="2006"/>
    <s v="May 19, 2006 (United States)"/>
    <n v="410000"/>
    <s v="Ron Howard"/>
    <x v="156"/>
    <s v="Tom Hanks"/>
    <s v="United States"/>
    <n v="125000000"/>
    <x v="164"/>
    <x v="2"/>
    <x v="62"/>
  </r>
  <r>
    <x v="156"/>
    <s v="https://www.youtube.com/watch?v=DMOBlEcRuw8"/>
    <s v="DMOBlEcRuw8"/>
    <s v="{'positive': 111, 'neutral': 112, 'negative': 27}"/>
    <n v="0.80434782608695599"/>
    <s v="PG-13"/>
    <x v="7"/>
    <n v="2006"/>
    <s v="December 15, 2006 (United States)"/>
    <n v="465000"/>
    <s v="Gabriele Muccino"/>
    <x v="157"/>
    <s v="Will Smith"/>
    <s v="United States"/>
    <n v="55000000"/>
    <x v="165"/>
    <x v="2"/>
    <x v="58"/>
  </r>
  <r>
    <x v="157"/>
    <s v="https://www.youtube.com/watch?v=bQ7BZTMLImA"/>
    <s v="bQ7BZTMLImA"/>
    <s v="{'positive': 52, 'neutral': 42, 'negative': 14}"/>
    <n v="0.78787878787878696"/>
    <s v="R"/>
    <x v="1"/>
    <n v="2006"/>
    <s v="August 18, 2006 (United States)"/>
    <n v="450000"/>
    <s v="Jonathan Dayton"/>
    <x v="158"/>
    <s v="Steve Carell"/>
    <s v="United States"/>
    <n v="8000000"/>
    <x v="166"/>
    <x v="81"/>
    <x v="29"/>
  </r>
  <r>
    <x v="158"/>
    <s v="https://www.youtube.com/watch?v=R_W7PC6NnN4"/>
    <s v="R_W7PC6NnN4"/>
    <s v="{'positive': 40, 'neutral': 41, 'negative': 24}"/>
    <n v="0.625"/>
    <s v="R"/>
    <x v="7"/>
    <n v="2006"/>
    <s v="January 19, 2007 (United States)"/>
    <n v="179000"/>
    <s v="Kevin Macdonald"/>
    <x v="159"/>
    <s v="James McAvoy"/>
    <s v="United Kingdom"/>
    <n v="6000000"/>
    <x v="167"/>
    <x v="81"/>
    <x v="45"/>
  </r>
  <r>
    <x v="159"/>
    <s v="https://www.youtube.com/watch?v=yknIZsvQjG4"/>
    <s v="yknIZsvQjG4"/>
    <s v="{'positive': 112, 'neutral': 91, 'negative': 47}"/>
    <n v="0.70440251572326995"/>
    <s v="R"/>
    <x v="0"/>
    <n v="2006"/>
    <s v="December 8, 2006 (United States)"/>
    <n v="511000"/>
    <s v="Edward Zwick"/>
    <x v="160"/>
    <s v="Leonardo DiCaprio"/>
    <s v="United States"/>
    <n v="100000000"/>
    <x v="168"/>
    <x v="0"/>
    <x v="63"/>
  </r>
  <r>
    <x v="160"/>
    <s v="https://www.youtube.com/watch?v=n3_iLOp6IhM"/>
    <s v="n3_iLOp6IhM"/>
    <s v="{'positive': 112, 'neutral': 98, 'negative': 40}"/>
    <n v="0.73684210526315697"/>
    <s v="R"/>
    <x v="2"/>
    <n v="2006"/>
    <s v="March 30, 2007 (United States)"/>
    <n v="368000"/>
    <s v="Florian Henckel von Donnersmarck"/>
    <x v="161"/>
    <s v="Ulrich MÃ¼he"/>
    <s v="Germany"/>
    <n v="2000000"/>
    <x v="169"/>
    <x v="82"/>
    <x v="61"/>
  </r>
  <r>
    <x v="161"/>
    <s v="https://www.youtube.com/watch?v=yBWyKRoh98U"/>
    <s v="yBWyKRoh98U"/>
    <s v="{'positive': 96, 'neutral': 101, 'negative': 53}"/>
    <n v="0.644295302013422"/>
    <s v="PG-13"/>
    <x v="7"/>
    <n v="2006"/>
    <s v="October 20, 2006 (United States)"/>
    <n v="104000"/>
    <s v="Sofia Coppola"/>
    <x v="162"/>
    <s v="Kirsten Dunst"/>
    <s v="United States"/>
    <n v="40000000"/>
    <x v="170"/>
    <x v="2"/>
    <x v="45"/>
  </r>
  <r>
    <x v="162"/>
    <s v="https://www.youtube.com/watch?v=FSH-dbbiroI"/>
    <s v="FSH-dbbiroI"/>
    <s v="{'positive': 45, 'neutral': 199, 'negative': 6}"/>
    <n v="0.88235294117647001"/>
    <s v="R"/>
    <x v="4"/>
    <n v="2006"/>
    <s v="March 24, 2006 (United States)"/>
    <n v="350000"/>
    <s v="Spike Lee"/>
    <x v="163"/>
    <s v="Denzel Washington"/>
    <s v="United States"/>
    <n v="45000000"/>
    <x v="171"/>
    <x v="1"/>
    <x v="3"/>
  </r>
  <r>
    <x v="163"/>
    <s v="https://www.youtube.com/watch?v=Qt2AyS-Zinw"/>
    <s v="Qt2AyS-Zinw"/>
    <s v="{'positive': 39, 'neutral': 19, 'negative': 9}"/>
    <n v="0.8125"/>
    <s v="R"/>
    <x v="3"/>
    <n v="1986"/>
    <s v="June 27, 1986 (United States)"/>
    <n v="12000"/>
    <s v="Peter Hyams"/>
    <x v="164"/>
    <s v="Gregory Hines"/>
    <s v="United States"/>
    <m/>
    <x v="172"/>
    <x v="31"/>
    <x v="23"/>
  </r>
  <r>
    <x v="163"/>
    <s v="https://www.youtube.com/watch?v=Qt2AyS-Zinw"/>
    <s v="Qt2AyS-Zinw"/>
    <s v="{'positive': 39, 'neutral': 19, 'negative': 9}"/>
    <n v="0.8125"/>
    <s v="R"/>
    <x v="3"/>
    <n v="2006"/>
    <s v="February 24, 2006 (United States)"/>
    <n v="98000"/>
    <s v="Wayne Kramer"/>
    <x v="165"/>
    <s v="Paul Walker"/>
    <s v="Germany"/>
    <n v="15000000"/>
    <x v="173"/>
    <x v="6"/>
    <x v="37"/>
  </r>
  <r>
    <x v="164"/>
    <s v="https://www.youtube.com/watch?v=5nrCh2we0Gw"/>
    <s v="5nrCh2we0Gw"/>
    <s v="{'positive': 104, 'neutral': 107, 'negative': 40}"/>
    <n v="0.72222222222222199"/>
    <s v="PG-13"/>
    <x v="1"/>
    <n v="2006"/>
    <s v="August 18, 2006 (United States)"/>
    <n v="127000"/>
    <s v="Steve Pink"/>
    <x v="166"/>
    <s v="Justin Long"/>
    <s v="United States"/>
    <n v="23000000"/>
    <x v="174"/>
    <x v="1"/>
    <x v="34"/>
  </r>
  <r>
    <x v="165"/>
    <s v="https://www.youtube.com/watch?v=bRqAUqAFhNw"/>
    <s v="bRqAUqAFhNw"/>
    <s v="{'positive': 126, 'neutral': 83, 'negative': 41}"/>
    <n v="0.75449101796407103"/>
    <s v="PG-13"/>
    <x v="3"/>
    <n v="2006"/>
    <s v="June 28, 2006 (United States)"/>
    <n v="274000"/>
    <s v="Bryan Singer"/>
    <x v="167"/>
    <s v="Brandon Routh"/>
    <s v="United States"/>
    <n v="270000000"/>
    <x v="175"/>
    <x v="0"/>
    <x v="64"/>
  </r>
  <r>
    <x v="166"/>
    <s v="https://www.youtube.com/watch?v=SI0BcgVdSWg"/>
    <s v="SI0BcgVdSWg"/>
    <s v="{'positive': 66, 'neutral': 104, 'negative': 53}"/>
    <n v="0.55462184873949505"/>
    <s v="R"/>
    <x v="1"/>
    <n v="2006"/>
    <s v="March 31, 2006 (United States)"/>
    <n v="76000"/>
    <s v="James Gunn"/>
    <x v="168"/>
    <s v="Nathan Fillion"/>
    <s v="Canada"/>
    <n v="15000000"/>
    <x v="176"/>
    <x v="83"/>
    <x v="26"/>
  </r>
  <r>
    <x v="167"/>
    <s v="https://www.youtube.com/watch?v=5Atg2aASyY4"/>
    <s v="5Atg2aASyY4"/>
    <s v="{'positive': 39, 'neutral': 33, 'negative': 6}"/>
    <n v="0.86666666666666603"/>
    <s v="PG"/>
    <x v="1"/>
    <n v="2006"/>
    <s v="June 16, 2006 (United States)"/>
    <n v="83000"/>
    <s v="Jared Hess"/>
    <x v="169"/>
    <s v="Jack Black"/>
    <s v="United States"/>
    <n v="35000000"/>
    <x v="177"/>
    <x v="7"/>
    <x v="51"/>
  </r>
  <r>
    <x v="168"/>
    <s v="https://www.youtube.com/watch?v=02PPMPArNEQ"/>
    <s v="02PPMPArNEQ"/>
    <s v="{'positive': 139, 'neutral': 66, 'negative': 45}"/>
    <n v="0.75543478260869501"/>
    <s v="PG-13"/>
    <x v="3"/>
    <n v="2006"/>
    <s v="September 8, 2006 (United States)"/>
    <n v="48000"/>
    <s v="Renny Harlin"/>
    <x v="170"/>
    <s v="Steven Strait"/>
    <s v="United States"/>
    <n v="20000000"/>
    <x v="178"/>
    <x v="36"/>
    <x v="42"/>
  </r>
  <r>
    <x v="169"/>
    <s v="https://www.youtube.com/watch?v=CUQd9OB75dw"/>
    <s v="CUQd9OB75dw"/>
    <s v="{'positive': 76, 'neutral': 111, 'negative': 63}"/>
    <n v="0.54676258992805704"/>
    <s v="R"/>
    <x v="5"/>
    <n v="2006"/>
    <s v="March 10, 2006 (United States)"/>
    <n v="162000"/>
    <s v="Alexandre Aja"/>
    <x v="171"/>
    <s v="Ted Levine"/>
    <s v="United States"/>
    <n v="15000000"/>
    <x v="179"/>
    <x v="84"/>
    <x v="23"/>
  </r>
  <r>
    <x v="170"/>
    <s v="https://www.youtube.com/watch?v=m8IlyFCbNZg"/>
    <s v="m8IlyFCbNZg"/>
    <s v="{'positive': 117, 'neutral': 91, 'negative': 42}"/>
    <n v="0.73584905660377298"/>
    <s v="PG-13"/>
    <x v="2"/>
    <n v="2006"/>
    <s v="November 22, 2006 (United States)"/>
    <n v="232000"/>
    <s v="Darren Aronofsky"/>
    <x v="172"/>
    <s v="Hugh Jackman"/>
    <s v="Canada"/>
    <n v="35000000"/>
    <x v="180"/>
    <x v="0"/>
    <x v="42"/>
  </r>
  <r>
    <x v="171"/>
    <s v="https://www.youtube.com/watch?v=ZQ0v5dXbw7M"/>
    <s v="ZQ0v5dXbw7M"/>
    <s v="{'positive': 64, 'neutral': 62, 'negative': 32}"/>
    <n v="0.66666666666666596"/>
    <s v="PG-13"/>
    <x v="3"/>
    <n v="2006"/>
    <s v="May 26, 2006 (United States)"/>
    <n v="491000"/>
    <s v="Brett Ratner"/>
    <x v="21"/>
    <s v="Patrick Stewart"/>
    <s v="United States"/>
    <n v="210000000"/>
    <x v="181"/>
    <x v="8"/>
    <x v="19"/>
  </r>
  <r>
    <x v="172"/>
    <s v="https://www.youtube.com/watch?v=cCtm8L4PQt8"/>
    <s v="cCtm8L4PQt8"/>
    <s v="{'positive': 29, 'neutral': 23, 'negative': 7}"/>
    <n v="0.80555555555555503"/>
    <s v="R"/>
    <x v="3"/>
    <n v="2006"/>
    <s v="January 20, 2006 (United States)"/>
    <n v="193000"/>
    <s v="Len Wiseman"/>
    <x v="173"/>
    <s v="Kate Beckinsale"/>
    <s v="United States"/>
    <n v="50000000"/>
    <x v="182"/>
    <x v="36"/>
    <x v="14"/>
  </r>
  <r>
    <x v="173"/>
    <s v="https://www.youtube.com/watch?v=zZNC5emNyEQ"/>
    <s v="zZNC5emNyEQ"/>
    <s v="{'positive': 102, 'neutral': 89, 'negative': 59}"/>
    <n v="0.63354037267080698"/>
    <s v="PG-13"/>
    <x v="1"/>
    <n v="2006"/>
    <s v="June 23, 2006 (United States)"/>
    <n v="313000"/>
    <s v="Frank Coraci"/>
    <x v="174"/>
    <s v="Adam Sandler"/>
    <s v="United States"/>
    <n v="82500000"/>
    <x v="183"/>
    <x v="2"/>
    <x v="23"/>
  </r>
  <r>
    <x v="174"/>
    <s v="https://www.youtube.com/watch?v=wk9caHO3pW0"/>
    <s v="wk9caHO3pW0"/>
    <s v="{'positive': 99, 'neutral': 108, 'negative': 43}"/>
    <n v="0.69718309859154903"/>
    <s v="PG-13"/>
    <x v="1"/>
    <n v="2006"/>
    <s v="December 8, 2006 (United States)"/>
    <n v="258000"/>
    <s v="Nancy Meyers"/>
    <x v="175"/>
    <s v="Kate Winslet"/>
    <s v="United States"/>
    <n v="85000000"/>
    <x v="184"/>
    <x v="2"/>
    <x v="17"/>
  </r>
  <r>
    <x v="175"/>
    <s v="https://www.youtube.com/watch?v=1mfnhu8sO5k"/>
    <s v="1mfnhu8sO5k"/>
    <s v="{'positive': 87, 'neutral': 87, 'negative': 76}"/>
    <n v="0.53374233128834303"/>
    <s v="R"/>
    <x v="5"/>
    <n v="2006"/>
    <s v="April 21, 2006 (United States)"/>
    <n v="217000"/>
    <s v="Christophe Gans"/>
    <x v="176"/>
    <s v="Radha Mitchell"/>
    <s v="Canada"/>
    <n v="50000000"/>
    <x v="185"/>
    <x v="85"/>
    <x v="32"/>
  </r>
  <r>
    <x v="176"/>
    <s v="https://www.youtube.com/watch?v=uoVl7cncNg4"/>
    <s v="uoVl7cncNg4"/>
    <s v="{'positive': 33, 'neutral': 43, 'negative': 28}"/>
    <n v="0.54098360655737698"/>
    <s v="R"/>
    <x v="2"/>
    <n v="2006"/>
    <s v="March 31, 2006 (United States)"/>
    <n v="38000"/>
    <s v="Michael Caton-Jones"/>
    <x v="177"/>
    <s v="Sharon Stone"/>
    <s v="United Kingdom"/>
    <n v="70000000"/>
    <x v="186"/>
    <x v="31"/>
    <x v="43"/>
  </r>
  <r>
    <x v="177"/>
    <s v="https://www.youtube.com/watch?v=SypNihAnaz0"/>
    <s v="SypNihAnaz0"/>
    <s v="{'positive': 3, 'neutral': 6, 'negative': 5}"/>
    <n v="0.375"/>
    <s v="R"/>
    <x v="4"/>
    <n v="2006"/>
    <s v="September 15, 2006 (United States)"/>
    <n v="72000"/>
    <s v="Brian De Palma"/>
    <x v="10"/>
    <s v="Josh Hartnett"/>
    <s v="United States"/>
    <n v="50000000"/>
    <x v="187"/>
    <x v="1"/>
    <x v="11"/>
  </r>
  <r>
    <x v="178"/>
    <s v="https://www.youtube.com/watch?v=_-qv0EnGhJU"/>
    <s v="_-qv0EnGhJU"/>
    <s v="{'positive': 120, 'neutral': 99, 'negative': 31}"/>
    <n v="0.79470198675496595"/>
    <s v="R"/>
    <x v="4"/>
    <n v="2006"/>
    <s v="January 5, 2007 (United States)"/>
    <n v="239000"/>
    <s v="Tom Tykwer"/>
    <x v="178"/>
    <s v="Ben Whishaw"/>
    <s v="Germany"/>
    <n v="60000000"/>
    <x v="188"/>
    <x v="86"/>
    <x v="65"/>
  </r>
  <r>
    <x v="179"/>
    <s v="https://www.youtube.com/watch?v=mGQmSCQrKKQ"/>
    <s v="mGQmSCQrKKQ"/>
    <s v="{'positive': 73, 'neutral': 37, 'negative': 17}"/>
    <n v="0.81111111111111101"/>
    <s v="R"/>
    <x v="4"/>
    <n v="2006"/>
    <s v="April 7, 2006 (United States)"/>
    <n v="303000"/>
    <s v="Paul McGuigan"/>
    <x v="179"/>
    <s v="Josh Hartnett"/>
    <s v="United States"/>
    <n v="27000000"/>
    <x v="189"/>
    <x v="87"/>
    <x v="33"/>
  </r>
  <r>
    <x v="180"/>
    <s v="https://www.youtube.com/watch?v=ohhxbsp8Mss"/>
    <s v="ohhxbsp8Mss"/>
    <s v="{'positive': 100, 'neutral': 118, 'negative': 33}"/>
    <n v="0.75187969924812004"/>
    <s v="R"/>
    <x v="3"/>
    <n v="2006"/>
    <s v="January 26, 2007 (United States)"/>
    <n v="140000"/>
    <s v="Joe Carnahan"/>
    <x v="180"/>
    <s v="Jeremy Piven"/>
    <s v="United Kingdom"/>
    <n v="17000000"/>
    <x v="190"/>
    <x v="1"/>
    <x v="47"/>
  </r>
  <r>
    <x v="181"/>
    <s v="https://www.youtube.com/watch?v=siXe9XC723s"/>
    <s v="siXe9XC723s"/>
    <s v="{'positive': 128, 'neutral': 92, 'negative': 30}"/>
    <n v="0.810126582278481"/>
    <s v="R"/>
    <x v="1"/>
    <n v="2006"/>
    <s v="May 9, 2008 (United Kingdom)"/>
    <n v="84000"/>
    <s v="Sean Ellis"/>
    <x v="181"/>
    <s v="Sean Biggerstaff"/>
    <s v="United Kingdom"/>
    <m/>
    <x v="191"/>
    <x v="88"/>
    <x v="56"/>
  </r>
  <r>
    <x v="182"/>
    <s v="https://www.youtube.com/watch?v=uxdS8TP37I4"/>
    <s v="uxdS8TP37I4"/>
    <s v="{'positive': 98, 'neutral': 111, 'negative': 41}"/>
    <n v="0.70503597122302097"/>
    <s v="PG-13"/>
    <x v="3"/>
    <n v="2006"/>
    <s v="November 22, 2006 (United States)"/>
    <n v="298000"/>
    <s v="Tony Scott"/>
    <x v="182"/>
    <s v="Denzel Washington"/>
    <s v="United States"/>
    <n v="75000000"/>
    <x v="192"/>
    <x v="10"/>
    <x v="66"/>
  </r>
  <r>
    <x v="183"/>
    <s v="https://www.youtube.com/watch?v=vsEuOw3ihbs"/>
    <s v="vsEuOw3ihbs"/>
    <s v="{'positive': 128, 'neutral': 85, 'negative': 37}"/>
    <n v="0.77575757575757498"/>
    <s v="R"/>
    <x v="1"/>
    <n v="2006"/>
    <s v="January 6, 2006 (United States)"/>
    <n v="79000"/>
    <s v="Nicholaus Goossen"/>
    <x v="183"/>
    <s v="Allen Covert"/>
    <s v="United States"/>
    <m/>
    <x v="193"/>
    <x v="8"/>
    <x v="18"/>
  </r>
  <r>
    <x v="184"/>
    <s v="https://www.youtube.com/watch?v=Woes2BeUj-A"/>
    <s v="Woes2BeUj-A"/>
    <s v="{'positive': 40, 'neutral': 34, 'negative': 8}"/>
    <n v="0.83333333333333304"/>
    <s v="PG"/>
    <x v="0"/>
    <n v="2006"/>
    <s v="April 28, 2006 (United States)"/>
    <n v="57000"/>
    <s v="Barry Sonnenfeld"/>
    <x v="184"/>
    <s v="Robin Williams"/>
    <s v="United Kingdom"/>
    <n v="50000000"/>
    <x v="194"/>
    <x v="2"/>
    <x v="5"/>
  </r>
  <r>
    <x v="185"/>
    <s v="https://www.youtube.com/watch?v=2tvKDAW6Flk"/>
    <s v="2tvKDAW6Flk"/>
    <s v="{'positive': 12, 'neutral': 6, 'negative': 7}"/>
    <n v="0.63157894736842102"/>
    <s v="R"/>
    <x v="0"/>
    <n v="2006"/>
    <s v="November 22, 2006 (United States)"/>
    <n v="104000"/>
    <s v="Liam Lynch"/>
    <x v="185"/>
    <s v="Jack Black"/>
    <s v="United States"/>
    <n v="20000000"/>
    <x v="195"/>
    <x v="89"/>
    <x v="34"/>
  </r>
  <r>
    <x v="186"/>
    <s v="https://www.youtube.com/watch?v=6PPH4SOm9gk"/>
    <s v="6PPH4SOm9gk"/>
    <s v="{'positive': 118, 'neutral': 78, 'negative': 54}"/>
    <n v="0.68604651162790697"/>
    <s v="R"/>
    <x v="2"/>
    <n v="2006"/>
    <s v="May 18, 2007 (United States)"/>
    <n v="74000"/>
    <s v="Paul Verhoeven"/>
    <x v="186"/>
    <s v="Carice van Houten"/>
    <s v="Netherlands"/>
    <n v="21000000"/>
    <x v="196"/>
    <x v="90"/>
    <x v="2"/>
  </r>
  <r>
    <x v="187"/>
    <s v="https://www.youtube.com/watch?v=lDExqBXKw4k"/>
    <s v="lDExqBXKw4k"/>
    <s v="{'positive': 148, 'neutral': 79, 'negative': 23}"/>
    <n v="0.86549707602339099"/>
    <s v="PG-13"/>
    <x v="1"/>
    <n v="2006"/>
    <s v="April 28, 2006 (United States)"/>
    <n v="27000"/>
    <s v="Jessica Bendinger"/>
    <x v="187"/>
    <s v="Missy Peregrym"/>
    <s v="Germany"/>
    <m/>
    <x v="197"/>
    <x v="91"/>
    <x v="25"/>
  </r>
  <r>
    <x v="188"/>
    <s v="https://www.youtube.com/watch?v=ZgnmCqA25-o"/>
    <s v="ZgnmCqA25-o"/>
    <s v="{'positive': 121, 'neutral': 96, 'negative': 32}"/>
    <n v="0.79084967320261401"/>
    <s v="PG-13"/>
    <x v="4"/>
    <n v="2006"/>
    <s v="August 11, 2006 (United States)"/>
    <n v="113000"/>
    <s v="Anne Fletcher"/>
    <x v="188"/>
    <s v="Channing Tatum"/>
    <s v="United States"/>
    <n v="12000000"/>
    <x v="198"/>
    <x v="10"/>
    <x v="19"/>
  </r>
  <r>
    <x v="188"/>
    <s v="https://www.youtube.com/watch?v=ZgnmCqA25-o"/>
    <s v="ZgnmCqA25-o"/>
    <s v="{'positive': 121, 'neutral': 96, 'negative': 32}"/>
    <n v="0.79084967320261401"/>
    <s v="PG-13"/>
    <x v="2"/>
    <n v="2010"/>
    <s v="August 6, 2010 (United States)"/>
    <n v="56000"/>
    <s v="Jon M. Chu"/>
    <x v="189"/>
    <s v="Sharni Vinson"/>
    <s v="United States"/>
    <n v="30000000"/>
    <x v="199"/>
    <x v="61"/>
    <x v="23"/>
  </r>
  <r>
    <x v="189"/>
    <s v="https://www.youtube.com/watch?v=SRKjf8b4f2E"/>
    <s v="SRKjf8b4f2E"/>
    <s v="{'positive': 132, 'neutral': 82, 'negative': 36}"/>
    <n v="0.78571428571428503"/>
    <s v="R"/>
    <x v="3"/>
    <n v="2006"/>
    <s v="March 30, 2007 (United States)"/>
    <n v="112000"/>
    <s v="Bong Joon Ho"/>
    <x v="190"/>
    <s v="Kang-ho Song"/>
    <s v="South Korea"/>
    <m/>
    <x v="200"/>
    <x v="92"/>
    <x v="16"/>
  </r>
  <r>
    <x v="189"/>
    <s v="https://www.youtube.com/watch?v=SRKjf8b4f2E"/>
    <s v="SRKjf8b4f2E"/>
    <s v="{'positive': 132, 'neutral': 82, 'negative': 36}"/>
    <n v="0.78571428571428503"/>
    <s v="PG-13"/>
    <x v="3"/>
    <n v="2013"/>
    <s v="March 29, 2013 (United States)"/>
    <n v="112000"/>
    <s v="Andrew Niccol"/>
    <x v="54"/>
    <s v="Saoirse Ronan"/>
    <s v="United States"/>
    <n v="40000000"/>
    <x v="201"/>
    <x v="93"/>
    <x v="32"/>
  </r>
  <r>
    <x v="190"/>
    <s v="https://www.youtube.com/watch?v=0iqZD-oTE7U"/>
    <s v="0iqZD-oTE7U"/>
    <s v="{'positive': 111, 'neutral': 119, 'negative': 20}"/>
    <n v="0.84732824427480902"/>
    <s v="PG-13"/>
    <x v="1"/>
    <n v="2006"/>
    <s v="November 10, 2006 (United States)"/>
    <n v="222000"/>
    <s v="Marc Forster"/>
    <x v="191"/>
    <s v="Will Ferrell"/>
    <s v="United States"/>
    <n v="30000000"/>
    <x v="202"/>
    <x v="2"/>
    <x v="20"/>
  </r>
  <r>
    <x v="191"/>
    <s v="https://www.youtube.com/watch?v=dZRHO0d9Nao"/>
    <s v="dZRHO0d9Nao"/>
    <s v="{'positive': 113, 'neutral': 64, 'negative': 73}"/>
    <n v="0.60752688172043001"/>
    <s v="PG"/>
    <x v="3"/>
    <n v="2006"/>
    <s v="December 15, 2006 (United States)"/>
    <n v="123000"/>
    <s v="Stefen Fangmeier"/>
    <x v="192"/>
    <s v="Ed Speleers"/>
    <s v="United States"/>
    <n v="100000000"/>
    <x v="203"/>
    <x v="21"/>
    <x v="19"/>
  </r>
  <r>
    <x v="192"/>
    <s v="https://www.youtube.com/watch?v=DTgGuFOh2M0"/>
    <s v="DTgGuFOh2M0"/>
    <s v="{'positive': 26, 'neutral': 18, 'negative': 4}"/>
    <n v="0.86666666666666603"/>
    <s v="PG-13"/>
    <x v="2"/>
    <n v="2006"/>
    <s v="December 25, 2006 (United States)"/>
    <n v="71000"/>
    <s v="Bill Condon"/>
    <x v="193"/>
    <s v="BeyoncÃ©"/>
    <s v="United States"/>
    <n v="70000000"/>
    <x v="204"/>
    <x v="14"/>
    <x v="54"/>
  </r>
  <r>
    <x v="193"/>
    <s v="https://www.youtube.com/watch?v=bKKrLj5ZHiM"/>
    <s v="bKKrLj5ZHiM"/>
    <s v="{'positive': 63, 'neutral': 39, 'negative': 9}"/>
    <n v="0.875"/>
    <s v="PG-13"/>
    <x v="1"/>
    <n v="2006"/>
    <s v="November 10, 2006 (United States)"/>
    <n v="91000"/>
    <s v="Ridley Scott"/>
    <x v="194"/>
    <s v="Russell Crowe"/>
    <s v="United States"/>
    <n v="35000000"/>
    <x v="205"/>
    <x v="21"/>
    <x v="58"/>
  </r>
  <r>
    <x v="194"/>
    <s v="https://www.youtube.com/watch?v=6WCKJ7KaIZY"/>
    <s v="6WCKJ7KaIZY"/>
    <s v="{'positive': 118, 'neutral': 83, 'negative': 49}"/>
    <n v="0.70658682634730496"/>
    <s v="R"/>
    <x v="3"/>
    <n v="2006"/>
    <s v="July 28, 2006 (United States)"/>
    <n v="112000"/>
    <s v="Michael Mann"/>
    <x v="195"/>
    <s v="Colin Farrell"/>
    <s v="Germany"/>
    <n v="135000000"/>
    <x v="206"/>
    <x v="1"/>
    <x v="8"/>
  </r>
  <r>
    <x v="195"/>
    <s v="https://www.youtube.com/watch?v=vs1ubiodlNI"/>
    <s v="vs1ubiodlNI"/>
    <s v="{'positive': 25, 'neutral': 18, 'negative': 23}"/>
    <n v="0.52083333333333304"/>
    <s v="R"/>
    <x v="2"/>
    <n v="2006"/>
    <s v="May 25, 2007 (United States)"/>
    <n v="34000"/>
    <s v="William Friedkin"/>
    <x v="196"/>
    <s v="Ashley Judd"/>
    <s v="United States"/>
    <n v="4000000"/>
    <x v="207"/>
    <x v="19"/>
    <x v="56"/>
  </r>
  <r>
    <x v="196"/>
    <s v="https://www.youtube.com/watch?v=AruRpjQquQQ"/>
    <s v="AruRpjQquQQ"/>
    <s v="{'positive': 130, 'neutral': 81, 'negative': 39}"/>
    <n v="0.76923076923076905"/>
    <s v="R"/>
    <x v="4"/>
    <n v="2006"/>
    <s v="January 26, 2007 (United States)"/>
    <n v="76000"/>
    <s v="Richard Eyre"/>
    <x v="197"/>
    <s v="Cate Blanchett"/>
    <s v="United Kingdom"/>
    <n v="15000000"/>
    <x v="208"/>
    <x v="81"/>
    <x v="51"/>
  </r>
  <r>
    <x v="197"/>
    <s v="https://www.youtube.com/watch?v=woUpceEF120"/>
    <s v="woUpceEF120"/>
    <s v="{'positive': 0, 'neutral': 1, 'negative': 0}"/>
    <n v="0"/>
    <s v="PG-13"/>
    <x v="3"/>
    <n v="2006"/>
    <s v="February 10, 2006 (United States)"/>
    <n v="57000"/>
    <s v="Richard Loncraine"/>
    <x v="198"/>
    <s v="Harrison Ford"/>
    <s v="United States"/>
    <n v="50000000"/>
    <x v="209"/>
    <x v="0"/>
    <x v="36"/>
  </r>
  <r>
    <x v="198"/>
    <s v="https://www.youtube.com/watch?v=j9QFi7TB6Ag"/>
    <s v="j9QFi7TB6Ag"/>
    <s v="{'positive': 3, 'neutral': 15, 'negative': 0}"/>
    <n v="1"/>
    <s v="PG-13"/>
    <x v="1"/>
    <n v="2006"/>
    <s v="February 24, 2006 (United States)"/>
    <n v="11000"/>
    <s v="Tyler Perry"/>
    <x v="199"/>
    <s v="Tyler Perry"/>
    <s v="United States"/>
    <n v="6000000"/>
    <x v="210"/>
    <x v="19"/>
    <x v="23"/>
  </r>
  <r>
    <x v="199"/>
    <s v="https://www.youtube.com/watch?v=9xyeguPUnqg"/>
    <s v="9xyeguPUnqg"/>
    <s v="{'positive': 1, 'neutral': 0, 'negative': 0}"/>
    <n v="1"/>
    <s v="R"/>
    <x v="1"/>
    <n v="2006"/>
    <s v="September 26, 2008 (United Kingdom)"/>
    <n v="12000"/>
    <s v="Jody Hill"/>
    <x v="200"/>
    <s v="Danny McBride"/>
    <s v="United States"/>
    <m/>
    <x v="211"/>
    <x v="94"/>
    <x v="21"/>
  </r>
  <r>
    <x v="200"/>
    <s v="https://www.youtube.com/watch?v=vQqcl6ogcDU"/>
    <s v="vQqcl6ogcDU"/>
    <s v="{'positive': 11, 'neutral': 13, 'negative': 8}"/>
    <n v="0.57894736842105199"/>
    <s v="PG"/>
    <x v="0"/>
    <n v="2006"/>
    <s v="February 23, 2007 (United States)"/>
    <n v="22000"/>
    <s v="Michael Polish"/>
    <x v="201"/>
    <s v="Billy Bob Thornton"/>
    <s v="United States"/>
    <n v="13000000"/>
    <x v="212"/>
    <x v="0"/>
    <x v="19"/>
  </r>
  <r>
    <x v="201"/>
    <s v="https://www.youtube.com/watch?v=y10Pt1tWoGw"/>
    <s v="y10Pt1tWoGw"/>
    <s v="{'positive': 26, 'neutral': 15, 'negative': 5}"/>
    <n v="0.83870967741935398"/>
    <s v="R"/>
    <x v="1"/>
    <n v="2006"/>
    <s v="July 14, 2006 (Canada)"/>
    <n v="8100"/>
    <s v="Nick Guthe"/>
    <x v="202"/>
    <s v="Alec Baldwin"/>
    <s v="United States"/>
    <n v="6000000"/>
    <x v="213"/>
    <x v="95"/>
    <x v="31"/>
  </r>
  <r>
    <x v="202"/>
    <s v="https://www.youtube.com/watch?v=8noz13zrf08"/>
    <s v="8noz13zrf08"/>
    <s v="{'positive': 12, 'neutral': 9, 'negative': 2}"/>
    <n v="0.85714285714285698"/>
    <s v="R"/>
    <x v="1"/>
    <n v="1982"/>
    <s v="October 21, 1982 (Australia)"/>
    <n v="336"/>
    <s v="Paul Cox"/>
    <x v="203"/>
    <s v="Wendy Hughes"/>
    <s v="Australia"/>
    <m/>
    <x v="214"/>
    <x v="96"/>
    <x v="14"/>
  </r>
  <r>
    <x v="202"/>
    <s v="https://www.youtube.com/watch?v=8noz13zrf08"/>
    <s v="8noz13zrf08"/>
    <s v="{'positive': 12, 'neutral': 9, 'negative': 2}"/>
    <n v="0.85714285714285698"/>
    <s v="R"/>
    <x v="7"/>
    <n v="2006"/>
    <s v="October 21, 2006 (Taiwan)"/>
    <n v="20000"/>
    <s v="Todd Robinson"/>
    <x v="204"/>
    <s v="John Travolta"/>
    <s v="Germany"/>
    <n v="18000000"/>
    <x v="215"/>
    <x v="97"/>
    <x v="47"/>
  </r>
  <r>
    <x v="203"/>
    <s v="https://www.youtube.com/watch?v=fg3XG44eprI"/>
    <s v="fg3XG44eprI"/>
    <s v="{'positive': 2, 'neutral': 4, 'negative': 1}"/>
    <n v="0.66666666666666596"/>
    <s v="R"/>
    <x v="4"/>
    <n v="2006"/>
    <s v="October 13, 2006 (United States)"/>
    <n v="25000"/>
    <s v="Dito Montiel"/>
    <x v="205"/>
    <s v="Robert Downey Jr."/>
    <s v="United States"/>
    <m/>
    <x v="216"/>
    <x v="64"/>
    <x v="15"/>
  </r>
  <r>
    <x v="204"/>
    <s v="https://www.youtube.com/watch?v=FB4rJ0qn250"/>
    <s v="FB4rJ0qn250"/>
    <s v="{'positive': 51, 'neutral': 61, 'negative': 38}"/>
    <n v="0.57303370786516805"/>
    <s v="G"/>
    <x v="8"/>
    <n v="2006"/>
    <s v="September 15, 2006 (United States)"/>
    <n v="8300"/>
    <s v="Colin Brady"/>
    <x v="206"/>
    <s v="Jake T. Austin"/>
    <s v="Canada"/>
    <n v="35000000"/>
    <x v="217"/>
    <x v="98"/>
    <x v="41"/>
  </r>
  <r>
    <x v="205"/>
    <s v="https://www.youtube.com/watch?v=xEQP4VVuyrY"/>
    <s v="xEQP4VVuyrY"/>
    <s v="{'positive': 31, 'neutral': 23, 'negative': 16}"/>
    <n v="0.659574468085106"/>
    <s v="R"/>
    <x v="1"/>
    <n v="2006"/>
    <s v="August 25, 2006 (United Kingdom)"/>
    <n v="37000"/>
    <s v="Christopher Smith"/>
    <x v="207"/>
    <s v="Danny Dyer"/>
    <s v="United Kingdom"/>
    <m/>
    <x v="218"/>
    <x v="99"/>
    <x v="27"/>
  </r>
  <r>
    <x v="206"/>
    <s v="https://www.youtube.com/watch?v=h9fIHRGZKM0"/>
    <s v="h9fIHRGZKM0"/>
    <s v="{'positive': 143, 'neutral': 71, 'negative': 36}"/>
    <n v="0.79888268156424502"/>
    <s v="Not Rated"/>
    <x v="2"/>
    <n v="2006"/>
    <s v="August 11, 2006 (India)"/>
    <n v="19000"/>
    <s v="Karan Johar"/>
    <x v="208"/>
    <s v="Shah Rukh Khan"/>
    <s v="India"/>
    <m/>
    <x v="219"/>
    <x v="100"/>
    <x v="67"/>
  </r>
  <r>
    <x v="207"/>
    <s v="https://www.youtube.com/watch?v=2bf8GqDcx0M"/>
    <s v="2bf8GqDcx0M"/>
    <s v="{'positive': 4, 'neutral': 5, 'negative': 2}"/>
    <n v="0.66666666666666596"/>
    <s v="Unrated"/>
    <x v="2"/>
    <n v="2006"/>
    <s v="January 26, 2007 (United Kingdom)"/>
    <n v="7000"/>
    <s v="Kelly Reichardt"/>
    <x v="209"/>
    <s v="Daniel London"/>
    <s v="United States"/>
    <n v="300000"/>
    <x v="220"/>
    <x v="101"/>
    <x v="68"/>
  </r>
  <r>
    <x v="208"/>
    <s v="https://www.youtube.com/watch?v=GwcQYZkpZ-w"/>
    <s v="GwcQYZkpZ-w"/>
    <s v="{'positive': 80, 'neutral': 96, 'negative': 74}"/>
    <n v="0.51948051948051899"/>
    <s v="PG-13"/>
    <x v="5"/>
    <n v="2006"/>
    <s v="October 13, 2006 (United States)"/>
    <n v="48000"/>
    <s v="Takashi Shimizu"/>
    <x v="210"/>
    <s v="Amber Tamblyn"/>
    <s v="United States"/>
    <n v="20000000"/>
    <x v="221"/>
    <x v="2"/>
    <x v="56"/>
  </r>
  <r>
    <x v="209"/>
    <s v="https://www.youtube.com/watch?v=QYlsn7C24hQ"/>
    <s v="QYlsn7C24hQ"/>
    <s v="{'positive': 11, 'neutral': 7, 'negative': 1}"/>
    <n v="0.91666666666666596"/>
    <s v="PG-13"/>
    <x v="1"/>
    <n v="2006"/>
    <s v="November 22, 2006 (United States)"/>
    <n v="14000"/>
    <s v="Christopher Guest"/>
    <x v="211"/>
    <s v="Catherine O'Hara"/>
    <s v="United States"/>
    <n v="12000000"/>
    <x v="222"/>
    <x v="102"/>
    <x v="55"/>
  </r>
  <r>
    <x v="210"/>
    <s v="https://www.youtube.com/watch?v=ThPzG25NS28"/>
    <s v="ThPzG25NS28"/>
    <s v="{'positive': 6, 'neutral': 5, 'negative': 4}"/>
    <n v="0.6"/>
    <s v="PG-13"/>
    <x v="3"/>
    <n v="2006"/>
    <s v="April 21, 2006 (United States)"/>
    <n v="49000"/>
    <s v="Clark Johnson"/>
    <x v="212"/>
    <s v="Michael Douglas"/>
    <s v="United States"/>
    <n v="60000000"/>
    <x v="223"/>
    <x v="8"/>
    <x v="47"/>
  </r>
  <r>
    <x v="211"/>
    <s v="https://www.youtube.com/watch?v=HbkEvvHKNqc"/>
    <s v="HbkEvvHKNqc"/>
    <s v="{'positive': 16, 'neutral': 13, 'negative': 7}"/>
    <n v="0.69565217391304301"/>
    <s v="R"/>
    <x v="3"/>
    <n v="2006"/>
    <s v="October 19, 2007 (South Africa)"/>
    <n v="13000"/>
    <s v="Nicholas Mastandrea"/>
    <x v="213"/>
    <s v="Michelle Rodriguez"/>
    <s v="Germany"/>
    <m/>
    <x v="224"/>
    <x v="103"/>
    <x v="31"/>
  </r>
  <r>
    <x v="212"/>
    <s v="https://www.youtube.com/watch?v=e4aNhGO1iHM"/>
    <s v="e4aNhGO1iHM"/>
    <s v="{'positive': 3, 'neutral': 8, 'negative': 3}"/>
    <n v="0.5"/>
    <s v="R"/>
    <x v="3"/>
    <n v="2006"/>
    <s v="August 10, 2007 (United States)"/>
    <n v="13000"/>
    <s v="James Isaac"/>
    <x v="214"/>
    <s v="Jason Behr"/>
    <s v="Canada"/>
    <m/>
    <x v="225"/>
    <x v="104"/>
    <x v="33"/>
  </r>
  <r>
    <x v="213"/>
    <s v="https://www.youtube.com/watch?v=HgT_xT587MY"/>
    <s v="HgT_xT587MY"/>
    <s v="{'positive': 108, 'neutral': 110, 'negative': 33}"/>
    <n v="0.76595744680850997"/>
    <s v="PG"/>
    <x v="0"/>
    <n v="2006"/>
    <s v="May 5, 2006 (United States)"/>
    <n v="8000"/>
    <s v="Wil Shriner"/>
    <x v="215"/>
    <s v="Logan Lerman"/>
    <s v="United States"/>
    <n v="15000000"/>
    <x v="226"/>
    <x v="105"/>
    <x v="31"/>
  </r>
  <r>
    <x v="214"/>
    <s v="https://www.youtube.com/watch?v=0FIm5ATyAY0"/>
    <s v="0FIm5ATyAY0"/>
    <s v="{'positive': 85, 'neutral': 82, 'negative': 35}"/>
    <n v="0.70833333333333304"/>
    <s v="R"/>
    <x v="2"/>
    <n v="2007"/>
    <s v="January 25, 2008 (United States)"/>
    <n v="535000"/>
    <s v="Paul Thomas Anderson"/>
    <x v="216"/>
    <s v="Daniel Day-Lewis"/>
    <s v="United States"/>
    <n v="25000000"/>
    <x v="227"/>
    <x v="106"/>
    <x v="69"/>
  </r>
  <r>
    <x v="215"/>
    <s v="https://www.youtube.com/watch?v=38A__WT3-o0"/>
    <s v="38A__WT3-o0"/>
    <s v="{'positive': 110, 'neutral': 73, 'negative': 67}"/>
    <n v="0.62146892655367203"/>
    <s v="R"/>
    <x v="4"/>
    <n v="2007"/>
    <s v="November 21, 2007 (United States)"/>
    <n v="886000"/>
    <s v="Ethan Coen"/>
    <x v="217"/>
    <s v="Tommy Lee Jones"/>
    <s v="United States"/>
    <n v="25000000"/>
    <x v="228"/>
    <x v="106"/>
    <x v="37"/>
  </r>
  <r>
    <x v="216"/>
    <s v="https://www.youtube.com/watch?v=-wwv427DAvA"/>
    <e v="#NAME?"/>
    <s v="{'positive': 92, 'neutral': 90, 'negative': 20}"/>
    <n v="0.82142857142857095"/>
    <s v="PG-13"/>
    <x v="0"/>
    <n v="2007"/>
    <s v="August 10, 2007 (United States)"/>
    <n v="260000"/>
    <s v="Matthew Vaughn"/>
    <x v="218"/>
    <s v="Charlie Cox"/>
    <s v="United Kingdom"/>
    <n v="70000000"/>
    <x v="229"/>
    <x v="7"/>
    <x v="46"/>
  </r>
  <r>
    <x v="217"/>
    <s v="https://www.youtube.com/watch?v=Wzh4Q88sthY"/>
    <s v="Wzh4Q88sthY"/>
    <s v="{'positive': 36, 'neutral': 21, 'negative': 13}"/>
    <n v="0.73469387755102"/>
    <s v="R"/>
    <x v="4"/>
    <n v="2007"/>
    <s v="October 19, 2007 (United States)"/>
    <n v="258000"/>
    <s v="Ben Affleck"/>
    <x v="219"/>
    <s v="Morgan Freeman"/>
    <s v="United States"/>
    <n v="19000000"/>
    <x v="230"/>
    <x v="48"/>
    <x v="43"/>
  </r>
  <r>
    <x v="218"/>
    <s v="https://www.youtube.com/watch?v=gZWjvseFptg"/>
    <s v="gZWjvseFptg"/>
    <s v="{'positive': 112, 'neutral': 101, 'negative': 37}"/>
    <n v="0.75167785234899298"/>
    <s v="PG-13"/>
    <x v="4"/>
    <n v="2007"/>
    <s v="April 13, 2007 (United States)"/>
    <n v="226000"/>
    <s v="D.J. Caruso"/>
    <x v="220"/>
    <s v="Shia LaBeouf"/>
    <s v="United States"/>
    <n v="20000000"/>
    <x v="231"/>
    <x v="14"/>
    <x v="36"/>
  </r>
  <r>
    <x v="219"/>
    <s v="https://www.youtube.com/watch?v=yNncHPl1UXg"/>
    <s v="yNncHPl1UXg"/>
    <s v="{'positive': 90, 'neutral': 99, 'negative': 61}"/>
    <n v="0.59602649006622499"/>
    <s v="R"/>
    <x v="4"/>
    <n v="2007"/>
    <s v="March 2, 2007 (United States)"/>
    <n v="486000"/>
    <s v="David Fincher"/>
    <x v="221"/>
    <s v="Jake Gyllenhaal"/>
    <s v="United States"/>
    <n v="65000000"/>
    <x v="232"/>
    <x v="7"/>
    <x v="0"/>
  </r>
  <r>
    <x v="220"/>
    <s v="https://www.youtube.com/watch?v=LvKvus3vCEY"/>
    <s v="LvKvus3vCEY"/>
    <s v="{'positive': 94, 'neutral': 101, 'negative': 21}"/>
    <n v="0.81739130434782603"/>
    <s v="R"/>
    <x v="1"/>
    <n v="2007"/>
    <s v="August 17, 2007 (United States)"/>
    <n v="535000"/>
    <s v="Greg Mottola"/>
    <x v="222"/>
    <s v="Michael Cera"/>
    <s v="United States"/>
    <n v="20000000"/>
    <x v="233"/>
    <x v="2"/>
    <x v="20"/>
  </r>
  <r>
    <x v="221"/>
    <s v="https://www.youtube.com/watch?v=itnqEauWQZM"/>
    <s v="itnqEauWQZM"/>
    <s v="{'positive': 54, 'neutral': 141, 'negative': 56}"/>
    <n v="0.49090909090909002"/>
    <s v="PG-13"/>
    <x v="3"/>
    <n v="2007"/>
    <s v="July 3, 2007 (United States)"/>
    <n v="607000"/>
    <s v="Michael Bay"/>
    <x v="72"/>
    <s v="Shia LaBeouf"/>
    <s v="United States"/>
    <n v="150000000"/>
    <x v="234"/>
    <x v="14"/>
    <x v="10"/>
  </r>
  <r>
    <x v="222"/>
    <s v="https://www.youtube.com/watch?v=y6ZW7KXaXYk"/>
    <s v="y6ZW7KXaXYk"/>
    <s v="{'positive': 107, 'neutral': 98, 'negative': 45}"/>
    <n v="0.70394736842105199"/>
    <s v="PG-13"/>
    <x v="3"/>
    <n v="2007"/>
    <s v="July 11, 2007 (United States)"/>
    <n v="527000"/>
    <s v="David Yates"/>
    <x v="223"/>
    <s v="Daniel Radcliffe"/>
    <s v="United Kingdom"/>
    <n v="150000000"/>
    <x v="235"/>
    <x v="0"/>
    <x v="70"/>
  </r>
  <r>
    <x v="223"/>
    <s v="https://www.youtube.com/watch?v=XZG1FzyB8DI"/>
    <s v="XZG1FzyB8DI"/>
    <s v="{'positive': 120, 'neutral': 73, 'negative': 57}"/>
    <n v="0.677966101694915"/>
    <s v="R"/>
    <x v="0"/>
    <n v="2007"/>
    <s v="October 19, 2007 (United States)"/>
    <n v="588000"/>
    <s v="Sean Penn"/>
    <x v="224"/>
    <s v="Emile Hirsch"/>
    <s v="United States"/>
    <n v="15000000"/>
    <x v="236"/>
    <x v="106"/>
    <x v="71"/>
  </r>
  <r>
    <x v="224"/>
    <s v="https://www.youtube.com/watch?v=zRlkHu-R7yI"/>
    <s v="zRlkHu-R7yI"/>
    <s v="{'positive': 96, 'neutral': 70, 'negative': 84}"/>
    <n v="0.53333333333333299"/>
    <s v="R"/>
    <x v="2"/>
    <n v="2007"/>
    <s v="January 11, 2008 (United States)"/>
    <n v="259000"/>
    <s v="Joe Wright"/>
    <x v="225"/>
    <s v="Keira Knightley"/>
    <s v="United Kingdom"/>
    <n v="30000000"/>
    <x v="237"/>
    <x v="1"/>
    <x v="45"/>
  </r>
  <r>
    <x v="225"/>
    <s v="https://www.youtube.com/watch?v=BV_nssS6Zkg"/>
    <s v="BV_nssS6Zkg"/>
    <s v="{'positive': 114, 'neutral': 108, 'negative': 28}"/>
    <n v="0.80281690140844997"/>
    <s v="R"/>
    <x v="7"/>
    <n v="2007"/>
    <s v="November 2, 2007 (United States)"/>
    <n v="401000"/>
    <s v="Ridley Scott"/>
    <x v="226"/>
    <s v="Denzel Washington"/>
    <s v="United States"/>
    <n v="100000000"/>
    <x v="238"/>
    <x v="1"/>
    <x v="0"/>
  </r>
  <r>
    <x v="226"/>
    <s v="https://www.youtube.com/watch?v=e5wUilOeOmg"/>
    <s v="e5wUilOeOmg"/>
    <s v="{'positive': 98, 'neutral': 117, 'negative': 35}"/>
    <n v="0.73684210526315697"/>
    <s v="PG-13"/>
    <x v="3"/>
    <n v="2007"/>
    <s v="May 4, 2007 (United States)"/>
    <n v="513000"/>
    <s v="Sam Raimi"/>
    <x v="227"/>
    <s v="Tobey Maguire"/>
    <s v="United States"/>
    <n v="258000000"/>
    <x v="239"/>
    <x v="2"/>
    <x v="57"/>
  </r>
  <r>
    <x v="227"/>
    <s v="https://www.youtube.com/watch?v=8Jz-8UcCiws"/>
    <s v="8Jz-8UcCiws"/>
    <s v="{'positive': 100, 'neutral': 44, 'negative': 76}"/>
    <n v="0.56818181818181801"/>
    <s v="PG-13"/>
    <x v="3"/>
    <n v="2007"/>
    <s v="June 27, 2007 (United States)"/>
    <n v="394000"/>
    <s v="Len Wiseman"/>
    <x v="228"/>
    <s v="Bruce Willis"/>
    <s v="United States"/>
    <n v="110000000"/>
    <x v="240"/>
    <x v="8"/>
    <x v="22"/>
  </r>
  <r>
    <x v="228"/>
    <s v="https://www.youtube.com/watch?v=L6PKkxn7pq0"/>
    <s v="L6PKkxn7pq0"/>
    <s v="{'positive': 14, 'neutral': 21, 'negative': 3}"/>
    <n v="0.82352941176470495"/>
    <s v="R"/>
    <x v="3"/>
    <n v="2007"/>
    <s v="April 20, 2007 (United States)"/>
    <n v="476000"/>
    <s v="Edgar Wright"/>
    <x v="229"/>
    <s v="Simon Pegg"/>
    <s v="United Kingdom"/>
    <m/>
    <x v="241"/>
    <x v="1"/>
    <x v="11"/>
  </r>
  <r>
    <x v="229"/>
    <s v="https://www.youtube.com/watch?v=dtKMEAXyPkg"/>
    <s v="dtKMEAXyPkg"/>
    <s v="{'positive': 80, 'neutral': 121, 'negative': 49}"/>
    <n v="0.62015503875968903"/>
    <s v="PG-13"/>
    <x v="3"/>
    <n v="2007"/>
    <s v="December 14, 2007 (United States)"/>
    <n v="704000"/>
    <s v="Francis Lawrence"/>
    <x v="230"/>
    <s v="Will Smith"/>
    <s v="United States"/>
    <n v="150000000"/>
    <x v="242"/>
    <x v="0"/>
    <x v="29"/>
  </r>
  <r>
    <x v="230"/>
    <s v="https://www.youtube.com/watch?v=h9CgwOifQzo"/>
    <s v="h9CgwOifQzo"/>
    <s v="{'positive': 20, 'neutral': 41, 'negative': 13}"/>
    <n v="0.60606060606060597"/>
    <s v="R"/>
    <x v="2"/>
    <n v="1999"/>
    <s v="July 14, 2000 (United States)"/>
    <n v="13000"/>
    <s v="IstvÃ¡n SzabÃ³"/>
    <x v="231"/>
    <s v="Ralph Fiennes"/>
    <s v="Germany"/>
    <m/>
    <x v="243"/>
    <x v="107"/>
    <x v="72"/>
  </r>
  <r>
    <x v="230"/>
    <s v="https://www.youtube.com/watch?v=h9CgwOifQzo"/>
    <s v="h9CgwOifQzo"/>
    <s v="{'positive': 20, 'neutral': 41, 'negative': 13}"/>
    <n v="0.60606060606060597"/>
    <s v="R"/>
    <x v="10"/>
    <n v="2007"/>
    <s v="July 27, 2007 (United States)"/>
    <n v="238000"/>
    <s v="Danny Boyle"/>
    <x v="232"/>
    <s v="Cillian Murphy"/>
    <s v="United Kingdom"/>
    <m/>
    <x v="244"/>
    <x v="108"/>
    <x v="23"/>
  </r>
  <r>
    <x v="231"/>
    <s v="https://www.youtube.com/watch?v=K0SKf0K3bxg"/>
    <s v="K0SKf0K3bxg"/>
    <s v="{'positive': 92, 'neutral': 97, 'negative': 61}"/>
    <n v="0.60130718954248297"/>
    <s v="PG-13"/>
    <x v="1"/>
    <n v="2007"/>
    <s v="December 25, 2007 (United States)"/>
    <n v="499000"/>
    <s v="Jason Reitman"/>
    <x v="233"/>
    <s v="Elliot Page"/>
    <s v="United States"/>
    <n v="7500000"/>
    <x v="245"/>
    <x v="81"/>
    <x v="27"/>
  </r>
  <r>
    <x v="232"/>
    <s v="https://www.youtube.com/watch?v=ljqY7qrnycw"/>
    <s v="ljqY7qrnycw"/>
    <s v="{'positive': 33, 'neutral': 38, 'negative': 35}"/>
    <n v="0.48529411764705799"/>
    <s v="R"/>
    <x v="5"/>
    <n v="2007"/>
    <s v="May 11, 2007 (United States)"/>
    <n v="263000"/>
    <s v="Juan Carlos Fresnadillo"/>
    <x v="234"/>
    <s v="Jeremy Renner"/>
    <s v="United Kingdom"/>
    <n v="15000000"/>
    <x v="246"/>
    <x v="109"/>
    <x v="15"/>
  </r>
  <r>
    <x v="233"/>
    <s v="https://www.youtube.com/watch?v=alQlJDRnQkE"/>
    <s v="alQlJDRnQkE"/>
    <s v="{'positive': 105, 'neutral': 103, 'negative': 42}"/>
    <n v="0.71428571428571397"/>
    <s v="R"/>
    <x v="3"/>
    <n v="2007"/>
    <s v="November 21, 2007 (United States)"/>
    <n v="163000"/>
    <s v="Xavier Gens"/>
    <x v="235"/>
    <s v="Timothy Olyphant"/>
    <s v="France"/>
    <n v="24000000"/>
    <x v="247"/>
    <x v="8"/>
    <x v="15"/>
  </r>
  <r>
    <x v="234"/>
    <s v="https://www.youtube.com/watch?v=LhCKXJNGzN8"/>
    <s v="LhCKXJNGzN8"/>
    <s v="{'positive': 73, 'neutral': 63, 'negative': 114}"/>
    <n v="0.39037433155080198"/>
    <s v="R"/>
    <x v="5"/>
    <n v="2007"/>
    <s v="November 21, 2007 (United States)"/>
    <n v="287000"/>
    <s v="Frank Darabont"/>
    <x v="236"/>
    <s v="Thomas Jane"/>
    <s v="United States"/>
    <n v="18000000"/>
    <x v="248"/>
    <x v="5"/>
    <x v="66"/>
  </r>
  <r>
    <x v="235"/>
    <s v="https://www.youtube.com/watch?v=SUoG7mqCixI"/>
    <s v="SUoG7mqCixI"/>
    <s v="{'positive': 126, 'neutral': 90, 'negative': 34}"/>
    <n v="0.78749999999999998"/>
    <s v="PG"/>
    <x v="1"/>
    <n v="1988"/>
    <s v="February 26, 1988 (United States)"/>
    <n v="20000"/>
    <s v="John Waters"/>
    <x v="237"/>
    <s v="Sonny Bono"/>
    <s v="United States"/>
    <n v="2000000"/>
    <x v="249"/>
    <x v="6"/>
    <x v="51"/>
  </r>
  <r>
    <x v="235"/>
    <s v="https://www.youtube.com/watch?v=SUoG7mqCixI"/>
    <s v="SUoG7mqCixI"/>
    <s v="{'positive': 126, 'neutral': 90, 'negative': 34}"/>
    <n v="0.78749999999999998"/>
    <s v="PG"/>
    <x v="1"/>
    <n v="2007"/>
    <s v="July 20, 2007 (United States)"/>
    <n v="122000"/>
    <s v="Adam Shankman"/>
    <x v="238"/>
    <s v="John Travolta"/>
    <s v="United States"/>
    <n v="75000000"/>
    <x v="250"/>
    <x v="6"/>
    <x v="58"/>
  </r>
  <r>
    <x v="236"/>
    <s v="https://www.youtube.com/watch?v=cv01Mcdf8rI"/>
    <s v="cv01Mcdf8rI"/>
    <s v="{'positive': 112, 'neutral': 97, 'negative': 41}"/>
    <n v="0.73202614379084896"/>
    <s v="R"/>
    <x v="1"/>
    <n v="2007"/>
    <s v="June 1, 2007 (United States)"/>
    <n v="356000"/>
    <s v="Judd Apatow"/>
    <x v="1"/>
    <s v="Seth Rogen"/>
    <s v="United States"/>
    <n v="30000000"/>
    <x v="251"/>
    <x v="1"/>
    <x v="3"/>
  </r>
  <r>
    <x v="237"/>
    <s v="https://www.youtube.com/watch?v=acHBq_oZm-8"/>
    <s v="acHBq_oZm-8"/>
    <s v="{'positive': 116, 'neutral': 93, 'negative': 41}"/>
    <n v="0.73885350318471299"/>
    <s v="R"/>
    <x v="2"/>
    <n v="2007"/>
    <s v="December 21, 2007 (United States)"/>
    <n v="350000"/>
    <s v="Tim Burton"/>
    <x v="239"/>
    <s v="Johnny Depp"/>
    <s v="United States"/>
    <n v="50000000"/>
    <x v="252"/>
    <x v="14"/>
    <x v="1"/>
  </r>
  <r>
    <x v="238"/>
    <s v="https://www.youtube.com/watch?v=nu6R7ypaz5g"/>
    <s v="nu6R7ypaz5g"/>
    <s v="{'positive': 74, 'neutral': 116, 'negative': 61}"/>
    <n v="0.54814814814814805"/>
    <s v="PG-13"/>
    <x v="3"/>
    <n v="2007"/>
    <s v="February 16, 2007 (United States)"/>
    <n v="227000"/>
    <s v="Mark Steven Johnson"/>
    <x v="70"/>
    <s v="Nicolas Cage"/>
    <s v="United States"/>
    <n v="110000000"/>
    <x v="253"/>
    <x v="2"/>
    <x v="33"/>
  </r>
  <r>
    <x v="239"/>
    <s v="https://www.youtube.com/watch?v=yByhd7FAOug"/>
    <s v="yByhd7FAOug"/>
    <s v="{'positive': 52, 'neutral': 48, 'negative': 11}"/>
    <n v="0.82539682539682502"/>
    <s v="PG-13"/>
    <x v="1"/>
    <n v="2007"/>
    <s v="August 3, 2007 (United States)"/>
    <n v="80000"/>
    <s v="Akiva Schaffer"/>
    <x v="240"/>
    <s v="Andy Samberg"/>
    <s v="United States"/>
    <m/>
    <x v="254"/>
    <x v="7"/>
    <x v="39"/>
  </r>
  <r>
    <x v="240"/>
    <s v="https://www.youtube.com/watch?v=aO1bYukdvLI"/>
    <s v="aO1bYukdvLI"/>
    <s v="{'positive': 126, 'neutral': 96, 'negative': 29}"/>
    <n v="0.81290322580645102"/>
    <s v="R"/>
    <x v="0"/>
    <n v="2007"/>
    <s v="October 26, 2007 (United States)"/>
    <n v="186000"/>
    <s v="Wes Anderson"/>
    <x v="241"/>
    <s v="Owen Wilson"/>
    <s v="United States"/>
    <n v="16000000"/>
    <x v="255"/>
    <x v="81"/>
    <x v="31"/>
  </r>
  <r>
    <x v="241"/>
    <s v="https://www.youtube.com/watch?v=T2TDSEG57hI"/>
    <s v="T2TDSEG57hI"/>
    <s v="{'positive': 81, 'neutral': 77, 'negative': 93}"/>
    <n v="0.46551724137931"/>
    <s v="PG"/>
    <x v="2"/>
    <n v="2007"/>
    <s v="February 16, 2007 (United States)"/>
    <n v="147000"/>
    <s v="Gabor Csupo"/>
    <x v="242"/>
    <s v="Josh Hutcherson"/>
    <s v="United States"/>
    <n v="17000000"/>
    <x v="256"/>
    <x v="110"/>
    <x v="27"/>
  </r>
  <r>
    <x v="242"/>
    <s v="https://www.youtube.com/watch?v=Fwb8euJ-Evk"/>
    <s v="Fwb8euJ-Evk"/>
    <s v="{'positive': 114, 'neutral': 102, 'negative': 34}"/>
    <n v="0.77027027027026995"/>
    <s v="PG-13"/>
    <x v="1"/>
    <n v="2007"/>
    <s v="August 24, 2007 (United States)"/>
    <n v="57000"/>
    <s v="Shari Springer Berman"/>
    <x v="243"/>
    <s v="Scarlett Johansson"/>
    <s v="United States"/>
    <n v="20000000"/>
    <x v="257"/>
    <x v="87"/>
    <x v="36"/>
  </r>
  <r>
    <x v="243"/>
    <s v="https://www.youtube.com/watch?v=Ec-70W_K77U"/>
    <s v="Ec-70W_K77U"/>
    <s v="{'positive': 80, 'neutral': 71, 'negative': 99}"/>
    <n v="0.44692737430167501"/>
    <s v="R"/>
    <x v="4"/>
    <n v="2007"/>
    <s v="April 4, 2008 (United Kingdom)"/>
    <n v="93000"/>
    <s v="Michael Haneke"/>
    <x v="244"/>
    <s v="Naomi Watts"/>
    <s v="United States"/>
    <n v="15000000"/>
    <x v="258"/>
    <x v="111"/>
    <x v="35"/>
  </r>
  <r>
    <x v="244"/>
    <s v="https://www.youtube.com/watch?v=ek1ePFp-nBI"/>
    <s v="ek1ePFp-nBI"/>
    <s v="{'positive': 100, 'neutral': 81, 'negative': 69}"/>
    <n v="0.59171597633136097"/>
    <s v="R"/>
    <x v="5"/>
    <n v="2007"/>
    <s v="August 31, 2007 (United States)"/>
    <n v="111000"/>
    <s v="Rob Zombie"/>
    <x v="43"/>
    <s v="Scout Taylor-Compton"/>
    <s v="United States"/>
    <n v="15000000"/>
    <x v="259"/>
    <x v="5"/>
    <x v="13"/>
  </r>
  <r>
    <x v="244"/>
    <s v="https://www.youtube.com/watch?v=ek1ePFp-nBI"/>
    <s v="ek1ePFp-nBI"/>
    <s v="{'positive': 100, 'neutral': 81, 'negative': 69}"/>
    <n v="0.59171597633136097"/>
    <s v="R"/>
    <x v="4"/>
    <n v="2018"/>
    <s v="October 19, 2018 (United States)"/>
    <n v="126000"/>
    <s v="David Gordon Green"/>
    <x v="27"/>
    <s v="Jamie Lee Curtis"/>
    <s v="United States"/>
    <n v="10000000"/>
    <x v="260"/>
    <x v="112"/>
    <x v="14"/>
  </r>
  <r>
    <x v="245"/>
    <s v="https://www.youtube.com/watch?v=ifilHp3_dWQ"/>
    <s v="ifilHp3_dWQ"/>
    <s v="{'positive': 27, 'neutral': 21, 'negative': 6}"/>
    <n v="0.81818181818181801"/>
    <s v="R"/>
    <x v="3"/>
    <n v="2007"/>
    <s v="September 21, 2007 (United States)"/>
    <n v="232000"/>
    <s v="David Cronenberg"/>
    <x v="20"/>
    <s v="Naomi Watts"/>
    <s v="United Kingdom"/>
    <m/>
    <x v="261"/>
    <x v="113"/>
    <x v="15"/>
  </r>
  <r>
    <x v="246"/>
    <s v="https://www.youtube.com/watch?v=ZT2ZxjUjSo0"/>
    <s v="ZT2ZxjUjSo0"/>
    <s v="{'positive': 65, 'neutral': 57, 'negative': 31}"/>
    <n v="0.67708333333333304"/>
    <s v="PG-13"/>
    <x v="3"/>
    <n v="2007"/>
    <s v="August 3, 2007 (United States)"/>
    <n v="612000"/>
    <s v="Paul Greengrass"/>
    <x v="245"/>
    <s v="Matt Damon"/>
    <s v="United States"/>
    <n v="110000000"/>
    <x v="262"/>
    <x v="1"/>
    <x v="73"/>
  </r>
  <r>
    <x v="247"/>
    <s v="https://www.youtube.com/watch?v=UG1Lxnn8Qa8"/>
    <s v="UG1Lxnn8Qa8"/>
    <s v="{'positive': 26, 'neutral': 12, 'negative': 8}"/>
    <n v="0.76470588235294101"/>
    <s v="R"/>
    <x v="4"/>
    <n v="2007"/>
    <s v="April 20, 2007 (United States)"/>
    <n v="192000"/>
    <s v="Gregory Hoblit"/>
    <x v="246"/>
    <s v="Anthony Hopkins"/>
    <s v="United States"/>
    <m/>
    <x v="263"/>
    <x v="6"/>
    <x v="20"/>
  </r>
  <r>
    <x v="248"/>
    <s v="https://www.youtube.com/watch?v=DLukQJO5SH8"/>
    <s v="DLukQJO5SH8"/>
    <s v="{'positive': 37, 'neutral': 44, 'negative': 13}"/>
    <n v="0.74"/>
    <s v="PG-13"/>
    <x v="8"/>
    <n v="2007"/>
    <s v="November 16, 2007 (United States)"/>
    <n v="163000"/>
    <s v="Robert Zemeckis"/>
    <x v="45"/>
    <s v="Ray Winstone"/>
    <s v="United States"/>
    <n v="150000000"/>
    <x v="264"/>
    <x v="7"/>
    <x v="73"/>
  </r>
  <r>
    <x v="249"/>
    <s v="https://www.youtube.com/watch?v=pRH5u5lpArQ"/>
    <s v="pRH5u5lpArQ"/>
    <s v="{'positive': 123, 'neutral': 72, 'negative': 55}"/>
    <n v="0.69101123595505598"/>
    <s v="PG-13"/>
    <x v="3"/>
    <n v="2007"/>
    <s v="April 27, 2007 (United States)"/>
    <n v="152000"/>
    <s v="Lee Tamahori"/>
    <x v="247"/>
    <s v="Nicolas Cage"/>
    <s v="United States"/>
    <n v="70000000"/>
    <x v="265"/>
    <x v="7"/>
    <x v="27"/>
  </r>
  <r>
    <x v="250"/>
    <s v="https://www.youtube.com/watch?v=jX1m45CwvJ8"/>
    <s v="jX1m45CwvJ8"/>
    <s v="{'positive': 114, 'neutral': 84, 'negative': 52}"/>
    <n v="0.686746987951807"/>
    <s v="R"/>
    <x v="3"/>
    <n v="2007"/>
    <s v="September 7, 2007 (United States)"/>
    <n v="295000"/>
    <s v="James Mangold"/>
    <x v="248"/>
    <s v="Russell Crowe"/>
    <s v="United States"/>
    <n v="55000000"/>
    <x v="266"/>
    <x v="104"/>
    <x v="37"/>
  </r>
  <r>
    <x v="251"/>
    <s v="https://www.youtube.com/watch?v=spf7RULGNOU"/>
    <s v="spf7RULGNOU"/>
    <s v="{'positive': 100, 'neutral': 104, 'negative': 46}"/>
    <n v="0.68493150684931503"/>
    <s v="PG-13"/>
    <x v="2"/>
    <n v="2007"/>
    <s v="October 12, 2007 (United States)"/>
    <n v="107000"/>
    <s v="Julie Taymor"/>
    <x v="249"/>
    <s v="Evan Rachel Wood"/>
    <s v="United States"/>
    <n v="45000000"/>
    <x v="267"/>
    <x v="43"/>
    <x v="74"/>
  </r>
  <r>
    <x v="252"/>
    <s v="https://www.youtube.com/watch?v=so9Eh-Guci8"/>
    <s v="so9Eh-Guci8"/>
    <s v="{'positive': 24, 'neutral': 31, 'negative': 11}"/>
    <n v="0.68571428571428505"/>
    <s v="PG-13"/>
    <x v="4"/>
    <n v="2007"/>
    <s v="June 8, 2007 (United States)"/>
    <n v="328000"/>
    <s v="Steven Soderbergh"/>
    <x v="250"/>
    <s v="George Clooney"/>
    <s v="United States"/>
    <n v="85000000"/>
    <x v="268"/>
    <x v="0"/>
    <x v="37"/>
  </r>
  <r>
    <x v="253"/>
    <s v="https://www.youtube.com/watch?v=UrZb-dZKCIQ"/>
    <s v="UrZb-dZKCIQ"/>
    <s v="{'positive': 24, 'neutral': 33, 'negative': 11}"/>
    <n v="0.68571428571428505"/>
    <s v="PG-13"/>
    <x v="1"/>
    <n v="2007"/>
    <s v="March 30, 2007 (United States)"/>
    <n v="161000"/>
    <s v="Josh Gordon"/>
    <x v="251"/>
    <s v="Will Ferrell"/>
    <s v="United States"/>
    <n v="61000000"/>
    <x v="269"/>
    <x v="14"/>
    <x v="34"/>
  </r>
  <r>
    <x v="254"/>
    <s v="https://www.youtube.com/watch?v=OSVJudaQt2c"/>
    <s v="OSVJudaQt2c"/>
    <s v="{'positive': 25, 'neutral': 20, 'negative': 3}"/>
    <n v="0.89285714285714202"/>
    <s v="PG"/>
    <x v="8"/>
    <n v="2007"/>
    <s v="June 8, 2007 (United States)"/>
    <n v="72000"/>
    <s v="Ash Brannon"/>
    <x v="252"/>
    <s v="Shia LaBeouf"/>
    <s v="United States"/>
    <n v="100000000"/>
    <x v="270"/>
    <x v="2"/>
    <x v="21"/>
  </r>
  <r>
    <x v="255"/>
    <s v="https://www.youtube.com/watch?v=eDMjVARsCOk"/>
    <s v="eDMjVARsCOk"/>
    <s v="{'positive': 52, 'neutral': 53, 'negative': 27}"/>
    <n v="0.658227848101265"/>
    <s v="R"/>
    <x v="3"/>
    <n v="2007"/>
    <s v="September 21, 2007 (United States)"/>
    <n v="187000"/>
    <s v="Russell Mulcahy"/>
    <x v="253"/>
    <s v="Milla Jovovich"/>
    <s v="France"/>
    <n v="45000000"/>
    <x v="271"/>
    <x v="36"/>
    <x v="18"/>
  </r>
  <r>
    <x v="256"/>
    <s v="https://www.youtube.com/watch?v=8ClVrVK_y0E"/>
    <s v="8ClVrVK_y0E"/>
    <s v="{'positive': 63, 'neutral': 62, 'negative': 37}"/>
    <n v="0.63"/>
    <s v="R"/>
    <x v="3"/>
    <n v="2007"/>
    <s v="October 19, 2007 (United States)"/>
    <n v="168000"/>
    <s v="David Slade"/>
    <x v="254"/>
    <s v="Josh Hartnett"/>
    <s v="United States"/>
    <n v="30000000"/>
    <x v="272"/>
    <x v="2"/>
    <x v="20"/>
  </r>
  <r>
    <x v="257"/>
    <s v="https://www.youtube.com/watch?v=2fuowcxdrYc"/>
    <s v="2fuowcxdrYc"/>
    <s v="{'positive': 75, 'neutral': 88, 'negative': 87}"/>
    <n v="0.46296296296296202"/>
    <s v="R"/>
    <x v="4"/>
    <n v="2007"/>
    <s v="November 30, 2007 (United States)"/>
    <n v="73000"/>
    <s v="Joby Harold"/>
    <x v="255"/>
    <s v="Hayden Christensen"/>
    <s v="United States"/>
    <n v="8600000"/>
    <x v="273"/>
    <x v="87"/>
    <x v="60"/>
  </r>
  <r>
    <x v="258"/>
    <s v="https://www.youtube.com/watch?v=8b_HVtHmK30"/>
    <s v="8b_HVtHmK30"/>
    <s v="{'positive': 72, 'neutral': 98, 'negative': 80}"/>
    <n v="0.47368421052631499"/>
    <s v="R"/>
    <x v="5"/>
    <n v="2007"/>
    <s v="March 16, 2007 (United States)"/>
    <n v="89000"/>
    <s v="James Wan"/>
    <x v="50"/>
    <s v="Ryan Kwanten"/>
    <s v="United States"/>
    <n v="20000000"/>
    <x v="274"/>
    <x v="1"/>
    <x v="48"/>
  </r>
  <r>
    <x v="259"/>
    <s v="https://www.youtube.com/watch?v=VONRQMx78YI"/>
    <s v="VONRQMx78YI"/>
    <s v="{'positive': 101, 'neutral': 122, 'negative': 27}"/>
    <n v="0.7890625"/>
    <s v="PG"/>
    <x v="8"/>
    <n v="2007"/>
    <s v="November 2, 2007 (United States)"/>
    <n v="148000"/>
    <s v="Simon J. Smith"/>
    <x v="256"/>
    <s v="Jerry Seinfeld"/>
    <s v="United States"/>
    <n v="150000000"/>
    <x v="275"/>
    <x v="114"/>
    <x v="31"/>
  </r>
  <r>
    <x v="260"/>
    <s v="https://www.youtube.com/watch?v=8mAnjJdE5vQ"/>
    <s v="8mAnjJdE5vQ"/>
    <s v="{'positive': 16, 'neutral': 16, 'negative': 6}"/>
    <n v="0.72727272727272696"/>
    <s v="R"/>
    <x v="1"/>
    <n v="2007"/>
    <s v="October 5, 2007 (United States)"/>
    <n v="88000"/>
    <s v="Bobby Farrelly"/>
    <x v="257"/>
    <s v="Ben Stiller"/>
    <s v="United States"/>
    <n v="60000000"/>
    <x v="276"/>
    <x v="14"/>
    <x v="1"/>
  </r>
  <r>
    <x v="261"/>
    <s v="https://www.youtube.com/watch?v=oqLM_21tqyc"/>
    <s v="oqLM_21tqyc"/>
    <s v="{'positive': 20, 'neutral': 23, 'negative': 13}"/>
    <n v="0.60606060606060597"/>
    <s v="R"/>
    <x v="3"/>
    <n v="2007"/>
    <s v="December 25, 2007 (United States)"/>
    <n v="118000"/>
    <s v="Colin Strause"/>
    <x v="258"/>
    <s v="Reiko Aylesworth"/>
    <s v="United States"/>
    <n v="40000000"/>
    <x v="277"/>
    <x v="8"/>
    <x v="18"/>
  </r>
  <r>
    <x v="262"/>
    <s v="https://www.youtube.com/watch?v=WIASqPZqnhs"/>
    <s v="WIASqPZqnhs"/>
    <s v="{'positive': 94, 'neutral': 96, 'negative': 60}"/>
    <n v="0.61038961038961004"/>
    <s v="PG-13"/>
    <x v="11"/>
    <n v="2007"/>
    <s v="June 22, 2007 (United States)"/>
    <n v="260000"/>
    <s v="Mikael HÃ¥fstrÃ¶m"/>
    <x v="259"/>
    <s v="John Cusack"/>
    <s v="United States"/>
    <n v="25000000"/>
    <x v="278"/>
    <x v="5"/>
    <x v="19"/>
  </r>
  <r>
    <x v="263"/>
    <s v="https://www.youtube.com/watch?v=T7xGu-SnWUk"/>
    <s v="T7xGu-SnWUk"/>
    <s v="{'positive': 76, 'neutral': 66, 'negative': 38}"/>
    <n v="0.66666666666666596"/>
    <s v="R"/>
    <x v="3"/>
    <n v="2007"/>
    <s v="September 28, 2007 (United States)"/>
    <n v="121000"/>
    <s v="Peter Berg"/>
    <x v="260"/>
    <s v="Jamie Foxx"/>
    <s v="United States"/>
    <n v="70000000"/>
    <x v="279"/>
    <x v="1"/>
    <x v="33"/>
  </r>
  <r>
    <x v="264"/>
    <s v="https://www.youtube.com/watch?v=Mfd-BbBsGM4"/>
    <s v="Mfd-BbBsGM4"/>
    <s v="{'positive': 78, 'neutral': 72, 'negative': 40}"/>
    <n v="0.66101694915254205"/>
    <s v="R"/>
    <x v="1"/>
    <n v="2007"/>
    <s v="September 21, 2007 (United States)"/>
    <n v="87000"/>
    <s v="Mark Helfrich"/>
    <x v="261"/>
    <s v="Dane Cook"/>
    <s v="United States"/>
    <n v="25000000"/>
    <x v="280"/>
    <x v="104"/>
    <x v="27"/>
  </r>
  <r>
    <x v="265"/>
    <s v="https://www.youtube.com/watch?v=7oG7ktw806Y"/>
    <s v="7oG7ktw806Y"/>
    <s v="{'positive': 21, 'neutral': 30, 'negative': 20}"/>
    <n v="0.51219512195121897"/>
    <s v="R"/>
    <x v="5"/>
    <n v="2007"/>
    <s v="June 8, 2007 (United States)"/>
    <n v="87000"/>
    <s v="Eli Roth"/>
    <x v="26"/>
    <s v="Lauren German"/>
    <s v="United States"/>
    <n v="10200000"/>
    <x v="281"/>
    <x v="104"/>
    <x v="18"/>
  </r>
  <r>
    <x v="266"/>
    <s v="https://www.youtube.com/watch?v=LHYoOGfBObU"/>
    <s v="LHYoOGfBObU"/>
    <s v="{'positive': 114, 'neutral': 87, 'negative': 33}"/>
    <n v="0.77551020408163196"/>
    <s v="PG-13"/>
    <x v="0"/>
    <n v="2007"/>
    <s v="December 7, 2007 (United States)"/>
    <n v="182000"/>
    <s v="Chris Weitz"/>
    <x v="262"/>
    <s v="Nicole Kidman"/>
    <s v="United Kingdom"/>
    <n v="180000000"/>
    <x v="282"/>
    <x v="6"/>
    <x v="20"/>
  </r>
  <r>
    <x v="267"/>
    <s v="https://www.youtube.com/watch?v=FRDRWXfQyJE"/>
    <s v="FRDRWXfQyJE"/>
    <s v="{'positive': 59, 'neutral': 80, 'negative': 34}"/>
    <n v="0.63440860215053696"/>
    <s v="PG-13"/>
    <x v="3"/>
    <n v="2007"/>
    <s v="August 10, 2007 (United States)"/>
    <n v="157000"/>
    <s v="Brett Ratner"/>
    <x v="263"/>
    <s v="Jackie Chan"/>
    <s v="United States"/>
    <n v="140000000"/>
    <x v="283"/>
    <x v="6"/>
    <x v="31"/>
  </r>
  <r>
    <x v="268"/>
    <s v="https://www.youtube.com/watch?v=h4YtGf1sMBs"/>
    <s v="h4YtGf1sMBs"/>
    <s v="{'positive': 12, 'neutral': 8, 'negative': 5}"/>
    <n v="0.70588235294117596"/>
    <s v="R"/>
    <x v="2"/>
    <n v="2007"/>
    <s v="May 13, 2011 (Poland)"/>
    <n v="11000"/>
    <s v="David Ross"/>
    <x v="264"/>
    <s v="Lauren Birkell"/>
    <s v="United States"/>
    <m/>
    <x v="284"/>
    <x v="115"/>
    <x v="39"/>
  </r>
  <r>
    <x v="269"/>
    <s v="https://www.youtube.com/watch?v=3XuWoe9NSic"/>
    <s v="3XuWoe9NSic"/>
    <s v="{'positive': 98, 'neutral': 89, 'negative': 57}"/>
    <n v="0.63225806451612898"/>
    <s v="R"/>
    <x v="5"/>
    <n v="2007"/>
    <s v="June 27, 2008 (Spain)"/>
    <n v="60000"/>
    <s v="Nacho Vigalondo"/>
    <x v="265"/>
    <s v="Karra Elejalde"/>
    <s v="Spain"/>
    <n v="2600000"/>
    <x v="285"/>
    <x v="116"/>
    <x v="51"/>
  </r>
  <r>
    <x v="270"/>
    <s v="https://www.youtube.com/watch?v=S396-fnLldk"/>
    <s v="S396-fnLldk"/>
    <s v="{'positive': 100, 'neutral': 115, 'negative': 36}"/>
    <n v="0.73529411764705799"/>
    <s v="G"/>
    <x v="8"/>
    <n v="2007"/>
    <s v="March 30, 2007 (United States)"/>
    <n v="91000"/>
    <s v="Stephen J. Anderson"/>
    <x v="266"/>
    <s v="Daniel Hansen"/>
    <s v="United States"/>
    <n v="150000000"/>
    <x v="286"/>
    <x v="117"/>
    <x v="26"/>
  </r>
  <r>
    <x v="271"/>
    <s v="https://www.youtube.com/watch?v=5kJRYBhG43Q"/>
    <s v="5kJRYBhG43Q"/>
    <s v="{'positive': 77, 'neutral': 39, 'negative': 24}"/>
    <n v="0.76237623762376205"/>
    <s v="R"/>
    <x v="4"/>
    <n v="2007"/>
    <s v="October 12, 2007 (United States)"/>
    <n v="159000"/>
    <s v="Tony Gilroy"/>
    <x v="245"/>
    <s v="George Clooney"/>
    <s v="United States"/>
    <n v="25000000"/>
    <x v="287"/>
    <x v="118"/>
    <x v="9"/>
  </r>
  <r>
    <x v="272"/>
    <s v="https://www.youtube.com/watch?v=vc3mkG21ob4"/>
    <s v="vc3mkG21ob4"/>
    <s v="{'positive': 137, 'neutral': 66, 'negative': 47}"/>
    <n v="0.74456521739130399"/>
    <s v="PG-13"/>
    <x v="0"/>
    <n v="2007"/>
    <s v="January 11, 2008 (United States)"/>
    <n v="235000"/>
    <s v="Rob Reiner"/>
    <x v="267"/>
    <s v="Jack Nicholson"/>
    <s v="United States"/>
    <n v="45000000"/>
    <x v="288"/>
    <x v="0"/>
    <x v="42"/>
  </r>
  <r>
    <x v="273"/>
    <s v="https://www.youtube.com/watch?v=CizN-DvGhrc"/>
    <s v="CizN-DvGhrc"/>
    <s v="{'positive': 129, 'neutral': 74, 'negative': 47}"/>
    <n v="0.73295454545454497"/>
    <s v="NC-17"/>
    <x v="2"/>
    <n v="2007"/>
    <s v="October 26, 2007 (United States)"/>
    <n v="38000"/>
    <s v="Ang Lee"/>
    <x v="268"/>
    <s v="Tony Chiu-Wai Leung"/>
    <s v="Taiwan"/>
    <n v="15000000"/>
    <x v="289"/>
    <x v="119"/>
    <x v="0"/>
  </r>
  <r>
    <x v="274"/>
    <s v="https://www.youtube.com/watch?v=G1mnSjjeC2o"/>
    <s v="G1mnSjjeC2o"/>
    <s v="{'positive': 66, 'neutral': 80, 'negative': 78}"/>
    <n v="0.45833333333333298"/>
    <s v="R"/>
    <x v="7"/>
    <n v="2007"/>
    <s v="December 21, 2007 (United States)"/>
    <n v="113000"/>
    <s v="Mike Nichols"/>
    <x v="269"/>
    <s v="Tom Hanks"/>
    <s v="United States"/>
    <n v="75000000"/>
    <x v="290"/>
    <x v="1"/>
    <x v="56"/>
  </r>
  <r>
    <x v="275"/>
    <s v="https://www.youtube.com/watch?v=F_UxLEqd074"/>
    <s v="F_UxLEqd074"/>
    <s v="{'positive': 80, 'neutral': 86, 'negative': 84}"/>
    <n v="0.48780487804877998"/>
    <s v="R"/>
    <x v="5"/>
    <n v="2007"/>
    <s v="October 16, 2009 (United States)"/>
    <n v="225000"/>
    <s v="Oren Peli"/>
    <x v="270"/>
    <s v="Katie Featherston"/>
    <s v="United States"/>
    <n v="15000"/>
    <x v="291"/>
    <x v="120"/>
    <x v="55"/>
  </r>
  <r>
    <x v="276"/>
    <s v="https://www.youtube.com/watch?v=miz1V13QWsU"/>
    <s v="miz1V13QWsU"/>
    <s v="{'positive': 110, 'neutral': 99, 'negative': 41}"/>
    <n v="0.72847682119205204"/>
    <s v="PG-13"/>
    <x v="7"/>
    <n v="2007"/>
    <s v="January 5, 2007 (United States)"/>
    <n v="72000"/>
    <s v="Richard LaGravenese"/>
    <x v="271"/>
    <s v="Hilary Swank"/>
    <s v="Germany"/>
    <n v="21000000"/>
    <x v="292"/>
    <x v="7"/>
    <x v="45"/>
  </r>
  <r>
    <x v="277"/>
    <s v="https://www.youtube.com/watch?v=kiE8t8xbCog"/>
    <s v="kiE8t8xbCog"/>
    <s v="{'positive': 8, 'neutral': 0, 'negative': 2}"/>
    <n v="0.8"/>
    <s v="R"/>
    <x v="4"/>
    <n v="2007"/>
    <s v="October 26, 2007 (United States)"/>
    <n v="99000"/>
    <s v="Sidney Lumet"/>
    <x v="272"/>
    <s v="Philip Seymour Hoffman"/>
    <s v="United States"/>
    <n v="18000000"/>
    <x v="293"/>
    <x v="121"/>
    <x v="58"/>
  </r>
  <r>
    <x v="278"/>
    <s v="https://www.youtube.com/watch?v=OCBr3dk6kBc"/>
    <s v="OCBr3dk6kBc"/>
    <s v="{'positive': 6, 'neutral': 6, 'negative': 6}"/>
    <n v="0.5"/>
    <s v="R"/>
    <x v="4"/>
    <n v="2007"/>
    <s v="September 28, 2007 (United States)"/>
    <n v="70000"/>
    <s v="Paul Haggis"/>
    <x v="273"/>
    <s v="Tommy Lee Jones"/>
    <s v="United States"/>
    <m/>
    <x v="294"/>
    <x v="77"/>
    <x v="11"/>
  </r>
  <r>
    <x v="279"/>
    <s v="https://www.youtube.com/watch?v=CZzW6_hR068"/>
    <s v="CZzW6_hR068"/>
    <s v="{'positive': 106, 'neutral': 89, 'negative': 55}"/>
    <n v="0.658385093167701"/>
    <s v="PG-13"/>
    <x v="1"/>
    <n v="2007"/>
    <s v="December 21, 2007 (United States)"/>
    <n v="203000"/>
    <s v="Richard LaGravenese"/>
    <x v="271"/>
    <s v="Hilary Swank"/>
    <s v="United States"/>
    <n v="30000000"/>
    <x v="295"/>
    <x v="20"/>
    <x v="66"/>
  </r>
  <r>
    <x v="280"/>
    <s v="https://www.youtube.com/watch?v=lq6MlrkFHG0"/>
    <s v="lq6MlrkFHG0"/>
    <s v="{'positive': 17, 'neutral': 15, 'negative': 3}"/>
    <n v="0.85"/>
    <s v="PG"/>
    <x v="3"/>
    <n v="2007"/>
    <s v="December 21, 2007 (United States)"/>
    <n v="223000"/>
    <s v="Jon Turteltaub"/>
    <x v="274"/>
    <s v="Nicolas Cage"/>
    <s v="United States"/>
    <n v="130000000"/>
    <x v="296"/>
    <x v="22"/>
    <x v="7"/>
  </r>
  <r>
    <x v="281"/>
    <s v="https://www.youtube.com/watch?v=XNcs9DrKYRU"/>
    <s v="XNcs9DrKYRU"/>
    <s v="{'positive': 108, 'neutral': 103, 'negative': 39}"/>
    <n v="0.73469387755102"/>
    <s v="PG-13"/>
    <x v="1"/>
    <n v="2007"/>
    <s v="November 2, 2007 (United States)"/>
    <n v="141000"/>
    <s v="Craig Gillespie"/>
    <x v="275"/>
    <s v="Ryan Gosling"/>
    <s v="United States"/>
    <n v="12000000"/>
    <x v="297"/>
    <x v="31"/>
    <x v="14"/>
  </r>
  <r>
    <x v="282"/>
    <s v="https://www.youtube.com/watch?v=UkuKtS-N1rM"/>
    <s v="UkuKtS-N1rM"/>
    <s v="{'positive': 105, 'neutral': 81, 'negative': 61}"/>
    <n v="0.63253012048192703"/>
    <s v="R"/>
    <x v="2"/>
    <n v="2007"/>
    <s v="January 11, 2008 (United States)"/>
    <n v="150000"/>
    <s v="J.A. Bayona"/>
    <x v="276"/>
    <s v="BelÃ©n Rueda"/>
    <s v="Spain"/>
    <m/>
    <x v="298"/>
    <x v="122"/>
    <x v="36"/>
  </r>
  <r>
    <x v="283"/>
    <s v="https://www.youtube.com/watch?v=J7AVgWT_zy0"/>
    <s v="J7AVgWT_zy0"/>
    <s v="{'positive': 124, 'neutral': 56, 'negative': 70}"/>
    <n v="0.63917525773195805"/>
    <s v="R"/>
    <x v="3"/>
    <n v="2007"/>
    <s v="February 9, 2007 (United States)"/>
    <n v="106000"/>
    <s v="Peter Webber"/>
    <x v="277"/>
    <s v="Gaspard Ulliel"/>
    <s v="Czech Republic"/>
    <n v="50000000"/>
    <x v="299"/>
    <x v="123"/>
    <x v="11"/>
  </r>
  <r>
    <x v="284"/>
    <s v="https://www.youtube.com/watch?v=hQ7JF5JZkoo"/>
    <s v="hQ7JF5JZkoo"/>
    <s v="{'positive': 11, 'neutral': 18, 'negative': 9}"/>
    <n v="0.55000000000000004"/>
    <s v="R"/>
    <x v="4"/>
    <n v="2007"/>
    <s v="October 26, 2007 (United States)"/>
    <n v="144000"/>
    <s v="Darren Lynn Bousman"/>
    <x v="278"/>
    <s v="Tobin Bell"/>
    <s v="Canada"/>
    <n v="10000000"/>
    <x v="300"/>
    <x v="26"/>
    <x v="34"/>
  </r>
  <r>
    <x v="285"/>
    <s v="https://www.youtube.com/watch?v=qwqCTjl6IJI"/>
    <s v="qwqCTjl6IJI"/>
    <s v="{'positive': 80, 'neutral': 94, 'negative': 76}"/>
    <n v="0.512820512820512"/>
    <s v="PG-13"/>
    <x v="2"/>
    <n v="2007"/>
    <s v="March 16, 2007 (United States)"/>
    <n v="74000"/>
    <s v="Mennan Yapo"/>
    <x v="279"/>
    <s v="Sandra Bullock"/>
    <s v="United States"/>
    <n v="20000000"/>
    <x v="301"/>
    <x v="85"/>
    <x v="27"/>
  </r>
  <r>
    <x v="286"/>
    <s v="https://www.youtube.com/watch?v=XPG0MqIcby8"/>
    <s v="XPG0MqIcby8"/>
    <s v="{'positive': 88, 'neutral': 138, 'negative': 25}"/>
    <n v="0.77876106194690198"/>
    <s v="PG-13"/>
    <x v="8"/>
    <n v="2007"/>
    <s v="July 27, 2007 (United States)"/>
    <n v="314000"/>
    <s v="David Silverman"/>
    <x v="280"/>
    <s v="Dan Castellaneta"/>
    <s v="United States"/>
    <n v="75000000"/>
    <x v="302"/>
    <x v="8"/>
    <x v="41"/>
  </r>
  <r>
    <x v="287"/>
    <s v="https://www.youtube.com/watch?v=yH8yuld4DUE"/>
    <s v="yH8yuld4DUE"/>
    <s v="{'positive': 85, 'neutral': 98, 'negative': 67}"/>
    <n v="0.55921052631578905"/>
    <s v="R"/>
    <x v="3"/>
    <n v="2007"/>
    <s v="April 3, 2008 (Singapore)"/>
    <n v="42000"/>
    <s v="Mitchell Lichtenstein"/>
    <x v="281"/>
    <s v="Jess Weixler"/>
    <s v="United States"/>
    <m/>
    <x v="303"/>
    <x v="124"/>
    <x v="18"/>
  </r>
  <r>
    <x v="288"/>
    <s v="https://www.youtube.com/watch?v=LkbR3nQqcrk"/>
    <s v="LkbR3nQqcrk"/>
    <s v="{'positive': 133, 'neutral': 73, 'negative': 44}"/>
    <n v="0.75141242937853103"/>
    <s v="R"/>
    <x v="1"/>
    <n v="2007"/>
    <s v="September 7, 2007 (United States)"/>
    <n v="111000"/>
    <s v="Frank Oz"/>
    <x v="282"/>
    <s v="Matthew Macfadyen"/>
    <s v="United States"/>
    <n v="9000000"/>
    <x v="304"/>
    <x v="125"/>
    <x v="38"/>
  </r>
  <r>
    <x v="288"/>
    <s v="https://www.youtube.com/watch?v=LkbR3nQqcrk"/>
    <s v="LkbR3nQqcrk"/>
    <s v="{'positive': 133, 'neutral': 73, 'negative': 44}"/>
    <n v="0.75141242937853103"/>
    <s v="R"/>
    <x v="1"/>
    <n v="2010"/>
    <s v="April 16, 2010 (United States)"/>
    <n v="48000"/>
    <s v="Neil LaBute"/>
    <x v="282"/>
    <s v="Chris Rock"/>
    <s v="United States"/>
    <n v="21000000"/>
    <x v="305"/>
    <x v="36"/>
    <x v="51"/>
  </r>
  <r>
    <x v="289"/>
    <s v="https://www.youtube.com/watch?v=zSvwmgWCJ2s"/>
    <s v="zSvwmgWCJ2s"/>
    <s v="{'positive': 7, 'neutral': 4, 'negative': 0}"/>
    <n v="1"/>
    <s v="PG-13"/>
    <x v="3"/>
    <n v="2007"/>
    <s v="March 2, 2007 (United States)"/>
    <n v="115000"/>
    <s v="Walt Becker"/>
    <x v="283"/>
    <s v="Tim Allen"/>
    <s v="United States"/>
    <m/>
    <x v="306"/>
    <x v="10"/>
    <x v="15"/>
  </r>
  <r>
    <x v="290"/>
    <s v="https://www.youtube.com/watch?v=hXfbVIFc6t4"/>
    <s v="hXfbVIFc6t4"/>
    <s v="{'positive': 126, 'neutral': 76, 'negative': 48}"/>
    <n v="0.72413793103448199"/>
    <s v="R"/>
    <x v="4"/>
    <n v="2007"/>
    <s v="June 1, 2007 (United States)"/>
    <n v="146000"/>
    <s v="Bruce A. Evans"/>
    <x v="284"/>
    <s v="Kevin Costner"/>
    <s v="United States"/>
    <n v="20000000"/>
    <x v="307"/>
    <x v="31"/>
    <x v="16"/>
  </r>
  <r>
    <x v="291"/>
    <s v="https://www.youtube.com/watch?v=LZfIzJ6XwPQ"/>
    <s v="LZfIzJ6XwPQ"/>
    <s v="{'positive': 13, 'neutral': 38, 'negative': 5}"/>
    <n v="0.72222222222222199"/>
    <s v="G"/>
    <x v="1"/>
    <n v="2007"/>
    <s v="August 24, 2007 (United States)"/>
    <n v="119000"/>
    <s v="Steve Bendelack"/>
    <x v="285"/>
    <s v="Rowan Atkinson"/>
    <s v="United Kingdom"/>
    <n v="25000000"/>
    <x v="308"/>
    <x v="1"/>
    <x v="38"/>
  </r>
  <r>
    <x v="292"/>
    <s v="https://www.youtube.com/watch?v=SVCHSiRWjJM"/>
    <s v="SVCHSiRWjJM"/>
    <s v="{'positive': 141, 'neutral': 79, 'negative': 31}"/>
    <n v="0.81976744186046502"/>
    <s v="R"/>
    <x v="1"/>
    <n v="2008"/>
    <s v="September 12, 2008 (United States)"/>
    <n v="317000"/>
    <s v="Ethan Coen"/>
    <x v="217"/>
    <s v="Brad Pitt"/>
    <s v="United States"/>
    <n v="37000000"/>
    <x v="309"/>
    <x v="3"/>
    <x v="27"/>
  </r>
  <r>
    <x v="293"/>
    <s v="https://www.youtube.com/watch?v=K4xD8ZMdJms"/>
    <s v="K4xD8ZMdJms"/>
    <s v="{'positive': 79, 'neutral': 84, 'negative': 33}"/>
    <n v="0.70535714285714202"/>
    <s v="R"/>
    <x v="1"/>
    <n v="2008"/>
    <s v="April 18, 2008 (United States)"/>
    <n v="271000"/>
    <s v="Nicholas Stoller"/>
    <x v="286"/>
    <s v="Kristen Bell"/>
    <s v="United States"/>
    <n v="30000000"/>
    <x v="310"/>
    <x v="1"/>
    <x v="35"/>
  </r>
  <r>
    <x v="294"/>
    <s v="https://www.youtube.com/watch?v=zdMpeO5G4OQ"/>
    <s v="zdMpeO5G4OQ"/>
    <s v="{'positive': 97, 'neutral': 78, 'negative': 33}"/>
    <n v="0.74615384615384595"/>
    <s v="PG-13"/>
    <x v="2"/>
    <n v="2008"/>
    <s v="December 19, 2008 (United States)"/>
    <n v="291000"/>
    <s v="Gabriele Muccino"/>
    <x v="287"/>
    <s v="Will Smith"/>
    <s v="United States"/>
    <n v="55000000"/>
    <x v="311"/>
    <x v="2"/>
    <x v="45"/>
  </r>
  <r>
    <x v="295"/>
    <s v="https://www.youtube.com/watch?v=96harmMOyiY"/>
    <s v="96harmMOyiY"/>
    <s v="{'positive': 23, 'neutral': 20, 'negative': 10}"/>
    <n v="0.69696969696969702"/>
    <s v="R"/>
    <x v="1"/>
    <n v="2008"/>
    <s v="February 29, 2008 (United States)"/>
    <n v="398000"/>
    <s v="Martin McDonagh"/>
    <x v="288"/>
    <s v="Colin Farrell"/>
    <s v="United Kingdom"/>
    <n v="15000000"/>
    <x v="312"/>
    <x v="3"/>
    <x v="23"/>
  </r>
  <r>
    <x v="296"/>
    <s v="https://www.youtube.com/watch?v=g9Mx2OLnoGI"/>
    <s v="g9Mx2OLnoGI"/>
    <s v="{'positive': 91, 'neutral': 120, 'negative': 34}"/>
    <n v="0.72799999999999998"/>
    <s v="R"/>
    <x v="1"/>
    <n v="2008"/>
    <s v="May 30, 2008 (United States)"/>
    <n v="117000"/>
    <s v="Michael Patrick King"/>
    <x v="289"/>
    <s v="Sarah Jessica Parker"/>
    <s v="United States"/>
    <n v="65000000"/>
    <x v="313"/>
    <x v="6"/>
    <x v="2"/>
  </r>
  <r>
    <x v="297"/>
    <s v="https://www.youtube.com/watch?v=AIzbwV7on6Q"/>
    <s v="AIzbwV7on6Q"/>
    <s v="{'positive': 121, 'neutral': 92, 'negative': 37}"/>
    <n v="0.765822784810126"/>
    <s v="R"/>
    <x v="2"/>
    <n v="2008"/>
    <s v="December 25, 2008 (United States)"/>
    <n v="812000"/>
    <s v="Danny Boyle"/>
    <x v="290"/>
    <s v="Dev Patel"/>
    <s v="United Kingdom"/>
    <n v="15000000"/>
    <x v="314"/>
    <x v="4"/>
    <x v="16"/>
  </r>
  <r>
    <x v="298"/>
    <s v="https://www.youtube.com/watch?v=TdpR8VuvbCM"/>
    <s v="TdpR8VuvbCM"/>
    <s v="{'positive': 85, 'neutral': 80, 'negative': 29}"/>
    <n v="0.74561403508771895"/>
    <s v="R"/>
    <x v="3"/>
    <n v="2008"/>
    <s v="October 31, 2008 (United States)"/>
    <n v="241000"/>
    <s v="Guy Ritchie"/>
    <x v="291"/>
    <s v="Gerard Butler"/>
    <s v="United Kingdom"/>
    <n v="18000000"/>
    <x v="315"/>
    <x v="0"/>
    <x v="43"/>
  </r>
  <r>
    <x v="299"/>
    <s v="https://www.youtube.com/watch?v=RMhbr2XQblk"/>
    <s v="RMhbr2XQblk"/>
    <s v="{'positive': 112, 'neutral': 92, 'negative': 46}"/>
    <n v="0.70886075949367"/>
    <s v="R"/>
    <x v="2"/>
    <n v="2008"/>
    <s v="January 9, 2009 (United States)"/>
    <n v="734000"/>
    <s v="Clint Eastwood"/>
    <x v="292"/>
    <s v="Clint Eastwood"/>
    <s v="Germany"/>
    <n v="33000000"/>
    <x v="316"/>
    <x v="126"/>
    <x v="1"/>
  </r>
  <r>
    <x v="300"/>
    <s v="https://www.youtube.com/watch?v=111EyWUrYZM"/>
    <s v="111EyWUrYZM"/>
    <s v="{'positive': 71, 'neutral': 52, 'negative': 26}"/>
    <n v="0.731958762886597"/>
    <s v="PG-13"/>
    <x v="7"/>
    <n v="2008"/>
    <s v="October 10, 2008 (United States)"/>
    <n v="80000"/>
    <s v="Saul Dibb"/>
    <x v="293"/>
    <s v="Keira Knightley"/>
    <s v="United Kingdom"/>
    <m/>
    <x v="317"/>
    <x v="106"/>
    <x v="33"/>
  </r>
  <r>
    <x v="301"/>
    <s v="https://www.youtube.com/watch?v=4_NSEZm8sIo"/>
    <s v="4_NSEZm8sIo"/>
    <s v="{'positive': 17, 'neutral': 8, 'negative': 8}"/>
    <n v="0.68"/>
    <s v="R"/>
    <x v="2"/>
    <n v="2008"/>
    <s v="January 30, 2009 (United States)"/>
    <n v="234000"/>
    <s v="Stephen Daldry"/>
    <x v="294"/>
    <s v="Kate Winslet"/>
    <s v="Germany"/>
    <n v="32000000"/>
    <x v="318"/>
    <x v="87"/>
    <x v="7"/>
  </r>
  <r>
    <x v="302"/>
    <s v="https://www.youtube.com/watch?v=AIbFvqFYRT4"/>
    <s v="AIbFvqFYRT4"/>
    <s v="{'positive': 111, 'neutral': 82, 'negative': 57}"/>
    <n v="0.66071428571428503"/>
    <s v="R"/>
    <x v="2"/>
    <n v="2008"/>
    <s v="July 31, 2009 (United States)"/>
    <n v="430000"/>
    <s v="Kathryn Bigelow"/>
    <x v="295"/>
    <s v="Jeremy Renner"/>
    <s v="United States"/>
    <n v="15000000"/>
    <x v="319"/>
    <x v="127"/>
    <x v="75"/>
  </r>
  <r>
    <x v="303"/>
    <s v="https://www.youtube.com/watch?v=2CRjdwRYQbU"/>
    <s v="2CRjdwRYQbU"/>
    <s v="{'positive': 112, 'neutral': 97, 'negative': 41}"/>
    <n v="0.73202614379084896"/>
    <s v="R"/>
    <x v="3"/>
    <n v="2008"/>
    <s v="January 25, 2008 (United States)"/>
    <n v="222000"/>
    <s v="Sylvester Stallone"/>
    <x v="296"/>
    <s v="Sylvester Stallone"/>
    <s v="Germany"/>
    <n v="50000000"/>
    <x v="320"/>
    <x v="104"/>
    <x v="51"/>
  </r>
  <r>
    <x v="304"/>
    <s v="https://www.youtube.com/watch?v=1I9ZQVK8gV8"/>
    <s v="1I9ZQVK8gV8"/>
    <s v="{'positive': 90, 'neutral': 96, 'negative': 64}"/>
    <n v="0.58441558441558406"/>
    <s v="R"/>
    <x v="2"/>
    <n v="2008"/>
    <s v="June 13, 2008 (United States)"/>
    <n v="199000"/>
    <s v="M. Night Shyamalan"/>
    <x v="297"/>
    <s v="Mark Wahlberg"/>
    <s v="United States"/>
    <n v="48000000"/>
    <x v="321"/>
    <x v="8"/>
    <x v="31"/>
  </r>
  <r>
    <x v="305"/>
    <s v="https://www.youtube.com/watch?v=61-GFxjTyV0"/>
    <s v="61-GFxjTyV0"/>
    <s v="{'positive': 132, 'neutral': 62, 'negative': 56}"/>
    <n v="0.70212765957446799"/>
    <s v="R"/>
    <x v="2"/>
    <n v="2008"/>
    <s v="January 30, 2009 (United States)"/>
    <n v="294000"/>
    <s v="Darren Aronofsky"/>
    <x v="298"/>
    <s v="Mickey Rourke"/>
    <s v="United States"/>
    <n v="6000000"/>
    <x v="322"/>
    <x v="128"/>
    <x v="13"/>
  </r>
  <r>
    <x v="306"/>
    <s v="https://www.youtube.com/watch?v=_afPFLvh2qg"/>
    <s v="_afPFLvh2qg"/>
    <s v="{'positive': 107, 'neutral': 89, 'negative': 54}"/>
    <n v="0.66459627329192505"/>
    <s v="PG-13"/>
    <x v="3"/>
    <n v="2008"/>
    <s v="January 18, 2008 (United States)"/>
    <n v="379000"/>
    <s v="Matt Reeves"/>
    <x v="299"/>
    <s v="Mike Vogel"/>
    <s v="United States"/>
    <n v="25000000"/>
    <x v="323"/>
    <x v="7"/>
    <x v="21"/>
  </r>
  <r>
    <x v="307"/>
    <s v="https://www.youtube.com/watch?v=i3jjAm2dBeo"/>
    <s v="i3jjAm2dBeo"/>
    <s v="{'positive': 10, 'neutral': 12, 'negative': 7}"/>
    <n v="0.58823529411764697"/>
    <s v="R"/>
    <x v="7"/>
    <n v="2008"/>
    <s v="October 31, 2008 (United States)"/>
    <n v="244000"/>
    <s v="Clint Eastwood"/>
    <x v="300"/>
    <s v="Angelina Jolie"/>
    <s v="United States"/>
    <n v="55000000"/>
    <x v="324"/>
    <x v="129"/>
    <x v="76"/>
  </r>
  <r>
    <x v="308"/>
    <s v="https://www.youtube.com/watch?v=_wkqo_Rd3_Q"/>
    <s v="_wkqo_Rd3_Q"/>
    <s v="{'positive': 107, 'neutral': 86, 'negative': 57}"/>
    <n v="0.65243902439024304"/>
    <s v="PG-13"/>
    <x v="3"/>
    <n v="2008"/>
    <s v="September 26, 2008 (United States)"/>
    <n v="180000"/>
    <s v="D.J. Caruso"/>
    <x v="301"/>
    <s v="Shia LaBeouf"/>
    <s v="United States"/>
    <n v="80000000"/>
    <x v="325"/>
    <x v="14"/>
    <x v="28"/>
  </r>
  <r>
    <x v="309"/>
    <s v="https://www.youtube.com/watch?v=x3JKmTK70Mc"/>
    <s v="x3JKmTK70Mc"/>
    <s v="{'positive': 64, 'neutral': 85, 'negative': 56}"/>
    <n v="0.53333333333333299"/>
    <s v="R"/>
    <x v="0"/>
    <n v="2008"/>
    <s v="April 4, 2008 (United States)"/>
    <n v="72000"/>
    <s v="Carter Smith"/>
    <x v="302"/>
    <s v="Shawn Ashmore"/>
    <s v="United States"/>
    <n v="8000000"/>
    <x v="326"/>
    <x v="14"/>
    <x v="38"/>
  </r>
  <r>
    <x v="310"/>
    <s v="https://www.youtube.com/watch?v=NX0LoorqtRM"/>
    <s v="NX0LoorqtRM"/>
    <s v="{'positive': 97, 'neutral': 99, 'negative': 54}"/>
    <n v="0.64238410596026396"/>
    <s v="PG-13"/>
    <x v="7"/>
    <n v="2008"/>
    <s v="February 29, 2008 (United States)"/>
    <n v="107000"/>
    <s v="Justin Chadwick"/>
    <x v="159"/>
    <s v="Natalie Portman"/>
    <s v="United Kingdom"/>
    <n v="35000000"/>
    <x v="327"/>
    <x v="2"/>
    <x v="73"/>
  </r>
  <r>
    <x v="311"/>
    <s v="https://www.youtube.com/watch?v=oqkdB7It5Go"/>
    <s v="oqkdB7It5Go"/>
    <s v="{'positive': 29, 'neutral': 39, 'negative': 9}"/>
    <n v="0.76315789473684204"/>
    <s v="PG-13"/>
    <x v="4"/>
    <n v="2008"/>
    <s v="March 28, 2008 (United States)"/>
    <n v="235000"/>
    <s v="Robert Luketic"/>
    <x v="303"/>
    <s v="Jim Sturgess"/>
    <s v="United States"/>
    <n v="35000000"/>
    <x v="328"/>
    <x v="2"/>
    <x v="45"/>
  </r>
  <r>
    <x v="312"/>
    <s v="https://www.youtube.com/watch?v=2tc-RPjZRm8"/>
    <s v="2tc-RPjZRm8"/>
    <s v="{'positive': 115, 'neutral': 92, 'negative': 43}"/>
    <n v="0.727848101265822"/>
    <s v="PG-13"/>
    <x v="3"/>
    <n v="2008"/>
    <s v="March 14, 2008 (United States)"/>
    <n v="98000"/>
    <s v="Jeff Wadlow"/>
    <x v="304"/>
    <s v="Sean Faris"/>
    <s v="United States"/>
    <n v="20000000"/>
    <x v="329"/>
    <x v="61"/>
    <x v="20"/>
  </r>
  <r>
    <x v="313"/>
    <s v="https://www.youtube.com/watch?v=ol-U0ibnVD4"/>
    <s v="ol-U0ibnVD4"/>
    <s v="{'positive': 97, 'neutral': 72, 'negative': 81}"/>
    <n v="0.54494382022471899"/>
    <s v="PG-13"/>
    <x v="3"/>
    <n v="2008"/>
    <s v="August 1, 2008 (United States)"/>
    <n v="154000"/>
    <s v="Rob Cohen"/>
    <x v="305"/>
    <s v="Brendan Fraser"/>
    <s v="United States"/>
    <n v="145000000"/>
    <x v="330"/>
    <x v="1"/>
    <x v="50"/>
  </r>
  <r>
    <x v="314"/>
    <s v="https://www.youtube.com/watch?v=6iFcGNOWnA8"/>
    <s v="6iFcGNOWnA8"/>
    <s v="{'positive': 30, 'neutral': 33, 'negative': 9}"/>
    <n v="0.76923076923076905"/>
    <s v="PG-13"/>
    <x v="3"/>
    <n v="2008"/>
    <s v="July 2, 2008 (United States)"/>
    <n v="454000"/>
    <s v="Peter Berg"/>
    <x v="306"/>
    <s v="Will Smith"/>
    <s v="United States"/>
    <n v="150000000"/>
    <x v="331"/>
    <x v="2"/>
    <x v="51"/>
  </r>
  <r>
    <x v="315"/>
    <s v="https://www.youtube.com/watch?v=iJkspWwwZLM"/>
    <s v="iJkspWwwZLM"/>
    <s v="{'positive': 107, 'neutral': 122, 'negative': 21}"/>
    <n v="0.8359375"/>
    <s v="PG"/>
    <x v="3"/>
    <n v="2008"/>
    <s v="July 11, 2008 (United States)"/>
    <n v="116000"/>
    <s v="Eric Brevig"/>
    <x v="307"/>
    <s v="Brendan Fraser"/>
    <s v="United States"/>
    <n v="60000000"/>
    <x v="332"/>
    <x v="6"/>
    <x v="34"/>
  </r>
  <r>
    <x v="316"/>
    <s v="https://www.youtube.com/watch?v=Pj0a7GkMH3w"/>
    <s v="Pj0a7GkMH3w"/>
    <s v="{'positive': 53, 'neutral': 68, 'negative': 14}"/>
    <n v="0.79104477611940205"/>
    <s v="PG"/>
    <x v="8"/>
    <n v="2008"/>
    <s v="November 21, 2008 (United States)"/>
    <n v="196000"/>
    <s v="Byron Howard"/>
    <x v="308"/>
    <s v="John Travolta"/>
    <s v="United States"/>
    <n v="150000000"/>
    <x v="333"/>
    <x v="117"/>
    <x v="27"/>
  </r>
  <r>
    <x v="317"/>
    <s v="https://www.youtube.com/watch?v=2xOUCZH14Is"/>
    <s v="2xOUCZH14Is"/>
    <s v="{'positive': 128, 'neutral': 90, 'negative': 32}"/>
    <n v="0.8"/>
    <s v="R"/>
    <x v="1"/>
    <n v="2008"/>
    <s v="October 17, 2008 (United States)"/>
    <n v="85000"/>
    <s v="Sean Anders"/>
    <x v="309"/>
    <s v="Josh Zuckerman"/>
    <s v="United States"/>
    <n v="19000000"/>
    <x v="334"/>
    <x v="61"/>
    <x v="13"/>
  </r>
  <r>
    <x v="318"/>
    <s v="https://www.youtube.com/watch?v=C8bxcJZrus0"/>
    <s v="C8bxcJZrus0"/>
    <s v="{'positive': 105, 'neutral': 94, 'negative': 52}"/>
    <n v="0.66878980891719697"/>
    <s v="R"/>
    <x v="3"/>
    <n v="2008"/>
    <s v="August 22, 2008 (United States)"/>
    <n v="201000"/>
    <s v="Paul W.S. Anderson"/>
    <x v="253"/>
    <s v="Jason Statham"/>
    <s v="United States"/>
    <n v="45000000"/>
    <x v="335"/>
    <x v="1"/>
    <x v="36"/>
  </r>
  <r>
    <x v="319"/>
    <s v="https://www.youtube.com/watch?v=BWZt4v6b1hI"/>
    <s v="BWZt4v6b1hI"/>
    <s v="{'positive': 102, 'neutral': 114, 'negative': 34}"/>
    <n v="0.75"/>
    <s v="R"/>
    <x v="3"/>
    <n v="2008"/>
    <s v="August 6, 2008 (United States)"/>
    <n v="322000"/>
    <s v="David Gordon Green"/>
    <x v="222"/>
    <s v="Seth Rogen"/>
    <s v="United States"/>
    <n v="27000000"/>
    <x v="336"/>
    <x v="2"/>
    <x v="35"/>
  </r>
  <r>
    <x v="320"/>
    <s v="https://www.youtube.com/watch?v=-YppIQUiE9Y"/>
    <e v="#NAME?"/>
    <s v="{'positive': 92, 'neutral': 129, 'negative': 29}"/>
    <n v="0.76033057851239605"/>
    <s v="PG-13"/>
    <x v="2"/>
    <n v="2008"/>
    <s v="December 25, 2008 (United States)"/>
    <n v="233000"/>
    <s v="Bryan Singer"/>
    <x v="310"/>
    <s v="Tom Cruise"/>
    <s v="United States"/>
    <n v="75000000"/>
    <x v="337"/>
    <x v="31"/>
    <x v="11"/>
  </r>
  <r>
    <x v="321"/>
    <s v="https://www.youtube.com/watch?v=J9DzAjOe7sY"/>
    <s v="J9DzAjOe7sY"/>
    <s v="{'positive': 51, 'neutral': 63, 'negative': 24}"/>
    <n v="0.68"/>
    <s v="PG-13"/>
    <x v="1"/>
    <n v="2008"/>
    <s v="January 18, 2008 (United States)"/>
    <n v="157000"/>
    <s v="Anne Fletcher"/>
    <x v="147"/>
    <s v="Katherine Heigl"/>
    <s v="United States"/>
    <n v="30000000"/>
    <x v="338"/>
    <x v="21"/>
    <x v="35"/>
  </r>
  <r>
    <x v="322"/>
    <s v="https://www.youtube.com/watch?v=ICp4g9p_rgo"/>
    <s v="ICp4g9p_rgo"/>
    <s v="{'positive': 121, 'neutral': 79, 'negative': 50}"/>
    <n v="0.70760233918128601"/>
    <s v="R"/>
    <x v="4"/>
    <n v="2008"/>
    <s v="December 12, 2008 (United States)"/>
    <n v="208000"/>
    <s v="Tomas Alfredson"/>
    <x v="311"/>
    <s v="KÃ¥re Hedebrant"/>
    <s v="Sweden"/>
    <n v="4000000"/>
    <x v="339"/>
    <x v="130"/>
    <x v="43"/>
  </r>
  <r>
    <x v="323"/>
    <s v="https://www.youtube.com/watch?v=7RChtV9AH4M"/>
    <s v="7RChtV9AH4M"/>
    <s v="{'positive': 34, 'neutral': 47, 'negative': 11}"/>
    <n v="0.75555555555555498"/>
    <s v="R"/>
    <x v="1"/>
    <n v="2008"/>
    <s v="November 7, 2008 (United States)"/>
    <n v="223000"/>
    <s v="David Wain"/>
    <x v="312"/>
    <s v="Paul Rudd"/>
    <s v="Germany"/>
    <n v="28000000"/>
    <x v="340"/>
    <x v="1"/>
    <x v="5"/>
  </r>
  <r>
    <x v="324"/>
    <s v="https://www.youtube.com/watch?v=yw6Rwum7zcU"/>
    <s v="yw6Rwum7zcU"/>
    <s v="{'positive': 104, 'neutral': 81, 'negative': 65}"/>
    <n v="0.61538461538461497"/>
    <s v="R"/>
    <x v="3"/>
    <n v="2008"/>
    <s v="January 16, 2009 (United States)"/>
    <n v="141000"/>
    <s v="Edward Zwick"/>
    <x v="313"/>
    <s v="Daniel Craig"/>
    <s v="United States"/>
    <n v="32000000"/>
    <x v="341"/>
    <x v="106"/>
    <x v="61"/>
  </r>
  <r>
    <x v="325"/>
    <s v="https://www.youtube.com/watch?v=0oK4VOUmOkc"/>
    <s v="0oK4VOUmOkc"/>
    <s v="{'positive': 125, 'neutral': 107, 'negative': 18}"/>
    <n v="0.87412587412587395"/>
    <s v="PG-13"/>
    <x v="1"/>
    <n v="2008"/>
    <s v="February 14, 2008 (United States)"/>
    <n v="159000"/>
    <s v="Adam Brooks"/>
    <x v="314"/>
    <s v="Ryan Reynolds"/>
    <s v="United Kingdom"/>
    <m/>
    <x v="342"/>
    <x v="1"/>
    <x v="50"/>
  </r>
  <r>
    <x v="326"/>
    <s v="https://www.youtube.com/watch?v=2o9rv1SN1HY"/>
    <s v="2o9rv1SN1HY"/>
    <s v="{'positive': 60, 'neutral': 43, 'negative': 35}"/>
    <n v="0.63157894736842102"/>
    <s v="PG-13"/>
    <x v="3"/>
    <n v="2008"/>
    <s v="April 18, 2008 (United States)"/>
    <n v="103000"/>
    <s v="Rob Minkoff"/>
    <x v="315"/>
    <s v="Jackie Chan"/>
    <s v="United States"/>
    <n v="55000000"/>
    <x v="343"/>
    <x v="131"/>
    <x v="19"/>
  </r>
  <r>
    <x v="327"/>
    <s v="https://www.youtube.com/watch?v=paa9knyJKrs"/>
    <s v="paa9knyJKrs"/>
    <s v="{'positive': 93, 'neutral': 103, 'negative': 54}"/>
    <n v="0.63265306122448906"/>
    <s v="R"/>
    <x v="3"/>
    <n v="2008"/>
    <s v="March 13, 2009 (United Kingdom)"/>
    <n v="123000"/>
    <s v="Nicolas Winding Refn"/>
    <x v="316"/>
    <s v="Tom Hardy"/>
    <s v="United Kingdom"/>
    <n v="230000"/>
    <x v="344"/>
    <x v="132"/>
    <x v="51"/>
  </r>
  <r>
    <x v="328"/>
    <s v="https://www.youtube.com/watch?v=mfI4hK9I2k0"/>
    <s v="mfI4hK9I2k0"/>
    <s v="{'positive': 94, 'neutral': 75, 'negative': 36}"/>
    <n v="0.72307692307692295"/>
    <s v="PG-13"/>
    <x v="0"/>
    <n v="2008"/>
    <s v="November 26, 2008 (United States)"/>
    <n v="121000"/>
    <s v="Baz Luhrmann"/>
    <x v="95"/>
    <s v="Nicole Kidman"/>
    <s v="United Kingdom"/>
    <n v="130000000"/>
    <x v="345"/>
    <x v="8"/>
    <x v="77"/>
  </r>
  <r>
    <x v="329"/>
    <s v="https://www.youtube.com/watch?v=dDh1l3qVNoY"/>
    <s v="dDh1l3qVNoY"/>
    <s v="{'positive': 84, 'neutral': 39, 'negative': 28}"/>
    <n v="0.75"/>
    <s v="PG-13"/>
    <x v="1"/>
    <n v="2008"/>
    <s v="December 19, 2008 (United States)"/>
    <n v="343000"/>
    <s v="Peyton Reed"/>
    <x v="317"/>
    <s v="Jim Carrey"/>
    <s v="United States"/>
    <n v="70000000"/>
    <x v="346"/>
    <x v="0"/>
    <x v="19"/>
  </r>
  <r>
    <x v="330"/>
    <s v="https://www.youtube.com/watch?v=bxQW8NGNb60"/>
    <s v="bxQW8NGNb60"/>
    <s v="{'positive': 63, 'neutral': 39, 'negative': 18}"/>
    <n v="0.77777777777777701"/>
    <s v="R"/>
    <x v="3"/>
    <n v="2008"/>
    <s v="October 10, 2008 (United States)"/>
    <n v="218000"/>
    <s v="Ridley Scott"/>
    <x v="11"/>
    <s v="Leonardo DiCaprio"/>
    <s v="United States"/>
    <n v="70000000"/>
    <x v="347"/>
    <x v="0"/>
    <x v="22"/>
  </r>
  <r>
    <x v="331"/>
    <s v="https://www.youtube.com/watch?v=tihG_2BSUqg"/>
    <s v="tihG_2BSUqg"/>
    <s v="{'positive': 71, 'neutral': 74, 'negative': 105}"/>
    <n v="0.40340909090909"/>
    <s v="PG-13"/>
    <x v="1"/>
    <n v="2008"/>
    <s v="August 29, 2008 (United States)"/>
    <n v="88000"/>
    <s v="Jason Friedberg"/>
    <x v="318"/>
    <s v="Carmen Electra"/>
    <s v="United States"/>
    <n v="20000000"/>
    <x v="348"/>
    <x v="104"/>
    <x v="41"/>
  </r>
  <r>
    <x v="332"/>
    <s v="https://www.youtube.com/watch?v=bDeRyQchao8"/>
    <s v="bDeRyQchao8"/>
    <s v="{'positive': 28, 'neutral': 28, 'negative': 12}"/>
    <n v="0.7"/>
    <s v="PG-13"/>
    <x v="3"/>
    <n v="2008"/>
    <s v="March 28, 2008 (United States)"/>
    <n v="65000"/>
    <s v="Craig Mazin"/>
    <x v="319"/>
    <s v="Drake Bell"/>
    <s v="United States"/>
    <n v="35000000"/>
    <x v="349"/>
    <x v="5"/>
    <x v="78"/>
  </r>
  <r>
    <x v="333"/>
    <s v="https://www.youtube.com/watch?v=DtacNQkFHvo"/>
    <s v="DtacNQkFHvo"/>
    <s v="{'positive': 8, 'neutral': 53, 'negative': 17}"/>
    <n v="0.32"/>
    <s v="PG-13"/>
    <x v="3"/>
    <n v="2008"/>
    <s v="February 14, 2008 (United States)"/>
    <n v="292000"/>
    <s v="Doug Liman"/>
    <x v="320"/>
    <s v="Hayden Christensen"/>
    <s v="United States"/>
    <n v="85000000"/>
    <x v="350"/>
    <x v="8"/>
    <x v="39"/>
  </r>
  <r>
    <x v="334"/>
    <s v="https://www.youtube.com/watch?v=c417t_pXz-w"/>
    <s v="c417t_pXz-w"/>
    <s v="{'positive': 46, 'neutral': 38, 'negative': 11}"/>
    <n v="0.80701754385964897"/>
    <s v="R"/>
    <x v="4"/>
    <n v="2008"/>
    <s v="March 7, 2008 (United States)"/>
    <n v="176000"/>
    <s v="Roger Donaldson"/>
    <x v="249"/>
    <s v="Jason Statham"/>
    <s v="United Kingdom"/>
    <n v="20000000"/>
    <x v="351"/>
    <x v="133"/>
    <x v="35"/>
  </r>
  <r>
    <x v="335"/>
    <s v="https://www.youtube.com/watch?v=jdHjrd4P9Rs"/>
    <s v="jdHjrd4P9Rs"/>
    <s v="{'positive': 108, 'neutral': 89, 'negative': 53}"/>
    <n v="0.670807453416149"/>
    <s v="R"/>
    <x v="3"/>
    <n v="2008"/>
    <s v="April 11, 2008 (United States)"/>
    <n v="109000"/>
    <s v="David Ayer"/>
    <x v="321"/>
    <s v="Keanu Reeves"/>
    <s v="United States"/>
    <n v="20000000"/>
    <x v="352"/>
    <x v="81"/>
    <x v="13"/>
  </r>
  <r>
    <x v="336"/>
    <s v="https://www.youtube.com/watch?v=K9WNBO3szgQ"/>
    <s v="K9WNBO3szgQ"/>
    <s v="{'positive': 93, 'neutral': 94, 'negative': 63}"/>
    <n v="0.59615384615384603"/>
    <s v="PG-13"/>
    <x v="3"/>
    <n v="2008"/>
    <s v="June 20, 2008 (United States)"/>
    <n v="208000"/>
    <s v="Peter Segal"/>
    <x v="322"/>
    <s v="Steve Carell"/>
    <s v="United States"/>
    <n v="80000000"/>
    <x v="353"/>
    <x v="0"/>
    <x v="33"/>
  </r>
  <r>
    <x v="337"/>
    <s v="https://www.youtube.com/watch?v=liABMxEvPAc"/>
    <s v="liABMxEvPAc"/>
    <s v="{'positive': 108, 'neutral': 59, 'negative': 83}"/>
    <n v="0.56544502617800996"/>
    <s v="R"/>
    <x v="3"/>
    <n v="2008"/>
    <s v="December 5, 2008 (United States)"/>
    <n v="61000"/>
    <s v="Lexi Alexander"/>
    <x v="323"/>
    <s v="Ray Stevenson"/>
    <s v="United States"/>
    <n v="35000000"/>
    <x v="354"/>
    <x v="104"/>
    <x v="25"/>
  </r>
  <r>
    <x v="338"/>
    <s v="https://www.youtube.com/watch?v=ucmnTmYpGhI"/>
    <s v="ucmnTmYpGhI"/>
    <s v="{'positive': 86, 'neutral': 111, 'negative': 53}"/>
    <n v="0.61870503597122295"/>
    <s v="PG-13"/>
    <x v="1"/>
    <n v="2008"/>
    <s v="June 6, 2008 (United States)"/>
    <n v="194000"/>
    <s v="Dennis Dugan"/>
    <x v="324"/>
    <s v="Adam Sandler"/>
    <s v="United States"/>
    <n v="90000000"/>
    <x v="355"/>
    <x v="2"/>
    <x v="20"/>
  </r>
  <r>
    <x v="339"/>
    <s v="https://www.youtube.com/watch?v=GZEdzk4F7N8"/>
    <s v="GZEdzk4F7N8"/>
    <s v="{'positive': 1, 'neutral': 1, 'negative': 1}"/>
    <n v="0.5"/>
    <s v="PG-13"/>
    <x v="3"/>
    <n v="2008"/>
    <s v="July 11, 2008 (United States)"/>
    <n v="260000"/>
    <s v="Guillermo del Toro"/>
    <x v="149"/>
    <s v="Ron Perlman"/>
    <s v="United States"/>
    <n v="85000000"/>
    <x v="356"/>
    <x v="1"/>
    <x v="16"/>
  </r>
  <r>
    <x v="340"/>
    <s v="https://www.youtube.com/watch?v=i2q8F0yRmrs"/>
    <s v="i2q8F0yRmrs"/>
    <s v="{'positive': 37, 'neutral': 37, 'negative': 22}"/>
    <n v="0.62711864406779605"/>
    <s v="R"/>
    <x v="2"/>
    <n v="2008"/>
    <s v="February 5, 2009 (Netherlands)"/>
    <n v="86000"/>
    <s v="Charlie Kaufman"/>
    <x v="325"/>
    <s v="Philip Seymour Hoffman"/>
    <s v="United States"/>
    <n v="20000000"/>
    <x v="357"/>
    <x v="125"/>
    <x v="7"/>
  </r>
  <r>
    <x v="341"/>
    <s v="https://www.youtube.com/watch?v=0UMMGNxg1Lg"/>
    <s v="0UMMGNxg1Lg"/>
    <s v="{'positive': 91, 'neutral': 99, 'negative': 60}"/>
    <n v="0.60264900662251597"/>
    <s v="PG"/>
    <x v="1"/>
    <n v="2008"/>
    <s v="December 25, 2008 (United States)"/>
    <n v="150000"/>
    <s v="David Frankel"/>
    <x v="326"/>
    <s v="Owen Wilson"/>
    <s v="United States"/>
    <n v="60000000"/>
    <x v="358"/>
    <x v="21"/>
    <x v="73"/>
  </r>
  <r>
    <x v="342"/>
    <s v="https://www.youtube.com/watch?v=EElmapouc0c"/>
    <s v="EElmapouc0c"/>
    <s v="{'positive': 45, 'neutral': 46, 'negative': 10}"/>
    <n v="0.81818181818181801"/>
    <s v="PG-13"/>
    <x v="3"/>
    <n v="2008"/>
    <s v="February 8, 2008 (United States)"/>
    <n v="76000"/>
    <s v="Andy Tennant"/>
    <x v="327"/>
    <s v="Matthew McConaughey"/>
    <s v="United States"/>
    <n v="70000000"/>
    <x v="359"/>
    <x v="0"/>
    <x v="50"/>
  </r>
  <r>
    <x v="343"/>
    <s v="https://www.youtube.com/watch?v=pVCil2oSNYY"/>
    <s v="pVCil2oSNYY"/>
    <s v="{'positive': 152, 'neutral': 59, 'negative': 39}"/>
    <n v="0.79581151832460695"/>
    <s v="PG-13"/>
    <x v="2"/>
    <n v="2008"/>
    <s v="October 17, 2008 (United States)"/>
    <n v="25000"/>
    <s v="Gina Prince-Bythewood"/>
    <x v="328"/>
    <s v="Dakota Fanning"/>
    <s v="United States"/>
    <n v="11000000"/>
    <x v="360"/>
    <x v="81"/>
    <x v="43"/>
  </r>
  <r>
    <x v="344"/>
    <s v="https://www.youtube.com/watch?v=2ApNfaukwVo"/>
    <s v="2ApNfaukwVo"/>
    <s v="{'positive': 12, 'neutral': 4, 'negative': 3}"/>
    <n v="0.8"/>
    <s v="PG-13"/>
    <x v="1"/>
    <n v="2008"/>
    <s v="October 3, 2008 (United States)"/>
    <n v="90000"/>
    <s v="Peter Sollett"/>
    <x v="329"/>
    <s v="Michael Cera"/>
    <s v="United States"/>
    <n v="10000000"/>
    <x v="361"/>
    <x v="36"/>
    <x v="38"/>
  </r>
  <r>
    <x v="345"/>
    <s v="https://www.youtube.com/watch?v=mJMjiCxHLdg"/>
    <s v="mJMjiCxHLdg"/>
    <s v="{'positive': 81, 'neutral': 88, 'negative': 81}"/>
    <n v="0.5"/>
    <s v="R"/>
    <x v="3"/>
    <n v="2008"/>
    <s v="March 14, 2008 (United States)"/>
    <n v="75000"/>
    <s v="Neil Marshall"/>
    <x v="5"/>
    <s v="Rhona Mitra"/>
    <s v="United Kingdom"/>
    <n v="30000000"/>
    <x v="362"/>
    <x v="18"/>
    <x v="36"/>
  </r>
  <r>
    <x v="346"/>
    <s v="https://www.youtube.com/watch?v=GklHaGfncJI"/>
    <s v="GklHaGfncJI"/>
    <s v="{'positive': 107, 'neutral': 68, 'negative': 75}"/>
    <n v="0.58791208791208704"/>
    <s v="PG-13"/>
    <x v="3"/>
    <n v="2008"/>
    <s v="October 17, 2008 (United States)"/>
    <n v="123000"/>
    <s v="John Moore"/>
    <x v="330"/>
    <s v="Mark Wahlberg"/>
    <s v="United States"/>
    <n v="35000000"/>
    <x v="363"/>
    <x v="134"/>
    <x v="15"/>
  </r>
  <r>
    <x v="347"/>
    <s v="https://www.youtube.com/watch?v=abTYs6s1pdI"/>
    <s v="abTYs6s1pdI"/>
    <s v="{'positive': 17, 'neutral': 15, 'negative': 13}"/>
    <n v="0.56666666666666599"/>
    <s v="PG-13"/>
    <x v="2"/>
    <n v="2008"/>
    <s v="December 12, 2008 (United States)"/>
    <n v="165000"/>
    <s v="Scott Derrickson"/>
    <x v="331"/>
    <s v="Keanu Reeves"/>
    <s v="United States"/>
    <n v="80000000"/>
    <x v="364"/>
    <x v="8"/>
    <x v="19"/>
  </r>
  <r>
    <x v="348"/>
    <s v="https://www.youtube.com/watch?v=egvFBZFi0vY"/>
    <s v="egvFBZFi0vY"/>
    <s v="{'positive': 91, 'neutral': 76, 'negative': 83}"/>
    <n v="0.52298850574712596"/>
    <s v="PG-13"/>
    <x v="3"/>
    <n v="2008"/>
    <s v="December 25, 2008 (United States)"/>
    <n v="60000"/>
    <s v="Frank Miller"/>
    <x v="7"/>
    <s v="Gabriel Macht"/>
    <s v="United States"/>
    <n v="60000000"/>
    <x v="365"/>
    <x v="104"/>
    <x v="25"/>
  </r>
  <r>
    <x v="349"/>
    <s v="https://www.youtube.com/watch?v=yyWFwKnm21Y"/>
    <s v="yyWFwKnm21Y"/>
    <s v="{'positive': 8, 'neutral': 15, 'negative': 4}"/>
    <n v="0.66666666666666596"/>
    <s v="PG-13"/>
    <x v="1"/>
    <n v="2008"/>
    <s v="September 19, 2008 (United States)"/>
    <n v="71000"/>
    <s v="David Koepp"/>
    <x v="332"/>
    <s v="Ricky Gervais"/>
    <s v="United States"/>
    <n v="20000000"/>
    <x v="366"/>
    <x v="86"/>
    <x v="56"/>
  </r>
  <r>
    <x v="350"/>
    <s v="https://www.youtube.com/watch?v=gYOvh1gE6I4"/>
    <s v="gYOvh1gE6I4"/>
    <s v="{'positive': 12, 'neutral': 5, 'negative': 1}"/>
    <n v="0.92307692307692302"/>
    <s v="PG-13"/>
    <x v="1"/>
    <n v="2008"/>
    <s v="September 5, 2008 (United States)"/>
    <n v="16000"/>
    <s v="Randall Miller"/>
    <x v="333"/>
    <s v="Chris Pine"/>
    <s v="United States"/>
    <n v="5000000"/>
    <x v="367"/>
    <x v="135"/>
    <x v="33"/>
  </r>
  <r>
    <x v="351"/>
    <s v="https://www.youtube.com/watch?v=VZhmvFCk6rE"/>
    <s v="VZhmvFCk6rE"/>
    <s v="{'positive': 72, 'neutral': 48, 'negative': 19}"/>
    <n v="0.79120879120879095"/>
    <s v="PG-13"/>
    <x v="1"/>
    <n v="2008"/>
    <s v="August 20, 2008 (United States)"/>
    <n v="37000"/>
    <s v="Peter Cattaneo"/>
    <x v="334"/>
    <s v="Rainn Wilson"/>
    <s v="United States"/>
    <n v="15000000"/>
    <x v="368"/>
    <x v="109"/>
    <x v="56"/>
  </r>
  <r>
    <x v="352"/>
    <s v="https://www.youtube.com/watch?v=QdoODXShjss"/>
    <s v="QdoODXShjss"/>
    <s v="{'positive': 0, 'neutral': 2, 'negative': 0}"/>
    <n v="0"/>
    <s v="R"/>
    <x v="1"/>
    <n v="2008"/>
    <s v="February 29, 2008 (United States)"/>
    <n v="80000"/>
    <s v="Kent Alterman"/>
    <x v="257"/>
    <s v="Will Ferrell"/>
    <s v="United States"/>
    <n v="55000000"/>
    <x v="369"/>
    <x v="6"/>
    <x v="31"/>
  </r>
  <r>
    <x v="353"/>
    <s v="https://www.youtube.com/watch?v=MzgpU25C6fg"/>
    <s v="MzgpU25C6fg"/>
    <s v="{'positive': 126, 'neutral': 69, 'negative': 54}"/>
    <n v="0.7"/>
    <s v="R"/>
    <x v="5"/>
    <n v="2008"/>
    <s v="November 20, 2008 (Czech Republic)"/>
    <n v="24000"/>
    <s v="Darren Lynn Bousman"/>
    <x v="335"/>
    <s v="Paul Sorvino"/>
    <s v="United States"/>
    <n v="8500000"/>
    <x v="370"/>
    <x v="26"/>
    <x v="49"/>
  </r>
  <r>
    <x v="354"/>
    <s v="https://www.youtube.com/watch?v=PFFKjptRr7Y"/>
    <s v="PFFKjptRr7Y"/>
    <s v="{'positive': 130, 'neutral': 75, 'negative': 46}"/>
    <n v="0.73863636363636298"/>
    <s v="R"/>
    <x v="3"/>
    <n v="2008"/>
    <s v="July 11, 2008 (Latvia)"/>
    <n v="73000"/>
    <s v="Howard McCain"/>
    <x v="336"/>
    <s v="Jim Caviezel"/>
    <s v="United States"/>
    <n v="50000000"/>
    <x v="371"/>
    <x v="87"/>
    <x v="73"/>
  </r>
  <r>
    <x v="355"/>
    <s v="https://www.youtube.com/watch?v=1Xg2hhuYukE"/>
    <s v="1Xg2hhuYukE"/>
    <s v="{'positive': 7, 'neutral': 8, 'negative': 0}"/>
    <n v="1"/>
    <s v="R"/>
    <x v="4"/>
    <n v="2008"/>
    <s v="October 24, 2008 (United States)"/>
    <n v="118000"/>
    <s v="David Hackl"/>
    <x v="278"/>
    <s v="Scott Patterson"/>
    <s v="Canada"/>
    <n v="10800000"/>
    <x v="372"/>
    <x v="26"/>
    <x v="51"/>
  </r>
  <r>
    <x v="356"/>
    <s v="https://www.youtube.com/watch?v=9UsfT_NJdiA"/>
    <s v="9UsfT_NJdiA"/>
    <s v="{'positive': 2, 'neutral': 2, 'negative': 1}"/>
    <n v="0.66666666666666596"/>
    <s v="PG-13"/>
    <x v="1"/>
    <n v="2008"/>
    <s v="March 7, 2008 (United States)"/>
    <n v="27000"/>
    <s v="Bharat Nalluri"/>
    <x v="337"/>
    <s v="Frances McDormand"/>
    <s v="United Kingdom"/>
    <m/>
    <x v="373"/>
    <x v="3"/>
    <x v="51"/>
  </r>
  <r>
    <x v="357"/>
    <s v="https://www.youtube.com/watch?v=h61PbLOmyY0"/>
    <s v="h61PbLOmyY0"/>
    <s v="{'positive': 121, 'neutral': 70, 'negative': 59}"/>
    <n v="0.67222222222222205"/>
    <s v="Not Rated"/>
    <x v="7"/>
    <n v="2008"/>
    <s v="October 31, 2008 (United Kingdom)"/>
    <n v="68000"/>
    <s v="Steve McQueen"/>
    <x v="338"/>
    <s v="Stuart Graham"/>
    <s v="Ireland"/>
    <m/>
    <x v="374"/>
    <x v="136"/>
    <x v="27"/>
  </r>
  <r>
    <x v="358"/>
    <s v="https://www.youtube.com/watch?v=RlxwcwESDkQ"/>
    <s v="RlxwcwESDkQ"/>
    <s v="{'positive': 113, 'neutral': 55, 'negative': 64}"/>
    <n v="0.63841807909604498"/>
    <s v="PG-13"/>
    <x v="1"/>
    <n v="2008"/>
    <s v="September 12, 2008 (United States)"/>
    <n v="21000"/>
    <s v="Diane English"/>
    <x v="339"/>
    <s v="Meg Ryan"/>
    <s v="United States"/>
    <n v="16000000"/>
    <x v="375"/>
    <x v="137"/>
    <x v="43"/>
  </r>
  <r>
    <x v="359"/>
    <s v="https://www.youtube.com/watch?v=KY3D-htXKFE"/>
    <s v="KY3D-htXKFE"/>
    <s v="{'positive': 76, 'neutral': 123, 'negative': 51}"/>
    <n v="0.59842519685039297"/>
    <s v="R"/>
    <x v="1"/>
    <n v="2008"/>
    <s v="October 30, 2008 (Australia)"/>
    <n v="32000"/>
    <s v="Clark Gregg"/>
    <x v="340"/>
    <s v="Sam Rockwell"/>
    <s v="United States"/>
    <n v="3000000"/>
    <x v="376"/>
    <x v="81"/>
    <x v="51"/>
  </r>
  <r>
    <x v="360"/>
    <s v="https://www.youtube.com/watch?v=f8S0ANEp4vc"/>
    <s v="f8S0ANEp4vc"/>
    <s v="{'positive': 36, 'neutral': 32, 'negative': 20}"/>
    <n v="0.64285714285714202"/>
    <s v="PG-13"/>
    <x v="2"/>
    <n v="2008"/>
    <s v="December 25, 2008 (United States)"/>
    <n v="124000"/>
    <s v="John Patrick Shanley"/>
    <x v="341"/>
    <s v="Meryl Streep"/>
    <s v="United States"/>
    <n v="20000000"/>
    <x v="377"/>
    <x v="138"/>
    <x v="19"/>
  </r>
  <r>
    <x v="361"/>
    <s v="https://www.youtube.com/watch?v=GMO8PC94egI"/>
    <s v="GMO8PC94egI"/>
    <s v="{'positive': 11, 'neutral': 25, 'negative': 9}"/>
    <n v="0.55000000000000004"/>
    <s v="PG-13"/>
    <x v="3"/>
    <n v="2008"/>
    <s v="March 7, 2008 (United States)"/>
    <n v="127000"/>
    <s v="Roland Emmerich"/>
    <x v="342"/>
    <s v="Camilla Belle"/>
    <s v="United States"/>
    <n v="105000000"/>
    <x v="378"/>
    <x v="0"/>
    <x v="13"/>
  </r>
  <r>
    <x v="362"/>
    <s v="https://www.youtube.com/watch?v=wtUiRfMy_uI"/>
    <s v="wtUiRfMy_uI"/>
    <s v="{'positive': 43, 'neutral': 33, 'negative': 26}"/>
    <n v="0.623188405797101"/>
    <s v="R"/>
    <x v="5"/>
    <n v="2008"/>
    <s v="October 31, 2008 (United Kingdom)"/>
    <n v="61000"/>
    <s v="RyÃ»hei Kitamura"/>
    <x v="343"/>
    <s v="Vinnie Jones"/>
    <s v="United States"/>
    <n v="15000000"/>
    <x v="379"/>
    <x v="139"/>
    <x v="15"/>
  </r>
  <r>
    <x v="363"/>
    <s v="https://www.youtube.com/watch?v=Y21ElFK5YKw"/>
    <s v="Y21ElFK5YKw"/>
    <s v="{'positive': 5, 'neutral': 6, 'negative': 2}"/>
    <n v="0.71428571428571397"/>
    <s v="PG-13"/>
    <x v="3"/>
    <n v="2008"/>
    <s v="March 21, 2008 (United States)"/>
    <n v="59000"/>
    <s v="Steven Brill"/>
    <x v="344"/>
    <s v="Owen Wilson"/>
    <s v="United States"/>
    <n v="40000000"/>
    <x v="380"/>
    <x v="7"/>
    <x v="33"/>
  </r>
  <r>
    <x v="364"/>
    <s v="https://www.youtube.com/watch?v=XFQN3biQ4x8"/>
    <s v="XFQN3biQ4x8"/>
    <s v="{'positive': 90, 'neutral': 73, 'negative': 12}"/>
    <n v="0.88235294117647001"/>
    <s v="PG-13"/>
    <x v="1"/>
    <n v="2008"/>
    <s v="May 2, 2008 (United States)"/>
    <n v="69000"/>
    <s v="Paul Weiland"/>
    <x v="345"/>
    <s v="Patrick Dempsey"/>
    <s v="United States"/>
    <n v="40000000"/>
    <x v="381"/>
    <x v="2"/>
    <x v="29"/>
  </r>
  <r>
    <x v="365"/>
    <s v="https://www.youtube.com/watch?v=NLdkkpMrZIY"/>
    <s v="NLdkkpMrZIY"/>
    <s v="{'positive': 28, 'neutral': 83, 'negative': 18}"/>
    <n v="0.60869565217391297"/>
    <s v="PG-13"/>
    <x v="1"/>
    <n v="2008"/>
    <s v="May 9, 2008 (United States)"/>
    <n v="168000"/>
    <s v="Tom Vaughan"/>
    <x v="346"/>
    <s v="Cameron Diaz"/>
    <s v="United States"/>
    <n v="35000000"/>
    <x v="382"/>
    <x v="8"/>
    <x v="5"/>
  </r>
  <r>
    <x v="366"/>
    <s v="https://www.youtube.com/watch?v=d99KKdw-bXw"/>
    <s v="d99KKdw-bXw"/>
    <s v="{'positive': 0, 'neutral': 1, 'negative': 1}"/>
    <n v="0"/>
    <s v="PG-13"/>
    <x v="3"/>
    <n v="2008"/>
    <s v="June 19, 2009 (United States)"/>
    <n v="49000"/>
    <s v="Rian Johnson"/>
    <x v="66"/>
    <s v="Rachel Weisz"/>
    <s v="United States"/>
    <n v="20000000"/>
    <x v="383"/>
    <x v="140"/>
    <x v="43"/>
  </r>
  <r>
    <x v="367"/>
    <s v="https://www.youtube.com/watch?v=6wKm5vU6SSU"/>
    <s v="6wKm5vU6SSU"/>
    <s v="{'positive': 123, 'neutral': 74, 'negative': 53}"/>
    <n v="0.69886363636363602"/>
    <s v="PG"/>
    <x v="0"/>
    <n v="2008"/>
    <s v="January 23, 2009 (United States)"/>
    <n v="75000"/>
    <s v="Iain Softley"/>
    <x v="347"/>
    <s v="Brendan Fraser"/>
    <s v="Germany"/>
    <n v="60000000"/>
    <x v="384"/>
    <x v="6"/>
    <x v="14"/>
  </r>
  <r>
    <x v="368"/>
    <s v="https://www.youtube.com/watch?v=PDGbtFx5rLg"/>
    <s v="PDGbtFx5rLg"/>
    <s v="{'positive': 2, 'neutral': 7, 'negative': 2}"/>
    <n v="0.5"/>
    <s v="R"/>
    <x v="3"/>
    <n v="2008"/>
    <s v="October 3, 2008 (United States)"/>
    <n v="59000"/>
    <s v="Ed Harris"/>
    <x v="348"/>
    <s v="Ed Harris"/>
    <s v="United States"/>
    <n v="20000000"/>
    <x v="385"/>
    <x v="6"/>
    <x v="73"/>
  </r>
  <r>
    <x v="369"/>
    <s v="https://www.youtube.com/watch?v=vDp-08uNH0Y"/>
    <s v="vDp-08uNH0Y"/>
    <s v="{'positive': 92, 'neutral': 112, 'negative': 46}"/>
    <n v="0.66666666666666596"/>
    <s v="PG-13"/>
    <x v="3"/>
    <n v="2008"/>
    <s v="February 22, 2008 (United States)"/>
    <n v="146000"/>
    <s v="Pete Travis"/>
    <x v="349"/>
    <s v="Dennis Quaid"/>
    <s v="United States"/>
    <n v="40000000"/>
    <x v="386"/>
    <x v="2"/>
    <x v="38"/>
  </r>
  <r>
    <x v="370"/>
    <s v="https://www.youtube.com/watch?v=oIqnESZW0qc"/>
    <s v="oIqnESZW0qc"/>
    <s v="{'positive': 78, 'neutral': 89, 'negative': 83}"/>
    <n v="0.48447204968944102"/>
    <s v="R"/>
    <x v="4"/>
    <n v="2008"/>
    <s v="January 25, 2008 (United States)"/>
    <n v="48000"/>
    <s v="Gregory Hoblit"/>
    <x v="350"/>
    <s v="Diane Lane"/>
    <s v="United States"/>
    <n v="35000000"/>
    <x v="387"/>
    <x v="36"/>
    <x v="29"/>
  </r>
  <r>
    <x v="371"/>
    <s v="https://www.youtube.com/watch?v=pd0bqLQrtdE"/>
    <s v="pd0bqLQrtdE"/>
    <s v="{'positive': 104, 'neutral': 103, 'negative': 43}"/>
    <n v="0.70748299319727803"/>
    <s v="R"/>
    <x v="3"/>
    <n v="2008"/>
    <s v="December 4, 2009 (United States)"/>
    <n v="44000"/>
    <s v="John Woo"/>
    <x v="351"/>
    <s v="Tony Chiu-Wai Leung"/>
    <s v="China"/>
    <m/>
    <x v="388"/>
    <x v="141"/>
    <x v="71"/>
  </r>
  <r>
    <x v="372"/>
    <s v="https://www.youtube.com/watch?v=Wf5S-1tJlg0"/>
    <s v="Wf5S-1tJlg0"/>
    <s v="{'positive': 109, 'neutral': 35, 'negative': 20}"/>
    <n v="0.84496124031007702"/>
    <s v="R"/>
    <x v="1"/>
    <n v="2008"/>
    <s v="April 17, 2009 (United States)"/>
    <n v="70000"/>
    <s v="Christine Jeffs"/>
    <x v="352"/>
    <s v="Amy Adams"/>
    <s v="United States"/>
    <n v="8000000"/>
    <x v="389"/>
    <x v="142"/>
    <x v="31"/>
  </r>
  <r>
    <x v="373"/>
    <s v="https://www.youtube.com/watch?v=l7jHYIEvwOE"/>
    <s v="l7jHYIEvwOE"/>
    <s v="{'positive': 58, 'neutral': 32, 'negative': 20}"/>
    <n v="0.74358974358974295"/>
    <s v="R"/>
    <x v="7"/>
    <n v="2008"/>
    <s v="October 3, 2008 (United States)"/>
    <n v="68000"/>
    <s v="Robert B. Weide"/>
    <x v="353"/>
    <s v="Simon Pegg"/>
    <s v="United Kingdom"/>
    <n v="28000000"/>
    <x v="390"/>
    <x v="143"/>
    <x v="33"/>
  </r>
  <r>
    <x v="374"/>
    <s v="https://www.youtube.com/watch?v=Pbh3CDBNIQA"/>
    <s v="Pbh3CDBNIQA"/>
    <s v="{'positive': 102, 'neutral': 111, 'negative': 37}"/>
    <n v="0.73381294964028698"/>
    <s v="PG-13"/>
    <x v="3"/>
    <n v="2008"/>
    <s v="November 26, 2008 (United States)"/>
    <n v="160000"/>
    <s v="Olivier Megaton"/>
    <x v="51"/>
    <s v="Jason Statham"/>
    <s v="France"/>
    <n v="30000000"/>
    <x v="391"/>
    <x v="27"/>
    <x v="19"/>
  </r>
  <r>
    <x v="375"/>
    <s v="https://www.youtube.com/watch?v=ayvHRgYNvzU"/>
    <s v="ayvHRgYNvzU"/>
    <s v="{'positive': 56, 'neutral': 52, 'negative': 45}"/>
    <n v="0.55445544554455395"/>
    <s v="R"/>
    <x v="5"/>
    <n v="1980"/>
    <s v="July 18, 1980 (United States)"/>
    <n v="16000"/>
    <s v="Paul Lynch"/>
    <x v="354"/>
    <s v="Leslie Nielsen"/>
    <s v="Canada"/>
    <m/>
    <x v="392"/>
    <x v="144"/>
    <x v="51"/>
  </r>
  <r>
    <x v="375"/>
    <s v="https://www.youtube.com/watch?v=ayvHRgYNvzU"/>
    <s v="ayvHRgYNvzU"/>
    <s v="{'positive': 56, 'neutral': 52, 'negative': 45}"/>
    <n v="0.55445544554455395"/>
    <s v="PG-13"/>
    <x v="5"/>
    <n v="2008"/>
    <s v="April 11, 2008 (United States)"/>
    <n v="35000"/>
    <s v="Nelson McCormick"/>
    <x v="170"/>
    <s v="Brittany Snow"/>
    <s v="United States"/>
    <n v="20000000"/>
    <x v="393"/>
    <x v="36"/>
    <x v="39"/>
  </r>
  <r>
    <x v="376"/>
    <s v="https://www.youtube.com/watch?v=1wDDgSwEo1s"/>
    <s v="1wDDgSwEo1s"/>
    <s v="{'positive': 97, 'neutral': 63, 'negative': 38}"/>
    <n v="0.718518518518518"/>
    <s v="R"/>
    <x v="2"/>
    <n v="2008"/>
    <s v="October 31, 2008 (Spain)"/>
    <n v="48000"/>
    <s v="Jonathan Demme"/>
    <x v="355"/>
    <s v="Anne Hathaway"/>
    <s v="United States"/>
    <m/>
    <x v="394"/>
    <x v="145"/>
    <x v="20"/>
  </r>
  <r>
    <x v="377"/>
    <s v="https://www.youtube.com/watch?v=1kRShW-XMRs"/>
    <s v="1kRShW-XMRs"/>
    <s v="{'positive': 24, 'neutral': 18, 'negative': 25}"/>
    <n v="0.48979591836734598"/>
    <s v="R"/>
    <x v="4"/>
    <n v="2008"/>
    <s v="September 12, 2008 (United States)"/>
    <n v="86000"/>
    <s v="Jon Avnet"/>
    <x v="163"/>
    <s v="Robert De Niro"/>
    <s v="United States"/>
    <n v="60000000"/>
    <x v="395"/>
    <x v="97"/>
    <x v="29"/>
  </r>
  <r>
    <x v="378"/>
    <s v="https://www.youtube.com/watch?v=gRRGj8Kmxi0"/>
    <s v="gRRGj8Kmxi0"/>
    <s v="{'positive': 17, 'neutral': 27, 'negative': 6}"/>
    <n v="0.73913043478260798"/>
    <s v="PG-13"/>
    <x v="1"/>
    <n v="2008"/>
    <s v="April 4, 2008 (United States)"/>
    <n v="32000"/>
    <s v="George Clooney"/>
    <x v="356"/>
    <s v="George Clooney"/>
    <s v="United States"/>
    <n v="58000000"/>
    <x v="396"/>
    <x v="1"/>
    <x v="43"/>
  </r>
  <r>
    <x v="379"/>
    <s v="https://www.youtube.com/watch?v=RY-zJtYYolo"/>
    <s v="RY-zJtYYolo"/>
    <s v="{'positive': 99, 'neutral': 67, 'negative': 84}"/>
    <n v="0.54098360655737698"/>
    <s v="PG-13"/>
    <x v="1"/>
    <n v="2008"/>
    <s v="January 25, 2008 (United States)"/>
    <n v="103000"/>
    <s v="Jason Friedberg"/>
    <x v="318"/>
    <s v="Sean Maguire"/>
    <s v="United States"/>
    <n v="30000000"/>
    <x v="397"/>
    <x v="13"/>
    <x v="41"/>
  </r>
  <r>
    <x v="380"/>
    <s v="https://www.youtube.com/watch?v=ZLW2jkd6E7g"/>
    <s v="ZLW2jkd6E7g"/>
    <s v="{'positive': 105, 'neutral': 84, 'negative': 62}"/>
    <n v="0.62874251497005895"/>
    <s v="PG"/>
    <x v="8"/>
    <n v="2008"/>
    <s v="August 15, 2008 (United States)"/>
    <n v="61000"/>
    <s v="Dave Filoni"/>
    <x v="357"/>
    <s v="Matt Lanter"/>
    <s v="United States"/>
    <n v="8500000"/>
    <x v="398"/>
    <x v="146"/>
    <x v="49"/>
  </r>
  <r>
    <x v="381"/>
    <s v="https://www.youtube.com/watch?v=O92QxxgeCO8"/>
    <s v="O92QxxgeCO8"/>
    <s v="{'positive': 69, 'neutral': 107, 'negative': 74}"/>
    <n v="0.482517482517482"/>
    <s v="R"/>
    <x v="5"/>
    <n v="2008"/>
    <s v="August 15, 2008 (United States)"/>
    <n v="104000"/>
    <s v="Alexandre Aja"/>
    <x v="358"/>
    <s v="Kiefer Sutherland"/>
    <s v="United States"/>
    <n v="35000000"/>
    <x v="399"/>
    <x v="13"/>
    <x v="33"/>
  </r>
  <r>
    <x v="382"/>
    <s v="https://www.youtube.com/watch?v=GOlHAEajMi4"/>
    <s v="GOlHAEajMi4"/>
    <s v="{'positive': 42, 'neutral': 37, 'negative': 15}"/>
    <n v="0.73684210526315697"/>
    <s v="PG-13"/>
    <x v="1"/>
    <n v="2008"/>
    <s v="April 25, 2008 (United States)"/>
    <n v="43000"/>
    <s v="Michael McCullers"/>
    <x v="359"/>
    <s v="Tina Fey"/>
    <s v="United States"/>
    <n v="30000000"/>
    <x v="400"/>
    <x v="147"/>
    <x v="5"/>
  </r>
  <r>
    <x v="383"/>
    <s v="https://www.youtube.com/watch?v=RQGPdXnb2Gg"/>
    <s v="RQGPdXnb2Gg"/>
    <s v="{'positive': 126, 'neutral': 84, 'negative': 40}"/>
    <n v="0.75903614457831303"/>
    <s v="PG-13"/>
    <x v="2"/>
    <n v="2009"/>
    <s v="October 2, 2009 (United States)"/>
    <n v="65000"/>
    <s v="Drew Barrymore"/>
    <x v="360"/>
    <s v="Elliot Page"/>
    <s v="United States"/>
    <n v="15000000"/>
    <x v="401"/>
    <x v="81"/>
    <x v="35"/>
  </r>
  <r>
    <x v="384"/>
    <s v="https://www.youtube.com/watch?v=CzHoDZx0Qnw"/>
    <s v="CzHoDZx0Qnw"/>
    <s v="{'positive': 39, 'neutral': 34, 'negative': 5}"/>
    <n v="0.88636363636363602"/>
    <s v="PG-13"/>
    <x v="1"/>
    <n v="2009"/>
    <s v="October 9, 2009 (United States)"/>
    <n v="104000"/>
    <s v="Peter Billingsley"/>
    <x v="361"/>
    <s v="Vince Vaughn"/>
    <s v="United States"/>
    <n v="70000000"/>
    <x v="402"/>
    <x v="1"/>
    <x v="20"/>
  </r>
  <r>
    <x v="385"/>
    <s v="https://www.youtube.com/watch?v=rs8DiJaLhlY"/>
    <s v="rs8DiJaLhlY"/>
    <s v="{'positive': 15, 'neutral': 8, 'negative': 1}"/>
    <n v="0.9375"/>
    <s v="PG-13"/>
    <x v="2"/>
    <n v="2009"/>
    <s v="March 5, 2010 (Ireland)"/>
    <n v="20000"/>
    <s v="Neil Jordan"/>
    <x v="68"/>
    <s v="Colin Farrell"/>
    <s v="Ireland"/>
    <n v="12000000"/>
    <x v="403"/>
    <x v="148"/>
    <x v="35"/>
  </r>
  <r>
    <x v="386"/>
    <s v="https://www.youtube.com/watch?v=PPOaxHqoYxo"/>
    <s v="PPOaxHqoYxo"/>
    <s v="{'positive': 0, 'neutral': 2, 'negative': 1}"/>
    <n v="0"/>
    <s v="PG-13"/>
    <x v="5"/>
    <n v="2009"/>
    <s v="May 29, 2009 (United States)"/>
    <n v="192000"/>
    <s v="Sam Raimi"/>
    <x v="227"/>
    <s v="Alison Lohman"/>
    <s v="United States"/>
    <n v="30000000"/>
    <x v="404"/>
    <x v="1"/>
    <x v="5"/>
  </r>
  <r>
    <x v="387"/>
    <s v="https://www.youtube.com/watch?v=DqQe3OrsMKI"/>
    <s v="DqQe3OrsMKI"/>
    <s v="{'positive': 133, 'neutral': 70, 'negative': 47}"/>
    <n v="0.73888888888888804"/>
    <s v="R"/>
    <x v="4"/>
    <n v="2009"/>
    <s v="April 30, 2010 (United States)"/>
    <n v="211000"/>
    <s v="Niels Arden Oplev"/>
    <x v="362"/>
    <s v="Michael Nyqvist"/>
    <s v="Sweden"/>
    <n v="13000000"/>
    <x v="405"/>
    <x v="149"/>
    <x v="79"/>
  </r>
  <r>
    <x v="387"/>
    <s v="https://www.youtube.com/watch?v=DqQe3OrsMKI"/>
    <s v="DqQe3OrsMKI"/>
    <s v="{'positive': 133, 'neutral': 70, 'negative': 47}"/>
    <n v="0.73888888888888804"/>
    <s v="R"/>
    <x v="4"/>
    <n v="2011"/>
    <s v="December 21, 2011 (United States)"/>
    <n v="435000"/>
    <s v="David Fincher"/>
    <x v="226"/>
    <s v="Daniel Craig"/>
    <s v="United States"/>
    <n v="90000000"/>
    <x v="406"/>
    <x v="2"/>
    <x v="69"/>
  </r>
  <r>
    <x v="387"/>
    <s v="https://www.youtube.com/watch?v=DqQe3OrsMKI"/>
    <s v="DqQe3OrsMKI"/>
    <s v="{'positive': 133, 'neutral': 70, 'negative': 47}"/>
    <n v="0.73888888888888804"/>
    <s v="R"/>
    <x v="4"/>
    <n v="2009"/>
    <s v="April 30, 2010 (United States)"/>
    <n v="211000"/>
    <s v="Niels Arden Oplev"/>
    <x v="362"/>
    <s v="Michael Nyqvist"/>
    <s v="Sweden"/>
    <n v="13000000"/>
    <x v="405"/>
    <x v="149"/>
    <x v="79"/>
  </r>
  <r>
    <x v="387"/>
    <s v="https://www.youtube.com/watch?v=DqQe3OrsMKI"/>
    <s v="DqQe3OrsMKI"/>
    <s v="{'positive': 133, 'neutral': 70, 'negative': 47}"/>
    <n v="0.73888888888888804"/>
    <s v="R"/>
    <x v="4"/>
    <n v="2011"/>
    <s v="December 21, 2011 (United States)"/>
    <n v="435000"/>
    <s v="David Fincher"/>
    <x v="226"/>
    <s v="Daniel Craig"/>
    <s v="United States"/>
    <n v="90000000"/>
    <x v="406"/>
    <x v="2"/>
    <x v="69"/>
  </r>
  <r>
    <x v="388"/>
    <s v="https://www.youtube.com/watch?v=L6P3nI6VnlY"/>
    <s v="L6P3nI6VnlY"/>
    <s v="{'positive': 89, 'neutral': 105, 'negative': 56}"/>
    <n v="0.61379310344827498"/>
    <s v="R"/>
    <x v="1"/>
    <n v="2009"/>
    <s v="September 4, 2009 (United States)"/>
    <n v="46000"/>
    <s v="Mike Judge"/>
    <x v="151"/>
    <s v="Jason Bateman"/>
    <s v="United States"/>
    <n v="8000000"/>
    <x v="407"/>
    <x v="150"/>
    <x v="51"/>
  </r>
  <r>
    <x v="389"/>
    <s v="https://www.youtube.com/watch?v=GC2TzspJn5A"/>
    <s v="GC2TzspJn5A"/>
    <s v="{'positive': 102, 'neutral': 92, 'negative': 57}"/>
    <n v="0.64150943396226401"/>
    <s v="R"/>
    <x v="1"/>
    <n v="2009"/>
    <s v="November 6, 2009 (United States)"/>
    <n v="129000"/>
    <s v="Grant Heslov"/>
    <x v="363"/>
    <s v="Ewan McGregor"/>
    <s v="United States"/>
    <n v="25000000"/>
    <x v="408"/>
    <x v="16"/>
    <x v="18"/>
  </r>
  <r>
    <x v="390"/>
    <s v="https://www.youtube.com/watch?v=uBPEr0csKCY"/>
    <s v="uBPEr0csKCY"/>
    <s v="{'positive': 45, 'neutral': 42, 'negative': 24}"/>
    <n v="0.65217391304347805"/>
    <s v="PG-13"/>
    <x v="3"/>
    <n v="2009"/>
    <s v="June 5, 2009 (United States)"/>
    <n v="68000"/>
    <s v="Brad Silberling"/>
    <x v="364"/>
    <s v="Will Ferrell"/>
    <s v="United States"/>
    <n v="100000000"/>
    <x v="409"/>
    <x v="1"/>
    <x v="56"/>
  </r>
  <r>
    <x v="391"/>
    <s v="https://www.youtube.com/watch?v=Ell2a6o_6lY"/>
    <s v="Ell2a6o_6lY"/>
    <s v="{'positive': 81, 'neutral': 52, 'negative': 23}"/>
    <n v="0.77884615384615297"/>
    <s v="R"/>
    <x v="2"/>
    <n v="2009"/>
    <s v="February 5, 2010 (United States)"/>
    <n v="108000"/>
    <s v="Tom Ford"/>
    <x v="365"/>
    <s v="Colin Firth"/>
    <s v="United States"/>
    <n v="7000000"/>
    <x v="410"/>
    <x v="151"/>
    <x v="5"/>
  </r>
  <r>
    <x v="392"/>
    <s v="https://www.youtube.com/watch?v=gBj3QJvBDTM"/>
    <s v="gBj3QJvBDTM"/>
    <s v="{'positive': 15, 'neutral': 10, 'negative': 1}"/>
    <n v="0.9375"/>
    <s v="Unrated"/>
    <x v="2"/>
    <n v="2009"/>
    <s v="February 18, 2011 (United States)"/>
    <n v="1600"/>
    <s v="Philippe Diaz"/>
    <x v="366"/>
    <s v="Keller Wortham"/>
    <s v="United States"/>
    <m/>
    <x v="411"/>
    <x v="152"/>
    <x v="5"/>
  </r>
  <r>
    <x v="393"/>
    <s v="https://www.youtube.com/watch?v=hRh1-cyWfGQ"/>
    <s v="hRh1-cyWfGQ"/>
    <s v="{'positive': 45, 'neutral': 26, 'negative': 15}"/>
    <n v="0.75"/>
    <s v="R"/>
    <x v="1"/>
    <n v="2009"/>
    <s v="November 13, 2009 (United States)"/>
    <n v="108000"/>
    <s v="Richard Curtis"/>
    <x v="367"/>
    <s v="Philip Seymour Hoffman"/>
    <s v="United Kingdom"/>
    <n v="50000000"/>
    <x v="412"/>
    <x v="1"/>
    <x v="58"/>
  </r>
  <r>
    <x v="394"/>
    <s v="https://www.youtube.com/watch?v=gFzLMGKtY04"/>
    <s v="gFzLMGKtY04"/>
    <s v="{'positive': 109, 'neutral': 76, 'negative': 65}"/>
    <n v="0.62643678160919503"/>
    <s v="PG"/>
    <x v="3"/>
    <n v="2009"/>
    <s v="April 10, 2009 (United States)"/>
    <n v="71000"/>
    <s v="James Wong"/>
    <x v="368"/>
    <s v="Justin Chatwin"/>
    <s v="United States"/>
    <n v="30000000"/>
    <x v="413"/>
    <x v="8"/>
    <x v="21"/>
  </r>
  <r>
    <x v="395"/>
    <s v="https://www.youtube.com/watch?v=hEDYyX-pafM"/>
    <s v="hEDYyX-pafM"/>
    <s v="{'positive': 4, 'neutral': 7, 'negative': 1}"/>
    <n v="0.8"/>
    <s v="R"/>
    <x v="1"/>
    <n v="2009"/>
    <s v="July 8, 2009 (France)"/>
    <n v="39000"/>
    <s v="David Mackenzie"/>
    <x v="369"/>
    <s v="Ashton Kutcher"/>
    <s v="United States"/>
    <m/>
    <x v="414"/>
    <x v="153"/>
    <x v="42"/>
  </r>
  <r>
    <x v="396"/>
    <s v="https://www.youtube.com/watch?v=Cd9t9yHK7Mw"/>
    <s v="Cd9t9yHK7Mw"/>
    <s v="{'positive': 101, 'neutral': 88, 'negative': 61}"/>
    <n v="0.62345679012345601"/>
    <s v="R"/>
    <x v="5"/>
    <n v="2009"/>
    <s v="October 1, 2010 (United States)"/>
    <n v="81000"/>
    <s v="Christian Alvart"/>
    <x v="370"/>
    <s v="RenÃ©e Zellweger"/>
    <s v="United States"/>
    <n v="26000000"/>
    <x v="415"/>
    <x v="106"/>
    <x v="13"/>
  </r>
  <r>
    <x v="397"/>
    <s v="https://www.youtube.com/watch?v=U2ke0QhSfoA"/>
    <s v="U2ke0QhSfoA"/>
    <s v="{'positive': 11, 'neutral': 7, 'negative': 3}"/>
    <n v="0.78571428571428503"/>
    <s v="R"/>
    <x v="3"/>
    <n v="2009"/>
    <s v="June 12, 2009 (United States)"/>
    <n v="189000"/>
    <s v="Tony Scott"/>
    <x v="371"/>
    <s v="Denzel Washington"/>
    <s v="United States"/>
    <n v="100000000"/>
    <x v="416"/>
    <x v="2"/>
    <x v="14"/>
  </r>
  <r>
    <x v="398"/>
    <s v="https://www.youtube.com/watch?v=FtbsGSzTOyI"/>
    <s v="FtbsGSzTOyI"/>
    <s v="{'positive': 60, 'neutral': 22, 'negative': 8}"/>
    <n v="0.88235294117647001"/>
    <s v="R"/>
    <x v="1"/>
    <n v="2009"/>
    <s v="December 25, 2009 (United States)"/>
    <n v="88000"/>
    <s v="Nancy Meyers"/>
    <x v="175"/>
    <s v="Meryl Streep"/>
    <s v="United States"/>
    <n v="85000000"/>
    <x v="417"/>
    <x v="1"/>
    <x v="16"/>
  </r>
  <r>
    <x v="399"/>
    <s v="https://www.youtube.com/watch?v=W34hF0rsj94"/>
    <s v="W34hF0rsj94"/>
    <s v="{'positive': 33, 'neutral': 26, 'negative': 25}"/>
    <n v="0.568965517241379"/>
    <s v="R"/>
    <x v="5"/>
    <n v="1981"/>
    <s v="October 30, 1981 (United States)"/>
    <n v="77000"/>
    <s v="Rick Rosenthal"/>
    <x v="27"/>
    <s v="Jamie Lee Curtis"/>
    <s v="United States"/>
    <n v="2500000"/>
    <x v="418"/>
    <x v="154"/>
    <x v="51"/>
  </r>
  <r>
    <x v="399"/>
    <s v="https://www.youtube.com/watch?v=W34hF0rsj94"/>
    <s v="W34hF0rsj94"/>
    <s v="{'positive': 33, 'neutral': 26, 'negative': 25}"/>
    <n v="0.568965517241379"/>
    <s v="R"/>
    <x v="5"/>
    <n v="2009"/>
    <s v="August 28, 2009 (United States)"/>
    <n v="50000"/>
    <s v="Rob Zombie"/>
    <x v="43"/>
    <s v="Scout Taylor-Compton"/>
    <s v="United States"/>
    <n v="15000000"/>
    <x v="419"/>
    <x v="5"/>
    <x v="36"/>
  </r>
  <r>
    <x v="400"/>
    <s v="https://www.youtube.com/watch?v=yXaj_O_U0LA"/>
    <s v="yXaj_O_U0LA"/>
    <s v="{'positive': 79, 'neutral': 49, 'negative': 43}"/>
    <n v="0.64754098360655699"/>
    <s v="R"/>
    <x v="2"/>
    <n v="2009"/>
    <s v="March 10, 2010 (France)"/>
    <n v="71000"/>
    <s v="Atom Egoyan"/>
    <x v="372"/>
    <s v="Julianne Moore"/>
    <s v="United States"/>
    <n v="14000000"/>
    <x v="420"/>
    <x v="155"/>
    <x v="27"/>
  </r>
  <r>
    <x v="401"/>
    <s v="https://www.youtube.com/watch?v=uOXKF1mb9Hc"/>
    <s v="uOXKF1mb9Hc"/>
    <s v="{'positive': 76, 'neutral': 79, 'negative': 95}"/>
    <n v="0.44444444444444398"/>
    <s v="R"/>
    <x v="0"/>
    <n v="2009"/>
    <s v="October 9, 2009 (Spain)"/>
    <n v="67000"/>
    <s v="Alejandro AmenÃ¡bar"/>
    <x v="373"/>
    <s v="Rachel Weisz"/>
    <s v="Spain"/>
    <n v="70000000"/>
    <x v="421"/>
    <x v="156"/>
    <x v="46"/>
  </r>
  <r>
    <x v="402"/>
    <s v="https://www.youtube.com/watch?v=n2Y3GoN2PGw"/>
    <s v="n2Y3GoN2PGw"/>
    <s v="{'positive': 113, 'neutral': 85, 'negative': 52}"/>
    <n v="0.68484848484848404"/>
    <s v="R"/>
    <x v="1"/>
    <n v="2009"/>
    <s v="April 23, 2010 (United States)"/>
    <n v="39000"/>
    <s v="Derrick Borte"/>
    <x v="374"/>
    <s v="Demi Moore"/>
    <s v="United States"/>
    <n v="10000000"/>
    <x v="422"/>
    <x v="157"/>
    <x v="27"/>
  </r>
  <r>
    <x v="403"/>
    <s v="https://www.youtube.com/watch?v=IGrpoxBlCNo"/>
    <s v="IGrpoxBlCNo"/>
    <s v="{'positive': 114, 'neutral': 82, 'negative': 54}"/>
    <n v="0.67857142857142805"/>
    <s v="R"/>
    <x v="3"/>
    <n v="2009"/>
    <s v="January 8, 2010 (United States)"/>
    <n v="124000"/>
    <s v="Michael Spierig"/>
    <x v="375"/>
    <s v="Ethan Hawke"/>
    <s v="Australia"/>
    <n v="20000000"/>
    <x v="423"/>
    <x v="104"/>
    <x v="49"/>
  </r>
  <r>
    <x v="404"/>
    <s v="https://www.youtube.com/watch?v=eRbp-dd1QvM"/>
    <s v="eRbp-dd1QvM"/>
    <s v="{'positive': 135, 'neutral': 71, 'negative': 32}"/>
    <n v="0.80838323353293395"/>
    <s v="PG-13"/>
    <x v="2"/>
    <n v="2009"/>
    <s v="February 5, 2010 (United States)"/>
    <n v="131000"/>
    <s v="Lone Scherfig"/>
    <x v="376"/>
    <s v="Carey Mulligan"/>
    <s v="United Kingdom"/>
    <n v="7500000"/>
    <x v="424"/>
    <x v="16"/>
    <x v="15"/>
  </r>
  <r>
    <x v="405"/>
    <s v="https://www.youtube.com/watch?v=Y0349E7kFEM"/>
    <s v="Y0349E7kFEM"/>
    <s v="{'positive': 126, 'neutral': 74, 'negative': 50}"/>
    <n v="0.71590909090909005"/>
    <s v="R"/>
    <x v="2"/>
    <n v="2009"/>
    <s v="February 5, 2010 (United States)"/>
    <n v="86000"/>
    <s v="Scott Cooper"/>
    <x v="377"/>
    <s v="Jeff Bridges"/>
    <s v="United States"/>
    <n v="7000000"/>
    <x v="425"/>
    <x v="81"/>
    <x v="50"/>
  </r>
  <r>
    <x v="406"/>
    <s v="https://www.youtube.com/watch?v=t2koYVqwzT4"/>
    <s v="t2koYVqwzT4"/>
    <s v="{'positive': 89, 'neutral': 108, 'negative': 53}"/>
    <n v="0.62676056338028097"/>
    <s v="R"/>
    <x v="3"/>
    <n v="2009"/>
    <s v="April 17, 2009 (United States)"/>
    <n v="143000"/>
    <s v="Mark Neveldine"/>
    <x v="378"/>
    <s v="Jason Statham"/>
    <s v="United States"/>
    <n v="20000000"/>
    <x v="426"/>
    <x v="104"/>
    <x v="27"/>
  </r>
  <r>
    <x v="407"/>
    <s v="https://www.youtube.com/watch?v=lglMx3_kKcc"/>
    <s v="lglMx3_kKcc"/>
    <s v="{'positive': 41, 'neutral': 32, 'negative': 15}"/>
    <n v="0.73214285714285698"/>
    <s v="R"/>
    <x v="3"/>
    <n v="2009"/>
    <s v="February 13, 2009 (United States)"/>
    <n v="93000"/>
    <s v="Tom Tykwer"/>
    <x v="379"/>
    <s v="Clive Owen"/>
    <s v="United States"/>
    <n v="50000000"/>
    <x v="427"/>
    <x v="2"/>
    <x v="28"/>
  </r>
  <r>
    <x v="408"/>
    <s v="https://www.youtube.com/watch?v=QWhTye_i_WE"/>
    <s v="QWhTye_i_WE"/>
    <s v="{'positive': 11, 'neutral': 18, 'negative': 8}"/>
    <n v="0.57894736842105199"/>
    <s v="PG-13"/>
    <x v="2"/>
    <n v="2009"/>
    <s v="January 30, 2009 (United States)"/>
    <n v="78000"/>
    <s v="Charles Guard"/>
    <x v="380"/>
    <s v="Emily Browning"/>
    <s v="United States"/>
    <m/>
    <x v="428"/>
    <x v="14"/>
    <x v="41"/>
  </r>
  <r>
    <x v="409"/>
    <s v="https://www.youtube.com/watch?v=afxUFef1fNY"/>
    <s v="afxUFef1fNY"/>
    <s v="{'positive': 11, 'neutral': 20, 'negative': 6}"/>
    <n v="0.64705882352941102"/>
    <s v="R"/>
    <x v="5"/>
    <n v="1981"/>
    <s v="February 11, 1981 (United States)"/>
    <n v="19000"/>
    <s v="George Mihalka"/>
    <x v="381"/>
    <s v="Paul Kelman"/>
    <s v="Canada"/>
    <m/>
    <x v="429"/>
    <x v="158"/>
    <x v="38"/>
  </r>
  <r>
    <x v="409"/>
    <s v="https://www.youtube.com/watch?v=afxUFef1fNY"/>
    <s v="afxUFef1fNY"/>
    <s v="{'positive': 11, 'neutral': 20, 'negative': 6}"/>
    <n v="0.64705882352941102"/>
    <s v="R"/>
    <x v="5"/>
    <n v="2009"/>
    <s v="January 16, 2009 (United States)"/>
    <n v="55000"/>
    <s v="Patrick Lussier"/>
    <x v="382"/>
    <s v="Jensen Ackles"/>
    <s v="United States"/>
    <n v="15000000"/>
    <x v="430"/>
    <x v="104"/>
    <x v="29"/>
  </r>
  <r>
    <x v="410"/>
    <s v="https://www.youtube.com/watch?v=ozRK7VXQl-k"/>
    <s v="ozRK7VXQl-k"/>
    <s v="{'positive': 129, 'neutral': 78, 'negative': 43}"/>
    <n v="0.75"/>
    <s v="PG-13"/>
    <x v="7"/>
    <n v="2009"/>
    <s v="August 7, 2009 (United States)"/>
    <n v="111000"/>
    <s v="Nora Ephron"/>
    <x v="383"/>
    <s v="Amy Adams"/>
    <s v="United States"/>
    <n v="40000000"/>
    <x v="431"/>
    <x v="2"/>
    <x v="45"/>
  </r>
  <r>
    <x v="411"/>
    <s v="https://www.youtube.com/watch?v=d-jE5WJ7J28"/>
    <s v="d-jE5WJ7J28"/>
    <s v="{'positive': 67, 'neutral': 54, 'negative': 22}"/>
    <n v="0.75280898876404401"/>
    <s v="PG"/>
    <x v="1"/>
    <n v="2009"/>
    <s v="February 13, 2009 (United States)"/>
    <n v="76000"/>
    <s v="P.J. Hogan"/>
    <x v="384"/>
    <s v="Isla Fisher"/>
    <s v="United States"/>
    <m/>
    <x v="432"/>
    <x v="10"/>
    <x v="19"/>
  </r>
  <r>
    <x v="412"/>
    <s v="https://www.youtube.com/watch?v=SX2PWpcJlrY"/>
    <s v="SX2PWpcJlrY"/>
    <s v="{'positive': 91, 'neutral': 71, 'negative': 27}"/>
    <n v="0.77118644067796605"/>
    <s v="PG"/>
    <x v="3"/>
    <n v="2009"/>
    <s v="March 13, 2009 (United States)"/>
    <n v="57000"/>
    <s v="Andy Fickman"/>
    <x v="385"/>
    <s v="Dwayne Johnson"/>
    <s v="United States"/>
    <n v="65000000"/>
    <x v="433"/>
    <x v="22"/>
    <x v="49"/>
  </r>
  <r>
    <x v="413"/>
    <s v="https://www.youtube.com/watch?v=_qApXdc1WPY"/>
    <s v="_qApXdc1WPY"/>
    <s v="{'positive': 94, 'neutral': 114, 'negative': 42}"/>
    <n v="0.69117647058823495"/>
    <s v="PG-13"/>
    <x v="8"/>
    <n v="2009"/>
    <s v="September 9, 2009 (United States)"/>
    <n v="135000"/>
    <s v="Shane Acker"/>
    <x v="386"/>
    <s v="Elijah Wood"/>
    <s v="United States"/>
    <n v="30000000"/>
    <x v="434"/>
    <x v="3"/>
    <x v="80"/>
  </r>
  <r>
    <x v="414"/>
    <s v="https://www.youtube.com/watch?v=7uKX_9r3X1g"/>
    <s v="7uKX_9r3X1g"/>
    <s v="{'positive': 2, 'neutral': 4, 'negative': 2}"/>
    <n v="0.5"/>
    <s v="PG"/>
    <x v="7"/>
    <n v="2009"/>
    <s v="January 8, 2010 (United States)"/>
    <n v="59000"/>
    <s v="Jean-Marc VallÃ©e"/>
    <x v="387"/>
    <s v="Emily Blunt"/>
    <s v="United Kingdom"/>
    <n v="35000000"/>
    <x v="435"/>
    <x v="159"/>
    <x v="36"/>
  </r>
  <r>
    <x v="415"/>
    <s v="https://www.youtube.com/watch?v=VDCt5QK8WiM"/>
    <s v="VDCt5QK8WiM"/>
    <s v="{'positive': 13, 'neutral': 26, 'negative': 11}"/>
    <n v="0.54166666666666596"/>
    <s v="R"/>
    <x v="2"/>
    <n v="2009"/>
    <s v="June 4, 2010 (United States)"/>
    <n v="95000"/>
    <s v="Vincenzo Natali"/>
    <x v="388"/>
    <s v="Adrien Brody"/>
    <s v="Canada"/>
    <n v="30000000"/>
    <x v="436"/>
    <x v="160"/>
    <x v="19"/>
  </r>
  <r>
    <x v="416"/>
    <s v="https://www.youtube.com/watch?v=l69ARbQt-Ko"/>
    <s v="l69ARbQt-Ko"/>
    <s v="{'positive': 108, 'neutral': 68, 'negative': 43}"/>
    <n v="0.71523178807946997"/>
    <s v="R"/>
    <x v="4"/>
    <n v="2009"/>
    <s v="March 26, 2010 (United States)"/>
    <n v="95000"/>
    <s v="Jacques Audiard"/>
    <x v="389"/>
    <s v="Tahar Rahim"/>
    <s v="France"/>
    <n v="13000000"/>
    <x v="437"/>
    <x v="161"/>
    <x v="81"/>
  </r>
  <r>
    <x v="417"/>
    <s v="https://www.youtube.com/watch?v=KGEDVTiI6E4"/>
    <s v="KGEDVTiI6E4"/>
    <s v="{'positive': 15, 'neutral': 8, 'negative': 11}"/>
    <n v="0.57692307692307598"/>
    <s v="PG-13"/>
    <x v="2"/>
    <n v="2009"/>
    <s v="June 26, 2009 (United States)"/>
    <n v="91000"/>
    <s v="Nick Cassavetes"/>
    <x v="390"/>
    <s v="Cameron Diaz"/>
    <s v="United States"/>
    <n v="30000000"/>
    <x v="438"/>
    <x v="162"/>
    <x v="13"/>
  </r>
  <r>
    <x v="418"/>
    <s v="https://www.youtube.com/watch?v=KBDE4uznmIw"/>
    <s v="KBDE4uznmIw"/>
    <s v="{'positive': 59, 'neutral': 58, 'negative': 26}"/>
    <n v="0.69411764705882295"/>
    <s v="PG"/>
    <x v="1"/>
    <n v="2009"/>
    <s v="January 9, 2009 (United States)"/>
    <n v="102000"/>
    <s v="Gary Winick"/>
    <x v="391"/>
    <s v="Kate Hudson"/>
    <s v="United States"/>
    <n v="30000000"/>
    <x v="439"/>
    <x v="21"/>
    <x v="48"/>
  </r>
  <r>
    <x v="419"/>
    <s v="https://www.youtube.com/watch?v=jX71XvnMDys"/>
    <s v="jX71XvnMDys"/>
    <s v="{'positive': 72, 'neutral': 29, 'negative': 16}"/>
    <n v="0.81818181818181801"/>
    <s v="PG-13"/>
    <x v="3"/>
    <n v="2009"/>
    <s v="September 25, 2009 (United States)"/>
    <n v="171000"/>
    <s v="Jonathan Mostow"/>
    <x v="392"/>
    <s v="Bruce Willis"/>
    <s v="United States"/>
    <n v="80000000"/>
    <x v="440"/>
    <x v="10"/>
    <x v="48"/>
  </r>
  <r>
    <x v="420"/>
    <s v="https://www.youtube.com/watch?v=dQgoGccHJD4"/>
    <s v="dQgoGccHJD4"/>
    <s v="{'positive': 110, 'neutral': 72, 'negative': 68}"/>
    <n v="0.61797752808988704"/>
    <s v="Not Rated"/>
    <x v="3"/>
    <n v="2009"/>
    <s v="March 31, 2010 (Denmark)"/>
    <n v="57000"/>
    <s v="Nicolas Winding Refn"/>
    <x v="393"/>
    <s v="Mads Mikkelsen"/>
    <s v="Denmark"/>
    <m/>
    <x v="441"/>
    <x v="16"/>
    <x v="34"/>
  </r>
  <r>
    <x v="421"/>
    <s v="https://www.youtube.com/watch?v=kzciY15Q3BA"/>
    <s v="kzciY15Q3BA"/>
    <s v="{'positive': 113, 'neutral': 87, 'negative': 50}"/>
    <n v="0.69325153374233095"/>
    <s v="R"/>
    <x v="1"/>
    <n v="2009"/>
    <s v="July 31, 2009 (United States)"/>
    <n v="116000"/>
    <s v="Judd Apatow"/>
    <x v="1"/>
    <s v="Adam Sandler"/>
    <s v="United States"/>
    <n v="75000000"/>
    <x v="442"/>
    <x v="1"/>
    <x v="82"/>
  </r>
  <r>
    <x v="422"/>
    <s v="https://www.youtube.com/watch?v=XKxcf50t1xE"/>
    <s v="XKxcf50t1xE"/>
    <s v="{'positive': 101, 'neutral': 79, 'negative': 70}"/>
    <n v="0.59064327485380097"/>
    <s v="R"/>
    <x v="5"/>
    <n v="2009"/>
    <s v="October 23, 2009 (United States)"/>
    <n v="105000"/>
    <s v="Kevin Greutert"/>
    <x v="278"/>
    <s v="Tobin Bell"/>
    <s v="Canada"/>
    <n v="11000000"/>
    <x v="443"/>
    <x v="26"/>
    <x v="38"/>
  </r>
  <r>
    <x v="423"/>
    <s v="https://www.youtube.com/watch?v=_u6pg8fuSB4"/>
    <s v="_u6pg8fuSB4"/>
    <s v="{'positive': 92, 'neutral': 79, 'negative': 54}"/>
    <n v="0.63013698630136905"/>
    <s v="Not Rated"/>
    <x v="2"/>
    <n v="2009"/>
    <s v="September 11, 2009 (United Kingdom)"/>
    <n v="60000"/>
    <s v="Andrea Arnold"/>
    <x v="394"/>
    <s v="Katie Jarvis"/>
    <s v="Netherlands"/>
    <n v="3000000"/>
    <x v="444"/>
    <x v="16"/>
    <x v="45"/>
  </r>
  <r>
    <x v="424"/>
    <s v="https://www.youtube.com/watch?v=Pl3KNqCEtQ4"/>
    <s v="Pl3KNqCEtQ4"/>
    <s v="{'positive': 102, 'neutral': 116, 'negative': 32}"/>
    <n v="0.76119402985074602"/>
    <s v="PG-13"/>
    <x v="3"/>
    <n v="2009"/>
    <s v="February 6, 2009 (United States)"/>
    <n v="107000"/>
    <s v="Paul McGuigan"/>
    <x v="395"/>
    <s v="Camilla Belle"/>
    <s v="United States"/>
    <n v="38000000"/>
    <x v="445"/>
    <x v="61"/>
    <x v="35"/>
  </r>
  <r>
    <x v="425"/>
    <s v="https://www.youtube.com/watch?v=C_F8lpJXUTA"/>
    <s v="C_F8lpJXUTA"/>
    <s v="{'positive': 100, 'neutral': 55, 'negative': 95}"/>
    <n v="0.512820512820512"/>
    <s v="R"/>
    <x v="2"/>
    <n v="2009"/>
    <s v="December 16, 2009 (Brazil)"/>
    <n v="37000"/>
    <s v="Agnieszka Wojtowicz-Vosloo"/>
    <x v="396"/>
    <s v="Christina Ricci"/>
    <s v="United States"/>
    <n v="4500000"/>
    <x v="446"/>
    <x v="163"/>
    <x v="19"/>
  </r>
  <r>
    <x v="426"/>
    <s v="https://www.youtube.com/watch?v=cSAmAP_yWpY"/>
    <s v="cSAmAP_yWpY"/>
    <s v="{'positive': 36, 'neutral': 34, 'negative': 18}"/>
    <n v="0.66666666666666596"/>
    <s v="PG-13"/>
    <x v="2"/>
    <n v="2009"/>
    <s v="December 25, 2009 (United States)"/>
    <n v="43000"/>
    <s v="Rob Marshall"/>
    <x v="397"/>
    <s v="Daniel Day-Lewis"/>
    <s v="United Kingdom"/>
    <n v="80000000"/>
    <x v="447"/>
    <x v="87"/>
    <x v="28"/>
  </r>
  <r>
    <x v="427"/>
    <s v="https://www.youtube.com/watch?v=bXk6H17Ecjw"/>
    <s v="bXk6H17Ecjw"/>
    <s v="{'positive': 102, 'neutral': 74, 'negative': 74}"/>
    <n v="0.57954545454545403"/>
    <s v="PG-13"/>
    <x v="2"/>
    <n v="2009"/>
    <s v="April 24, 2009 (United States)"/>
    <n v="31000"/>
    <s v="Steve Shill"/>
    <x v="398"/>
    <s v="BeyoncÃ©"/>
    <s v="United States"/>
    <n v="20000000"/>
    <x v="448"/>
    <x v="36"/>
    <x v="47"/>
  </r>
  <r>
    <x v="428"/>
    <s v="https://www.youtube.com/watch?v=dfzmYp60I7w"/>
    <s v="dfzmYp60I7w"/>
    <s v="{'positive': 77, 'neutral': 99, 'negative': 31}"/>
    <n v="0.71296296296296202"/>
    <s v="PG"/>
    <x v="3"/>
    <n v="2009"/>
    <s v="January 16, 2009 (United States)"/>
    <n v="105000"/>
    <s v="Steve Carr"/>
    <x v="399"/>
    <s v="Kevin James"/>
    <s v="United States"/>
    <n v="26000000"/>
    <x v="449"/>
    <x v="2"/>
    <x v="31"/>
  </r>
  <r>
    <x v="429"/>
    <s v="https://www.youtube.com/watch?v=nSOjMkoBYYA"/>
    <s v="nSOjMkoBYYA"/>
    <s v="{'positive': 75, 'neutral': 122, 'negative': 53}"/>
    <n v="0.5859375"/>
    <s v="PG-13"/>
    <x v="2"/>
    <n v="2009"/>
    <s v="November 6, 2009 (United States)"/>
    <n v="90000"/>
    <s v="Richard Kelly"/>
    <x v="91"/>
    <s v="Cameron Diaz"/>
    <s v="United States"/>
    <n v="30000000"/>
    <x v="450"/>
    <x v="0"/>
    <x v="73"/>
  </r>
  <r>
    <x v="430"/>
    <s v="https://www.youtube.com/watch?v=FnJdK1EcmEY"/>
    <s v="FnJdK1EcmEY"/>
    <s v="{'positive': 70, 'neutral': 39, 'negative': 31}"/>
    <n v="0.69306930693069302"/>
    <s v="PG-13"/>
    <x v="2"/>
    <n v="1990"/>
    <s v="May 31, 1991 (United States)"/>
    <n v="3700"/>
    <s v="Giuseppe Tornatore"/>
    <x v="400"/>
    <s v="Marcello Mastroianni"/>
    <s v="Italy"/>
    <m/>
    <x v="451"/>
    <x v="164"/>
    <x v="28"/>
  </r>
  <r>
    <x v="430"/>
    <s v="https://www.youtube.com/watch?v=FnJdK1EcmEY"/>
    <s v="FnJdK1EcmEY"/>
    <s v="{'positive': 70, 'neutral': 39, 'negative': 31}"/>
    <n v="0.69306930693069302"/>
    <s v="PG-13"/>
    <x v="0"/>
    <n v="2009"/>
    <s v="December 4, 2009 (United States)"/>
    <n v="60000"/>
    <s v="Kirk Jones"/>
    <x v="401"/>
    <s v="Robert De Niro"/>
    <s v="United States"/>
    <n v="21000000"/>
    <x v="452"/>
    <x v="48"/>
    <x v="5"/>
  </r>
  <r>
    <x v="431"/>
    <s v="https://www.youtube.com/watch?v=-2iBfm1x7vU"/>
    <s v="-2iBfm1x7vU"/>
    <s v="{'positive': 0, 'neutral': 1, 'negative': 0}"/>
    <n v="0"/>
    <s v="PG-13"/>
    <x v="1"/>
    <n v="2009"/>
    <s v="July 10, 2009 (United States)"/>
    <n v="34000"/>
    <s v="Chris Columbus"/>
    <x v="402"/>
    <s v="Hayden Panettiere"/>
    <s v="United States"/>
    <n v="18000000"/>
    <x v="453"/>
    <x v="109"/>
    <x v="56"/>
  </r>
  <r>
    <x v="432"/>
    <s v="https://www.youtube.com/watch?v=H_yYzY-E3Cc"/>
    <s v="H_yYzY-E3Cc"/>
    <s v="{'positive': 85, 'neutral': 98, 'negative': 67}"/>
    <n v="0.55921052631578905"/>
    <s v="R"/>
    <x v="2"/>
    <n v="1991"/>
    <s v="March 29, 1991 (United States)"/>
    <n v="1100"/>
    <s v="Rodman Flender"/>
    <x v="403"/>
    <s v="Brooke Adams"/>
    <s v="United States"/>
    <m/>
    <x v="454"/>
    <x v="165"/>
    <x v="52"/>
  </r>
  <r>
    <x v="432"/>
    <s v="https://www.youtube.com/watch?v=H_yYzY-E3Cc"/>
    <s v="H_yYzY-E3Cc"/>
    <s v="{'positive': 85, 'neutral': 98, 'negative': 67}"/>
    <n v="0.55921052631578905"/>
    <s v="PG-13"/>
    <x v="2"/>
    <n v="2009"/>
    <s v="January 9, 2009 (United States)"/>
    <n v="50000"/>
    <s v="David S. Goyer"/>
    <x v="320"/>
    <s v="Odette Annable"/>
    <s v="United States"/>
    <n v="16000000"/>
    <x v="455"/>
    <x v="18"/>
    <x v="39"/>
  </r>
  <r>
    <x v="433"/>
    <s v="https://www.youtube.com/watch?v=FSIxWtVTF6I"/>
    <s v="FSIxWtVTF6I"/>
    <s v="{'positive': 2, 'neutral': 9, 'negative': 14}"/>
    <n v="0.125"/>
    <s v="R"/>
    <x v="2"/>
    <n v="2009"/>
    <s v="April 30, 2009 (South Korea)"/>
    <n v="44000"/>
    <s v="Park Chan-Wook"/>
    <x v="404"/>
    <s v="Kang-ho Song"/>
    <s v="South Korea"/>
    <n v="5000000"/>
    <x v="456"/>
    <x v="166"/>
    <x v="6"/>
  </r>
  <r>
    <x v="434"/>
    <s v="https://www.youtube.com/watch?v=kDDv6pAbN_U"/>
    <s v="kDDv6pAbN_U"/>
    <s v="{'positive': 90, 'neutral': 102, 'negative': 59}"/>
    <n v="0.60402684563758302"/>
    <s v="R"/>
    <x v="7"/>
    <n v="2009"/>
    <s v="January 16, 2009 (United States)"/>
    <n v="42000"/>
    <s v="George Tillman Jr."/>
    <x v="405"/>
    <s v="Jamal Woolard"/>
    <s v="United States"/>
    <n v="20000000"/>
    <x v="457"/>
    <x v="81"/>
    <x v="37"/>
  </r>
  <r>
    <x v="435"/>
    <s v="https://www.youtube.com/watch?v=bOhI6UCWbDo"/>
    <s v="bOhI6UCWbDo"/>
    <s v="{'positive': 15, 'neutral': 9, 'negative': 1}"/>
    <n v="0.9375"/>
    <s v="R"/>
    <x v="1"/>
    <n v="2009"/>
    <s v="December 4, 2009 (United States)"/>
    <n v="8000"/>
    <s v="Cheryl Hines"/>
    <x v="406"/>
    <s v="Meg Ryan"/>
    <s v="United States"/>
    <m/>
    <x v="458"/>
    <x v="167"/>
    <x v="44"/>
  </r>
  <r>
    <x v="436"/>
    <s v="https://www.youtube.com/watch?v=mtJfr-a_oHQ"/>
    <s v="mtJfr-a_oHQ"/>
    <s v="{'positive': 109, 'neutral': 89, 'negative': 52}"/>
    <n v="0.67701863354037195"/>
    <s v="PG-13"/>
    <x v="1"/>
    <n v="2009"/>
    <s v="September 4, 2009 (United States)"/>
    <n v="40000"/>
    <s v="Phil Traill"/>
    <x v="407"/>
    <s v="Sandra Bullock"/>
    <s v="United States"/>
    <n v="15000000"/>
    <x v="459"/>
    <x v="21"/>
    <x v="5"/>
  </r>
  <r>
    <x v="437"/>
    <s v="https://www.youtube.com/watch?v=RhY8AP806tU"/>
    <s v="RhY8AP806tU"/>
    <s v="{'positive': 154, 'neutral': 60, 'negative': 36}"/>
    <n v="0.81052631578947298"/>
    <s v="PG"/>
    <x v="1"/>
    <n v="2009"/>
    <s v="November 25, 2009 (United States)"/>
    <n v="37000"/>
    <s v="Walt Becker"/>
    <x v="408"/>
    <s v="Robin Williams"/>
    <s v="United States"/>
    <n v="35000000"/>
    <x v="460"/>
    <x v="22"/>
    <x v="39"/>
  </r>
  <r>
    <x v="438"/>
    <s v="https://www.youtube.com/watch?v=iC7jREW6cv8"/>
    <s v="iC7jREW6cv8"/>
    <s v="{'positive': 26, 'neutral': 46, 'negative': 18}"/>
    <n v="0.59090909090909005"/>
    <s v="R"/>
    <x v="7"/>
    <n v="2009"/>
    <s v="December 25, 2009 (United Kingdom)"/>
    <n v="36000"/>
    <s v="Sam Taylor-Johnson"/>
    <x v="409"/>
    <s v="Aaron Taylor-Johnson"/>
    <s v="United Kingdom"/>
    <m/>
    <x v="461"/>
    <x v="168"/>
    <x v="49"/>
  </r>
  <r>
    <x v="439"/>
    <s v="https://www.youtube.com/watch?v=A2F4Drc15fM"/>
    <s v="A2F4Drc15fM"/>
    <s v="{'positive': 106, 'neutral': 97, 'negative': 47}"/>
    <n v="0.69281045751633896"/>
    <s v="R"/>
    <x v="2"/>
    <n v="2009"/>
    <s v="July 8, 2009 (France)"/>
    <n v="16000"/>
    <s v="Steven Soderbergh"/>
    <x v="410"/>
    <s v="Sasha Grey"/>
    <s v="United States"/>
    <n v="1700000"/>
    <x v="462"/>
    <x v="169"/>
    <x v="40"/>
  </r>
  <r>
    <x v="440"/>
    <s v="https://www.youtube.com/watch?v=oSsodK7KFXQ"/>
    <s v="oSsodK7KFXQ"/>
    <s v="{'positive': 28, 'neutral': 26, 'negative': 14}"/>
    <n v="0.66666666666666596"/>
    <s v="R"/>
    <x v="3"/>
    <n v="2009"/>
    <s v="August 27, 2010 (United States)"/>
    <n v="92000"/>
    <s v="Daniel Alfredson"/>
    <x v="411"/>
    <s v="Noomi Rapace"/>
    <s v="Sweden"/>
    <m/>
    <x v="463"/>
    <x v="149"/>
    <x v="3"/>
  </r>
  <r>
    <x v="441"/>
    <s v="https://www.youtube.com/watch?v=HqlxWZNeWNk"/>
    <s v="HqlxWZNeWNk"/>
    <s v="{'positive': 67, 'neutral': 69, 'negative': 22}"/>
    <n v="0.75280898876404401"/>
    <s v="PG-13"/>
    <x v="1"/>
    <n v="2009"/>
    <s v="May 1, 2009 (United States)"/>
    <n v="86000"/>
    <s v="Mark Waters"/>
    <x v="412"/>
    <s v="Matthew McConaughey"/>
    <s v="United States"/>
    <n v="37500000"/>
    <x v="464"/>
    <x v="170"/>
    <x v="15"/>
  </r>
  <r>
    <x v="442"/>
    <s v="https://www.youtube.com/watch?v=MRJA3lN0xCQ"/>
    <s v="MRJA3lN0xCQ"/>
    <s v="{'positive': 79, 'neutral': 91, 'negative': 80}"/>
    <n v="0.49685534591194902"/>
    <s v="PG-13"/>
    <x v="2"/>
    <n v="2009"/>
    <s v="March 27, 2009 (United States)"/>
    <n v="60000"/>
    <s v="Peter Cornwell"/>
    <x v="413"/>
    <s v="Virginia Madsen"/>
    <s v="United States"/>
    <n v="10000000"/>
    <x v="465"/>
    <x v="104"/>
    <x v="51"/>
  </r>
  <r>
    <x v="443"/>
    <s v="https://www.youtube.com/watch?v=01dljIcgiMw"/>
    <s v="01dljIcgiMw"/>
    <s v="{'positive': 131, 'neutral': 76, 'negative': 43}"/>
    <n v="0.75287356321839005"/>
    <s v="R"/>
    <x v="7"/>
    <n v="2009"/>
    <s v="January 7, 2011 (United States)"/>
    <n v="93000"/>
    <s v="Glenn Ficarra"/>
    <x v="414"/>
    <s v="Jim Carrey"/>
    <s v="France"/>
    <n v="13000000"/>
    <x v="466"/>
    <x v="27"/>
    <x v="49"/>
  </r>
  <r>
    <x v="444"/>
    <s v="https://www.youtube.com/watch?v=9OblPKObX6Q"/>
    <s v="9OblPKObX6Q"/>
    <s v="{'positive': 50, 'neutral': 41, 'negative': 46}"/>
    <n v="0.52083333333333304"/>
    <s v="R"/>
    <x v="4"/>
    <n v="2009"/>
    <s v="December 11, 2009 (United States)"/>
    <n v="75000"/>
    <s v="Werner Herzog"/>
    <x v="415"/>
    <s v="Nicolas Cage"/>
    <s v="United States"/>
    <n v="25000000"/>
    <x v="467"/>
    <x v="97"/>
    <x v="37"/>
  </r>
  <r>
    <x v="445"/>
    <s v="https://www.youtube.com/watch?v=96Y24a0cyCE"/>
    <s v="96Y24a0cyCE"/>
    <s v="{'positive': 115, 'neutral': 102, 'negative': 33}"/>
    <n v="0.77702702702702697"/>
    <s v="R"/>
    <x v="3"/>
    <n v="2009"/>
    <s v="January 13, 2010 (France)"/>
    <n v="47000"/>
    <s v="Scott Sanders"/>
    <x v="416"/>
    <s v="Michael Jai White"/>
    <s v="United States"/>
    <n v="2900000"/>
    <x v="468"/>
    <x v="23"/>
    <x v="60"/>
  </r>
  <r>
    <x v="446"/>
    <s v="https://www.youtube.com/watch?v=HUMC8rh6uuE"/>
    <s v="HUMC8rh6uuE"/>
    <s v="{'positive': 110, 'neutral': 75, 'negative': 65}"/>
    <n v="0.628571428571428"/>
    <s v="R"/>
    <x v="3"/>
    <n v="2009"/>
    <s v="March 5, 2010 (United States)"/>
    <n v="62000"/>
    <s v="Antoine Fuqua"/>
    <x v="417"/>
    <s v="Richard Gere"/>
    <s v="United States"/>
    <n v="17000000"/>
    <x v="469"/>
    <x v="97"/>
    <x v="8"/>
  </r>
  <r>
    <x v="447"/>
    <s v="https://www.youtube.com/watch?v=dQrqMkCuHqA"/>
    <s v="dQrqMkCuHqA"/>
    <s v="{'positive': 123, 'neutral': 64, 'negative': 63}"/>
    <n v="0.66129032258064502"/>
    <s v="Not Rated"/>
    <x v="1"/>
    <n v="2009"/>
    <s v="September 4, 2009 (United States)"/>
    <n v="56000"/>
    <s v="Armando Iannucci"/>
    <x v="418"/>
    <s v="Tom Hollander"/>
    <s v="United Kingdom"/>
    <m/>
    <x v="470"/>
    <x v="16"/>
    <x v="14"/>
  </r>
  <r>
    <x v="448"/>
    <s v="https://www.youtube.com/watch?v=h93ezXUz_iU"/>
    <s v="h93ezXUz_iU"/>
    <s v="{'positive': 61, 'neutral': 69, 'negative': 44}"/>
    <n v="0.580952380952381"/>
    <s v="R"/>
    <x v="3"/>
    <n v="2009"/>
    <s v="December 11, 2009 (United States)"/>
    <n v="62000"/>
    <s v="Troy Duffy"/>
    <x v="419"/>
    <s v="Sean Patrick Flanery"/>
    <s v="United States"/>
    <n v="8000000"/>
    <x v="471"/>
    <x v="171"/>
    <x v="28"/>
  </r>
  <r>
    <x v="449"/>
    <s v="https://www.youtube.com/watch?v=7VeTEP3xoXo"/>
    <s v="7VeTEP3xoXo"/>
    <s v="{'positive': 71, 'neutral': 45, 'negative': 17}"/>
    <n v="0.80681818181818099"/>
    <s v="PG-13"/>
    <x v="1"/>
    <n v="2009"/>
    <s v="July 3, 2009 (United States)"/>
    <n v="72000"/>
    <s v="Woody Allen"/>
    <x v="25"/>
    <s v="Evan Rachel Wood"/>
    <s v="United States"/>
    <n v="15000000"/>
    <x v="472"/>
    <x v="172"/>
    <x v="34"/>
  </r>
  <r>
    <x v="450"/>
    <s v="https://www.youtube.com/watch?v=P0URhQ2iHbA"/>
    <s v="P0URhQ2iHbA"/>
    <s v="{'positive': 6, 'neutral': 25, 'negative': 2}"/>
    <n v="0.75"/>
    <s v="PG"/>
    <x v="8"/>
    <n v="2009"/>
    <s v="December 23, 2009 (United States)"/>
    <n v="45000"/>
    <s v="Betty Thomas"/>
    <x v="420"/>
    <s v="Jason Lee"/>
    <s v="United States"/>
    <n v="75000000"/>
    <x v="473"/>
    <x v="21"/>
    <x v="39"/>
  </r>
  <r>
    <x v="451"/>
    <s v="https://www.youtube.com/watch?v=2NvznP_gp_A"/>
    <s v="2NvznP_gp_A"/>
    <s v="{'positive': 46, 'neutral': 35, 'negative': 18}"/>
    <n v="0.71875"/>
    <s v="PG-13"/>
    <x v="3"/>
    <n v="2009"/>
    <s v="March 27, 2009 (United States)"/>
    <n v="28000"/>
    <s v="Renny Harlin"/>
    <x v="421"/>
    <s v="John Cena"/>
    <s v="United States"/>
    <n v="22000000"/>
    <x v="474"/>
    <x v="109"/>
    <x v="47"/>
  </r>
  <r>
    <x v="452"/>
    <s v="https://www.youtube.com/watch?v=aFqUbY-pWqQ"/>
    <s v="aFqUbY-pWqQ"/>
    <s v="{'positive': 31, 'neutral': 23, 'negative': 31}"/>
    <n v="0.5"/>
    <s v="R"/>
    <x v="1"/>
    <n v="2009"/>
    <s v="May 6, 2010 (Germany)"/>
    <n v="21000"/>
    <s v="George A. Romero"/>
    <x v="85"/>
    <s v="Alan Van Sprang"/>
    <s v="United States"/>
    <n v="4000000"/>
    <x v="475"/>
    <x v="173"/>
    <x v="38"/>
  </r>
  <r>
    <x v="453"/>
    <s v="https://www.youtube.com/watch?v=fZpBoyh9mds"/>
    <s v="fZpBoyh9mds"/>
    <s v="{'positive': 32, 'neutral': 22, 'negative': 13}"/>
    <n v="0.71111111111111103"/>
    <s v="R"/>
    <x v="2"/>
    <n v="1980"/>
    <s v="May 16, 1980 (United States)"/>
    <n v="21000"/>
    <s v="Alan Parker"/>
    <x v="422"/>
    <s v="Eddie Barth"/>
    <s v="United States"/>
    <m/>
    <x v="476"/>
    <x v="31"/>
    <x v="6"/>
  </r>
  <r>
    <x v="453"/>
    <s v="https://www.youtube.com/watch?v=fZpBoyh9mds"/>
    <s v="fZpBoyh9mds"/>
    <s v="{'positive': 32, 'neutral': 22, 'negative': 13}"/>
    <n v="0.71111111111111103"/>
    <s v="PG"/>
    <x v="1"/>
    <n v="2009"/>
    <s v="September 25, 2009 (United States)"/>
    <n v="16000"/>
    <s v="Kevin Tancharoen"/>
    <x v="423"/>
    <s v="Kelsey Grammer"/>
    <s v="United States"/>
    <n v="18000000"/>
    <x v="477"/>
    <x v="31"/>
    <x v="23"/>
  </r>
  <r>
    <x v="454"/>
    <s v="https://www.youtube.com/watch?v=0NjA8CIDvZ8"/>
    <s v="0NjA8CIDvZ8"/>
    <s v="{'positive': 58, 'neutral': 41, 'negative': 12}"/>
    <n v="0.82857142857142796"/>
    <s v="R"/>
    <x v="2"/>
    <n v="2009"/>
    <s v="July 23, 2010 (United States)"/>
    <n v="21000"/>
    <s v="Luca Guadagnino"/>
    <x v="424"/>
    <s v="Tilda Swinton"/>
    <s v="Italy"/>
    <m/>
    <x v="478"/>
    <x v="174"/>
    <x v="16"/>
  </r>
  <r>
    <x v="455"/>
    <s v="https://www.youtube.com/watch?v=oM3NAtGR2qc"/>
    <s v="oM3NAtGR2qc"/>
    <s v="{'positive': 60, 'neutral': 40, 'negative': 42}"/>
    <n v="0.58823529411764697"/>
    <s v="R"/>
    <x v="5"/>
    <n v="2009"/>
    <s v="April 25, 2009 (Brazil)"/>
    <n v="42000"/>
    <s v="Ti West"/>
    <x v="425"/>
    <s v="Jocelin Donahue"/>
    <s v="United States"/>
    <n v="900000"/>
    <x v="479"/>
    <x v="175"/>
    <x v="26"/>
  </r>
  <r>
    <x v="456"/>
    <s v="https://www.youtube.com/watch?v=1AhqOHom9BY"/>
    <s v="1AhqOHom9BY"/>
    <s v="{'positive': 81, 'neutral': 128, 'negative': 41}"/>
    <n v="0.66393442622950805"/>
    <s v="PG"/>
    <x v="8"/>
    <n v="2009"/>
    <s v="October 23, 2009 (United States)"/>
    <n v="34000"/>
    <s v="David Bowers"/>
    <x v="426"/>
    <s v="Freddie Highmore"/>
    <s v="Hong Kong"/>
    <n v="65000000"/>
    <x v="480"/>
    <x v="176"/>
    <x v="18"/>
  </r>
  <r>
    <x v="457"/>
    <s v="https://www.youtube.com/watch?v=qByFXk_XKRs"/>
    <s v="qByFXk_XKRs"/>
    <s v="{'positive': 67, 'neutral': 104, 'negative': 80}"/>
    <n v="0.45578231292517002"/>
    <s v="PG-13"/>
    <x v="0"/>
    <n v="2009"/>
    <s v="September 2, 2009 (Indonesia)"/>
    <n v="45000"/>
    <s v="David Pastor"/>
    <x v="427"/>
    <s v="Chris Pine"/>
    <s v="United States"/>
    <m/>
    <x v="481"/>
    <x v="106"/>
    <x v="60"/>
  </r>
  <r>
    <x v="458"/>
    <s v="https://www.youtube.com/watch?v=AkRMBRxC_Gk"/>
    <s v="AkRMBRxC_Gk"/>
    <s v="{'positive': 163, 'neutral': 49, 'negative': 38}"/>
    <n v="0.81094527363183999"/>
    <s v="PG-13"/>
    <x v="1"/>
    <n v="2009"/>
    <s v="June 5, 2009 (United States)"/>
    <n v="19000"/>
    <s v="Donald Petrie"/>
    <x v="428"/>
    <s v="Nia Vardalos"/>
    <s v="United States"/>
    <n v="17000000"/>
    <x v="482"/>
    <x v="177"/>
    <x v="26"/>
  </r>
  <r>
    <x v="459"/>
    <s v="https://www.youtube.com/watch?v=VAMUfDvAQeo"/>
    <s v="VAMUfDvAQeo"/>
    <s v="{'positive': 1, 'neutral': 3, 'negative': 8}"/>
    <n v="0.11111111111111099"/>
    <s v="PG"/>
    <x v="8"/>
    <n v="2009"/>
    <s v="July 24, 2009 (United States)"/>
    <n v="44000"/>
    <s v="Hoyt Yeatman"/>
    <x v="429"/>
    <s v="Will Arnett"/>
    <s v="United States"/>
    <n v="150000000"/>
    <x v="483"/>
    <x v="178"/>
    <x v="39"/>
  </r>
  <r>
    <x v="460"/>
    <s v="https://www.youtube.com/watch?v=i4E05P-Hwt4"/>
    <s v="i4E05P-Hwt4"/>
    <s v="{'positive': 25, 'neutral': 8, 'negative': 10}"/>
    <n v="0.71428571428571397"/>
    <s v="PG-13"/>
    <x v="1"/>
    <n v="2009"/>
    <s v="December 18, 2009 (United States)"/>
    <n v="39000"/>
    <s v="Marc Lawrence"/>
    <x v="430"/>
    <s v="Hugh Grant"/>
    <s v="United States"/>
    <n v="58000000"/>
    <x v="484"/>
    <x v="2"/>
    <x v="25"/>
  </r>
  <r>
    <x v="461"/>
    <s v="https://www.youtube.com/watch?v=v_MOfQEwJW8"/>
    <s v="v_MOfQEwJW8"/>
    <s v="{'positive': 27, 'neutral': 18, 'negative': 6}"/>
    <n v="0.81818181818181801"/>
    <s v="R"/>
    <x v="0"/>
    <n v="2009"/>
    <s v="June 26, 2009 (United States)"/>
    <n v="52000"/>
    <s v="Sam Mendes"/>
    <x v="431"/>
    <s v="John Krasinski"/>
    <s v="United States"/>
    <n v="17000000"/>
    <x v="485"/>
    <x v="3"/>
    <x v="49"/>
  </r>
  <r>
    <x v="462"/>
    <s v="https://www.youtube.com/watch?v=XInj3WyRerI"/>
    <s v="XInj3WyRerI"/>
    <s v="{'positive': 43, 'neutral': 13, 'negative': 7}"/>
    <n v="0.86"/>
    <s v="PG-13"/>
    <x v="2"/>
    <n v="2009"/>
    <s v="September 18, 2009 (United States)"/>
    <n v="32000"/>
    <s v="Brandon Camp"/>
    <x v="432"/>
    <s v="Jennifer Aniston"/>
    <s v="United States"/>
    <n v="18000000"/>
    <x v="486"/>
    <x v="1"/>
    <x v="13"/>
  </r>
  <r>
    <x v="463"/>
    <s v="https://www.youtube.com/watch?v=vVGbPFdU96A"/>
    <s v="vVGbPFdU96A"/>
    <s v="{'positive': 118, 'neutral': 73, 'negative': 59}"/>
    <n v="0.66666666666666596"/>
    <s v="R"/>
    <x v="4"/>
    <n v="2009"/>
    <s v="November 12, 2010 (United States)"/>
    <n v="69000"/>
    <s v="Daniel Alfredson"/>
    <x v="411"/>
    <s v="Michael Nyqvist"/>
    <s v="Sweden"/>
    <m/>
    <x v="487"/>
    <x v="179"/>
    <x v="65"/>
  </r>
  <r>
    <x v="464"/>
    <s v="https://www.youtube.com/watch?v=1gBnVf130uU"/>
    <s v="1gBnVf130uU"/>
    <s v="{'positive': 131, 'neutral': 86, 'negative': 33}"/>
    <n v="0.79878048780487798"/>
    <s v="R"/>
    <x v="1"/>
    <n v="2009"/>
    <s v="January 8, 2010 (United States)"/>
    <n v="73000"/>
    <s v="Miguel Arteta"/>
    <x v="433"/>
    <s v="Michael Cera"/>
    <s v="United States"/>
    <n v="18000000"/>
    <x v="488"/>
    <x v="5"/>
    <x v="38"/>
  </r>
  <r>
    <x v="465"/>
    <s v="https://www.youtube.com/watch?v=e5OFlhCAwpc"/>
    <s v="e5OFlhCAwpc"/>
    <s v="{'positive': 4, 'neutral': 4, 'negative': 0}"/>
    <n v="1"/>
    <s v="R"/>
    <x v="1"/>
    <n v="2009"/>
    <s v="April 10, 2009 (United States)"/>
    <n v="61000"/>
    <s v="Jody Hill"/>
    <x v="434"/>
    <s v="Seth Rogen"/>
    <s v="United States"/>
    <n v="18000000"/>
    <x v="489"/>
    <x v="180"/>
    <x v="55"/>
  </r>
  <r>
    <x v="466"/>
    <s v="https://www.youtube.com/watch?v=X0nx5Iu6KQo"/>
    <s v="X0nx5Iu6KQo"/>
    <s v="{'positive': 37, 'neutral': 30, 'negative': 16}"/>
    <n v="0.69811320754716899"/>
    <s v="PG"/>
    <x v="7"/>
    <n v="2009"/>
    <s v="October 9, 2009 (United States)"/>
    <n v="26000"/>
    <s v="Jane Campion"/>
    <x v="435"/>
    <s v="Abbie Cornish"/>
    <s v="United Kingdom"/>
    <n v="8500000"/>
    <x v="490"/>
    <x v="181"/>
    <x v="9"/>
  </r>
  <r>
    <x v="467"/>
    <s v="https://www.youtube.com/watch?v=OVOSfHFNlcI"/>
    <s v="OVOSfHFNlcI"/>
    <s v="{'positive': 93, 'neutral': 67, 'negative': 90}"/>
    <n v="0.50819672131147497"/>
    <s v="R"/>
    <x v="3"/>
    <n v="2009"/>
    <s v="May 14, 2010 (United States)"/>
    <n v="85000"/>
    <s v="Daniel Barber"/>
    <x v="436"/>
    <s v="Michael Caine"/>
    <s v="United Kingdom"/>
    <n v="7300000"/>
    <x v="491"/>
    <x v="182"/>
    <x v="25"/>
  </r>
  <r>
    <x v="468"/>
    <s v="https://www.youtube.com/watch?v=CBVqI2P2L4A"/>
    <s v="CBVqI2P2L4A"/>
    <s v="{'positive': 14, 'neutral': 20, 'negative': 16}"/>
    <n v="0.46666666666666601"/>
    <s v="PG-13"/>
    <x v="1"/>
    <n v="2009"/>
    <s v="March 20, 2009 (United States)"/>
    <n v="49000"/>
    <s v="Tony Gilroy"/>
    <x v="245"/>
    <s v="Julia Roberts"/>
    <s v="United States"/>
    <n v="60000000"/>
    <x v="492"/>
    <x v="1"/>
    <x v="32"/>
  </r>
  <r>
    <x v="469"/>
    <s v="https://www.youtube.com/watch?v=chT5M41wdGA"/>
    <s v="chT5M41wdGA"/>
    <s v="{'positive': 25, 'neutral': 49, 'negative': 17}"/>
    <n v="0.59523809523809501"/>
    <s v="PG"/>
    <x v="3"/>
    <n v="2009"/>
    <s v="February 6, 2009 (United States)"/>
    <n v="43000"/>
    <s v="Harald Zwart"/>
    <x v="437"/>
    <s v="Steve Martin"/>
    <s v="United States"/>
    <n v="70000000"/>
    <x v="493"/>
    <x v="31"/>
    <x v="51"/>
  </r>
  <r>
    <x v="470"/>
    <s v="https://www.youtube.com/watch?v=3SooBX1-kIQ"/>
    <s v="3SooBX1-kIQ"/>
    <s v="{'positive': 7, 'neutral': 12, 'negative': 3}"/>
    <n v="0.7"/>
    <s v="R"/>
    <x v="7"/>
    <n v="2009"/>
    <s v="September 18, 2009 (United States)"/>
    <n v="64000"/>
    <s v="Steven Soderbergh"/>
    <x v="438"/>
    <s v="Matt Damon"/>
    <s v="United States"/>
    <n v="22000000"/>
    <x v="494"/>
    <x v="0"/>
    <x v="47"/>
  </r>
  <r>
    <x v="471"/>
    <s v="https://www.youtube.com/watch?v=HNmq7tPxkPg"/>
    <s v="HNmq7tPxkPg"/>
    <s v="{'positive': 53, 'neutral': 25, 'negative': 18}"/>
    <n v="0.74647887323943596"/>
    <s v="R"/>
    <x v="1"/>
    <n v="2009"/>
    <s v="December 30, 2009 (France)"/>
    <n v="6500"/>
    <s v="John Hindman"/>
    <x v="439"/>
    <s v="Jeff Daniels"/>
    <s v="United States"/>
    <m/>
    <x v="495"/>
    <x v="183"/>
    <x v="26"/>
  </r>
  <r>
    <x v="472"/>
    <s v="https://www.youtube.com/watch?v=_4LSg8s5XF4"/>
    <s v="_4LSg8s5XF4"/>
    <s v="{'positive': 63, 'neutral': 148, 'negative': 39}"/>
    <n v="0.61764705882352899"/>
    <s v="PG"/>
    <x v="8"/>
    <n v="2009"/>
    <s v="November 20, 2009 (United States)"/>
    <n v="52000"/>
    <s v="Jorge Blanco"/>
    <x v="440"/>
    <s v="Dwayne Johnson"/>
    <s v="Spain"/>
    <n v="70000000"/>
    <x v="496"/>
    <x v="85"/>
    <x v="31"/>
  </r>
  <r>
    <x v="473"/>
    <s v="https://www.youtube.com/watch?v=J3vAjpip1Ns"/>
    <s v="J3vAjpip1Ns"/>
    <s v="{'positive': 4, 'neutral': 1, 'negative': 5}"/>
    <n v="0.44444444444444398"/>
    <s v="R"/>
    <x v="4"/>
    <n v="2009"/>
    <s v="February 26, 2009 (Bahrain)"/>
    <n v="23000"/>
    <s v="Wayne Kramer"/>
    <x v="165"/>
    <s v="Harrison Ford"/>
    <s v="United States"/>
    <n v="19000000"/>
    <x v="497"/>
    <x v="87"/>
    <x v="20"/>
  </r>
  <r>
    <x v="474"/>
    <s v="https://www.youtube.com/watch?v=61AeW3d3fWo"/>
    <s v="61AeW3d3fWo"/>
    <s v="{'positive': 79, 'neutral': 89, 'negative': 44}"/>
    <n v="0.64227642276422703"/>
    <s v="PG-13"/>
    <x v="1"/>
    <n v="2009"/>
    <s v="February 20, 2009 (United States)"/>
    <n v="12000"/>
    <s v="Tyler Perry"/>
    <x v="199"/>
    <s v="Tyler Perry"/>
    <s v="United States"/>
    <m/>
    <x v="498"/>
    <x v="184"/>
    <x v="25"/>
  </r>
  <r>
    <x v="475"/>
    <s v="https://www.youtube.com/watch?v=VZ3lr3urgDU"/>
    <s v="VZ3lr3urgDU"/>
    <s v="{'positive': 147, 'neutral': 60, 'negative': 43}"/>
    <n v="0.77368421052631497"/>
    <s v="PG"/>
    <x v="8"/>
    <n v="2009"/>
    <s v="November 6, 2009 (United States)"/>
    <n v="106000"/>
    <s v="Robert Zemeckis"/>
    <x v="109"/>
    <s v="Jim Carrey"/>
    <s v="United States"/>
    <n v="200000000"/>
    <x v="499"/>
    <x v="22"/>
    <x v="27"/>
  </r>
  <r>
    <x v="476"/>
    <s v="https://www.youtube.com/watch?v=Fvbqwx3e_bQ"/>
    <s v="Fvbqwx3e_bQ"/>
    <s v="{'positive': 79, 'neutral': 85, 'negative': 46}"/>
    <n v="0.63200000000000001"/>
    <s v="R"/>
    <x v="0"/>
    <n v="2009"/>
    <s v="April 17, 2009 (United States)"/>
    <n v="32000"/>
    <s v="Cary Joji Fukunaga"/>
    <x v="441"/>
    <s v="Paulina Gaitan"/>
    <s v="Mexico"/>
    <m/>
    <x v="500"/>
    <x v="185"/>
    <x v="27"/>
  </r>
  <r>
    <x v="477"/>
    <s v="https://www.youtube.com/watch?v=nkilMXjv0YE"/>
    <s v="nkilMXjv0YE"/>
    <s v="{'positive': 4, 'neutral': 3, 'negative': 0}"/>
    <n v="1"/>
    <s v="PG-13"/>
    <x v="1"/>
    <n v="2009"/>
    <s v="April 30, 2010 (United States)"/>
    <n v="31000"/>
    <s v="Raymond De Felitta"/>
    <x v="442"/>
    <s v="Andy Garcia"/>
    <s v="United States"/>
    <n v="6000000"/>
    <x v="501"/>
    <x v="186"/>
    <x v="19"/>
  </r>
  <r>
    <x v="478"/>
    <s v="https://www.youtube.com/watch?v=isEnyrd2Moc"/>
    <s v="isEnyrd2Moc"/>
    <s v="{'positive': 73, 'neutral': 57, 'negative': 35}"/>
    <n v="0.67592592592592504"/>
    <s v="PG-13"/>
    <x v="7"/>
    <n v="2009"/>
    <s v="November 6, 2009 (United States)"/>
    <n v="39000"/>
    <s v="Anne Fontaine"/>
    <x v="443"/>
    <s v="Audrey Tautou"/>
    <s v="France"/>
    <n v="23000000"/>
    <x v="502"/>
    <x v="187"/>
    <x v="36"/>
  </r>
  <r>
    <x v="479"/>
    <s v="https://www.youtube.com/watch?v=2BB5V6CgDOg"/>
    <s v="2BB5V6CgDOg"/>
    <s v="{'positive': 19, 'neutral': 9, 'negative': 9}"/>
    <n v="0.67857142857142805"/>
    <s v="PG"/>
    <x v="8"/>
    <n v="2009"/>
    <s v="August 1, 2009 (Japan)"/>
    <n v="27000"/>
    <s v="Mamoru Hosoda"/>
    <x v="444"/>
    <s v="RyÃ»nosuke Kamiki"/>
    <s v="Japan"/>
    <m/>
    <x v="503"/>
    <x v="188"/>
    <x v="43"/>
  </r>
  <r>
    <x v="480"/>
    <s v="https://www.youtube.com/watch?v=qnm885kLggY"/>
    <s v="qnm885kLggY"/>
    <s v="{'positive': 17, 'neutral': 12, 'negative': 15}"/>
    <n v="0.53125"/>
    <s v="R"/>
    <x v="2"/>
    <n v="2009"/>
    <s v="December 4, 2009 (United States)"/>
    <n v="34000"/>
    <s v="Oren Moverman"/>
    <x v="445"/>
    <s v="Ben Foster"/>
    <s v="United States"/>
    <n v="6500000"/>
    <x v="504"/>
    <x v="189"/>
    <x v="20"/>
  </r>
  <r>
    <x v="481"/>
    <s v="https://www.youtube.com/watch?v=z1YHoyCxdVQ"/>
    <s v="z1YHoyCxdVQ"/>
    <s v="{'positive': 11, 'neutral': 6, 'negative': 1}"/>
    <n v="0.91666666666666596"/>
    <s v="PG-13"/>
    <x v="7"/>
    <n v="2009"/>
    <s v="April 24, 2009 (United States)"/>
    <n v="52000"/>
    <s v="Joe Wright"/>
    <x v="446"/>
    <s v="Jamie Foxx"/>
    <s v="United Kingdom"/>
    <n v="60000000"/>
    <x v="505"/>
    <x v="14"/>
    <x v="58"/>
  </r>
  <r>
    <x v="482"/>
    <s v="https://www.youtube.com/watch?v=VBzZvAzAMvY"/>
    <s v="VBzZvAzAMvY"/>
    <s v="{'positive': 34, 'neutral': 27, 'negative': 20}"/>
    <n v="0.62962962962962898"/>
    <s v="R"/>
    <x v="1"/>
    <n v="2009"/>
    <s v="September 24, 2010 (Ireland)"/>
    <n v="38000"/>
    <s v="Bobcat Goldthwait"/>
    <x v="447"/>
    <s v="Robin Williams"/>
    <s v="United States"/>
    <m/>
    <x v="506"/>
    <x v="169"/>
    <x v="5"/>
  </r>
  <r>
    <x v="483"/>
    <s v="https://www.youtube.com/watch?v=dwvjoWmqwR0"/>
    <s v="dwvjoWmqwR0"/>
    <s v="{'positive': 10, 'neutral': 12, 'negative': 5}"/>
    <n v="0.66666666666666596"/>
    <s v="R"/>
    <x v="3"/>
    <n v="2009"/>
    <s v="September 11, 2009 (United States)"/>
    <n v="38000"/>
    <s v="Dominic Sena"/>
    <x v="448"/>
    <s v="Kate Beckinsale"/>
    <s v="United States"/>
    <n v="35000000"/>
    <x v="507"/>
    <x v="0"/>
    <x v="29"/>
  </r>
  <r>
    <x v="484"/>
    <s v="https://www.youtube.com/watch?v=1MAZ93VGmMw"/>
    <s v="1MAZ93VGmMw"/>
    <s v="{'positive': 4, 'neutral': 8, 'negative': 2}"/>
    <n v="0.66666666666666596"/>
    <s v="R"/>
    <x v="1"/>
    <n v="2009"/>
    <s v="May 1, 2014 (South Korea)"/>
    <n v="19000"/>
    <s v="Kieran Mulroney"/>
    <x v="449"/>
    <s v="Jeff Daniels"/>
    <s v="United States"/>
    <m/>
    <x v="508"/>
    <x v="190"/>
    <x v="33"/>
  </r>
  <r>
    <x v="485"/>
    <s v="https://www.youtube.com/watch?v=x3guLR8aBpU"/>
    <s v="x3guLR8aBpU"/>
    <s v="{'positive': 122, 'neutral': 94, 'negative': 35}"/>
    <n v="0.77707006369426701"/>
    <s v="R"/>
    <x v="2"/>
    <n v="2010"/>
    <s v="October 1, 2010 (United States)"/>
    <n v="115000"/>
    <s v="Matt Reeves"/>
    <x v="450"/>
    <s v="Kodi Smit-McPhee"/>
    <s v="United Kingdom"/>
    <n v="20000000"/>
    <x v="509"/>
    <x v="142"/>
    <x v="1"/>
  </r>
  <r>
    <x v="486"/>
    <s v="https://www.youtube.com/watch?v=Ew-SrlQ9tlI"/>
    <s v="Ew-SrlQ9tlI"/>
    <s v="{'positive': 88, 'neutral': 95, 'negative': 67}"/>
    <n v="0.56774193548387097"/>
    <s v="R"/>
    <x v="1"/>
    <n v="2010"/>
    <s v="May 7, 2010 (United Kingdom)"/>
    <n v="74000"/>
    <s v="Christopher Morris"/>
    <x v="451"/>
    <s v="Will Adamsdale"/>
    <s v="United Kingdom"/>
    <m/>
    <x v="510"/>
    <x v="136"/>
    <x v="42"/>
  </r>
  <r>
    <x v="487"/>
    <s v="https://www.youtube.com/watch?v=PKYrghKwu2E"/>
    <s v="PKYrghKwu2E"/>
    <s v="{'positive': 38, 'neutral': 23, 'negative': 18}"/>
    <n v="0.67857142857142805"/>
    <s v="R"/>
    <x v="3"/>
    <n v="2010"/>
    <s v="May 21, 2010 (United States)"/>
    <n v="43000"/>
    <s v="Jorma Taccone"/>
    <x v="452"/>
    <s v="Will Forte"/>
    <s v="United States"/>
    <n v="10000000"/>
    <x v="511"/>
    <x v="147"/>
    <x v="38"/>
  </r>
  <r>
    <x v="488"/>
    <s v="https://www.youtube.com/watch?v=WyCtRXWz4Cs"/>
    <s v="WyCtRXWz4Cs"/>
    <s v="{'positive': 45, 'neutral': 20, 'negative': 10}"/>
    <n v="0.81818181818181801"/>
    <s v="Not Rated"/>
    <x v="1"/>
    <n v="2010"/>
    <s v="October 20, 2010 (Belgium)"/>
    <n v="24000"/>
    <s v="Guillaume Canet"/>
    <x v="453"/>
    <s v="FranÃ§ois Cluzet"/>
    <s v="France"/>
    <m/>
    <x v="512"/>
    <x v="191"/>
    <x v="64"/>
  </r>
  <r>
    <x v="489"/>
    <s v="https://www.youtube.com/watch?v=KyplZ7b7UfY"/>
    <s v="KyplZ7b7UfY"/>
    <s v="{'positive': 84, 'neutral': 71, 'negative': 57}"/>
    <n v="0.59574468085106302"/>
    <s v="PG-13"/>
    <x v="2"/>
    <n v="2010"/>
    <s v="July 30, 2010 (United States)"/>
    <n v="60000"/>
    <s v="Burr Steers"/>
    <x v="454"/>
    <s v="Zac Efron"/>
    <s v="United States"/>
    <n v="44000000"/>
    <x v="513"/>
    <x v="1"/>
    <x v="5"/>
  </r>
  <r>
    <x v="490"/>
    <s v="https://www.youtube.com/watch?v=K5cgvEUWQ6w"/>
    <s v="K5cgvEUWQ6w"/>
    <s v="{'positive': 45, 'neutral': 46, 'negative': 43}"/>
    <n v="0.51136363636363602"/>
    <s v="R"/>
    <x v="5"/>
    <n v="2010"/>
    <s v="February 5, 2011 (Japan)"/>
    <n v="25000"/>
    <s v="Brad Anderson"/>
    <x v="455"/>
    <s v="Hayden Christensen"/>
    <s v="United States"/>
    <n v="10000000"/>
    <x v="514"/>
    <x v="192"/>
    <x v="51"/>
  </r>
  <r>
    <x v="491"/>
    <s v="https://www.youtube.com/watch?v=Eo-0k5rkUeo"/>
    <s v="Eo-0k5rkUeo"/>
    <s v="{'positive': 4, 'neutral': 0, 'negative': 0}"/>
    <n v="1"/>
    <s v="R"/>
    <x v="1"/>
    <n v="2010"/>
    <s v="February 18, 2011 (United States)"/>
    <n v="24000"/>
    <s v="Richard J. Lewis"/>
    <x v="456"/>
    <s v="Paul Giamatti"/>
    <s v="Italy"/>
    <n v="30000000"/>
    <x v="515"/>
    <x v="193"/>
    <x v="6"/>
  </r>
  <r>
    <x v="492"/>
    <s v="https://www.youtube.com/watch?v=CmoESMxbIIY"/>
    <s v="CmoESMxbIIY"/>
    <s v="{'positive': 34, 'neutral': 32, 'negative': 26}"/>
    <n v="0.56666666666666599"/>
    <s v="PG-13"/>
    <x v="4"/>
    <n v="2010"/>
    <s v="April 15, 2011 (United States)"/>
    <n v="28000"/>
    <s v="Robert Redford"/>
    <x v="457"/>
    <s v="Robin Wright"/>
    <s v="United States"/>
    <n v="25000000"/>
    <x v="516"/>
    <x v="194"/>
    <x v="37"/>
  </r>
  <r>
    <x v="493"/>
    <s v="https://www.youtube.com/watch?v=FQAx4_So3UE"/>
    <s v="FQAx4_So3UE"/>
    <s v="{'positive': 99, 'neutral': 98, 'negative': 39}"/>
    <n v="0.71739130434782605"/>
    <s v="PG"/>
    <x v="1"/>
    <n v="2010"/>
    <s v="April 30, 2010 (United States)"/>
    <n v="16000"/>
    <s v="Roger Kumble"/>
    <x v="458"/>
    <s v="Brendan Fraser"/>
    <s v="United Kingdom"/>
    <n v="35000000"/>
    <x v="517"/>
    <x v="61"/>
    <x v="51"/>
  </r>
  <r>
    <x v="494"/>
    <s v="https://www.youtube.com/watch?v=4ge2Jtbt8Go"/>
    <s v="4ge2Jtbt8Go"/>
    <s v="{'positive': 41, 'neutral': 21, 'negative': 22}"/>
    <n v="0.65079365079365004"/>
    <s v="PG-13"/>
    <x v="1"/>
    <n v="2010"/>
    <s v="January 7, 2011 (Brazil)"/>
    <n v="7500"/>
    <s v="Julie Taymor"/>
    <x v="459"/>
    <s v="Helen Mirren"/>
    <s v="United States"/>
    <n v="20000000"/>
    <x v="518"/>
    <x v="48"/>
    <x v="33"/>
  </r>
  <r>
    <x v="495"/>
    <s v="https://www.youtube.com/watch?v=6OkJht5KB-I"/>
    <s v="6OkJht5KB-I"/>
    <s v="{'positive': 4, 'neutral': 1, 'negative': 0}"/>
    <n v="1"/>
    <s v="R"/>
    <x v="1"/>
    <n v="2010"/>
    <s v="January 14, 2011 (United Kingdom)"/>
    <n v="19000"/>
    <s v="Malcolm Venville"/>
    <x v="460"/>
    <s v="Keanu Reeves"/>
    <s v="United States"/>
    <n v="12000000"/>
    <x v="519"/>
    <x v="195"/>
    <x v="47"/>
  </r>
  <r>
    <x v="496"/>
    <s v="https://www.youtube.com/watch?v=cmnMdwYAhTY"/>
    <s v="cmnMdwYAhTY"/>
    <s v="{'positive': 24, 'neutral': 29, 'negative': 9}"/>
    <n v="0.72727272727272696"/>
    <s v="PG"/>
    <x v="2"/>
    <n v="2010"/>
    <s v="January 22, 2010 (United States)"/>
    <n v="16000"/>
    <s v="Tom Vaughan"/>
    <x v="461"/>
    <s v="Brendan Fraser"/>
    <s v="United States"/>
    <n v="31000000"/>
    <x v="520"/>
    <x v="196"/>
    <x v="14"/>
  </r>
  <r>
    <x v="497"/>
    <s v="https://www.youtube.com/watch?v=9iyYTz0Bh0Y"/>
    <s v="9iyYTz0Bh0Y"/>
    <s v="{'positive': 35, 'neutral': 42, 'negative': 10}"/>
    <n v="0.77777777777777701"/>
    <s v="PG"/>
    <x v="8"/>
    <n v="2010"/>
    <s v="December 17, 2010 (United States)"/>
    <n v="21000"/>
    <s v="Eric Brevig"/>
    <x v="462"/>
    <s v="Dan Aykroyd"/>
    <s v="United States"/>
    <n v="80000000"/>
    <x v="521"/>
    <x v="0"/>
    <x v="53"/>
  </r>
  <r>
    <x v="498"/>
    <s v="https://www.youtube.com/watch?v=RmByUgdi6wE"/>
    <s v="RmByUgdi6wE"/>
    <s v="{'positive': 132, 'neutral': 57, 'negative': 61}"/>
    <n v="0.68393782383419599"/>
    <s v="R"/>
    <x v="5"/>
    <n v="2010"/>
    <s v="October 8, 2010 (United States)"/>
    <n v="20000"/>
    <s v="Wes Craven"/>
    <x v="171"/>
    <s v="Max Thieriot"/>
    <s v="United States"/>
    <n v="25000000"/>
    <x v="522"/>
    <x v="197"/>
    <x v="23"/>
  </r>
  <r>
    <x v="499"/>
    <s v="https://www.youtube.com/watch?v=UPWuyrRWTDI"/>
    <s v="UPWuyrRWTDI"/>
    <s v="{'positive': 0, 'neutral': 2, 'negative': 2}"/>
    <n v="0"/>
    <s v="PG-13"/>
    <x v="2"/>
    <n v="2010"/>
    <s v="July 22, 2011 (United States)"/>
    <n v="17000"/>
    <s v="Gilles Paquet-Brenner"/>
    <x v="463"/>
    <s v="Kristin Scott Thomas"/>
    <s v="France"/>
    <m/>
    <x v="523"/>
    <x v="198"/>
    <x v="35"/>
  </r>
  <r>
    <x v="500"/>
    <s v="https://www.youtube.com/watch?v=c7SCyiliB38"/>
    <s v="c7SCyiliB38"/>
    <s v="{'positive': 90, 'neutral': 92, 'negative': 68}"/>
    <n v="0.569620253164557"/>
    <s v="R"/>
    <x v="3"/>
    <n v="2010"/>
    <s v="December 3, 2010 (United States)"/>
    <n v="26000"/>
    <s v="Sngmoo Lee"/>
    <x v="464"/>
    <s v="Jang Dong-Gun"/>
    <s v="New Zealand"/>
    <n v="42000000"/>
    <x v="524"/>
    <x v="197"/>
    <x v="15"/>
  </r>
  <r>
    <x v="501"/>
    <s v="https://www.youtube.com/watch?v=LC5MwTuEeeg"/>
    <s v="LC5MwTuEeeg"/>
    <s v="{'positive': 164, 'neutral': 51, 'negative': 35}"/>
    <n v="0.82412060301507495"/>
    <s v="Not Rated"/>
    <x v="1"/>
    <n v="2010"/>
    <s v="April 24, 2011 (Greece)"/>
    <n v="22000"/>
    <s v="Michael Winterbottom"/>
    <x v="465"/>
    <s v="Steve Coogan"/>
    <s v="United Kingdom"/>
    <m/>
    <x v="525"/>
    <x v="199"/>
    <x v="50"/>
  </r>
  <r>
    <x v="502"/>
    <s v="https://www.youtube.com/watch?v=jkKjafEIebw"/>
    <s v="jkKjafEIebw"/>
    <s v="{'positive': 100, 'neutral': 89, 'negative': 48}"/>
    <n v="0.67567567567567499"/>
    <s v="R"/>
    <x v="2"/>
    <n v="2010"/>
    <s v="June 25, 2011 (Japan)"/>
    <n v="51000"/>
    <s v="Spencer Susser"/>
    <x v="466"/>
    <s v="Joseph Gordon-Levitt"/>
    <s v="United States"/>
    <n v="7000000"/>
    <x v="526"/>
    <x v="200"/>
    <x v="14"/>
  </r>
  <r>
    <x v="503"/>
    <s v="https://www.youtube.com/watch?v=LNdIMakUhVQ"/>
    <s v="LNdIMakUhVQ"/>
    <s v="{'positive': 105, 'neutral': 57, 'negative': 81}"/>
    <n v="0.56451612903225801"/>
    <s v="R"/>
    <x v="2"/>
    <n v="2010"/>
    <s v="November 5, 2010 (United States)"/>
    <n v="7300"/>
    <s v="Tyler Perry"/>
    <x v="199"/>
    <s v="Janet Jackson"/>
    <s v="United States"/>
    <n v="21000000"/>
    <x v="527"/>
    <x v="104"/>
    <x v="74"/>
  </r>
  <r>
    <x v="504"/>
    <s v="https://www.youtube.com/watch?v=MVe62FZMYAE"/>
    <s v="MVe62FZMYAE"/>
    <s v="{'positive': 17, 'neutral': 13, 'negative': 0}"/>
    <n v="1"/>
    <s v="R"/>
    <x v="1"/>
    <n v="2010"/>
    <s v="May 7, 2011 (Japan)"/>
    <n v="26000"/>
    <s v="Nick Tomnay"/>
    <x v="467"/>
    <s v="David Hyde Pierce"/>
    <s v="United States"/>
    <n v="500000"/>
    <x v="528"/>
    <x v="201"/>
    <x v="34"/>
  </r>
  <r>
    <x v="505"/>
    <s v="https://www.youtube.com/watch?v=Or9cEl60BLo"/>
    <s v="Or9cEl60BLo"/>
    <s v="{'positive': 22, 'neutral': 14, 'negative': 11}"/>
    <n v="0.66666666666666596"/>
    <s v="R"/>
    <x v="7"/>
    <n v="2010"/>
    <s v="January 6, 2011 (Netherlands)"/>
    <n v="3000"/>
    <s v="Taylor Hackford"/>
    <x v="468"/>
    <s v="Helen Mirren"/>
    <s v="Germany"/>
    <n v="25000000"/>
    <x v="529"/>
    <x v="202"/>
    <x v="58"/>
  </r>
  <r>
    <x v="506"/>
    <s v="https://www.youtube.com/watch?v=hB_O_knyd_A"/>
    <s v="hB_O_knyd_A"/>
    <s v="{'positive': 9, 'neutral': 7, 'negative': 5}"/>
    <n v="0.64285714285714202"/>
    <s v="Not Rated"/>
    <x v="4"/>
    <n v="2010"/>
    <s v="September 2, 2011 (United States)"/>
    <n v="5200"/>
    <s v="Alain Corneau"/>
    <x v="469"/>
    <s v="Ludivine Sagnier"/>
    <s v="France"/>
    <m/>
    <x v="530"/>
    <x v="203"/>
    <x v="14"/>
  </r>
  <r>
    <x v="507"/>
    <s v="https://www.youtube.com/watch?v=T5pYbPytAKM"/>
    <s v="T5pYbPytAKM"/>
    <s v="{'positive': 105, 'neutral': 72, 'negative': 73}"/>
    <n v="0.58988764044943798"/>
    <s v="R"/>
    <x v="2"/>
    <n v="2010"/>
    <s v="July 2, 2011 (Taiwan)"/>
    <n v="7400"/>
    <s v="Mitch Glazer"/>
    <x v="470"/>
    <s v="Mickey Rourke"/>
    <s v="United States"/>
    <n v="8000000"/>
    <x v="531"/>
    <x v="204"/>
    <x v="18"/>
  </r>
  <r>
    <x v="508"/>
    <s v="https://www.youtube.com/watch?v=DUMKPzQsas8"/>
    <s v="DUMKPzQsas8"/>
    <s v="{'positive': 10, 'neutral': 5, 'negative': 2}"/>
    <n v="0.83333333333333304"/>
    <s v="Not Rated"/>
    <x v="1"/>
    <n v="2010"/>
    <s v="October 6, 2010 (France)"/>
    <n v="13000"/>
    <s v="Gregg Araki"/>
    <x v="471"/>
    <s v="Thomas Dekker"/>
    <s v="United States"/>
    <m/>
    <x v="532"/>
    <x v="205"/>
    <x v="55"/>
  </r>
  <r>
    <x v="509"/>
    <s v="https://www.youtube.com/watch?v=W78aehJKyB0"/>
    <s v="W78aehJKyB0"/>
    <s v="{'positive': 58, 'neutral': 115, 'negative': 21}"/>
    <n v="0.734177215189873"/>
    <s v="R"/>
    <x v="2"/>
    <n v="2010"/>
    <s v="October 14, 2011 (United Kingdom)"/>
    <n v="49000"/>
    <s v="Dan Rush"/>
    <x v="472"/>
    <s v="Will Ferrell"/>
    <s v="United States"/>
    <n v="5000000"/>
    <x v="533"/>
    <x v="206"/>
    <x v="42"/>
  </r>
  <r>
    <x v="510"/>
    <s v="https://www.youtube.com/watch?v=JerVrbLldXw"/>
    <s v="JerVrbLldXw"/>
    <s v="{'positive': 80, 'neutral': 141, 'negative': 29}"/>
    <n v="0.73394495412843996"/>
    <s v="PG-13"/>
    <x v="3"/>
    <n v="2011"/>
    <s v="July 22, 2011 (United States)"/>
    <n v="769000"/>
    <s v="Joe Johnston"/>
    <x v="473"/>
    <s v="Chris Evans"/>
    <s v="United States"/>
    <n v="140000000"/>
    <x v="534"/>
    <x v="7"/>
    <x v="7"/>
  </r>
  <r>
    <x v="511"/>
    <s v="https://www.youtube.com/watch?v=JOddp-nlNvQ"/>
    <s v="JOddp-nlNvQ"/>
    <s v="{'positive': 124, 'neutral': 102, 'negative': 24}"/>
    <n v="0.83783783783783705"/>
    <s v="PG-13"/>
    <x v="3"/>
    <n v="2011"/>
    <s v="May 6, 2011 (United States)"/>
    <n v="772000"/>
    <s v="Kenneth Branagh"/>
    <x v="474"/>
    <s v="Chris Hemsworth"/>
    <s v="United States"/>
    <n v="150000000"/>
    <x v="535"/>
    <x v="7"/>
    <x v="73"/>
  </r>
  <r>
    <x v="512"/>
    <s v="https://www.youtube.com/watch?v=hUraDx3oFVg"/>
    <s v="hUraDx3oFVg"/>
    <s v="{'positive': 118, 'neutral': 60, 'negative': 73}"/>
    <n v="0.61780104712041795"/>
    <s v="R"/>
    <x v="2"/>
    <n v="2011"/>
    <s v="November 10, 2011 (Croatia)"/>
    <n v="95000"/>
    <s v="Jeff Nichols"/>
    <x v="475"/>
    <s v="Michael Shannon"/>
    <s v="United States"/>
    <n v="5000000"/>
    <x v="536"/>
    <x v="207"/>
    <x v="16"/>
  </r>
  <r>
    <x v="513"/>
    <s v="https://www.youtube.com/watch?v=FNppLrmdyug"/>
    <s v="FNppLrmdyug"/>
    <s v="{'positive': 126, 'neutral': 75, 'negative': 50}"/>
    <n v="0.71590909090909005"/>
    <s v="R"/>
    <x v="1"/>
    <n v="2011"/>
    <s v="May 13, 2011 (United States)"/>
    <n v="276000"/>
    <s v="Paul Feig"/>
    <x v="476"/>
    <s v="Kristen Wiig"/>
    <s v="United States"/>
    <n v="32500000"/>
    <x v="537"/>
    <x v="1"/>
    <x v="32"/>
  </r>
  <r>
    <x v="514"/>
    <s v="https://www.youtube.com/watch?v=vcn2GOuZCKI"/>
    <s v="vcn2GOuZCKI"/>
    <s v="{'positive': 106, 'neutral': 90, 'negative': 54}"/>
    <n v="0.66249999999999998"/>
    <s v="PG-13"/>
    <x v="3"/>
    <n v="2011"/>
    <s v="April 29, 2011 (United States)"/>
    <n v="362000"/>
    <s v="Justin Lin"/>
    <x v="144"/>
    <s v="Vin Diesel"/>
    <s v="United States"/>
    <n v="125000000"/>
    <x v="538"/>
    <x v="1"/>
    <x v="54"/>
  </r>
  <r>
    <x v="515"/>
    <s v="https://www.youtube.com/watch?v=FAfR8omt-CY"/>
    <s v="FAfR8omt-CY"/>
    <s v="{'positive': 120, 'neutral': 92, 'negative': 38}"/>
    <n v="0.759493670886076"/>
    <s v="PG-13"/>
    <x v="1"/>
    <n v="2011"/>
    <s v="June 10, 2011 (United States)"/>
    <n v="398000"/>
    <s v="Woody Allen"/>
    <x v="25"/>
    <s v="Owen Wilson"/>
    <s v="Spain"/>
    <n v="17000000"/>
    <x v="539"/>
    <x v="208"/>
    <x v="18"/>
  </r>
  <r>
    <x v="516"/>
    <s v="https://www.youtube.com/watch?v=-4QPVo0UIzc"/>
    <s v="-4QPVo0UIzc"/>
    <s v="{'positive': 117, 'neutral': 111, 'negative': 22}"/>
    <n v="0.84172661870503596"/>
    <s v="PG-13"/>
    <x v="7"/>
    <n v="2011"/>
    <s v="September 23, 2011 (United States)"/>
    <n v="385000"/>
    <s v="Bennett Miller"/>
    <x v="226"/>
    <s v="Brad Pitt"/>
    <s v="United States"/>
    <n v="50000000"/>
    <x v="540"/>
    <x v="2"/>
    <x v="74"/>
  </r>
  <r>
    <x v="517"/>
    <s v="https://www.youtube.com/watch?v=fpj7i2CPt8M"/>
    <s v="fpj7i2CPt8M"/>
    <s v="{'positive': 114, 'neutral': 105, 'negative': 31}"/>
    <n v="0.78620689655172404"/>
    <s v="PG-13"/>
    <x v="1"/>
    <n v="2011"/>
    <s v="February 11, 2011 (United States)"/>
    <n v="227000"/>
    <s v="Dennis Dugan"/>
    <x v="477"/>
    <s v="Adam Sandler"/>
    <s v="United States"/>
    <n v="80000000"/>
    <x v="541"/>
    <x v="2"/>
    <x v="58"/>
  </r>
  <r>
    <x v="518"/>
    <s v="https://www.youtube.com/watch?v=34WIbmXkewU"/>
    <s v="34WIbmXkewU"/>
    <s v="{'positive': 120, 'neutral': 113, 'negative': 18}"/>
    <n v="0.86956521739130399"/>
    <s v="R"/>
    <x v="7"/>
    <n v="2011"/>
    <s v="November 2, 2011 (France)"/>
    <n v="785000"/>
    <s v="Olivier Nakache"/>
    <x v="478"/>
    <s v="FranÃ§ois Cluzet"/>
    <s v="France"/>
    <m/>
    <x v="542"/>
    <x v="209"/>
    <x v="50"/>
  </r>
  <r>
    <x v="519"/>
    <s v="https://www.youtube.com/watch?v=KBiOF3y1W0Y"/>
    <s v="KBiOF3y1W0Y"/>
    <s v="{'positive': 90, 'neutral': 126, 'negative': 34}"/>
    <n v="0.72580645161290303"/>
    <s v="R"/>
    <x v="4"/>
    <n v="2011"/>
    <s v="September 16, 2011 (United States)"/>
    <n v="587000"/>
    <s v="Nicolas Winding Refn"/>
    <x v="479"/>
    <s v="Ryan Gosling"/>
    <s v="United States"/>
    <n v="15000000"/>
    <x v="543"/>
    <x v="210"/>
    <x v="15"/>
  </r>
  <r>
    <x v="520"/>
    <s v="https://www.youtube.com/watch?v=7-GO9fo9DtM"/>
    <s v="7-GO9fo9DtM"/>
    <s v="{'positive': 115, 'neutral': 87, 'negative': 48}"/>
    <n v="0.70552147239263796"/>
    <s v="PG-13"/>
    <x v="3"/>
    <n v="2011"/>
    <s v="June 17, 2011 (United States)"/>
    <n v="272000"/>
    <s v="Martin Campbell"/>
    <x v="480"/>
    <s v="Ryan Reynolds"/>
    <s v="United States"/>
    <n v="200000000"/>
    <x v="544"/>
    <x v="0"/>
    <x v="43"/>
  </r>
  <r>
    <x v="521"/>
    <s v="https://www.youtube.com/watch?v=MzbMwS6lVpE"/>
    <s v="MzbMwS6lVpE"/>
    <s v="{'positive': 94, 'neutral': 59, 'negative': 97}"/>
    <n v="0.49214659685863799"/>
    <s v="R"/>
    <x v="5"/>
    <n v="2011"/>
    <s v="April 13, 2012 (United States)"/>
    <n v="387000"/>
    <s v="Drew Goddard"/>
    <x v="19"/>
    <s v="Kristen Connolly"/>
    <s v="United States"/>
    <n v="30000000"/>
    <x v="545"/>
    <x v="104"/>
    <x v="26"/>
  </r>
  <r>
    <x v="522"/>
    <s v="https://www.youtube.com/watch?v=XOTkNsxhECY"/>
    <s v="XOTkNsxhECY"/>
    <s v="{'positive': 59, 'neutral': 45, 'negative': 17}"/>
    <n v="0.77631578947368396"/>
    <s v="PG-13"/>
    <x v="2"/>
    <n v="2011"/>
    <s v="August 10, 2011 (United States)"/>
    <n v="436000"/>
    <s v="Tate Taylor"/>
    <x v="481"/>
    <s v="Emma Stone"/>
    <s v="United States"/>
    <n v="25000000"/>
    <x v="546"/>
    <x v="86"/>
    <x v="82"/>
  </r>
  <r>
    <x v="523"/>
    <s v="https://www.youtube.com/watch?v=8iCwtxJejik"/>
    <s v="8iCwtxJejik"/>
    <s v="{'positive': 120, 'neutral': 107, 'negative': 23}"/>
    <n v="0.83916083916083895"/>
    <s v="PG-13"/>
    <x v="1"/>
    <n v="2011"/>
    <s v="July 29, 2011 (United States)"/>
    <n v="487000"/>
    <s v="Glenn Ficarra"/>
    <x v="308"/>
    <s v="Steve Carell"/>
    <s v="United States"/>
    <n v="50000000"/>
    <x v="547"/>
    <x v="211"/>
    <x v="28"/>
  </r>
  <r>
    <x v="524"/>
    <s v="https://www.youtube.com/watch?v=XGmsRMvQ2AM"/>
    <s v="XGmsRMvQ2AM"/>
    <s v="{'positive': 37, 'neutral': 33, 'negative': 11}"/>
    <n v="0.77083333333333304"/>
    <s v="R"/>
    <x v="1"/>
    <n v="2011"/>
    <s v="January 21, 2011 (United States)"/>
    <n v="219000"/>
    <s v="Ivan Reitman"/>
    <x v="482"/>
    <s v="Natalie Portman"/>
    <s v="United States"/>
    <n v="25000000"/>
    <x v="548"/>
    <x v="7"/>
    <x v="47"/>
  </r>
  <r>
    <x v="525"/>
    <s v="https://www.youtube.com/watch?v=9k10AzCcMOM"/>
    <s v="9k10AzCcMOM"/>
    <s v="{'positive': 112, 'neutral': 85, 'negative': 53}"/>
    <n v="0.67878787878787805"/>
    <s v="PG-13"/>
    <x v="3"/>
    <n v="2011"/>
    <s v="March 25, 2011 (United States)"/>
    <n v="235000"/>
    <s v="Zack Snyder"/>
    <x v="483"/>
    <s v="Emily Browning"/>
    <s v="United States"/>
    <n v="82000000"/>
    <x v="549"/>
    <x v="0"/>
    <x v="33"/>
  </r>
  <r>
    <x v="526"/>
    <s v="https://www.youtube.com/watch?v=79rtcCnaeyo"/>
    <s v="79rtcCnaeyo"/>
    <s v="{'positive': 125, 'neutral': 99, 'negative': 26}"/>
    <n v="0.82781456953642296"/>
    <s v="PG-13"/>
    <x v="3"/>
    <n v="2011"/>
    <s v="September 9, 2011 (United States)"/>
    <n v="445000"/>
    <s v="Gavin O'Connor"/>
    <x v="484"/>
    <s v="Tom Hardy"/>
    <s v="United States"/>
    <n v="25000000"/>
    <x v="550"/>
    <x v="104"/>
    <x v="4"/>
  </r>
  <r>
    <x v="527"/>
    <s v="https://www.youtube.com/watch?v=VzXg-Vr1sMA"/>
    <s v="VzXg-Vr1sMA"/>
    <s v="{'positive': 74, 'neutral': 73, 'negative': 27}"/>
    <n v="0.73267326732673199"/>
    <s v="R"/>
    <x v="1"/>
    <n v="2011"/>
    <s v="July 22, 2011 (United States)"/>
    <n v="348000"/>
    <s v="Will Gluck"/>
    <x v="485"/>
    <s v="Mila Kunis"/>
    <s v="United States"/>
    <n v="35000000"/>
    <x v="551"/>
    <x v="36"/>
    <x v="13"/>
  </r>
  <r>
    <x v="528"/>
    <s v="https://www.youtube.com/watch?v=pE3yR8bZ1pY"/>
    <s v="pE3yR8bZ1pY"/>
    <s v="{'positive': 100, 'neutral': 123, 'negative': 27}"/>
    <n v="0.78740157480314898"/>
    <s v="R"/>
    <x v="3"/>
    <n v="2011"/>
    <s v="November 11, 2011 (United States)"/>
    <n v="163000"/>
    <s v="Tarsem Singh"/>
    <x v="486"/>
    <s v="Henry Cavill"/>
    <s v="United States"/>
    <n v="75000000"/>
    <x v="552"/>
    <x v="212"/>
    <x v="33"/>
  </r>
  <r>
    <x v="529"/>
    <s v="https://www.youtube.com/watch?v=UrbHykKUfTM"/>
    <s v="UrbHykKUfTM"/>
    <s v="{'positive': 136, 'neutral': 90, 'negative': 24}"/>
    <n v="0.85"/>
    <s v="PG-13"/>
    <x v="3"/>
    <n v="2011"/>
    <s v="June 3, 2011 (United States)"/>
    <n v="657000"/>
    <s v="Matthew Vaughn"/>
    <x v="474"/>
    <s v="James McAvoy"/>
    <s v="United States"/>
    <n v="160000000"/>
    <x v="553"/>
    <x v="8"/>
    <x v="75"/>
  </r>
  <r>
    <x v="530"/>
    <s v="https://www.youtube.com/watch?v=4sYSyuuLk5g"/>
    <s v="4sYSyuuLk5g"/>
    <s v="{'positive': 74, 'neutral': 116, 'negative': 60}"/>
    <n v="0.55223880597014896"/>
    <s v="PG-13"/>
    <x v="2"/>
    <n v="2011"/>
    <s v="September 9, 2011 (United States)"/>
    <n v="290000"/>
    <s v="Steven Soderbergh"/>
    <x v="438"/>
    <s v="Matt Damon"/>
    <s v="United Arab Emirates"/>
    <n v="60000000"/>
    <x v="554"/>
    <x v="0"/>
    <x v="14"/>
  </r>
  <r>
    <x v="531"/>
    <s v="https://www.youtube.com/watch?v=GahC5cVsU6A"/>
    <s v="GahC5cVsU6A"/>
    <s v="{'positive': 91, 'neutral': 121, 'negative': 38}"/>
    <n v="0.70542635658914699"/>
    <s v="R"/>
    <x v="1"/>
    <n v="2011"/>
    <s v="June 24, 2011 (United States)"/>
    <n v="196000"/>
    <s v="Jake Kasdan"/>
    <x v="487"/>
    <s v="Cameron Diaz"/>
    <s v="United States"/>
    <n v="20000000"/>
    <x v="555"/>
    <x v="2"/>
    <x v="51"/>
  </r>
  <r>
    <x v="532"/>
    <s v="https://www.youtube.com/watch?v=xhYUaR5QiUs"/>
    <s v="xhYUaR5QiUs"/>
    <s v="{'positive': 33, 'neutral': 212, 'negative': 5}"/>
    <n v="0.86842105263157898"/>
    <s v="PG-13"/>
    <x v="3"/>
    <n v="2011"/>
    <s v="October 28, 2011 (United States)"/>
    <n v="379000"/>
    <s v="Andrew Niccol"/>
    <x v="54"/>
    <s v="Justin Timberlake"/>
    <s v="United States"/>
    <n v="40000000"/>
    <x v="556"/>
    <x v="13"/>
    <x v="13"/>
  </r>
  <r>
    <x v="533"/>
    <s v="https://www.youtube.com/watch?v=WlopfWYGBh4"/>
    <s v="WlopfWYGBh4"/>
    <s v="{'positive': 128, 'neutral': 58, 'negative': 64}"/>
    <n v="0.66666666666666596"/>
    <s v="PG-13"/>
    <x v="2"/>
    <n v="2011"/>
    <s v="August 19, 2011 (United States)"/>
    <n v="143000"/>
    <s v="Lone Scherfig"/>
    <x v="488"/>
    <s v="Anne Hathaway"/>
    <s v="United States"/>
    <n v="15000000"/>
    <x v="557"/>
    <x v="3"/>
    <x v="23"/>
  </r>
  <r>
    <x v="534"/>
    <s v="https://www.youtube.com/watch?v=UlaZfOiGaCU"/>
    <s v="UlaZfOiGaCU"/>
    <s v="{'positive': 75, 'neutral': 78, 'negative': 97}"/>
    <n v="0.43604651162790697"/>
    <s v="R"/>
    <x v="5"/>
    <n v="2011"/>
    <s v="April 15, 2011 (United States)"/>
    <n v="131000"/>
    <s v="Wes Craven"/>
    <x v="93"/>
    <s v="Neve Campbell"/>
    <s v="United States"/>
    <n v="40000000"/>
    <x v="558"/>
    <x v="5"/>
    <x v="35"/>
  </r>
  <r>
    <x v="535"/>
    <s v="https://www.youtube.com/watch?v=Op9iQiB_ANI"/>
    <s v="Op9iQiB_ANI"/>
    <s v="{'positive': 113, 'neutral': 70, 'negative': 67}"/>
    <n v="0.62777777777777699"/>
    <s v="NC-17"/>
    <x v="2"/>
    <n v="2011"/>
    <s v="January 13, 2012 (United Kingdom)"/>
    <n v="187000"/>
    <s v="Steve McQueen"/>
    <x v="489"/>
    <s v="Michael Fassbender"/>
    <s v="United Kingdom"/>
    <n v="6500000"/>
    <x v="559"/>
    <x v="81"/>
    <x v="29"/>
  </r>
  <r>
    <x v="536"/>
    <s v="https://www.youtube.com/watch?v=PT4L1llxCX0"/>
    <s v="PT4L1llxCX0"/>
    <s v="{'positive': 2, 'neutral': 3, 'negative': 0}"/>
    <n v="1"/>
    <s v="PG-13"/>
    <x v="3"/>
    <n v="2011"/>
    <s v="December 21, 2011 (United States)"/>
    <n v="466000"/>
    <s v="Brad Bird"/>
    <x v="490"/>
    <s v="Tom Cruise"/>
    <s v="United States"/>
    <n v="145000000"/>
    <x v="560"/>
    <x v="7"/>
    <x v="8"/>
  </r>
  <r>
    <x v="537"/>
    <s v="https://www.youtube.com/watch?v=SfQaRK3BCYU"/>
    <s v="SfQaRK3BCYU"/>
    <s v="{'positive': 92, 'neutral': 83, 'negative': 75}"/>
    <n v="0.55089820359281405"/>
    <s v="R"/>
    <x v="2"/>
    <n v="2011"/>
    <s v="October 21, 2011 (United Kingdom)"/>
    <n v="142000"/>
    <s v="Lynne Ramsay"/>
    <x v="491"/>
    <s v="Tilda Swinton"/>
    <s v="United Kingdom"/>
    <n v="7000000"/>
    <x v="561"/>
    <x v="16"/>
    <x v="50"/>
  </r>
  <r>
    <x v="538"/>
    <s v="https://www.youtube.com/watch?v=4TLppsfzQH8"/>
    <s v="4TLppsfzQH8"/>
    <s v="{'positive': 99, 'neutral': 133, 'negative': 18}"/>
    <n v="0.84615384615384603"/>
    <s v="PG-13"/>
    <x v="10"/>
    <n v="2011"/>
    <s v="March 18, 2011 (United States)"/>
    <n v="538000"/>
    <s v="Neil Burger"/>
    <x v="238"/>
    <s v="Bradley Cooper"/>
    <s v="United States"/>
    <n v="27000000"/>
    <x v="562"/>
    <x v="212"/>
    <x v="36"/>
  </r>
  <r>
    <x v="539"/>
    <s v="https://www.youtube.com/watch?v=vSXUgkCjdBM"/>
    <s v="vSXUgkCjdBM"/>
    <s v="{'positive': 112, 'neutral': 98, 'negative': 40}"/>
    <n v="0.73684210526315697"/>
    <s v="PG-13"/>
    <x v="3"/>
    <n v="2011"/>
    <s v="February 18, 2011 (United States)"/>
    <n v="253000"/>
    <s v="Jaume Collet-Serra"/>
    <x v="492"/>
    <s v="Liam Neeson"/>
    <s v="United Kingdom"/>
    <n v="30000000"/>
    <x v="563"/>
    <x v="213"/>
    <x v="20"/>
  </r>
  <r>
    <x v="540"/>
    <s v="https://www.youtube.com/watch?v=bTIrEZM-cFE"/>
    <s v="bTIrEZM-cFE"/>
    <s v="{'positive': 47, 'neutral': 81, 'negative': 20}"/>
    <n v="0.70149253731343197"/>
    <s v="PG-13"/>
    <x v="3"/>
    <n v="2011"/>
    <s v="June 29, 2011 (United States)"/>
    <n v="390000"/>
    <s v="Michael Bay"/>
    <x v="62"/>
    <s v="Shia LaBeouf"/>
    <s v="United States"/>
    <n v="195000000"/>
    <x v="564"/>
    <x v="7"/>
    <x v="64"/>
  </r>
  <r>
    <x v="541"/>
    <s v="https://www.youtube.com/watch?v=zH7KZD5vGBY"/>
    <s v="zH7KZD5vGBY"/>
    <s v="{'positive': 93, 'neutral': 120, 'negative': 38}"/>
    <n v="0.70992366412213703"/>
    <s v="PG-13"/>
    <x v="3"/>
    <n v="2011"/>
    <s v="July 29, 2011 (United States)"/>
    <n v="211000"/>
    <s v="Jon Favreau"/>
    <x v="72"/>
    <s v="Daniel Craig"/>
    <s v="United States"/>
    <n v="163000000"/>
    <x v="565"/>
    <x v="1"/>
    <x v="9"/>
  </r>
  <r>
    <x v="542"/>
    <s v="https://www.youtube.com/watch?v=VW-F1H-Nonk"/>
    <s v="VW-F1H-Nonk"/>
    <s v="{'positive': 127, 'neutral': 81, 'negative': 42}"/>
    <n v="0.75147928994082802"/>
    <s v="R"/>
    <x v="2"/>
    <n v="2011"/>
    <s v="January 6, 2012 (United States)"/>
    <n v="192000"/>
    <s v="Tomas Alfredson"/>
    <x v="493"/>
    <s v="Gary Oldman"/>
    <s v="United Kingdom"/>
    <m/>
    <x v="566"/>
    <x v="155"/>
    <x v="37"/>
  </r>
  <r>
    <x v="543"/>
    <s v="https://www.youtube.com/watch?v=xwdYd_RdLCQ"/>
    <s v="xwdYd_RdLCQ"/>
    <s v="{'positive': 124, 'neutral': 80, 'negative': 46}"/>
    <n v="0.72941176470588198"/>
    <s v="R"/>
    <x v="3"/>
    <n v="1982"/>
    <s v="May 14, 1982 (United States)"/>
    <n v="141000"/>
    <s v="John Milius"/>
    <x v="494"/>
    <s v="Arnold Schwarzenegger"/>
    <s v="United States"/>
    <n v="20000000"/>
    <x v="567"/>
    <x v="1"/>
    <x v="3"/>
  </r>
  <r>
    <x v="543"/>
    <s v="https://www.youtube.com/watch?v=xwdYd_RdLCQ"/>
    <s v="xwdYd_RdLCQ"/>
    <s v="{'positive': 124, 'neutral': 80, 'negative': 46}"/>
    <n v="0.72941176470588198"/>
    <s v="R"/>
    <x v="3"/>
    <n v="2011"/>
    <s v="August 19, 2011 (United States)"/>
    <n v="96000"/>
    <s v="Marcus Nispel"/>
    <x v="495"/>
    <s v="Jason Momoa"/>
    <s v="United States"/>
    <n v="90000000"/>
    <x v="568"/>
    <x v="104"/>
    <x v="20"/>
  </r>
  <r>
    <x v="544"/>
    <s v="https://www.youtube.com/watch?v=JCUdy1nUqrg"/>
    <s v="JCUdy1nUqrg"/>
    <s v="{'positive': 52, 'neutral': 62, 'negative': 29}"/>
    <n v="0.64197530864197505"/>
    <s v="R"/>
    <x v="2"/>
    <n v="2011"/>
    <s v="May 26, 2011 (Denmark)"/>
    <n v="172000"/>
    <s v="Lars von Trier"/>
    <x v="131"/>
    <s v="Kirsten Dunst"/>
    <s v="Denmark"/>
    <n v="7400000"/>
    <x v="569"/>
    <x v="68"/>
    <x v="30"/>
  </r>
  <r>
    <x v="545"/>
    <s v="https://www.youtube.com/watch?v=NkTrG-gpIzE"/>
    <s v="NkTrG-gpIzE"/>
    <s v="{'positive': 114, 'neutral': 88, 'negative': 48}"/>
    <n v="0.70370370370370305"/>
    <s v="PG-13"/>
    <x v="3"/>
    <n v="2011"/>
    <s v="April 1, 2011 (United States)"/>
    <n v="495000"/>
    <s v="Duncan Jones"/>
    <x v="496"/>
    <s v="Jake Gyllenhaal"/>
    <s v="United States"/>
    <n v="32000000"/>
    <x v="570"/>
    <x v="61"/>
    <x v="34"/>
  </r>
  <r>
    <x v="546"/>
    <s v="https://www.youtube.com/watch?v=obYuPJH2oTE"/>
    <s v="obYuPJH2oTE"/>
    <s v="{'positive': 25, 'neutral': 32, 'negative': 3}"/>
    <n v="0.89285714285714202"/>
    <s v="PG-13"/>
    <x v="3"/>
    <n v="2011"/>
    <s v="October 7, 2011 (United States)"/>
    <n v="306000"/>
    <s v="Shawn Levy"/>
    <x v="135"/>
    <s v="Hugh Jackman"/>
    <s v="United States"/>
    <n v="110000000"/>
    <x v="571"/>
    <x v="14"/>
    <x v="46"/>
  </r>
  <r>
    <x v="547"/>
    <s v="https://www.youtube.com/watch?v=VpUeQV8sdOc"/>
    <s v="VpUeQV8sdOc"/>
    <s v="{'positive': 123, 'neutral': 81, 'negative': 46}"/>
    <n v="0.72781065088757402"/>
    <s v="R"/>
    <x v="1"/>
    <n v="2011"/>
    <s v="July 8, 2011 (United States)"/>
    <n v="428000"/>
    <s v="Seth Gordon"/>
    <x v="497"/>
    <s v="Jason Bateman"/>
    <s v="United States"/>
    <n v="35000000"/>
    <x v="572"/>
    <x v="6"/>
    <x v="49"/>
  </r>
  <r>
    <x v="548"/>
    <s v="https://www.youtube.com/watch?v=Bf6zeRwk5LE"/>
    <s v="Bf6zeRwk5LE"/>
    <s v="{'positive': 74, 'neutral': 160, 'negative': 15}"/>
    <n v="0.83146067415730296"/>
    <s v="PG"/>
    <x v="8"/>
    <n v="2011"/>
    <s v="April 15, 2011 (United States)"/>
    <n v="212000"/>
    <s v="Carlos Saldanha"/>
    <x v="498"/>
    <s v="Jesse Eisenberg"/>
    <s v="United States"/>
    <n v="90000000"/>
    <x v="573"/>
    <x v="25"/>
    <x v="27"/>
  </r>
  <r>
    <x v="549"/>
    <s v="https://www.youtube.com/watch?v=PavJUoZNT7g"/>
    <s v="PavJUoZNT7g"/>
    <s v="{'positive': 55, 'neutral': 59, 'negative': 30}"/>
    <n v="0.64705882352941102"/>
    <s v="R"/>
    <x v="2"/>
    <n v="2011"/>
    <s v="September 2, 2011 (Spain)"/>
    <n v="143000"/>
    <s v="Pedro AlmodÃ³var"/>
    <x v="499"/>
    <s v="Antonio Banderas"/>
    <s v="Spain"/>
    <m/>
    <x v="574"/>
    <x v="214"/>
    <x v="16"/>
  </r>
  <r>
    <x v="550"/>
    <s v="https://www.youtube.com/watch?v=DpxtbtnC1u8"/>
    <s v="DpxtbtnC1u8"/>
    <s v="{'positive': 113, 'neutral': 112, 'negative': 25}"/>
    <n v="0.81884057971014401"/>
    <s v="PG-13"/>
    <x v="3"/>
    <n v="2011"/>
    <s v="December 16, 2011 (United States)"/>
    <n v="429000"/>
    <s v="Guy Ritchie"/>
    <x v="449"/>
    <s v="Robert Downey Jr."/>
    <s v="United States"/>
    <n v="125000000"/>
    <x v="575"/>
    <x v="0"/>
    <x v="3"/>
  </r>
  <r>
    <x v="551"/>
    <s v="https://www.youtube.com/watch?v=cvWLpi5J-NI&amp;vl=en"/>
    <s v="cvWLpi5J-NI"/>
    <s v="{'positive': 94, 'neutral': 105, 'negative': 51}"/>
    <n v="0.64827586206896504"/>
    <s v="PG"/>
    <x v="3"/>
    <n v="1993"/>
    <s v="November 12, 1993 (United States)"/>
    <n v="52000"/>
    <s v="Stephen Herek"/>
    <x v="500"/>
    <s v="Charlie Sheen"/>
    <s v="Austria"/>
    <n v="30000000"/>
    <x v="576"/>
    <x v="22"/>
    <x v="36"/>
  </r>
  <r>
    <x v="551"/>
    <s v="https://www.youtube.com/watch?v=cvWLpi5J-NI&amp;vl=en"/>
    <s v="cvWLpi5J-NI"/>
    <s v="{'positive': 94, 'neutral': 105, 'negative': 51}"/>
    <n v="0.64827586206896504"/>
    <s v="PG-13"/>
    <x v="3"/>
    <n v="2011"/>
    <s v="October 21, 2011 (United States)"/>
    <n v="105000"/>
    <s v="Paul W.S. Anderson"/>
    <x v="501"/>
    <s v="Logan Lerman"/>
    <s v="United States"/>
    <n v="75000000"/>
    <x v="577"/>
    <x v="61"/>
    <x v="33"/>
  </r>
  <r>
    <x v="552"/>
    <s v="https://www.youtube.com/watch?v=Z4KXF7NWFRE"/>
    <s v="Z4KXF7NWFRE"/>
    <s v="{'positive': 116, 'neutral': 95, 'negative': 39}"/>
    <n v="0.74838709677419302"/>
    <s v="PG-13"/>
    <x v="3"/>
    <n v="2011"/>
    <s v="November 4, 2011 (United States)"/>
    <n v="137000"/>
    <s v="Brett Ratner"/>
    <x v="166"/>
    <s v="Eddie Murphy"/>
    <s v="United States"/>
    <n v="75000000"/>
    <x v="578"/>
    <x v="1"/>
    <x v="19"/>
  </r>
  <r>
    <x v="553"/>
    <s v="https://www.youtube.com/watch?v=BJxlNYb8sJQ"/>
    <s v="BJxlNYb8sJQ"/>
    <s v="{'positive': 64, 'neutral': 156, 'negative': 30}"/>
    <n v="0.680851063829787"/>
    <s v="R"/>
    <x v="0"/>
    <n v="2011"/>
    <s v="March 18, 2011 (United States)"/>
    <n v="240000"/>
    <s v="Greg Mottola"/>
    <x v="502"/>
    <s v="Simon Pegg"/>
    <s v="United States"/>
    <n v="40000000"/>
    <x v="579"/>
    <x v="1"/>
    <x v="19"/>
  </r>
  <r>
    <x v="554"/>
    <s v="https://www.youtube.com/watch?v=VzDt7uBBIOI"/>
    <s v="VzDt7uBBIOI"/>
    <s v="{'positive': 49, 'neutral': 34, 'negative': 21}"/>
    <n v="0.7"/>
    <s v="PG-13"/>
    <x v="3"/>
    <n v="2011"/>
    <s v="August 5, 2011 (United States)"/>
    <n v="504000"/>
    <s v="Rupert Wyatt"/>
    <x v="503"/>
    <s v="James Franco"/>
    <s v="United States"/>
    <n v="93000000"/>
    <x v="580"/>
    <x v="8"/>
    <x v="36"/>
  </r>
  <r>
    <x v="555"/>
    <s v="https://www.youtube.com/watch?v=1nB2pWEW9yw"/>
    <s v="1nB2pWEW9yw"/>
    <s v="{'positive': 71, 'neutral': 45, 'negative': 22}"/>
    <n v="0.76344086021505297"/>
    <s v="R"/>
    <x v="0"/>
    <n v="2011"/>
    <s v="April 8, 2011 (United States)"/>
    <n v="99000"/>
    <s v="David Gordon Green"/>
    <x v="173"/>
    <s v="Danny McBride"/>
    <s v="United States"/>
    <n v="49900000"/>
    <x v="581"/>
    <x v="1"/>
    <x v="56"/>
  </r>
  <r>
    <x v="556"/>
    <s v="https://www.youtube.com/watch?v=IFwE3UgCMIk"/>
    <s v="IFwE3UgCMIk"/>
    <s v="{'positive': 128, 'neutral': 94, 'negative': 28}"/>
    <n v="0.82051282051282004"/>
    <s v="R"/>
    <x v="4"/>
    <n v="2011"/>
    <s v="March 18, 2011 (United States)"/>
    <n v="221000"/>
    <s v="Brad Furman"/>
    <x v="504"/>
    <s v="Matthew McConaughey"/>
    <s v="United States"/>
    <n v="40000000"/>
    <x v="582"/>
    <x v="104"/>
    <x v="28"/>
  </r>
  <r>
    <x v="557"/>
    <s v="https://www.youtube.com/watch?v=HCxPLlFWdFo"/>
    <s v="HCxPLlFWdFo"/>
    <s v="{'positive': 92, 'neutral': 111, 'negative': 47}"/>
    <n v="0.66187050359712196"/>
    <s v="PG-13"/>
    <x v="3"/>
    <n v="2011"/>
    <s v="August 26, 2011 (United States)"/>
    <n v="97000"/>
    <s v="Olivier Megaton"/>
    <x v="51"/>
    <s v="Zoe Saldana"/>
    <s v="France"/>
    <n v="40000000"/>
    <x v="583"/>
    <x v="27"/>
    <x v="47"/>
  </r>
  <r>
    <x v="558"/>
    <s v="https://www.youtube.com/watch?v=x_-tWhlcQok"/>
    <s v="x_-tWhlcQok"/>
    <s v="{'positive': 20, 'neutral': 14, 'negative': 5}"/>
    <n v="0.8"/>
    <s v="PG-13"/>
    <x v="1"/>
    <n v="2011"/>
    <s v="July 1, 2011 (United States)"/>
    <n v="65000"/>
    <s v="Tom Hanks"/>
    <x v="505"/>
    <s v="Tom Hanks"/>
    <s v="United States"/>
    <n v="30000000"/>
    <x v="584"/>
    <x v="1"/>
    <x v="49"/>
  </r>
  <r>
    <x v="559"/>
    <s v="https://www.youtube.com/watch?v=CEVkp5Je7m0"/>
    <s v="CEVkp5Je7m0"/>
    <s v="{'positive': 94, 'neutral': 118, 'negative': 38}"/>
    <n v="0.71212121212121204"/>
    <s v="PG-13"/>
    <x v="3"/>
    <n v="2011"/>
    <s v="September 23, 2011 (United States)"/>
    <n v="78000"/>
    <s v="John Singleton"/>
    <x v="506"/>
    <s v="Taylor Lautner"/>
    <s v="United States"/>
    <n v="35000000"/>
    <x v="585"/>
    <x v="104"/>
    <x v="14"/>
  </r>
  <r>
    <x v="560"/>
    <s v="https://www.youtube.com/watch?v=58Onuy5USTc"/>
    <s v="58Onuy5USTc"/>
    <s v="{'positive': 133, 'neutral': 89, 'negative': 28}"/>
    <n v="0.82608695652173902"/>
    <s v="PG-13"/>
    <x v="2"/>
    <n v="2011"/>
    <s v="March 16, 2011 (Iran)"/>
    <n v="227000"/>
    <s v="Asghar Farhadi"/>
    <x v="507"/>
    <s v="Payman Maadi"/>
    <s v="Iran"/>
    <n v="500000"/>
    <x v="586"/>
    <x v="215"/>
    <x v="45"/>
  </r>
  <r>
    <x v="561"/>
    <s v="https://www.youtube.com/watch?v=Hv3obL9HqyY"/>
    <s v="Hv3obL9HqyY"/>
    <s v="{'positive': 107, 'neutral': 115, 'negative': 28}"/>
    <n v="0.79259259259259196"/>
    <s v="PG"/>
    <x v="2"/>
    <n v="2011"/>
    <s v="November 23, 2011 (United States)"/>
    <n v="310000"/>
    <s v="Martin Scorsese"/>
    <x v="239"/>
    <s v="Asa Butterfield"/>
    <s v="United Kingdom"/>
    <n v="150000000"/>
    <x v="587"/>
    <x v="7"/>
    <x v="66"/>
  </r>
  <r>
    <x v="562"/>
    <s v="https://www.youtube.com/watch?v=H78XCiJamXc"/>
    <s v="H78XCiJamXc"/>
    <s v="{'positive': 79, 'neutral': 42, 'negative': 19}"/>
    <n v="0.80612244897959096"/>
    <s v="PG-13"/>
    <x v="12"/>
    <n v="2011"/>
    <s v="March 4, 2011 (United States)"/>
    <n v="248000"/>
    <s v="George Nolfi"/>
    <x v="212"/>
    <s v="Matt Damon"/>
    <s v="United States"/>
    <n v="50200000"/>
    <x v="588"/>
    <x v="1"/>
    <x v="14"/>
  </r>
  <r>
    <x v="563"/>
    <s v="https://www.youtube.com/watch?v=-k5y4bLU5X4"/>
    <e v="#NAME?"/>
    <s v="{'positive': 103, 'neutral': 112, 'negative': 35}"/>
    <n v="0.74637681159420199"/>
    <s v="PG-13"/>
    <x v="1"/>
    <n v="2011"/>
    <s v="October 5, 2012 (United States)"/>
    <n v="25000"/>
    <s v="Jamie Linden"/>
    <x v="508"/>
    <s v="Channing Tatum"/>
    <s v="United States"/>
    <m/>
    <x v="589"/>
    <x v="216"/>
    <x v="15"/>
  </r>
  <r>
    <x v="564"/>
    <s v="https://www.youtube.com/watch?v=RrAz1YLh8nY"/>
    <s v="RrAz1YLh8nY"/>
    <s v="{'positive': 121, 'neutral': 91, 'negative': 38}"/>
    <n v="0.76100628930817604"/>
    <s v="PG-13"/>
    <x v="2"/>
    <n v="2011"/>
    <s v="May 17, 2011 (France)"/>
    <n v="171000"/>
    <s v="Terrence Malick"/>
    <x v="65"/>
    <s v="Brad Pitt"/>
    <s v="United States"/>
    <n v="32000000"/>
    <x v="590"/>
    <x v="217"/>
    <x v="57"/>
  </r>
  <r>
    <x v="565"/>
    <s v="https://www.youtube.com/watch?v=lsXS1LJtnWY"/>
    <s v="lsXS1LJtnWY"/>
    <s v="{'positive': 2, 'neutral': 4, 'negative': 0}"/>
    <n v="1"/>
    <s v="R"/>
    <x v="2"/>
    <n v="2011"/>
    <s v="November 25, 2011 (United Kingdom)"/>
    <n v="15000"/>
    <s v="Terence Davies"/>
    <x v="509"/>
    <s v="Rachel Weisz"/>
    <s v="United Kingdom"/>
    <m/>
    <x v="591"/>
    <x v="218"/>
    <x v="49"/>
  </r>
  <r>
    <x v="566"/>
    <s v="https://www.youtube.com/watch?v=JYcUUXq6Kd8"/>
    <s v="JYcUUXq6Kd8"/>
    <s v="{'positive': 89, 'neutral': 82, 'negative': 66}"/>
    <n v="0.57419354838709602"/>
    <s v="Unrated"/>
    <x v="4"/>
    <n v="2011"/>
    <s v="June 29, 2012 (United Kingdom)"/>
    <n v="75000"/>
    <s v="William Friedkin"/>
    <x v="196"/>
    <s v="Matthew McConaughey"/>
    <s v="United States"/>
    <n v="11000000"/>
    <x v="592"/>
    <x v="127"/>
    <x v="56"/>
  </r>
  <r>
    <x v="567"/>
    <s v="https://www.youtube.com/watch?v=8IFsdfk3mlk"/>
    <s v="8IFsdfk3mlk"/>
    <s v="{'positive': 129, 'neutral': 75, 'negative': 46}"/>
    <n v="0.73714285714285699"/>
    <s v="PG"/>
    <x v="2"/>
    <n v="1996"/>
    <s v="April 12, 1996 (United States)"/>
    <n v="9200"/>
    <s v="Franco Zeffirelli"/>
    <x v="510"/>
    <s v="William Hurt"/>
    <s v="France"/>
    <m/>
    <x v="593"/>
    <x v="219"/>
    <x v="50"/>
  </r>
  <r>
    <x v="567"/>
    <s v="https://www.youtube.com/watch?v=8IFsdfk3mlk"/>
    <s v="8IFsdfk3mlk"/>
    <s v="{'positive': 129, 'neutral': 75, 'negative': 46}"/>
    <n v="0.73714285714285699"/>
    <s v="PG-13"/>
    <x v="2"/>
    <n v="2011"/>
    <s v="April 22, 2011 (United States)"/>
    <n v="83000"/>
    <s v="Cary Joji Fukunaga"/>
    <x v="510"/>
    <s v="Mia Wasikowska"/>
    <s v="United Kingdom"/>
    <m/>
    <x v="594"/>
    <x v="3"/>
    <x v="16"/>
  </r>
  <r>
    <x v="568"/>
    <s v="https://www.youtube.com/watch?v=x2zN53Vwnz0"/>
    <s v="x2zN53Vwnz0"/>
    <s v="{'positive': 107, 'neutral': 75, 'negative': 68}"/>
    <n v="0.61142857142857099"/>
    <s v="R"/>
    <x v="7"/>
    <n v="2011"/>
    <s v="May 11, 2012 (Mexico)"/>
    <n v="47000"/>
    <s v="Jonathan Hensleigh"/>
    <x v="511"/>
    <s v="Ray Stevenson"/>
    <s v="United States"/>
    <n v="12000000"/>
    <x v="595"/>
    <x v="216"/>
    <x v="14"/>
  </r>
  <r>
    <x v="569"/>
    <s v="https://www.youtube.com/watch?v=JPNyNr2Kp4w"/>
    <s v="JPNyNr2Kp4w"/>
    <s v="{'positive': 106, 'neutral': 73, 'negative': 72}"/>
    <n v="0.59550561797752799"/>
    <s v="PG-13"/>
    <x v="3"/>
    <n v="2011"/>
    <s v="December 25, 2011 (United States)"/>
    <n v="150000"/>
    <s v="Steven Spielberg"/>
    <x v="512"/>
    <s v="Jeremy Irvine"/>
    <s v="United States"/>
    <n v="66000000"/>
    <x v="596"/>
    <x v="14"/>
    <x v="82"/>
  </r>
  <r>
    <x v="570"/>
    <s v="https://www.youtube.com/watch?v=43Qc70ZeMFw"/>
    <s v="43Qc70ZeMFw"/>
    <s v="{'positive': 80, 'neutral': 92, 'negative': 27}"/>
    <n v="0.74766355140186902"/>
    <s v="R"/>
    <x v="1"/>
    <n v="2011"/>
    <s v="August 5, 2011 (United States)"/>
    <n v="172000"/>
    <s v="David Dobkin"/>
    <x v="412"/>
    <s v="Jason Bateman"/>
    <s v="United States"/>
    <n v="52000000"/>
    <x v="597"/>
    <x v="1"/>
    <x v="50"/>
  </r>
  <r>
    <x v="571"/>
    <s v="https://www.youtube.com/watch?v=GDYwcjhvD-Y"/>
    <s v="GDYwcjhvD-Y"/>
    <s v="{'positive': 82, 'neutral': 77, 'negative': 29}"/>
    <n v="0.73873873873873797"/>
    <s v="R"/>
    <x v="3"/>
    <n v="2011"/>
    <s v="April 13, 2012 (United States)"/>
    <n v="195000"/>
    <s v="Gareth Evans"/>
    <x v="513"/>
    <s v="Iko Uwais"/>
    <s v="Indonesia"/>
    <n v="1100000"/>
    <x v="598"/>
    <x v="220"/>
    <x v="29"/>
  </r>
  <r>
    <x v="572"/>
    <s v="https://www.youtube.com/watch?v=IjZ-ke1kJrA"/>
    <s v="IjZ-ke1kJrA"/>
    <s v="{'positive': 88, 'neutral': 117, 'negative': 45}"/>
    <n v="0.66165413533834505"/>
    <s v="R"/>
    <x v="2"/>
    <n v="2011"/>
    <s v="September 29, 2011 (Germany)"/>
    <n v="121000"/>
    <s v="J.C. Chandor"/>
    <x v="514"/>
    <s v="Zachary Quinto"/>
    <s v="United States"/>
    <n v="3500000"/>
    <x v="599"/>
    <x v="221"/>
    <x v="23"/>
  </r>
  <r>
    <x v="573"/>
    <s v="https://www.youtube.com/watch?v=ERREgOobLOs"/>
    <s v="ERREgOobLOs"/>
    <s v="{'positive': 90, 'neutral': 89, 'negative': 72}"/>
    <n v="0.55555555555555503"/>
    <s v="R"/>
    <x v="2"/>
    <n v="2011"/>
    <s v="December 21, 2011 (Sweden)"/>
    <n v="50000"/>
    <s v="Sean Durkin"/>
    <x v="515"/>
    <s v="Elizabeth Olsen"/>
    <s v="United States"/>
    <m/>
    <x v="600"/>
    <x v="81"/>
    <x v="56"/>
  </r>
  <r>
    <x v="574"/>
    <s v="https://www.youtube.com/watch?v=7ImxHJtLEDs"/>
    <s v="7ImxHJtLEDs"/>
    <s v="{'positive': 41, 'neutral': 21, 'negative': 16}"/>
    <n v="0.71929824561403499"/>
    <s v="PG-13"/>
    <x v="3"/>
    <n v="2011"/>
    <s v="April 8, 2011 (United States)"/>
    <n v="193000"/>
    <s v="Joe Wright"/>
    <x v="516"/>
    <s v="Saoirse Ronan"/>
    <s v="United States"/>
    <n v="30000000"/>
    <x v="601"/>
    <x v="3"/>
    <x v="35"/>
  </r>
  <r>
    <x v="575"/>
    <s v="https://www.youtube.com/watch?v=3MK0mHbdZd4"/>
    <s v="3MK0mHbdZd4"/>
    <s v="{'positive': 50, 'neutral': 15, 'negative': 23}"/>
    <n v="0.68493150684931503"/>
    <s v="R"/>
    <x v="1"/>
    <n v="2011"/>
    <s v="September 30, 2011 (United States)"/>
    <n v="320000"/>
    <s v="Jonathan Levine"/>
    <x v="517"/>
    <s v="Joseph Gordon-Levitt"/>
    <s v="United States"/>
    <n v="8000000"/>
    <x v="602"/>
    <x v="61"/>
    <x v="15"/>
  </r>
  <r>
    <x v="576"/>
    <s v="https://www.youtube.com/watch?v=XDwUH02DDWU"/>
    <s v="XDwUH02DDWU"/>
    <s v="{'positive': 76, 'neutral': 58, 'negative': 27}"/>
    <n v="0.73786407766990203"/>
    <s v="R"/>
    <x v="1"/>
    <n v="2011"/>
    <s v="December 9, 2011 (United States)"/>
    <n v="235000"/>
    <s v="Alexander Payne"/>
    <x v="518"/>
    <s v="George Clooney"/>
    <s v="United States"/>
    <n v="20000000"/>
    <x v="603"/>
    <x v="81"/>
    <x v="73"/>
  </r>
  <r>
    <x v="577"/>
    <s v="https://www.youtube.com/watch?v=LTnCE_SaU38"/>
    <s v="LTnCE_SaU38"/>
    <s v="{'positive': 87, 'neutral': 80, 'negative': 27}"/>
    <n v="0.76315789473684204"/>
    <s v="PG"/>
    <x v="8"/>
    <n v="2011"/>
    <s v="December 21, 2011 (United States)"/>
    <n v="221000"/>
    <s v="Steven Spielberg"/>
    <x v="519"/>
    <s v="Jamie Bell"/>
    <s v="United States"/>
    <n v="135000000"/>
    <x v="604"/>
    <x v="2"/>
    <x v="23"/>
  </r>
  <r>
    <x v="578"/>
    <s v="https://www.youtube.com/watch?v=g7V84i92H4A"/>
    <s v="g7V84i92H4A"/>
    <s v="{'positive': 77, 'neutral': 89, 'negative': 84}"/>
    <n v="0.47826086956521702"/>
    <s v="R"/>
    <x v="3"/>
    <n v="2011"/>
    <s v="August 12, 2011 (United States)"/>
    <n v="109000"/>
    <s v="Steven Quale"/>
    <x v="520"/>
    <s v="Nicholas D'Agosto"/>
    <s v="United States"/>
    <n v="40000000"/>
    <x v="605"/>
    <x v="6"/>
    <x v="51"/>
  </r>
  <r>
    <x v="579"/>
    <s v="https://www.youtube.com/watch?v=3ZKQU0YYkNw"/>
    <s v="3ZKQU0YYkNw"/>
    <s v="{'positive': 97, 'neutral': 79, 'negative': 74}"/>
    <n v="0.56725146198830401"/>
    <s v="R"/>
    <x v="5"/>
    <n v="2011"/>
    <s v="August 23, 2013 (United States)"/>
    <n v="92000"/>
    <s v="Adam Wingard"/>
    <x v="521"/>
    <s v="Sharni Vinson"/>
    <s v="United States"/>
    <n v="1000000"/>
    <x v="606"/>
    <x v="222"/>
    <x v="26"/>
  </r>
  <r>
    <x v="580"/>
    <s v="https://www.youtube.com/watch?v=kTmF4UnkkbA"/>
    <s v="kTmF4UnkkbA"/>
    <s v="{'positive': 80, 'neutral': 62, 'negative': 24}"/>
    <n v="0.76923076923076905"/>
    <s v="R"/>
    <x v="1"/>
    <n v="2011"/>
    <s v="December 9, 2011 (United States)"/>
    <n v="69000"/>
    <s v="David Gordon Green"/>
    <x v="522"/>
    <s v="Jonah Hill"/>
    <s v="United States"/>
    <n v="25000000"/>
    <x v="607"/>
    <x v="8"/>
    <x v="44"/>
  </r>
  <r>
    <x v="581"/>
    <s v="https://www.youtube.com/watch?v=YdxCnCvCngk"/>
    <s v="YdxCnCvCngk"/>
    <s v="{'positive': 41, 'neutral': 22, 'negative': 9}"/>
    <n v="0.82"/>
    <s v="R"/>
    <x v="1"/>
    <n v="2012"/>
    <s v="August 23, 2013 (Brazil)"/>
    <n v="78000"/>
    <s v="Noah Baumbach"/>
    <x v="84"/>
    <s v="Greta Gerwig"/>
    <s v="United States"/>
    <m/>
    <x v="608"/>
    <x v="223"/>
    <x v="55"/>
  </r>
  <r>
    <x v="582"/>
    <s v="https://www.youtube.com/watch?v=WLltd7E1mCU"/>
    <s v="WLltd7E1mCU"/>
    <s v="{'positive': 24, 'neutral': 15, 'negative': 16}"/>
    <n v="0.6"/>
    <s v="R"/>
    <x v="1"/>
    <n v="2012"/>
    <s v="April 27, 2012 (United States)"/>
    <n v="96000"/>
    <s v="Nicholas Stoller"/>
    <x v="286"/>
    <s v="Jason Segel"/>
    <s v="United States"/>
    <n v="30000000"/>
    <x v="609"/>
    <x v="1"/>
    <x v="7"/>
  </r>
  <r>
    <x v="583"/>
    <s v="https://www.youtube.com/watch?v=7V9thTmoc_s"/>
    <s v="7V9thTmoc_s"/>
    <s v="{'positive': 89, 'neutral': 62, 'negative': 82}"/>
    <n v="0.52046783625730997"/>
    <s v="PG-13"/>
    <x v="2"/>
    <n v="2012"/>
    <s v="September 21, 2012 (United States)"/>
    <n v="74000"/>
    <s v="Mark Tonderai"/>
    <x v="523"/>
    <s v="Jennifer Lawrence"/>
    <s v="United States"/>
    <n v="10000000"/>
    <x v="610"/>
    <x v="212"/>
    <x v="29"/>
  </r>
  <r>
    <x v="584"/>
    <s v="https://www.youtube.com/watch?v=NwjeJmh9uXY"/>
    <s v="NwjeJmh9uXY"/>
    <s v="{'positive': 8, 'neutral': 6, 'negative': 2}"/>
    <n v="0.8"/>
    <s v="R"/>
    <x v="7"/>
    <n v="2012"/>
    <s v="November 16, 2012 (United States)"/>
    <n v="42000"/>
    <s v="Ben Lewin"/>
    <x v="524"/>
    <s v="John Hawkes"/>
    <s v="United States"/>
    <n v="1000000"/>
    <x v="611"/>
    <x v="81"/>
    <x v="26"/>
  </r>
  <r>
    <x v="585"/>
    <s v="https://www.youtube.com/watch?v=1FUBJCjL4r8"/>
    <s v="1FUBJCjL4r8"/>
    <s v="{'positive': 21, 'neutral': 30, 'negative': 19}"/>
    <n v="0.52500000000000002"/>
    <s v="PG"/>
    <x v="1"/>
    <n v="2012"/>
    <s v="April 13, 2012 (United States)"/>
    <n v="30000"/>
    <s v="Bobby Farrelly"/>
    <x v="525"/>
    <s v="Sean Hayes"/>
    <s v="United States"/>
    <n v="30000000"/>
    <x v="612"/>
    <x v="8"/>
    <x v="51"/>
  </r>
  <r>
    <x v="586"/>
    <s v="https://www.youtube.com/watch?v=vxTN4eX4Vss"/>
    <s v="vxTN4eX4Vss"/>
    <s v="{'positive': 126, 'neutral': 79, 'negative': 45}"/>
    <n v="0.73684210526315697"/>
    <s v="PG-13"/>
    <x v="1"/>
    <n v="2012"/>
    <s v="April 20, 2012 (United States)"/>
    <n v="45000"/>
    <s v="Tim Story"/>
    <x v="485"/>
    <s v="Chris Brown"/>
    <s v="United States"/>
    <n v="12000000"/>
    <x v="613"/>
    <x v="36"/>
    <x v="37"/>
  </r>
  <r>
    <x v="587"/>
    <s v="https://www.youtube.com/watch?v=PcL24s-S6ns"/>
    <s v="PcL24s-S6ns"/>
    <s v="{'positive': 152, 'neutral': 66, 'negative': 32}"/>
    <n v="0.82608695652173902"/>
    <s v="PG-13"/>
    <x v="2"/>
    <n v="2012"/>
    <s v="February 10, 2012 (United States)"/>
    <n v="187000"/>
    <s v="Michael Sucsy"/>
    <x v="526"/>
    <s v="Rachel McAdams"/>
    <s v="United States"/>
    <n v="30000000"/>
    <x v="614"/>
    <x v="36"/>
    <x v="19"/>
  </r>
  <r>
    <x v="588"/>
    <s v="https://www.youtube.com/watch?v=u48UrWtCn5E"/>
    <s v="u48UrWtCn5E"/>
    <s v="{'positive': 77, 'neutral': 114, 'negative': 59}"/>
    <n v="0.56617647058823495"/>
    <s v="PG-13"/>
    <x v="3"/>
    <n v="2012"/>
    <s v="October 5, 2012 (United States)"/>
    <n v="294000"/>
    <s v="Olivier Megaton"/>
    <x v="51"/>
    <s v="Liam Neeson"/>
    <s v="France"/>
    <n v="45000000"/>
    <x v="615"/>
    <x v="27"/>
    <x v="51"/>
  </r>
  <r>
    <x v="589"/>
    <s v="https://www.youtube.com/watch?v=cDat96UyT5A"/>
    <s v="cDat96UyT5A"/>
    <s v="{'positive': 53, 'neutral': 42, 'negative': 66}"/>
    <n v="0.44537815126050401"/>
    <s v="R"/>
    <x v="4"/>
    <n v="2012"/>
    <s v="September 26, 2012 (France)"/>
    <n v="33000"/>
    <s v="Craig Zobel"/>
    <x v="527"/>
    <s v="Ann Dowd"/>
    <s v="United States"/>
    <n v="270000"/>
    <x v="616"/>
    <x v="224"/>
    <x v="38"/>
  </r>
  <r>
    <x v="590"/>
    <s v="https://www.youtube.com/watch?v=Jg7skcyYolU"/>
    <s v="Jg7skcyYolU"/>
    <s v="{'positive': 124, 'neutral': 74, 'negative': 47}"/>
    <n v="0.72514619883040898"/>
    <s v="R"/>
    <x v="2"/>
    <n v="2012"/>
    <s v="May 17, 2012 (Belgium)"/>
    <n v="65000"/>
    <s v="Jacques Audiard"/>
    <x v="528"/>
    <s v="Marion Cotillard"/>
    <s v="France"/>
    <m/>
    <x v="617"/>
    <x v="161"/>
    <x v="16"/>
  </r>
  <r>
    <x v="591"/>
    <s v="https://www.youtube.com/watch?v=dTEBo9pOQXM"/>
    <s v="dTEBo9pOQXM"/>
    <s v="{'positive': 1, 'neutral': 7, 'negative': 0}"/>
    <n v="1"/>
    <s v="R"/>
    <x v="2"/>
    <n v="2012"/>
    <s v="April 26, 2013 (United States)"/>
    <n v="32000"/>
    <s v="Robert Redford"/>
    <x v="529"/>
    <s v="Robert Redford"/>
    <s v="United States"/>
    <n v="2000000"/>
    <x v="618"/>
    <x v="127"/>
    <x v="32"/>
  </r>
  <r>
    <x v="592"/>
    <s v="https://www.youtube.com/watch?v=Az8-kwoWIGc"/>
    <s v="Az8-kwoWIGc"/>
    <s v="{'positive': 19, 'neutral': 25, 'negative': 12}"/>
    <n v="0.61290322580645096"/>
    <s v="R"/>
    <x v="3"/>
    <n v="2012"/>
    <s v="August 22, 2012 (United States)"/>
    <n v="35000"/>
    <s v="David Palmer"/>
    <x v="530"/>
    <s v="Dax Shepard"/>
    <s v="United States"/>
    <n v="2000000"/>
    <x v="619"/>
    <x v="225"/>
    <x v="15"/>
  </r>
  <r>
    <x v="593"/>
    <s v="https://www.youtube.com/watch?v=ZnlPgo9TaGo"/>
    <s v="ZnlPgo9TaGo"/>
    <s v="{'positive': 119, 'neutral': 86, 'negative': 45}"/>
    <n v="0.72560975609756095"/>
    <s v="R"/>
    <x v="3"/>
    <n v="2012"/>
    <s v="February 24, 2012 (United States)"/>
    <n v="67000"/>
    <s v="Mike McCoy"/>
    <x v="531"/>
    <s v="Alex Veadov"/>
    <s v="United States"/>
    <n v="12000000"/>
    <x v="620"/>
    <x v="212"/>
    <x v="33"/>
  </r>
  <r>
    <x v="594"/>
    <s v="https://www.youtube.com/watch?v=4Aif1qEB_JU"/>
    <s v="4Aif1qEB_JU"/>
    <s v="{'positive': 100, 'neutral': 98, 'negative': 52}"/>
    <n v="0.65789473684210498"/>
    <s v="R"/>
    <x v="0"/>
    <n v="2012"/>
    <s v="August 30, 2013 (United States)"/>
    <n v="22000"/>
    <s v="Brian De Palma"/>
    <x v="532"/>
    <s v="Rachel McAdams"/>
    <s v="France"/>
    <n v="20000000"/>
    <x v="621"/>
    <x v="226"/>
    <x v="56"/>
  </r>
  <r>
    <x v="595"/>
    <s v="https://www.youtube.com/watch?v=su75_mcryO4"/>
    <s v="su75_mcryO4"/>
    <s v="{'positive': 113, 'neutral': 82, 'negative': 38}"/>
    <n v="0.74834437086092698"/>
    <s v="R"/>
    <x v="0"/>
    <n v="2012"/>
    <s v="May 23, 2012 (France)"/>
    <n v="40000"/>
    <s v="Walter Salles"/>
    <x v="533"/>
    <s v="Sam Riley"/>
    <s v="France"/>
    <n v="25000000"/>
    <x v="622"/>
    <x v="227"/>
    <x v="7"/>
  </r>
  <r>
    <x v="596"/>
    <s v="https://www.youtube.com/watch?v=qGDyslD68as"/>
    <s v="qGDyslD68as"/>
    <s v="{'positive': 51, 'neutral': 45, 'negative': 17}"/>
    <n v="0.75"/>
    <s v="R"/>
    <x v="3"/>
    <n v="2012"/>
    <s v="February 1, 2013 (United States)"/>
    <n v="48000"/>
    <s v="Walter Hill"/>
    <x v="445"/>
    <s v="Sylvester Stallone"/>
    <s v="United States"/>
    <n v="45000000"/>
    <x v="623"/>
    <x v="228"/>
    <x v="51"/>
  </r>
  <r>
    <x v="597"/>
    <s v="https://www.youtube.com/watch?v=fEzWvEoD9ew"/>
    <s v="fEzWvEoD9ew"/>
    <s v="{'positive': 123, 'neutral': 96, 'negative': 31}"/>
    <n v="0.79870129870129802"/>
    <s v="PG-13"/>
    <x v="1"/>
    <n v="2012"/>
    <s v="March 1, 2012 (Singapore)"/>
    <n v="54000"/>
    <s v="Lisa Azuelos"/>
    <x v="534"/>
    <s v="Miley Cyrus"/>
    <s v="United States"/>
    <n v="11000000"/>
    <x v="624"/>
    <x v="229"/>
    <x v="42"/>
  </r>
  <r>
    <x v="598"/>
    <s v="https://www.youtube.com/watch?v=Pa5963ftpDc"/>
    <s v="Pa5963ftpDc"/>
    <s v="{'positive': 9, 'neutral': 14, 'negative': 1}"/>
    <n v="0.9"/>
    <s v="PG-13"/>
    <x v="1"/>
    <n v="2012"/>
    <s v="February 7, 2013 (Russia)"/>
    <n v="68000"/>
    <s v="Jonathan Kasdan"/>
    <x v="535"/>
    <s v="Dylan O'Brien"/>
    <s v="United States"/>
    <n v="2000000"/>
    <x v="625"/>
    <x v="41"/>
    <x v="26"/>
  </r>
  <r>
    <x v="599"/>
    <s v="https://www.youtube.com/watch?v=NaSUZnIztuY"/>
    <s v="NaSUZnIztuY"/>
    <s v="{'positive': 61, 'neutral': 51, 'negative': 80}"/>
    <n v="0.43262411347517699"/>
    <s v="R"/>
    <x v="5"/>
    <n v="2012"/>
    <s v="September 6, 2012 (Russia)"/>
    <n v="58000"/>
    <s v="Directors"/>
    <x v="536"/>
    <s v="Calvin Reeder"/>
    <s v="United States"/>
    <m/>
    <x v="626"/>
    <x v="230"/>
    <x v="1"/>
  </r>
  <r>
    <x v="600"/>
    <s v="https://www.youtube.com/watch?v=Z4HxhzBG0ag"/>
    <s v="Z4HxhzBG0ag"/>
    <s v="{'positive': 93, 'neutral': 88, 'negative': 69}"/>
    <n v="0.57407407407407396"/>
    <s v="R"/>
    <x v="5"/>
    <n v="2012"/>
    <s v="May 10, 2013 (United States)"/>
    <n v="20000"/>
    <s v="RyÃ»hei Kitamura"/>
    <x v="537"/>
    <s v="Luke Evans"/>
    <s v="United States"/>
    <n v="2900000"/>
    <x v="627"/>
    <x v="231"/>
    <x v="55"/>
  </r>
  <r>
    <x v="601"/>
    <s v="https://www.youtube.com/watch?v=FkA4L8T9DA0"/>
    <s v="FkA4L8T9DA0"/>
    <s v="{'positive': 8, 'neutral': 4, 'negative': 3}"/>
    <n v="0.72727272727272696"/>
    <s v="PG"/>
    <x v="0"/>
    <n v="2012"/>
    <s v="March 30, 2012 (United States)"/>
    <n v="85000"/>
    <s v="Tarsem Singh"/>
    <x v="194"/>
    <s v="Lily Collins"/>
    <s v="United States"/>
    <n v="85000000"/>
    <x v="628"/>
    <x v="212"/>
    <x v="14"/>
  </r>
  <r>
    <x v="602"/>
    <s v="https://www.youtube.com/watch?v=Pm6RlqnxI-Y"/>
    <s v="Pm6RlqnxI-Y"/>
    <s v="{'positive': 67, 'neutral': 92, 'negative': 43}"/>
    <n v="0.60909090909090902"/>
    <s v="R"/>
    <x v="2"/>
    <n v="2012"/>
    <s v="August 9, 2012 (United States)"/>
    <n v="10000"/>
    <s v="Stephen Elliott"/>
    <x v="538"/>
    <s v="Ashley Hinshaw"/>
    <s v="United States"/>
    <n v="2500000"/>
    <x v="629"/>
    <x v="232"/>
    <x v="49"/>
  </r>
  <r>
    <x v="603"/>
    <s v="https://www.youtube.com/watch?v=_Uw6fweoB8E"/>
    <s v="_Uw6fweoB8E"/>
    <s v="{'positive': 13, 'neutral': 14, 'negative': 4}"/>
    <n v="0.76470588235294101"/>
    <s v="PG-13"/>
    <x v="7"/>
    <n v="2012"/>
    <s v="December 14, 2012 (United States)"/>
    <n v="73000"/>
    <s v="Sacha Gervasi"/>
    <x v="87"/>
    <s v="Anthony Hopkins"/>
    <s v="United States"/>
    <n v="15700000"/>
    <x v="630"/>
    <x v="81"/>
    <x v="49"/>
  </r>
  <r>
    <x v="604"/>
    <s v="https://www.youtube.com/watch?v=c8Ud_KRh2Ac"/>
    <s v="c8Ud_KRh2Ac"/>
    <s v="{'positive': 16, 'neutral': 6, 'negative': 28}"/>
    <n v="0.36363636363636298"/>
    <s v="R"/>
    <x v="5"/>
    <n v="2012"/>
    <s v="April 18, 2013 (Russia)"/>
    <n v="28000"/>
    <s v="Rob Zombie"/>
    <x v="43"/>
    <s v="Sheri Moon Zombie"/>
    <s v="United States"/>
    <n v="1500000"/>
    <x v="631"/>
    <x v="233"/>
    <x v="29"/>
  </r>
  <r>
    <x v="605"/>
    <s v="https://www.youtube.com/watch?v=jl0QrvDxu-c"/>
    <s v="jl0QrvDxu-c"/>
    <s v="{'positive': 2, 'neutral': 8, 'negative': 1}"/>
    <n v="0.66666666666666596"/>
    <s v="PG-13"/>
    <x v="2"/>
    <n v="2012"/>
    <s v="July 27, 2012 (United States)"/>
    <n v="55000"/>
    <s v="Scott Speer"/>
    <x v="539"/>
    <s v="Kathryn McCormick"/>
    <s v="United States"/>
    <n v="33000000"/>
    <x v="632"/>
    <x v="61"/>
    <x v="5"/>
  </r>
  <r>
    <x v="606"/>
    <s v="https://www.youtube.com/watch?v=xb3_AE-UinY"/>
    <s v="xb3_AE-UinY"/>
    <s v="{'positive': 120, 'neutral': 83, 'negative': 47}"/>
    <n v="0.71856287425149701"/>
    <s v="R"/>
    <x v="1"/>
    <n v="2012"/>
    <s v="September 6, 2012 (Portugal)"/>
    <n v="97000"/>
    <s v="Jonathan Dayton"/>
    <x v="540"/>
    <s v="Paul Dano"/>
    <s v="United States"/>
    <n v="8000000"/>
    <x v="633"/>
    <x v="81"/>
    <x v="19"/>
  </r>
  <r>
    <x v="607"/>
    <s v="https://www.youtube.com/watch?v=m2GMwWaDSr0"/>
    <s v="m2GMwWaDSr0"/>
    <s v="{'positive': 115, 'neutral': 64, 'negative': 71}"/>
    <n v="0.61827956989247301"/>
    <s v="R"/>
    <x v="4"/>
    <n v="2012"/>
    <s v="October 17, 2012 (Belgium)"/>
    <n v="37000"/>
    <s v="Lee Daniels"/>
    <x v="541"/>
    <s v="Matthew McConaughey"/>
    <s v="United States"/>
    <n v="12500000"/>
    <x v="634"/>
    <x v="97"/>
    <x v="23"/>
  </r>
  <r>
    <x v="608"/>
    <s v="https://www.youtube.com/watch?v=Sxo3Wib31uE"/>
    <s v="Sxo3Wib31uE"/>
    <s v="{'positive': 78, 'neutral': 109, 'negative': 62}"/>
    <n v="0.55714285714285705"/>
    <s v="PG-13"/>
    <x v="5"/>
    <n v="2012"/>
    <s v="August 31, 2012 (United States)"/>
    <n v="58000"/>
    <s v="Ole Bornedal"/>
    <x v="542"/>
    <s v="Natasha Calis"/>
    <s v="United States"/>
    <n v="14000000"/>
    <x v="635"/>
    <x v="234"/>
    <x v="51"/>
  </r>
  <r>
    <x v="609"/>
    <s v="https://www.youtube.com/watch?v=9b4iOhWswYM"/>
    <s v="9b4iOhWswYM"/>
    <s v="{'positive': 99, 'neutral': 92, 'negative': 60}"/>
    <n v="0.62264150943396201"/>
    <s v="R"/>
    <x v="3"/>
    <n v="2012"/>
    <s v="October 26, 2012 (United States)"/>
    <n v="61000"/>
    <s v="M.J. Bassett"/>
    <x v="543"/>
    <s v="Adelaide Clemens"/>
    <s v="Canada"/>
    <n v="20000000"/>
    <x v="636"/>
    <x v="235"/>
    <x v="26"/>
  </r>
  <r>
    <x v="610"/>
    <s v="https://www.youtube.com/watch?v=gU-wjVD_58c"/>
    <s v="gU-wjVD_58c"/>
    <s v="{'positive': 125, 'neutral': 85, 'negative': 36}"/>
    <n v="0.77639751552795"/>
    <s v="R"/>
    <x v="2"/>
    <n v="1995"/>
    <s v="June 30, 1995 (United States)"/>
    <n v="14000"/>
    <s v="Todd Haynes"/>
    <x v="544"/>
    <s v="Julianne Moore"/>
    <s v="United Kingdom"/>
    <n v="1000000"/>
    <x v="637"/>
    <x v="236"/>
    <x v="9"/>
  </r>
  <r>
    <x v="610"/>
    <s v="https://www.youtube.com/watch?v=gU-wjVD_58c"/>
    <s v="gU-wjVD_58c"/>
    <s v="{'positive': 125, 'neutral': 85, 'negative': 36}"/>
    <n v="0.77639751552795"/>
    <s v="R"/>
    <x v="3"/>
    <n v="2012"/>
    <s v="April 27, 2012 (United States)"/>
    <n v="106000"/>
    <s v="Boaz Yakin"/>
    <x v="545"/>
    <s v="Jason Statham"/>
    <s v="United States"/>
    <n v="30000000"/>
    <x v="638"/>
    <x v="228"/>
    <x v="18"/>
  </r>
  <r>
    <x v="611"/>
    <s v="https://www.youtube.com/watch?v=3dLOCxs2Qi8"/>
    <s v="3dLOCxs2Qi8"/>
    <s v="{'positive': 2, 'neutral': 5, 'negative': 2}"/>
    <n v="0.5"/>
    <s v="R"/>
    <x v="1"/>
    <n v="2012"/>
    <s v="April 15, 2013 (United States)"/>
    <n v="15000"/>
    <s v="Ramaa Mosley"/>
    <x v="546"/>
    <s v="Juno Temple"/>
    <s v="United States"/>
    <n v="900000"/>
    <x v="639"/>
    <x v="237"/>
    <x v="29"/>
  </r>
  <r>
    <x v="612"/>
    <s v="https://www.youtube.com/watch?v=Uw7PhPD31Ws"/>
    <s v="Uw7PhPD31Ws"/>
    <s v="{'positive': 120, 'neutral': 73, 'negative': 57}"/>
    <n v="0.677966101694915"/>
    <s v="PG-13"/>
    <x v="3"/>
    <n v="2012"/>
    <s v="October 19, 2012 (United States)"/>
    <n v="33000"/>
    <s v="Rob Cohen"/>
    <x v="547"/>
    <s v="Tyler Perry"/>
    <s v="United States"/>
    <n v="35000000"/>
    <x v="640"/>
    <x v="238"/>
    <x v="29"/>
  </r>
  <r>
    <x v="613"/>
    <s v="https://www.youtube.com/watch?v=F7D-Y3T0XFA"/>
    <s v="F7D-Y3T0XFA"/>
    <s v="{'positive': 59, 'neutral': 69, 'negative': 46}"/>
    <n v="0.56190476190476102"/>
    <s v="PG-13"/>
    <x v="2"/>
    <n v="2012"/>
    <s v="September 20, 2012 (Germany)"/>
    <n v="95000"/>
    <s v="Michael Haneke"/>
    <x v="244"/>
    <s v="Jean-Louis Trintignant"/>
    <s v="Austria"/>
    <n v="8900000"/>
    <x v="641"/>
    <x v="239"/>
    <x v="46"/>
  </r>
  <r>
    <x v="614"/>
    <s v="https://www.youtube.com/watch?v=_8Um0DEEjkM"/>
    <s v="_8Um0DEEjkM"/>
    <s v="{'positive': 40, 'neutral': 30, 'negative': 15}"/>
    <n v="0.72727272727272696"/>
    <s v="PG-13"/>
    <x v="1"/>
    <n v="2012"/>
    <s v="May 18, 2012 (United States)"/>
    <n v="71000"/>
    <s v="Kirk Jones"/>
    <x v="360"/>
    <s v="Cameron Diaz"/>
    <s v="United States"/>
    <n v="40000000"/>
    <x v="642"/>
    <x v="104"/>
    <x v="33"/>
  </r>
  <r>
    <x v="615"/>
    <s v="https://www.youtube.com/watch?v=fTHSqutzOcQ"/>
    <s v="fTHSqutzOcQ"/>
    <s v="{'positive': 123, 'neutral': 90, 'negative': 37}"/>
    <n v="0.76875000000000004"/>
    <s v="PG-13"/>
    <x v="2"/>
    <n v="2012"/>
    <s v="September 21, 2012 (United States)"/>
    <n v="61000"/>
    <s v="Robert Lorenz"/>
    <x v="548"/>
    <s v="Clint Eastwood"/>
    <s v="United States"/>
    <n v="30000000"/>
    <x v="643"/>
    <x v="0"/>
    <x v="35"/>
  </r>
  <r>
    <x v="616"/>
    <s v="https://www.youtube.com/watch?v=M4L6ruTF5qE"/>
    <s v="M4L6ruTF5qE"/>
    <s v="{'positive': 124, 'neutral': 100, 'negative': 25}"/>
    <n v="0.83221476510067105"/>
    <s v="PG"/>
    <x v="3"/>
    <n v="2012"/>
    <s v="October 12, 2012 (United States)"/>
    <n v="87000"/>
    <s v="Frank Coraci"/>
    <x v="477"/>
    <s v="Kevin James"/>
    <s v="United States"/>
    <n v="42000000"/>
    <x v="644"/>
    <x v="2"/>
    <x v="36"/>
  </r>
  <r>
    <x v="617"/>
    <s v="https://www.youtube.com/watch?v=hsmJ5-LgiZ0"/>
    <s v="hsmJ5-LgiZ0"/>
    <s v="{'positive': 17, 'neutral': 17, 'negative': 12}"/>
    <n v="0.58620689655172398"/>
    <s v="R"/>
    <x v="5"/>
    <n v="2012"/>
    <s v="November 30, 2012 (United States)"/>
    <n v="47000"/>
    <s v="Marcus Dunstan"/>
    <x v="278"/>
    <s v="Josh Stewart"/>
    <s v="United States"/>
    <n v="7500000"/>
    <x v="645"/>
    <x v="240"/>
    <x v="83"/>
  </r>
  <r>
    <x v="618"/>
    <s v="https://www.youtube.com/watch?v=IfJp417dyig"/>
    <s v="IfJp417dyig"/>
    <s v="{'positive': 115, 'neutral': 84, 'negative': 51}"/>
    <n v="0.69277108433734902"/>
    <s v="R"/>
    <x v="1"/>
    <n v="2012"/>
    <s v="December 27, 2012 (United States)"/>
    <n v="37000"/>
    <s v="Don Coscarelli"/>
    <x v="549"/>
    <s v="Chase Williamson"/>
    <s v="United States"/>
    <m/>
    <x v="646"/>
    <x v="241"/>
    <x v="5"/>
  </r>
  <r>
    <x v="619"/>
    <s v="https://www.youtube.com/watch?v=uhBs9-G6sms"/>
    <s v="uhBs9-G6sms"/>
    <s v="{'positive': 6, 'neutral': 4, 'negative': 4}"/>
    <n v="0.6"/>
    <s v="R"/>
    <x v="1"/>
    <n v="2012"/>
    <s v="July 6, 2012 (United States)"/>
    <n v="86000"/>
    <s v="Woody Allen"/>
    <x v="25"/>
    <s v="Woody Allen"/>
    <s v="United States"/>
    <m/>
    <x v="647"/>
    <x v="242"/>
    <x v="50"/>
  </r>
  <r>
    <x v="620"/>
    <s v="https://www.youtube.com/watch?v=zbAmRWPsnQg"/>
    <s v="zbAmRWPsnQg"/>
    <s v="{'positive': 12, 'neutral': 10, 'negative': 4}"/>
    <n v="0.75"/>
    <s v="PG-13"/>
    <x v="1"/>
    <n v="2012"/>
    <s v="April 27, 2012 (United States)"/>
    <n v="9800"/>
    <s v="Lee Kirk"/>
    <x v="550"/>
    <s v="Jenna Fischer"/>
    <s v="United States"/>
    <m/>
    <x v="648"/>
    <x v="243"/>
    <x v="18"/>
  </r>
  <r>
    <x v="621"/>
    <s v="https://www.youtube.com/watch?v=Rp0b5ZXIUvE"/>
    <s v="Rp0b5ZXIUvE"/>
    <s v="{'positive': 47, 'neutral': 54, 'negative': 21}"/>
    <n v="0.69117647058823495"/>
    <s v="R"/>
    <x v="3"/>
    <n v="2012"/>
    <s v="January 13, 2012 (United States)"/>
    <n v="119000"/>
    <s v="Baltasar KormÃ¡kur"/>
    <x v="551"/>
    <s v="Mark Wahlberg"/>
    <s v="United States"/>
    <n v="25000000"/>
    <x v="649"/>
    <x v="1"/>
    <x v="13"/>
  </r>
  <r>
    <x v="622"/>
    <s v="https://www.youtube.com/watch?v=Gxsl3yCZje4"/>
    <s v="Gxsl3yCZje4"/>
    <s v="{'positive': 90, 'neutral': 88, 'negative': 41}"/>
    <n v="0.68702290076335804"/>
    <s v="R"/>
    <x v="2"/>
    <n v="2012"/>
    <s v="March 2, 2012 (Spain)"/>
    <n v="59000"/>
    <s v="Rodrigo CortÃ©s"/>
    <x v="552"/>
    <s v="Sigourney Weaver"/>
    <s v="Spain"/>
    <m/>
    <x v="650"/>
    <x v="97"/>
    <x v="43"/>
  </r>
  <r>
    <x v="623"/>
    <s v="https://www.youtube.com/watch?v=UmJSV9ePx7c"/>
    <s v="UmJSV9ePx7c"/>
    <s v="{'positive': 99, 'neutral': 85, 'negative': 64}"/>
    <n v="0.60736196319018398"/>
    <s v="R"/>
    <x v="2"/>
    <n v="2012"/>
    <s v="September 14, 2012 (United States)"/>
    <n v="51000"/>
    <s v="Nicholas Jarecki"/>
    <x v="553"/>
    <s v="Richard Gere"/>
    <s v="United States"/>
    <n v="12000000"/>
    <x v="651"/>
    <x v="104"/>
    <x v="23"/>
  </r>
  <r>
    <x v="624"/>
    <s v="https://www.youtube.com/watch?v=3swVdu41Ixg"/>
    <s v="3swVdu41Ixg"/>
    <s v="{'positive': 32, 'neutral': 31, 'negative': 17}"/>
    <n v="0.65306122448979498"/>
    <s v="R"/>
    <x v="3"/>
    <n v="2012"/>
    <s v="November 2, 2012 (United States)"/>
    <n v="61000"/>
    <s v="RZA"/>
    <x v="554"/>
    <s v="Russell Crowe"/>
    <s v="United States"/>
    <n v="15000000"/>
    <x v="652"/>
    <x v="244"/>
    <x v="26"/>
  </r>
  <r>
    <x v="625"/>
    <s v="https://www.youtube.com/watch?v=0WpEc-rJQ3s"/>
    <s v="0WpEc-rJQ3s"/>
    <s v="{'positive': 92, 'neutral': 57, 'negative': 101}"/>
    <n v="0.476683937823834"/>
    <s v="R"/>
    <x v="4"/>
    <n v="2012"/>
    <s v="May 25, 2012 (France)"/>
    <n v="45000"/>
    <s v="David Cronenberg"/>
    <x v="555"/>
    <s v="Robert Pattinson"/>
    <s v="Canada"/>
    <n v="20500000"/>
    <x v="653"/>
    <x v="245"/>
    <x v="13"/>
  </r>
  <r>
    <x v="626"/>
    <s v="https://www.youtube.com/watch?v=Bmp6UDzIUes"/>
    <s v="Bmp6UDzIUes"/>
    <s v="{'positive': 33, 'neutral': 34, 'negative': 10}"/>
    <n v="0.76744186046511598"/>
    <s v="R"/>
    <x v="1"/>
    <n v="2012"/>
    <s v="August 10, 2012 (United States)"/>
    <n v="126000"/>
    <s v="Jay Roach"/>
    <x v="364"/>
    <s v="Will Ferrell"/>
    <s v="United States"/>
    <n v="95000000"/>
    <x v="654"/>
    <x v="0"/>
    <x v="21"/>
  </r>
  <r>
    <x v="627"/>
    <s v="https://www.youtube.com/watch?v=XBfcGLBJ2Uc"/>
    <s v="XBfcGLBJ2Uc"/>
    <s v="{'positive': 81, 'neutral': 103, 'negative': 66}"/>
    <n v="0.55102040816326503"/>
    <s v="PG"/>
    <x v="8"/>
    <n v="2012"/>
    <s v="October 5, 2012 (United States)"/>
    <n v="101000"/>
    <s v="Tim Burton"/>
    <x v="556"/>
    <s v="Winona Ryder"/>
    <s v="United States"/>
    <n v="39000000"/>
    <x v="655"/>
    <x v="22"/>
    <x v="41"/>
  </r>
  <r>
    <x v="628"/>
    <s v="https://www.youtube.com/watch?v=e8762G2Toeg"/>
    <s v="e8762G2Toeg"/>
    <s v="{'positive': 43, 'neutral': 41, 'negative': 14}"/>
    <n v="0.75438596491228005"/>
    <s v="R"/>
    <x v="7"/>
    <n v="2012"/>
    <s v="March 29, 2012 (Denmark)"/>
    <n v="45000"/>
    <s v="Nikolaj Arcel"/>
    <x v="557"/>
    <s v="Alicia Vikander"/>
    <s v="Denmark"/>
    <m/>
    <x v="656"/>
    <x v="68"/>
    <x v="61"/>
  </r>
  <r>
    <x v="629"/>
    <s v="https://www.youtube.com/watch?v=UAwiiGUCeLE"/>
    <s v="UAwiiGUCeLE"/>
    <s v="{'positive': 15, 'neutral': 12, 'negative': 3}"/>
    <n v="0.83333333333333304"/>
    <s v="PG-13"/>
    <x v="1"/>
    <n v="2012"/>
    <s v="December 19, 2012 (United States)"/>
    <n v="36000"/>
    <s v="Anne Fletcher"/>
    <x v="308"/>
    <s v="Barbra Streisand"/>
    <s v="United States"/>
    <n v="40000000"/>
    <x v="657"/>
    <x v="7"/>
    <x v="26"/>
  </r>
  <r>
    <x v="630"/>
    <s v="https://www.youtube.com/watch?v=NApJNjPTqZs"/>
    <s v="NApJNjPTqZs"/>
    <s v="{'positive': 122, 'neutral': 95, 'negative': 33}"/>
    <n v="0.78709677419354795"/>
    <s v="R"/>
    <x v="1"/>
    <n v="2012"/>
    <s v="February 1, 2013 (United States)"/>
    <n v="54000"/>
    <s v="Fisher Stevens"/>
    <x v="558"/>
    <s v="Al Pacino"/>
    <s v="United States"/>
    <n v="15000000"/>
    <x v="658"/>
    <x v="104"/>
    <x v="26"/>
  </r>
  <r>
    <x v="631"/>
    <s v="https://www.youtube.com/watch?v=Q4IASREmPMY"/>
    <s v="Q4IASREmPMY"/>
    <s v="{'positive': 56, 'neutral': 35, 'negative': 20}"/>
    <n v="0.73684210526315697"/>
    <s v="R"/>
    <x v="4"/>
    <n v="1993"/>
    <s v="October 8, 1993 (United States)"/>
    <n v="3000"/>
    <s v="Christopher Coppola"/>
    <x v="559"/>
    <s v="Michael Biehn"/>
    <s v="United States"/>
    <n v="10000000"/>
    <x v="659"/>
    <x v="246"/>
    <x v="49"/>
  </r>
  <r>
    <x v="631"/>
    <s v="https://www.youtube.com/watch?v=Q4IASREmPMY"/>
    <s v="Q4IASREmPMY"/>
    <s v="{'positive': 56, 'neutral': 35, 'negative': 20}"/>
    <n v="0.73684210526315697"/>
    <s v="R"/>
    <x v="4"/>
    <n v="2012"/>
    <s v="November 9, 2012 (Bulgaria)"/>
    <n v="39000"/>
    <s v="Stefan Ruzowitzky"/>
    <x v="560"/>
    <s v="Eric Bana"/>
    <s v="France"/>
    <n v="12000000"/>
    <x v="660"/>
    <x v="169"/>
    <x v="26"/>
  </r>
  <r>
    <x v="632"/>
    <s v="https://www.youtube.com/watch?v=ctkkn1qSYKw"/>
    <s v="ctkkn1qSYKw"/>
    <s v="{'positive': 89, 'neutral': 87, 'negative': 74}"/>
    <n v="0.54601226993865004"/>
    <s v="R"/>
    <x v="5"/>
    <n v="2012"/>
    <s v="November 21, 2012 (Belgium)"/>
    <n v="26000"/>
    <s v="Barry Levinson"/>
    <x v="561"/>
    <s v="Will Rogers"/>
    <s v="United States"/>
    <m/>
    <x v="661"/>
    <x v="247"/>
    <x v="60"/>
  </r>
  <r>
    <x v="633"/>
    <s v="https://www.youtube.com/watch?v=pMKB1LqwSHI"/>
    <s v="pMKB1LqwSHI"/>
    <s v="{'positive': 84, 'neutral': 133, 'negative': 33}"/>
    <n v="0.71794871794871795"/>
    <s v="PG-13"/>
    <x v="2"/>
    <n v="2012"/>
    <s v="September 7, 2012 (United States)"/>
    <n v="76000"/>
    <s v="Brian Klugman"/>
    <x v="562"/>
    <s v="Bradley Cooper"/>
    <s v="United States"/>
    <n v="6000000"/>
    <x v="662"/>
    <x v="248"/>
    <x v="56"/>
  </r>
  <r>
    <x v="634"/>
    <s v="https://www.youtube.com/watch?v=3a50DJkCxqw"/>
    <s v="3a50DJkCxqw"/>
    <s v="{'positive': 73, 'neutral': 59, 'negative': 36}"/>
    <n v="0.66972477064220104"/>
    <s v="Not Rated"/>
    <x v="2"/>
    <n v="2012"/>
    <s v="October 10, 2012 (Belgium)"/>
    <n v="40000"/>
    <s v="Felix van Groeningen"/>
    <x v="563"/>
    <s v="Veerle Baetens"/>
    <s v="Belgium"/>
    <m/>
    <x v="663"/>
    <x v="249"/>
    <x v="35"/>
  </r>
  <r>
    <x v="635"/>
    <s v="https://www.youtube.com/watch?v=FP0aIPWCuDo"/>
    <s v="FP0aIPWCuDo"/>
    <s v="{'positive': 87, 'neutral': 104, 'negative': 59}"/>
    <n v="0.59589041095890405"/>
    <s v="R"/>
    <x v="1"/>
    <n v="2012"/>
    <s v="September 14, 2013 (Denmark)"/>
    <n v="27000"/>
    <s v="Stuart Blumberg"/>
    <x v="564"/>
    <s v="Mark Ruffalo"/>
    <s v="United States"/>
    <m/>
    <x v="664"/>
    <x v="250"/>
    <x v="50"/>
  </r>
  <r>
    <x v="636"/>
    <s v="https://www.youtube.com/watch?v=-JHszQynTPY"/>
    <e v="#NAME?"/>
    <s v="{'positive': 6, 'neutral': 4, 'negative': 2}"/>
    <n v="0.75"/>
    <s v="Not Rated"/>
    <x v="2"/>
    <n v="2012"/>
    <s v="May 9, 2013 (Germany)"/>
    <n v="7200"/>
    <s v="Sean Baker"/>
    <x v="565"/>
    <s v="Dree Hemingway"/>
    <s v="United States"/>
    <m/>
    <x v="665"/>
    <x v="251"/>
    <x v="25"/>
  </r>
  <r>
    <x v="637"/>
    <s v="https://www.youtube.com/watch?v=NcQIvmR21VU"/>
    <s v="NcQIvmR21VU"/>
    <s v="{'positive': 130, 'neutral': 64, 'negative': 38}"/>
    <n v="0.77380952380952295"/>
    <s v="R"/>
    <x v="1"/>
    <n v="2012"/>
    <s v="June 1, 2012 (United Kingdom)"/>
    <n v="24000"/>
    <s v="Ken Loach"/>
    <x v="566"/>
    <s v="Paul Brannigan"/>
    <s v="United Kingdom"/>
    <m/>
    <x v="666"/>
    <x v="252"/>
    <x v="29"/>
  </r>
  <r>
    <x v="638"/>
    <s v="https://www.youtube.com/watch?v=MJxX3s39ck8"/>
    <s v="MJxX3s39ck8"/>
    <s v="{'positive': 92, 'neutral': 76, 'negative': 82}"/>
    <n v="0.52873563218390796"/>
    <s v="R"/>
    <x v="3"/>
    <n v="2012"/>
    <s v="October 25, 2012 (United States)"/>
    <n v="20000"/>
    <s v="John Hyams"/>
    <x v="567"/>
    <s v="Jean-Claude Van Damme"/>
    <s v="United States"/>
    <n v="10000000"/>
    <x v="667"/>
    <x v="253"/>
    <x v="43"/>
  </r>
  <r>
    <x v="639"/>
    <s v="https://www.youtube.com/watch?v=c9U1E9cC5is"/>
    <s v="c9U1E9cC5is"/>
    <s v="{'positive': 117, 'neutral': 90, 'negative': 44}"/>
    <n v="0.72670807453416097"/>
    <s v="R"/>
    <x v="2"/>
    <n v="1987"/>
    <s v="January 22, 1988 (United States)"/>
    <n v="1200"/>
    <s v="Michael Hoffman"/>
    <x v="568"/>
    <s v="Jason Gedrick"/>
    <s v="United States"/>
    <m/>
    <x v="668"/>
    <x v="254"/>
    <x v="56"/>
  </r>
  <r>
    <x v="639"/>
    <s v="https://www.youtube.com/watch?v=c9U1E9cC5is"/>
    <s v="c9U1E9cC5is"/>
    <s v="{'positive': 117, 'neutral': 90, 'negative': 44}"/>
    <n v="0.72670807453416097"/>
    <s v="R"/>
    <x v="2"/>
    <n v="2012"/>
    <s v="January 4, 2013 (United States)"/>
    <n v="37000"/>
    <s v="Gus Van Sant"/>
    <x v="569"/>
    <s v="Matt Damon"/>
    <s v="United States"/>
    <n v="15000000"/>
    <x v="669"/>
    <x v="3"/>
    <x v="14"/>
  </r>
  <r>
    <x v="640"/>
    <s v="https://www.youtube.com/watch?v=pvqZzSMIZa0"/>
    <s v="pvqZzSMIZa0"/>
    <s v="{'positive': 122, 'neutral': 66, 'negative': 62}"/>
    <n v="0.66304347826086896"/>
    <s v="PG-13"/>
    <x v="0"/>
    <n v="2012"/>
    <s v="July 5, 2012 (Russia)"/>
    <n v="82000"/>
    <s v="Benh Zeitlin"/>
    <x v="570"/>
    <s v="QuvenzhanÃ© Wallis"/>
    <s v="United States"/>
    <n v="1800000"/>
    <x v="670"/>
    <x v="255"/>
    <x v="34"/>
  </r>
  <r>
    <x v="641"/>
    <s v="https://www.youtube.com/watch?v=BpA6TC0T_Lw"/>
    <s v="BpA6TC0T_Lw"/>
    <s v="{'positive': 97, 'neutral': 77, 'negative': 76}"/>
    <n v="0.560693641618497"/>
    <s v="PG-13"/>
    <x v="3"/>
    <n v="2012"/>
    <s v="January 20, 2012 (United States)"/>
    <n v="34000"/>
    <s v="Anthony Hemingway"/>
    <x v="571"/>
    <s v="Cuba Gooding Jr."/>
    <s v="United States"/>
    <n v="58000000"/>
    <x v="671"/>
    <x v="8"/>
    <x v="32"/>
  </r>
  <r>
    <x v="642"/>
    <s v="https://www.youtube.com/watch?v=eegoZpxQCzc"/>
    <s v="eegoZpxQCzc"/>
    <s v="{'positive': 42, 'neutral': 48, 'negative': 15}"/>
    <n v="0.73684210526315697"/>
    <s v="R"/>
    <x v="2"/>
    <n v="2012"/>
    <s v="October 10, 2012 (France)"/>
    <n v="31000"/>
    <s v="FranÃ§ois Ozon"/>
    <x v="572"/>
    <s v="Fabrice Luchini"/>
    <s v="France"/>
    <m/>
    <x v="672"/>
    <x v="256"/>
    <x v="36"/>
  </r>
  <r>
    <x v="643"/>
    <s v="https://www.youtube.com/watch?v=qxJpe8d2dBQ"/>
    <s v="qxJpe8d2dBQ"/>
    <s v="{'positive': 41, 'neutral': 30, 'negative': 27}"/>
    <n v="0.60294117647058798"/>
    <s v="PG-13"/>
    <x v="3"/>
    <n v="2012"/>
    <s v="September 7, 2012 (United States)"/>
    <n v="36000"/>
    <s v="Mabrouk El Mechri"/>
    <x v="573"/>
    <s v="Henry Cavill"/>
    <s v="United States"/>
    <n v="20000000"/>
    <x v="673"/>
    <x v="61"/>
    <x v="34"/>
  </r>
  <r>
    <x v="644"/>
    <s v="https://www.youtube.com/watch?v=h9Q01gfKJO4"/>
    <s v="h9Q01gfKJO4"/>
    <s v="{'positive': 82, 'neutral': 81, 'negative': 71}"/>
    <n v="0.53594771241829997"/>
    <s v="PG-13"/>
    <x v="5"/>
    <n v="2012"/>
    <s v="August 24, 2012 (United States)"/>
    <n v="19000"/>
    <s v="Todd Lincoln"/>
    <x v="574"/>
    <s v="Ashley Greene"/>
    <s v="United States"/>
    <n v="17000000"/>
    <x v="674"/>
    <x v="0"/>
    <x v="83"/>
  </r>
  <r>
    <x v="645"/>
    <s v="https://www.youtube.com/watch?v=NTAzcTZTY1g"/>
    <s v="NTAzcTZTY1g"/>
    <s v="{'positive': 143, 'neutral': 56, 'negative': 50}"/>
    <n v="0.74093264248704604"/>
    <s v="R"/>
    <x v="2"/>
    <n v="2012"/>
    <s v="February 22, 2013 (Ireland)"/>
    <n v="28000"/>
    <s v="Terrence Malick"/>
    <x v="65"/>
    <s v="Ben Affleck"/>
    <s v="United States"/>
    <m/>
    <x v="675"/>
    <x v="257"/>
    <x v="50"/>
  </r>
  <r>
    <x v="646"/>
    <s v="https://www.youtube.com/watch?v=6pwnwnzk8L8"/>
    <s v="6pwnwnzk8L8"/>
    <s v="{'positive': 19, 'neutral': 17, 'negative': 4}"/>
    <n v="0.82608695652173902"/>
    <s v="PG"/>
    <x v="7"/>
    <n v="2012"/>
    <s v="October 26, 2012 (United States)"/>
    <n v="31000"/>
    <s v="Michael Apted"/>
    <x v="575"/>
    <s v="Jonny Weston"/>
    <s v="United States"/>
    <n v="20000000"/>
    <x v="676"/>
    <x v="21"/>
    <x v="1"/>
  </r>
  <r>
    <x v="647"/>
    <s v="https://www.youtube.com/watch?v=rn1PpRgUaeU"/>
    <s v="rn1PpRgUaeU"/>
    <s v="{'positive': 123, 'neutral': 84, 'negative': 43}"/>
    <n v="0.74096385542168597"/>
    <s v="PG-13"/>
    <x v="3"/>
    <n v="2012"/>
    <s v="January 27, 2012 (United States)"/>
    <n v="41000"/>
    <s v="Julie Anne Robinson"/>
    <x v="576"/>
    <s v="Katherine Heigl"/>
    <s v="United States"/>
    <n v="40000000"/>
    <x v="677"/>
    <x v="139"/>
    <x v="84"/>
  </r>
  <r>
    <x v="648"/>
    <s v="https://www.youtube.com/watch?v=w2KKLUrVP20"/>
    <s v="w2KKLUrVP20"/>
    <s v="{'positive': 90, 'neutral': 101, 'negative': 47}"/>
    <n v="0.65693430656934304"/>
    <s v="R"/>
    <x v="1"/>
    <n v="2012"/>
    <s v="September 6, 2012 (Russia)"/>
    <n v="46000"/>
    <s v="Leslye Headland"/>
    <x v="577"/>
    <s v="Kirsten Dunst"/>
    <s v="United States"/>
    <n v="3000000"/>
    <x v="678"/>
    <x v="258"/>
    <x v="41"/>
  </r>
  <r>
    <x v="649"/>
    <s v="https://www.youtube.com/watch?v=Jr30OocHzVw"/>
    <s v="Jr30OocHzVw"/>
    <s v="{'positive': 16, 'neutral': 8, 'negative': 10}"/>
    <n v="0.61538461538461497"/>
    <s v="R"/>
    <x v="1"/>
    <n v="2012"/>
    <s v="June 22, 2012 (United Kingdom)"/>
    <n v="11000"/>
    <s v="Stephen Frears"/>
    <x v="578"/>
    <s v="Rebecca Hall"/>
    <s v="United States"/>
    <n v="26350000"/>
    <x v="679"/>
    <x v="259"/>
    <x v="18"/>
  </r>
  <r>
    <x v="650"/>
    <s v="https://www.youtube.com/watch?v=rsjamVgPoI8"/>
    <s v="rsjamVgPoI8"/>
    <s v="{'positive': 100, 'neutral': 115, 'negative': 11}"/>
    <n v="0.90090090090090003"/>
    <s v="Not Rated"/>
    <x v="9"/>
    <n v="2012"/>
    <s v="March 9, 2012 (India)"/>
    <n v="59000"/>
    <s v="Sujoy Ghosh"/>
    <x v="579"/>
    <s v="Vidya Balan"/>
    <s v="India"/>
    <m/>
    <x v="680"/>
    <x v="260"/>
    <x v="37"/>
  </r>
  <r>
    <x v="651"/>
    <s v="https://www.youtube.com/watch?v=E8TsXD79iJ0"/>
    <s v="E8TsXD79iJ0"/>
    <s v="{'positive': 7, 'neutral': 19, 'negative': 6}"/>
    <n v="0.53846153846153799"/>
    <s v="PG"/>
    <x v="1"/>
    <n v="2012"/>
    <s v="December 25, 2012 (United States)"/>
    <n v="25000"/>
    <s v="Andy Fickman"/>
    <x v="580"/>
    <s v="Billy Crystal"/>
    <s v="United States"/>
    <n v="25000000"/>
    <x v="681"/>
    <x v="8"/>
    <x v="36"/>
  </r>
  <r>
    <x v="652"/>
    <s v="https://www.youtube.com/watch?v=kuireoKBiC0"/>
    <s v="kuireoKBiC0"/>
    <s v="{'positive': 101, 'neutral': 81, 'negative': 68}"/>
    <n v="0.59763313609467394"/>
    <s v="R"/>
    <x v="4"/>
    <n v="2012"/>
    <s v="April 27, 2012 (United States)"/>
    <n v="83000"/>
    <s v="James McTeigue"/>
    <x v="581"/>
    <s v="John Cusack"/>
    <s v="United States"/>
    <n v="26000000"/>
    <x v="682"/>
    <x v="261"/>
    <x v="33"/>
  </r>
  <r>
    <x v="653"/>
    <s v="https://www.youtube.com/watch?v=yBUCyxJwHm0"/>
    <s v="yBUCyxJwHm0"/>
    <s v="{'positive': 20, 'neutral': 24, 'negative': 9}"/>
    <n v="0.68965517241379304"/>
    <s v="PG-13"/>
    <x v="1"/>
    <n v="2012"/>
    <s v="October 5, 2012 (United Kingdom)"/>
    <n v="37000"/>
    <s v="Josh Radnor"/>
    <x v="582"/>
    <s v="Josh Radnor"/>
    <s v="United States"/>
    <n v="2000000"/>
    <x v="683"/>
    <x v="262"/>
    <x v="42"/>
  </r>
  <r>
    <x v="654"/>
    <s v="https://www.youtube.com/watch?v=rpMxOjUjweA"/>
    <s v="rpMxOjUjweA"/>
    <s v="{'positive': 97, 'neutral': 90, 'negative': 63}"/>
    <n v="0.60624999999999996"/>
    <s v="R"/>
    <x v="3"/>
    <n v="2012"/>
    <s v="September 6, 2012 (United Arab Emirates)"/>
    <n v="44000"/>
    <s v="Simon West"/>
    <x v="583"/>
    <s v="Nicolas Cage"/>
    <s v="United States"/>
    <n v="35000000"/>
    <x v="684"/>
    <x v="97"/>
    <x v="27"/>
  </r>
  <r>
    <x v="655"/>
    <s v="https://www.youtube.com/watch?v=0VdQUc1C1Fs"/>
    <s v="0VdQUc1C1Fs"/>
    <s v="{'positive': 64, 'neutral': 86, 'negative': 20}"/>
    <n v="0.76190476190476097"/>
    <s v="PG-13"/>
    <x v="0"/>
    <n v="2012"/>
    <s v="April 26, 2013 (United States)"/>
    <n v="47000"/>
    <s v="Joachim RÃ¸nning"/>
    <x v="584"/>
    <s v="PÃ¥l Sverre Hagen"/>
    <s v="United Kingdom"/>
    <n v="16600000"/>
    <x v="685"/>
    <x v="263"/>
    <x v="28"/>
  </r>
  <r>
    <x v="656"/>
    <s v="https://www.youtube.com/watch?v=AWErnpeg5mE"/>
    <s v="AWErnpeg5mE"/>
    <s v="{'positive': 6, 'neutral': 19, 'negative': 10}"/>
    <n v="0.375"/>
    <s v="R"/>
    <x v="5"/>
    <n v="2012"/>
    <s v="October 19, 2012 (United States)"/>
    <n v="63000"/>
    <s v="Henry Joost"/>
    <x v="220"/>
    <s v="Stephen Dunham"/>
    <s v="United States"/>
    <n v="5000000"/>
    <x v="686"/>
    <x v="7"/>
    <x v="39"/>
  </r>
  <r>
    <x v="657"/>
    <s v="https://www.youtube.com/watch?v=wSEnh8Hi62E"/>
    <s v="wSEnh8Hi62E"/>
    <s v="{'positive': 80, 'neutral': 50, 'negative': 26}"/>
    <n v="0.75471698113207497"/>
    <s v="R"/>
    <x v="2"/>
    <n v="1981"/>
    <s v="October 25, 1981 (United States)"/>
    <n v="1300"/>
    <s v="James Ivory"/>
    <x v="585"/>
    <s v="Isabelle Adjani"/>
    <s v="United Kingdom"/>
    <m/>
    <x v="687"/>
    <x v="264"/>
    <x v="29"/>
  </r>
  <r>
    <x v="657"/>
    <s v="https://www.youtube.com/watch?v=wSEnh8Hi62E"/>
    <s v="wSEnh8Hi62E"/>
    <s v="{'positive': 80, 'neutral': 50, 'negative': 26}"/>
    <n v="0.75471698113207497"/>
    <s v="PG-13"/>
    <x v="1"/>
    <n v="2012"/>
    <s v="March 1, 2013 (United States)"/>
    <n v="19000"/>
    <s v="Dustin Hoffman"/>
    <x v="586"/>
    <s v="Maggie Smith"/>
    <s v="United Kingdom"/>
    <n v="11000000"/>
    <x v="688"/>
    <x v="265"/>
    <x v="49"/>
  </r>
  <r>
    <x v="658"/>
    <s v="https://www.youtube.com/watch?v=bSN5Hvh8bts"/>
    <s v="bSN5Hvh8bts"/>
    <s v="{'positive': 30, 'neutral': 27, 'negative': 26}"/>
    <n v="0.53571428571428503"/>
    <s v="Not Rated"/>
    <x v="2"/>
    <n v="2012"/>
    <s v="November 9, 2012 (United States)"/>
    <n v="3200"/>
    <s v="Matt Ross"/>
    <x v="587"/>
    <s v="Marin Ireland"/>
    <s v="United States"/>
    <m/>
    <x v="689"/>
    <x v="266"/>
    <x v="83"/>
  </r>
  <r>
    <x v="659"/>
    <s v="https://www.youtube.com/watch?v=ez9U9bw4XwM"/>
    <s v="ez9U9bw4XwM"/>
    <s v="{'positive': 97, 'neutral': 93, 'negative': 61}"/>
    <n v="0.613924050632911"/>
    <s v="PG-13"/>
    <x v="1"/>
    <n v="1986"/>
    <s v="October 3, 1986 (United States)"/>
    <n v="616"/>
    <s v="Bob Weinstein"/>
    <x v="588"/>
    <s v="Daniel Jordano"/>
    <s v="United States"/>
    <m/>
    <x v="690"/>
    <x v="48"/>
    <x v="56"/>
  </r>
  <r>
    <x v="659"/>
    <s v="https://www.youtube.com/watch?v=ez9U9bw4XwM"/>
    <s v="ez9U9bw4XwM"/>
    <s v="{'positive': 97, 'neutral': 93, 'negative': 61}"/>
    <n v="0.613924050632911"/>
    <s v="PG-13"/>
    <x v="1"/>
    <n v="2012"/>
    <s v="December 7, 2012 (United States)"/>
    <n v="29000"/>
    <s v="Gabriele Muccino"/>
    <x v="589"/>
    <s v="Gerard Butler"/>
    <s v="United States"/>
    <n v="35000000"/>
    <x v="691"/>
    <x v="267"/>
    <x v="36"/>
  </r>
  <r>
    <x v="660"/>
    <s v="https://www.youtube.com/watch?v=XPdlrOP22NM"/>
    <s v="XPdlrOP22NM"/>
    <s v="{'positive': 122, 'neutral': 87, 'negative': 41}"/>
    <n v="0.748466257668711"/>
    <s v="PG-13"/>
    <x v="2"/>
    <n v="2012"/>
    <s v="May 1, 2013 (France)"/>
    <n v="70000"/>
    <s v="Juan Solanas"/>
    <x v="590"/>
    <s v="Jim Sturgess"/>
    <s v="Canada"/>
    <n v="60000000"/>
    <x v="692"/>
    <x v="268"/>
    <x v="13"/>
  </r>
  <r>
    <x v="661"/>
    <s v="https://www.youtube.com/watch?v=QN6hchvzwjA"/>
    <s v="QN6hchvzwjA"/>
    <s v="{'positive': 95, 'neutral': 84, 'negative': 71}"/>
    <n v="0.57228915662650603"/>
    <s v="R"/>
    <x v="2"/>
    <n v="1998"/>
    <s v="January 30, 1998 (United States)"/>
    <n v="52000"/>
    <s v="Alfonso CuarÃ³n"/>
    <x v="109"/>
    <s v="Ethan Hawke"/>
    <s v="United States"/>
    <n v="25000000"/>
    <x v="693"/>
    <x v="269"/>
    <x v="35"/>
  </r>
  <r>
    <x v="661"/>
    <s v="https://www.youtube.com/watch?v=QN6hchvzwjA"/>
    <s v="QN6hchvzwjA"/>
    <s v="{'positive': 95, 'neutral': 84, 'negative': 71}"/>
    <n v="0.57228915662650603"/>
    <s v="PG-13"/>
    <x v="2"/>
    <n v="2012"/>
    <s v="November 8, 2013 (United States)"/>
    <n v="13000"/>
    <s v="Mike Newell"/>
    <x v="488"/>
    <s v="Toby Irvine"/>
    <s v="United Kingdom"/>
    <m/>
    <x v="694"/>
    <x v="16"/>
    <x v="22"/>
  </r>
  <r>
    <x v="662"/>
    <s v="https://www.youtube.com/watch?v=mMSkbH0LuTc"/>
    <s v="mMSkbH0LuTc"/>
    <s v="{'positive': 50, 'neutral': 35, 'negative': 5}"/>
    <n v="0.90909090909090895"/>
    <s v="PG"/>
    <x v="1"/>
    <n v="2012"/>
    <s v="August 15, 2012 (United States)"/>
    <n v="46000"/>
    <s v="Peter Hedges"/>
    <x v="591"/>
    <s v="Jennifer Garner"/>
    <s v="United States"/>
    <n v="25000000"/>
    <x v="695"/>
    <x v="270"/>
    <x v="36"/>
  </r>
  <r>
    <x v="663"/>
    <s v="https://www.youtube.com/watch?v=Pn6ie1zCkZU"/>
    <s v="Pn6ie1zCkZU"/>
    <s v="{'positive': 83, 'neutral': 125, 'negative': 42}"/>
    <n v="0.66400000000000003"/>
    <s v="PG-13"/>
    <x v="3"/>
    <n v="2012"/>
    <s v="August 24, 2012 (United States)"/>
    <n v="111000"/>
    <s v="David Koepp"/>
    <x v="332"/>
    <s v="Joseph Gordon-Levitt"/>
    <s v="United States"/>
    <n v="35000000"/>
    <x v="696"/>
    <x v="2"/>
    <x v="31"/>
  </r>
  <r>
    <x v="664"/>
    <s v="https://www.youtube.com/watch?v=WFY13OItSPc"/>
    <s v="WFY13OItSPc"/>
    <s v="{'positive': 5, 'neutral': 6, 'negative': 2}"/>
    <n v="0.71428571428571397"/>
    <s v="R"/>
    <x v="2"/>
    <n v="2012"/>
    <s v="July 19, 2013 (Turkey)"/>
    <n v="4400"/>
    <s v="David Chase"/>
    <x v="592"/>
    <s v="John Magaro"/>
    <s v="United States"/>
    <n v="20000000"/>
    <x v="697"/>
    <x v="271"/>
    <x v="50"/>
  </r>
  <r>
    <x v="665"/>
    <s v="https://www.youtube.com/watch?v=aqCcQOlDM4o"/>
    <s v="aqCcQOlDM4o"/>
    <s v="{'positive': 131, 'neutral': 64, 'negative': 55}"/>
    <n v="0.70430107526881702"/>
    <s v="R"/>
    <x v="2"/>
    <n v="2012"/>
    <s v="July 5, 2013 (United States)"/>
    <n v="74000"/>
    <s v="Henry Alex Rubin"/>
    <x v="593"/>
    <s v="Jason Bateman"/>
    <s v="United States"/>
    <n v="10000000"/>
    <x v="698"/>
    <x v="240"/>
    <x v="73"/>
  </r>
  <r>
    <x v="666"/>
    <s v="https://www.youtube.com/watch?v=RQLE6QWleCo"/>
    <s v="RQLE6QWleCo"/>
    <s v="{'positive': 2, 'neutral': 1, 'negative': 1}"/>
    <n v="0.66666666666666596"/>
    <s v="Not Rated"/>
    <x v="0"/>
    <n v="2012"/>
    <s v="May 10, 2013 (United States)"/>
    <n v="27000"/>
    <s v="Ben Wheatley"/>
    <x v="594"/>
    <s v="Alice Lowe"/>
    <s v="United Kingdom"/>
    <m/>
    <x v="699"/>
    <x v="155"/>
    <x v="39"/>
  </r>
  <r>
    <x v="667"/>
    <s v="https://www.youtube.com/watch?v=RZN0aF02WvY"/>
    <s v="RZN0aF02WvY"/>
    <s v="{'positive': 49, 'neutral': 52, 'negative': 24}"/>
    <n v="0.67123287671232801"/>
    <s v="PG"/>
    <x v="8"/>
    <n v="2012"/>
    <s v="April 27, 2012 (United States)"/>
    <n v="46000"/>
    <s v="Peter Lord"/>
    <x v="595"/>
    <s v="Hugh Grant"/>
    <s v="United Kingdom"/>
    <n v="55000000"/>
    <x v="700"/>
    <x v="2"/>
    <x v="39"/>
  </r>
  <r>
    <x v="668"/>
    <s v="https://www.youtube.com/watch?v=Pq47T48u8Zo"/>
    <s v="Pq47T48u8Zo"/>
    <s v="{'positive': 71, 'neutral': 98, 'negative': 81}"/>
    <n v="0.46710526315789402"/>
    <s v="R"/>
    <x v="5"/>
    <n v="2012"/>
    <s v="May 25, 2012 (United States)"/>
    <n v="65000"/>
    <s v="Bradley Parker"/>
    <x v="270"/>
    <s v="Jesse McCartney"/>
    <s v="United States"/>
    <n v="1000000"/>
    <x v="701"/>
    <x v="20"/>
    <x v="55"/>
  </r>
  <r>
    <x v="669"/>
    <s v="https://www.youtube.com/watch?v=M97P3zoUIos"/>
    <s v="M97P3zoUIos"/>
    <s v="{'positive': 126, 'neutral': 93, 'negative': 28}"/>
    <n v="0.81818181818181801"/>
    <s v="Not Rated"/>
    <x v="4"/>
    <n v="2012"/>
    <s v="November 30, 2012 (India)"/>
    <n v="40000"/>
    <s v="Reema Kagti"/>
    <x v="596"/>
    <s v="Aamir Khan"/>
    <s v="India"/>
    <n v="7395080"/>
    <x v="702"/>
    <x v="272"/>
    <x v="4"/>
  </r>
  <r>
    <x v="670"/>
    <s v="https://www.youtube.com/watch?v=-s22_Mvikl8"/>
    <e v="#NAME?"/>
    <s v="{'positive': 154, 'neutral': 59, 'negative': 37}"/>
    <n v="0.80628272251308897"/>
    <s v="PG-13"/>
    <x v="1"/>
    <n v="2012"/>
    <s v="August 8, 2012 (United States)"/>
    <n v="42000"/>
    <s v="David Frankel"/>
    <x v="597"/>
    <s v="Meryl Streep"/>
    <s v="United States"/>
    <n v="30000000"/>
    <x v="703"/>
    <x v="2"/>
    <x v="15"/>
  </r>
  <r>
    <x v="671"/>
    <s v="https://www.youtube.com/watch?v=0OVGAOJ7N-c"/>
    <s v="0OVGAOJ7N-c"/>
    <s v="{'positive': 114, 'neutral': 94, 'negative': 36}"/>
    <n v="0.76"/>
    <s v="PG-13"/>
    <x v="1"/>
    <n v="2012"/>
    <s v="June 29, 2012 (United States)"/>
    <n v="42000"/>
    <s v="Alex Kurtzman"/>
    <x v="598"/>
    <s v="Chris Pine"/>
    <s v="United States"/>
    <n v="16000000"/>
    <x v="704"/>
    <x v="14"/>
    <x v="43"/>
  </r>
  <r>
    <x v="672"/>
    <s v="https://www.youtube.com/watch?v=sOjnX-Mbzqg"/>
    <s v="sOjnX-Mbzqg"/>
    <s v="{'positive': 16, 'neutral': 43, 'negative': 28}"/>
    <n v="0.36363636363636298"/>
    <s v="Not Rated"/>
    <x v="1"/>
    <n v="2012"/>
    <s v="April 26, 2013 (United Kingdom)"/>
    <n v="18000"/>
    <s v="Directors"/>
    <x v="599"/>
    <s v="Ingrid BolsÃ¸ Berdal"/>
    <s v="United States"/>
    <m/>
    <x v="705"/>
    <x v="273"/>
    <x v="3"/>
  </r>
  <r>
    <x v="673"/>
    <s v="https://www.youtube.com/watch?v=KhzHXrTzATo"/>
    <s v="KhzHXrTzATo"/>
    <s v="{'positive': 101, 'neutral': 89, 'negative': 60}"/>
    <n v="0.62732919254658304"/>
    <s v="PG-13"/>
    <x v="1"/>
    <n v="2012"/>
    <s v="November 2, 2012 (United States)"/>
    <n v="9700"/>
    <s v="Amy Heckerling"/>
    <x v="600"/>
    <s v="Alicia Silverstone"/>
    <s v="United States"/>
    <n v="16000000"/>
    <x v="706"/>
    <x v="274"/>
    <x v="51"/>
  </r>
  <r>
    <x v="674"/>
    <s v="https://www.youtube.com/watch?v=i-vuCO_jmGE"/>
    <s v="i-vuCO_jmGE"/>
    <s v="{'positive': 9, 'neutral': 11, 'negative': 5}"/>
    <n v="0.64285714285714202"/>
    <s v="R"/>
    <x v="4"/>
    <n v="2012"/>
    <s v="March 9, 2012 (United Kingdom)"/>
    <n v="18000"/>
    <s v="Declan Donnellan"/>
    <x v="601"/>
    <s v="Robert Pattinson"/>
    <s v="United Kingdom"/>
    <m/>
    <x v="707"/>
    <x v="275"/>
    <x v="56"/>
  </r>
  <r>
    <x v="675"/>
    <s v="https://www.youtube.com/watch?v=ejxfDqK-kZo"/>
    <s v="ejxfDqK-kZo"/>
    <s v="{'positive': 81, 'neutral': 64, 'negative': 24}"/>
    <n v="0.77142857142857102"/>
    <s v="R"/>
    <x v="2"/>
    <n v="2012"/>
    <s v="May 17, 2013 (India)"/>
    <n v="14000"/>
    <s v="Mira Nair"/>
    <x v="602"/>
    <s v="Riz Ahmed"/>
    <s v="United States"/>
    <m/>
    <x v="708"/>
    <x v="276"/>
    <x v="54"/>
  </r>
  <r>
    <x v="676"/>
    <s v="https://www.youtube.com/watch?v=rbSN4Lv_N4g"/>
    <s v="rbSN4Lv_N4g"/>
    <s v="{'positive': 46, 'neutral': 34, 'negative': 9}"/>
    <n v="0.83636363636363598"/>
    <s v="PG-13"/>
    <x v="1"/>
    <n v="1993"/>
    <s v="July 2, 1993 (United States)"/>
    <n v="46000"/>
    <s v="Kenneth Branagh"/>
    <x v="603"/>
    <s v="Kenneth Branagh"/>
    <s v="United Kingdom"/>
    <n v="11000000"/>
    <x v="709"/>
    <x v="277"/>
    <x v="35"/>
  </r>
  <r>
    <x v="676"/>
    <s v="https://www.youtube.com/watch?v=rbSN4Lv_N4g"/>
    <s v="rbSN4Lv_N4g"/>
    <s v="{'positive': 46, 'neutral': 34, 'negative': 9}"/>
    <n v="0.83636363636363598"/>
    <s v="PG-13"/>
    <x v="1"/>
    <n v="2012"/>
    <s v="June 14, 2013 (United Kingdom)"/>
    <n v="16000"/>
    <s v="Joss Whedon"/>
    <x v="603"/>
    <s v="Alexis Denisof"/>
    <s v="United States"/>
    <m/>
    <x v="710"/>
    <x v="278"/>
    <x v="13"/>
  </r>
  <r>
    <x v="677"/>
    <s v="https://www.youtube.com/watch?v=Qv-mWQUoXOg"/>
    <s v="Qv-mWQUoXOg"/>
    <s v="{'positive': 112, 'neutral': 68, 'negative': 70}"/>
    <n v="0.61538461538461497"/>
    <s v="PG"/>
    <x v="7"/>
    <n v="2012"/>
    <s v="February 3, 2012 (United States)"/>
    <n v="19000"/>
    <s v="Ken Kwapis"/>
    <x v="604"/>
    <s v="Drew Barrymore"/>
    <s v="United States"/>
    <n v="40000000"/>
    <x v="711"/>
    <x v="1"/>
    <x v="23"/>
  </r>
  <r>
    <x v="678"/>
    <s v="https://www.youtube.com/watch?v=FcpYPu9M3bw"/>
    <s v="FcpYPu9M3bw"/>
    <s v="{'positive': 83, 'neutral': 78, 'negative': 89}"/>
    <n v="0.48255813953488302"/>
    <s v="R"/>
    <x v="0"/>
    <n v="2013"/>
    <s v="September 25, 2015 (United States)"/>
    <n v="41000"/>
    <s v="Eli Roth"/>
    <x v="26"/>
    <s v="Lorenza Izzo"/>
    <s v="United States"/>
    <n v="5000000"/>
    <x v="712"/>
    <x v="279"/>
    <x v="15"/>
  </r>
  <r>
    <x v="679"/>
    <s v="https://www.youtube.com/watch?v=2A63Ly0Pvpk"/>
    <s v="2A63Ly0Pvpk"/>
    <s v="{'positive': 92, 'neutral': 131, 'negative': 27}"/>
    <n v="0.77310924369747902"/>
    <s v="R"/>
    <x v="1"/>
    <n v="2013"/>
    <s v="September 27, 2013 (United States)"/>
    <n v="232000"/>
    <s v="Joseph Gordon-Levitt"/>
    <x v="605"/>
    <s v="Joseph Gordon-Levitt"/>
    <s v="United States"/>
    <n v="3000000"/>
    <x v="713"/>
    <x v="127"/>
    <x v="38"/>
  </r>
  <r>
    <x v="680"/>
    <s v="https://www.youtube.com/watch?v=KzJNYYkkhzc"/>
    <s v="KzJNYYkkhzc"/>
    <s v="{'positive': 105, 'neutral': 108, 'negative': 38}"/>
    <n v="0.73426573426573405"/>
    <s v="PG-13"/>
    <x v="4"/>
    <n v="2013"/>
    <s v="May 31, 2013 (United States)"/>
    <n v="612000"/>
    <s v="Louis Leterrier"/>
    <x v="606"/>
    <s v="Jesse Eisenberg"/>
    <s v="United States"/>
    <n v="75000000"/>
    <x v="714"/>
    <x v="61"/>
    <x v="73"/>
  </r>
  <r>
    <x v="681"/>
    <s v="https://www.youtube.com/watch?v=uO12W35DpsQ"/>
    <s v="uO12W35DpsQ"/>
    <s v="{'positive': 108, 'neutral': 88, 'negative': 54}"/>
    <n v="0.66666666666666596"/>
    <s v="R"/>
    <x v="1"/>
    <n v="2013"/>
    <s v="February 8, 2013 (United States)"/>
    <n v="128000"/>
    <s v="Seth Gordon"/>
    <x v="319"/>
    <s v="Jason Bateman"/>
    <s v="United States"/>
    <n v="35000000"/>
    <x v="715"/>
    <x v="280"/>
    <x v="35"/>
  </r>
  <r>
    <x v="682"/>
    <s v="https://www.youtube.com/watch?v=RSaxm68PPT4"/>
    <s v="RSaxm68PPT4"/>
    <s v="{'positive': 92, 'neutral': 108, 'negative': 50}"/>
    <n v="0.647887323943662"/>
    <s v="R"/>
    <x v="3"/>
    <n v="2013"/>
    <s v="October 4, 2013 (United Kingdom)"/>
    <n v="29000"/>
    <s v="Kevin Macdonald"/>
    <x v="607"/>
    <s v="Saoirse Ronan"/>
    <s v="United Kingdom"/>
    <n v="8000000"/>
    <x v="716"/>
    <x v="136"/>
    <x v="29"/>
  </r>
  <r>
    <x v="683"/>
    <s v="https://www.youtube.com/watch?v=SilYsr_3vrA"/>
    <s v="SilYsr_3vrA"/>
    <s v="{'positive': 70, 'neutral': 84, 'negative': 44}"/>
    <n v="0.61403508771929804"/>
    <s v="Not Rated"/>
    <x v="2"/>
    <n v="2013"/>
    <s v="August 30, 2013 (United Kingdom)"/>
    <n v="32000"/>
    <s v="Shane Carruth"/>
    <x v="608"/>
    <s v="Amy Seimetz"/>
    <s v="United States"/>
    <n v="50000"/>
    <x v="717"/>
    <x v="281"/>
    <x v="27"/>
  </r>
  <r>
    <x v="684"/>
    <s v="https://www.youtube.com/watch?v=V5-Bg7ZrGAg"/>
    <s v="V5-Bg7ZrGAg"/>
    <s v="{'positive': 73, 'neutral': 87, 'negative': 90}"/>
    <n v="0.44785276073619601"/>
    <s v="PG-13"/>
    <x v="2"/>
    <n v="2013"/>
    <s v="October 2, 2013 (France)"/>
    <n v="15000"/>
    <s v="Peter Landesman"/>
    <x v="609"/>
    <s v="Zac Efron"/>
    <s v="United States"/>
    <n v="10000000"/>
    <x v="718"/>
    <x v="225"/>
    <x v="34"/>
  </r>
  <r>
    <x v="685"/>
    <s v="https://www.youtube.com/watch?v=cRRvzjkzu2U"/>
    <s v="cRRvzjkzu2U"/>
    <s v="{'positive': 116, 'neutral': 64, 'negative': 70}"/>
    <n v="0.62365591397849396"/>
    <s v="Not Rated"/>
    <x v="2"/>
    <n v="2013"/>
    <s v="July 5, 2013 (United Kingdom)"/>
    <n v="12000"/>
    <s v="Ben Wheatley"/>
    <x v="610"/>
    <s v="Julian Barratt"/>
    <s v="United Kingdom"/>
    <m/>
    <x v="719"/>
    <x v="136"/>
    <x v="38"/>
  </r>
  <r>
    <x v="686"/>
    <s v="https://www.youtube.com/watch?v=L58WBZDHP1s"/>
    <s v="L58WBZDHP1s"/>
    <s v="{'positive': 107, 'neutral': 96, 'negative': 47}"/>
    <n v="0.69480519480519398"/>
    <s v="R"/>
    <x v="4"/>
    <n v="2013"/>
    <s v="April 3, 2014 (Singapore)"/>
    <n v="8000"/>
    <s v="Charlie Stratton"/>
    <x v="404"/>
    <s v="Elizabeth Olsen"/>
    <s v="Serbia"/>
    <m/>
    <x v="720"/>
    <x v="240"/>
    <x v="23"/>
  </r>
  <r>
    <x v="687"/>
    <s v="https://www.youtube.com/watch?v=kiwTRLwmm4w"/>
    <s v="kiwTRLwmm4w"/>
    <s v="{'positive': 111, 'neutral': 85, 'negative': 54}"/>
    <n v="0.67272727272727195"/>
    <s v="PG-13"/>
    <x v="2"/>
    <n v="2013"/>
    <s v="August 16, 2013 (United States)"/>
    <n v="36000"/>
    <s v="Robert Luketic"/>
    <x v="369"/>
    <s v="Liam Hemsworth"/>
    <s v="United States"/>
    <n v="35000000"/>
    <x v="721"/>
    <x v="212"/>
    <x v="14"/>
  </r>
  <r>
    <x v="688"/>
    <s v="https://www.youtube.com/watch?v=oXbzvpl5fnM"/>
    <s v="oXbzvpl5fnM"/>
    <s v="{'positive': 6, 'neutral': 4, 'negative': 3}"/>
    <n v="0.66666666666666596"/>
    <s v="PG-13"/>
    <x v="2"/>
    <n v="2013"/>
    <s v="May 17, 2013 (France)"/>
    <n v="46000"/>
    <s v="Asghar Farhadi"/>
    <x v="507"/>
    <s v="BÃ©rÃ©nice Bejo"/>
    <s v="France"/>
    <n v="11000000"/>
    <x v="722"/>
    <x v="282"/>
    <x v="54"/>
  </r>
  <r>
    <x v="689"/>
    <s v="https://www.youtube.com/watch?v=qjPReJ2Jy8I"/>
    <s v="qjPReJ2Jy8I"/>
    <s v="{'positive': 142, 'neutral': 58, 'negative': 50}"/>
    <n v="0.73958333333333304"/>
    <s v="R"/>
    <x v="2"/>
    <n v="2013"/>
    <s v="July 19, 2013 (Ireland)"/>
    <n v="14000"/>
    <s v="Drake Doremus"/>
    <x v="611"/>
    <s v="Felicity Jones"/>
    <s v="United States"/>
    <m/>
    <x v="723"/>
    <x v="283"/>
    <x v="49"/>
  </r>
  <r>
    <x v="690"/>
    <s v="https://www.youtube.com/watch?v=8Rto5cyknzU"/>
    <s v="8Rto5cyknzU"/>
    <s v="{'positive': 6, 'neutral': 13, 'negative': 7}"/>
    <n v="0.46153846153846101"/>
    <s v="R"/>
    <x v="5"/>
    <n v="2013"/>
    <s v="June 6, 2013 (United States)"/>
    <n v="37000"/>
    <s v="Directors"/>
    <x v="521"/>
    <s v="Lawrence Michael Levine"/>
    <s v="United States"/>
    <m/>
    <x v="724"/>
    <x v="284"/>
    <x v="27"/>
  </r>
  <r>
    <x v="691"/>
    <s v="https://www.youtube.com/watch?v=zyougFDZ7zU"/>
    <s v="zyougFDZ7zU"/>
    <s v="{'positive': 119, 'neutral': 85, 'negative': 46}"/>
    <n v="0.72121212121212097"/>
    <s v="R"/>
    <x v="3"/>
    <n v="2013"/>
    <s v="April 11, 2014 (Australia)"/>
    <n v="20000"/>
    <s v="Joe Lynch"/>
    <x v="612"/>
    <s v="Ryan Kwanten"/>
    <s v="United States"/>
    <m/>
    <x v="725"/>
    <x v="285"/>
    <x v="55"/>
  </r>
  <r>
    <x v="692"/>
    <s v="https://www.youtube.com/watch?v=zkDyKWKNeaE"/>
    <s v="zkDyKWKNeaE"/>
    <s v="{'positive': 59, 'neutral': 59, 'negative': 35}"/>
    <n v="0.62765957446808496"/>
    <s v="Not Rated"/>
    <x v="8"/>
    <n v="2013"/>
    <s v="July 24, 2014 (United States)"/>
    <n v="18000"/>
    <s v="Ari Folman"/>
    <x v="613"/>
    <s v="Robin Wright"/>
    <s v="Israel"/>
    <m/>
    <x v="726"/>
    <x v="286"/>
    <x v="37"/>
  </r>
  <r>
    <x v="693"/>
    <s v="https://www.youtube.com/watch?v=YQOiS_l_0Jk"/>
    <s v="YQOiS_l_0Jk"/>
    <s v="{'positive': 104, 'neutral': 75, 'negative': 71}"/>
    <n v="0.59428571428571397"/>
    <s v="R"/>
    <x v="7"/>
    <n v="2013"/>
    <s v="October 18, 2013 (United States)"/>
    <n v="40000"/>
    <s v="Bill Condon"/>
    <x v="614"/>
    <s v="Benedict Cumberbatch"/>
    <s v="United States"/>
    <n v="28000000"/>
    <x v="727"/>
    <x v="14"/>
    <x v="22"/>
  </r>
  <r>
    <x v="694"/>
    <s v="https://www.youtube.com/watch?v=_JIXxo8qUn0"/>
    <s v="_JIXxo8qUn0"/>
    <s v="{'positive': 47, 'neutral': 67, 'negative': 23}"/>
    <n v="0.67142857142857104"/>
    <s v="PG-13"/>
    <x v="2"/>
    <n v="2013"/>
    <s v="October 25, 2013 (Poland)"/>
    <n v="55000"/>
    <s v="Pawel Pawlikowski"/>
    <x v="615"/>
    <s v="Agata Kulesza"/>
    <s v="Poland"/>
    <m/>
    <x v="728"/>
    <x v="287"/>
    <x v="83"/>
  </r>
  <r>
    <x v="695"/>
    <s v="https://www.youtube.com/watch?v=dVmdXE_iB8w"/>
    <s v="dVmdXE_iB8w"/>
    <s v="{'positive': 76, 'neutral': 35, 'negative': 14}"/>
    <n v="0.844444444444444"/>
    <s v="PG-13"/>
    <x v="1"/>
    <n v="2013"/>
    <s v="May 23, 2014 (United States)"/>
    <n v="14000"/>
    <s v="Joel Hopkins"/>
    <x v="616"/>
    <s v="Pierce Brosnan"/>
    <s v="France"/>
    <m/>
    <x v="729"/>
    <x v="288"/>
    <x v="18"/>
  </r>
  <r>
    <x v="696"/>
    <s v="https://www.youtube.com/watch?v=6-DiOyxCQQI"/>
    <s v="6-DiOyxCQQI"/>
    <s v="{'positive': 133, 'neutral': 84, 'negative': 33}"/>
    <n v="0.80120481927710796"/>
    <s v="PG-13"/>
    <x v="0"/>
    <n v="2013"/>
    <s v="March 6, 2014 (Australia)"/>
    <n v="29000"/>
    <s v="John Curran"/>
    <x v="617"/>
    <s v="Mia Wasikowska"/>
    <s v="Australia"/>
    <m/>
    <x v="730"/>
    <x v="289"/>
    <x v="50"/>
  </r>
  <r>
    <x v="697"/>
    <s v="https://www.youtube.com/watch?v=pWibxfADyRc"/>
    <s v="pWibxfADyRc"/>
    <s v="{'positive': 8, 'neutral': 6, 'negative': 2}"/>
    <n v="0.8"/>
    <s v="R"/>
    <x v="1"/>
    <n v="2013"/>
    <s v="March 28, 2014 (United States)"/>
    <n v="48000"/>
    <s v="Jason Bateman"/>
    <x v="618"/>
    <s v="Jason Bateman"/>
    <s v="United States"/>
    <n v="10000000"/>
    <x v="731"/>
    <x v="280"/>
    <x v="48"/>
  </r>
  <r>
    <x v="698"/>
    <s v="https://www.youtube.com/watch?v=NmEARgbQ8us"/>
    <s v="NmEARgbQ8us"/>
    <s v="{'positive': 4, 'neutral': 9, 'negative': 1}"/>
    <n v="0.8"/>
    <s v="R"/>
    <x v="1"/>
    <n v="2013"/>
    <s v="September 13, 2013 (United Kingdom)"/>
    <n v="31000"/>
    <s v="Lake Bell"/>
    <x v="619"/>
    <s v="Lake Bell"/>
    <s v="United States"/>
    <m/>
    <x v="732"/>
    <x v="290"/>
    <x v="34"/>
  </r>
  <r>
    <x v="699"/>
    <s v="https://www.youtube.com/watch?v=ga0c0v-stK0"/>
    <s v="ga0c0v-stK0"/>
    <s v="{'positive': 110, 'neutral': 76, 'negative': 45}"/>
    <n v="0.70967741935483797"/>
    <s v="R"/>
    <x v="4"/>
    <n v="2013"/>
    <s v="August 16, 2013 (United States)"/>
    <n v="21000"/>
    <s v="David Lowery"/>
    <x v="620"/>
    <s v="Rooney Mara"/>
    <s v="United States"/>
    <m/>
    <x v="733"/>
    <x v="291"/>
    <x v="27"/>
  </r>
  <r>
    <x v="700"/>
    <s v="https://www.youtube.com/watch?v=P0i0ddd91xA"/>
    <s v="P0i0ddd91xA"/>
    <s v="{'positive': 12, 'neutral': 4, 'negative': 2}"/>
    <n v="0.85714285714285698"/>
    <s v="R"/>
    <x v="3"/>
    <n v="2013"/>
    <s v="July 5, 2013 (China)"/>
    <n v="36000"/>
    <s v="Keanu Reeves"/>
    <x v="621"/>
    <s v="Tiger Hu Chen"/>
    <s v="United States"/>
    <n v="25000000"/>
    <x v="734"/>
    <x v="292"/>
    <x v="36"/>
  </r>
  <r>
    <x v="701"/>
    <s v="https://www.youtube.com/watch?v=7z54r8jvGj8"/>
    <s v="7z54r8jvGj8"/>
    <s v="{'positive': 30, 'neutral': 14, 'negative': 12}"/>
    <n v="0.71428571428571397"/>
    <s v="PG-13"/>
    <x v="4"/>
    <n v="2013"/>
    <s v="June 28, 2013 (United Kingdom)"/>
    <n v="49000"/>
    <s v="Zal Batmanglij"/>
    <x v="622"/>
    <s v="Brit Marling"/>
    <s v="United Kingdom"/>
    <n v="6500000"/>
    <x v="735"/>
    <x v="293"/>
    <x v="1"/>
  </r>
  <r>
    <x v="702"/>
    <s v="https://www.youtube.com/watch?v=sK3R0rvnlPs"/>
    <s v="sK3R0rvnlPs"/>
    <s v="{'positive': 109, 'neutral': 119, 'negative': 22}"/>
    <n v="0.83206106870229002"/>
    <s v="PG"/>
    <x v="2"/>
    <n v="2013"/>
    <s v="September 20, 2013 (India)"/>
    <n v="52000"/>
    <s v="Ritesh Batra"/>
    <x v="623"/>
    <s v="Irrfan Khan"/>
    <s v="India"/>
    <n v="1000000"/>
    <x v="736"/>
    <x v="294"/>
    <x v="19"/>
  </r>
  <r>
    <x v="703"/>
    <s v="https://www.youtube.com/watch?v=m1C5dLnvlzg"/>
    <s v="m1C5dLnvlzg"/>
    <s v="{'positive': 78, 'neutral': 128, 'negative': 44}"/>
    <n v="0.63934426229508201"/>
    <s v="Not Rated"/>
    <x v="3"/>
    <n v="2013"/>
    <s v="February 21, 2013 (South Korea)"/>
    <n v="21000"/>
    <s v="Park Hoon-jung"/>
    <x v="624"/>
    <s v="Jung-jae Lee"/>
    <s v="South Korea"/>
    <m/>
    <x v="737"/>
    <x v="295"/>
    <x v="30"/>
  </r>
  <r>
    <x v="704"/>
    <s v="https://www.youtube.com/watch?v=YKzWBjENRwc"/>
    <s v="YKzWBjENRwc"/>
    <s v="{'positive': 12, 'neutral': 2, 'negative': 1}"/>
    <n v="0.92307692307692302"/>
    <s v="R"/>
    <x v="3"/>
    <n v="2013"/>
    <s v="September 13, 2013 (Norway)"/>
    <n v="28000"/>
    <s v="Fredrik Bond"/>
    <x v="625"/>
    <s v="Shia LaBeouf"/>
    <s v="United States"/>
    <m/>
    <x v="738"/>
    <x v="296"/>
    <x v="25"/>
  </r>
  <r>
    <x v="705"/>
    <s v="https://www.youtube.com/watch?v=-A8UaQA7VZ8"/>
    <e v="#NAME?"/>
    <s v="{'positive': 9, 'neutral': 15, 'negative': 3}"/>
    <n v="0.75"/>
    <s v="PG-13"/>
    <x v="3"/>
    <n v="2013"/>
    <s v="August 30, 2013 (United States)"/>
    <n v="23000"/>
    <s v="Courtney Solomon"/>
    <x v="626"/>
    <s v="Ethan Hawke"/>
    <s v="United States"/>
    <n v="18000000"/>
    <x v="739"/>
    <x v="297"/>
    <x v="38"/>
  </r>
  <r>
    <x v="706"/>
    <s v="https://www.youtube.com/watch?v=d96cjJhvlMA"/>
    <s v="d96cjJhvlMA"/>
    <s v="{'positive': 113, 'neutral': 100, 'negative': 37}"/>
    <n v="0.75333333333333297"/>
    <s v="PG-13"/>
    <x v="3"/>
    <n v="2014"/>
    <s v="August 1, 2014 (United States)"/>
    <n v="1100000"/>
    <s v="James Gunn"/>
    <x v="168"/>
    <s v="Chris Pratt"/>
    <s v="United States"/>
    <n v="170000000"/>
    <x v="740"/>
    <x v="298"/>
    <x v="11"/>
  </r>
  <r>
    <x v="707"/>
    <s v="https://www.youtube.com/watch?v=zSWdZVtXT7E"/>
    <s v="zSWdZVtXT7E"/>
    <s v="{'positive': 140, 'neutral': 50, 'negative': 60}"/>
    <n v="0.7"/>
    <s v="PG-13"/>
    <x v="0"/>
    <n v="2014"/>
    <s v="November 7, 2014 (United States)"/>
    <n v="1600000"/>
    <s v="Christopher Nolan"/>
    <x v="146"/>
    <s v="Matthew McConaughey"/>
    <s v="United States"/>
    <n v="165000000"/>
    <x v="741"/>
    <x v="7"/>
    <x v="85"/>
  </r>
  <r>
    <x v="708"/>
    <s v="https://www.youtube.com/watch?v=qEVUtrk8_B4"/>
    <s v="qEVUtrk8_B4"/>
    <s v="{'positive': 115, 'neutral': 69, 'negative': 67}"/>
    <n v="0.63186813186813096"/>
    <s v="R"/>
    <x v="3"/>
    <n v="2014"/>
    <s v="October 24, 2014 (United States)"/>
    <n v="565000"/>
    <s v="Chad Stahelski"/>
    <x v="627"/>
    <s v="Keanu Reeves"/>
    <s v="United States"/>
    <n v="20000000"/>
    <x v="742"/>
    <x v="61"/>
    <x v="29"/>
  </r>
  <r>
    <x v="709"/>
    <s v="https://www.youtube.com/watch?v=vw61gCe2oqI"/>
    <s v="vw61gCe2oqI"/>
    <s v="{'positive': 130, 'neutral': 94, 'negative': 26}"/>
    <n v="0.83333333333333304"/>
    <s v="PG-13"/>
    <x v="3"/>
    <n v="2014"/>
    <s v="June 6, 2014 (United States)"/>
    <n v="620000"/>
    <s v="Doug Liman"/>
    <x v="310"/>
    <s v="Tom Cruise"/>
    <s v="United States"/>
    <n v="178000000"/>
    <x v="743"/>
    <x v="0"/>
    <x v="20"/>
  </r>
  <r>
    <x v="710"/>
    <s v="https://www.youtube.com/watch?v=2-_-1nJf8Vg"/>
    <s v="2-_-1nJf8Vg"/>
    <s v="{'positive': 95, 'neutral': 103, 'negative': 52}"/>
    <n v="0.64625850340136004"/>
    <s v="R"/>
    <x v="2"/>
    <n v="2014"/>
    <s v="October 3, 2014 (United States)"/>
    <n v="893000"/>
    <s v="David Fincher"/>
    <x v="628"/>
    <s v="Ben Affleck"/>
    <s v="United States"/>
    <n v="61000000"/>
    <x v="744"/>
    <x v="8"/>
    <x v="62"/>
  </r>
  <r>
    <x v="711"/>
    <s v="https://www.youtube.com/watch?v=7SlILk2WMTI"/>
    <s v="7SlILk2WMTI"/>
    <s v="{'positive': 135, 'neutral': 79, 'negative': 36}"/>
    <n v="0.78947368421052599"/>
    <s v="PG-13"/>
    <x v="3"/>
    <n v="2014"/>
    <s v="April 4, 2014 (United States)"/>
    <n v="764000"/>
    <s v="Anthony Russo"/>
    <x v="473"/>
    <s v="Chris Evans"/>
    <s v="United States"/>
    <n v="170000000"/>
    <x v="745"/>
    <x v="299"/>
    <x v="17"/>
  </r>
  <r>
    <x v="712"/>
    <s v="https://www.youtube.com/watch?v=1Fg5iWmQjwk"/>
    <s v="1Fg5iWmQjwk"/>
    <s v="{'positive': 147, 'neutral': 76, 'negative': 27}"/>
    <n v="0.84482758620689602"/>
    <s v="R"/>
    <x v="0"/>
    <n v="2014"/>
    <s v="March 28, 2014 (United States)"/>
    <n v="734000"/>
    <s v="Wes Anderson"/>
    <x v="629"/>
    <s v="Ralph Fiennes"/>
    <s v="United States"/>
    <n v="25000000"/>
    <x v="746"/>
    <x v="81"/>
    <x v="5"/>
  </r>
  <r>
    <x v="713"/>
    <s v="https://www.youtube.com/watch?v=7d_jQycdQGo"/>
    <s v="7d_jQycdQGo"/>
    <s v="{'positive': 140, 'neutral': 67, 'negative': 43}"/>
    <n v="0.76502732240437099"/>
    <s v="R"/>
    <x v="2"/>
    <n v="2014"/>
    <s v="October 15, 2014 (Philippines)"/>
    <n v="749000"/>
    <s v="Damien Chazelle"/>
    <x v="630"/>
    <s v="Miles Teller"/>
    <s v="United States"/>
    <n v="3300000"/>
    <x v="747"/>
    <x v="95"/>
    <x v="14"/>
  </r>
  <r>
    <x v="714"/>
    <s v="https://www.youtube.com/watch?v=kl8F-8tR8to"/>
    <s v="kl8F-8tR8to"/>
    <s v="{'positive': 128, 'neutral': 97, 'negative': 25}"/>
    <n v="0.83660130718954195"/>
    <s v="R"/>
    <x v="3"/>
    <n v="2014"/>
    <s v="February 13, 2015 (United States)"/>
    <n v="607000"/>
    <s v="Matthew Vaughn"/>
    <x v="218"/>
    <s v="Colin Firth"/>
    <s v="United Kingdom"/>
    <n v="81000000"/>
    <x v="748"/>
    <x v="8"/>
    <x v="3"/>
  </r>
  <r>
    <x v="715"/>
    <s v="https://www.youtube.com/watch?v=bggUmgeMCdc"/>
    <s v="bggUmgeMCdc"/>
    <s v="{'positive': 123, 'neutral': 77, 'negative': 50}"/>
    <n v="0.71098265895953705"/>
    <s v="R"/>
    <x v="2"/>
    <n v="2014"/>
    <s v="April 24, 2015 (United States)"/>
    <n v="493000"/>
    <s v="Alex Garland"/>
    <x v="232"/>
    <s v="Alicia Vikander"/>
    <s v="United Kingdom"/>
    <n v="15000000"/>
    <x v="749"/>
    <x v="300"/>
    <x v="47"/>
  </r>
  <r>
    <x v="716"/>
    <s v="https://www.youtube.com/watch?v=sutgWjz10sM"/>
    <s v="sutgWjz10sM"/>
    <s v="{'positive': 106, 'neutral': 92, 'negative': 52}"/>
    <n v="0.670886075949367"/>
    <s v="PG-13"/>
    <x v="3"/>
    <n v="2014"/>
    <s v="March 21, 2014 (United States)"/>
    <n v="435000"/>
    <s v="Neil Burger"/>
    <x v="631"/>
    <s v="Shailene Woodley"/>
    <s v="United States"/>
    <n v="85000000"/>
    <x v="750"/>
    <x v="61"/>
    <x v="57"/>
  </r>
  <r>
    <x v="717"/>
    <s v="https://www.youtube.com/watch?v=X8kYDQan8bw"/>
    <s v="X8kYDQan8bw"/>
    <s v="{'positive': 115, 'neutral': 87, 'negative': 48}"/>
    <n v="0.70552147239263796"/>
    <s v="R"/>
    <x v="4"/>
    <n v="2014"/>
    <s v="October 31, 2014 (United States)"/>
    <n v="486000"/>
    <s v="Dan Gilroy"/>
    <x v="64"/>
    <s v="Jake Gyllenhaal"/>
    <s v="United States"/>
    <n v="8500000"/>
    <x v="751"/>
    <x v="95"/>
    <x v="58"/>
  </r>
  <r>
    <x v="718"/>
    <s v="https://www.youtube.com/watch?v=iVAgTiBrrDA"/>
    <s v="iVAgTiBrrDA"/>
    <s v="{'positive': 137, 'neutral': 77, 'negative': 36}"/>
    <n v="0.79190751445086704"/>
    <s v="PG-13"/>
    <x v="0"/>
    <n v="2014"/>
    <s v="December 17, 2014 (United States)"/>
    <n v="487000"/>
    <s v="Peter Jackson"/>
    <x v="14"/>
    <s v="Ian McKellen"/>
    <s v="New Zealand"/>
    <n v="250000000"/>
    <x v="752"/>
    <x v="6"/>
    <x v="10"/>
  </r>
  <r>
    <x v="719"/>
    <s v="https://www.youtube.com/watch?v=VjctHUEmutw"/>
    <s v="VjctHUEmutw"/>
    <s v="{'positive': 106, 'neutral': 91, 'negative': 53}"/>
    <n v="0.66666666666666596"/>
    <s v="R"/>
    <x v="3"/>
    <n v="2014"/>
    <s v="September 26, 2014 (United States)"/>
    <n v="344000"/>
    <s v="Antoine Fuqua"/>
    <x v="632"/>
    <s v="Denzel Washington"/>
    <s v="United States"/>
    <n v="55000000"/>
    <x v="753"/>
    <x v="2"/>
    <x v="8"/>
  </r>
  <r>
    <x v="720"/>
    <s v="https://www.youtube.com/watch?v=AwwbhhjQ9Xk"/>
    <s v="AwwbhhjQ9Xk"/>
    <s v="{'positive': 108, 'neutral': 110, 'negative': 32}"/>
    <n v="0.77142857142857102"/>
    <s v="PG-13"/>
    <x v="3"/>
    <n v="2014"/>
    <s v="September 19, 2014 (United States)"/>
    <n v="431000"/>
    <s v="Wes Ball"/>
    <x v="633"/>
    <s v="Dylan O'Brien"/>
    <s v="United States"/>
    <n v="34000000"/>
    <x v="754"/>
    <x v="8"/>
    <x v="20"/>
  </r>
  <r>
    <x v="721"/>
    <s v="https://www.youtube.com/watch?v=bN7ksFEVO9U"/>
    <s v="bN7ksFEVO9U"/>
    <s v="{'positive': 96, 'neutral': 115, 'negative': 39}"/>
    <n v="0.71111111111111103"/>
    <s v="R"/>
    <x v="3"/>
    <n v="2014"/>
    <s v="July 25, 2014 (United States)"/>
    <n v="460000"/>
    <s v="Luc Besson"/>
    <x v="51"/>
    <s v="Scarlett Johansson"/>
    <s v="France"/>
    <n v="40000000"/>
    <x v="755"/>
    <x v="27"/>
    <x v="48"/>
  </r>
  <r>
    <x v="722"/>
    <s v="https://www.youtube.com/watch?v=FF_rYNupPwg"/>
    <s v="FF_rYNupPwg"/>
    <s v="{'positive': 108, 'neutral': 130, 'negative': 12}"/>
    <n v="0.9"/>
    <s v="R"/>
    <x v="0"/>
    <n v="2014"/>
    <s v="May 30, 2014 (United States)"/>
    <n v="202000"/>
    <s v="Jon Favreau"/>
    <x v="361"/>
    <s v="Jon Favreau"/>
    <s v="United States"/>
    <n v="11000000"/>
    <x v="756"/>
    <x v="301"/>
    <x v="43"/>
  </r>
  <r>
    <x v="723"/>
    <s v="https://www.youtube.com/watch?v=IAZEWtyhpes"/>
    <s v="IAZEWtyhpes"/>
    <s v="{'positive': 134, 'neutral': 78, 'negative': 38}"/>
    <n v="0.77906976744185996"/>
    <s v="R"/>
    <x v="1"/>
    <n v="2014"/>
    <s v="February 13, 2015 (United States)"/>
    <n v="164000"/>
    <s v="Jemaine Clement"/>
    <x v="634"/>
    <s v="Jemaine Clement"/>
    <s v="New Zealand"/>
    <n v="1600000"/>
    <x v="757"/>
    <x v="302"/>
    <x v="55"/>
  </r>
  <r>
    <x v="724"/>
    <s v="https://www.youtube.com/watch?v=nuPZUUED5uk"/>
    <s v="nuPZUUED5uk"/>
    <s v="{'positive': 114, 'neutral': 86, 'negative': 50}"/>
    <n v="0.69512195121951204"/>
    <s v="PG-13"/>
    <x v="7"/>
    <n v="2014"/>
    <s v="December 25, 2014 (United States)"/>
    <n v="707000"/>
    <s v="Morten Tyldum"/>
    <x v="635"/>
    <s v="Benedict Cumberbatch"/>
    <s v="United Kingdom"/>
    <n v="14000000"/>
    <x v="758"/>
    <x v="303"/>
    <x v="43"/>
  </r>
  <r>
    <x v="725"/>
    <s v="https://www.youtube.com/watch?v=q94n3eWOWXM"/>
    <s v="q94n3eWOWXM"/>
    <s v="{'positive': 115, 'neutral': 90, 'negative': 45}"/>
    <n v="0.71875"/>
    <s v="R"/>
    <x v="3"/>
    <n v="2014"/>
    <s v="October 17, 2014 (United States)"/>
    <n v="442000"/>
    <s v="David Ayer"/>
    <x v="92"/>
    <s v="Brad Pitt"/>
    <s v="United States"/>
    <n v="68000000"/>
    <x v="759"/>
    <x v="2"/>
    <x v="6"/>
  </r>
  <r>
    <x v="726"/>
    <s v="https://www.youtube.com/watch?v=pK2zYHWDZKo"/>
    <s v="pK2zYHWDZKo"/>
    <s v="{'positive': 143, 'neutral': 69, 'negative': 38}"/>
    <n v="0.79005524861878396"/>
    <s v="PG-13"/>
    <x v="3"/>
    <n v="2014"/>
    <s v="May 23, 2014 (United States)"/>
    <n v="673000"/>
    <s v="Bryan Singer"/>
    <x v="21"/>
    <s v="Patrick Stewart"/>
    <s v="United States"/>
    <n v="200000000"/>
    <x v="760"/>
    <x v="8"/>
    <x v="8"/>
  </r>
  <r>
    <x v="727"/>
    <s v="https://www.youtube.com/watch?v=xxG-YfedrfU"/>
    <s v="xxG-YfedrfU"/>
    <s v="{'positive': 101, 'neutral': 99, 'negative': 50}"/>
    <n v="0.66887417218542999"/>
    <s v="R"/>
    <x v="3"/>
    <n v="2014"/>
    <s v="January 9, 2015 (United States)"/>
    <n v="262000"/>
    <s v="Michael Spierig"/>
    <x v="375"/>
    <s v="Ethan Hawke"/>
    <s v="Australia"/>
    <n v="5100000"/>
    <x v="761"/>
    <x v="304"/>
    <x v="42"/>
  </r>
  <r>
    <x v="728"/>
    <s v="https://www.youtube.com/watch?v=XzFCDqKE4yA"/>
    <s v="XzFCDqKE4yA"/>
    <s v="{'positive': 93, 'neutral': 82, 'negative': 76}"/>
    <n v="0.55029585798816505"/>
    <s v="R"/>
    <x v="3"/>
    <n v="2014"/>
    <s v="July 18, 2014 (United States)"/>
    <n v="143000"/>
    <s v="James DeMonaco"/>
    <x v="214"/>
    <s v="Frank Grillo"/>
    <s v="United States"/>
    <n v="9000000"/>
    <x v="762"/>
    <x v="1"/>
    <x v="25"/>
  </r>
  <r>
    <x v="729"/>
    <s v="https://www.youtube.com/watch?v=HkZYbOH0ujw"/>
    <s v="HkZYbOH0ujw"/>
    <s v="{'positive': 93, 'neutral': 73, 'negative': 84}"/>
    <n v="0.52542372881355903"/>
    <s v="R"/>
    <x v="5"/>
    <n v="2014"/>
    <s v="March 13, 2015 (United States)"/>
    <n v="217000"/>
    <s v="David Robert Mitchell"/>
    <x v="636"/>
    <s v="Maika Monroe"/>
    <s v="United States"/>
    <n v="1000000"/>
    <x v="763"/>
    <x v="305"/>
    <x v="15"/>
  </r>
  <r>
    <x v="730"/>
    <s v="https://www.youtube.com/watch?v=8MuWt2X59fo"/>
    <s v="8MuWt2X59fo"/>
    <s v="{'positive': 141, 'neutral': 76, 'negative': 33}"/>
    <n v="0.81034482758620596"/>
    <s v="PG-13"/>
    <x v="1"/>
    <n v="2014"/>
    <s v="May 23, 2014 (United States)"/>
    <n v="124000"/>
    <s v="Frank Coraci"/>
    <x v="637"/>
    <s v="Adam Sandler"/>
    <s v="United States"/>
    <n v="40000000"/>
    <x v="764"/>
    <x v="306"/>
    <x v="58"/>
  </r>
  <r>
    <x v="731"/>
    <s v="https://www.youtube.com/watch?v=ZvtspevZxpg"/>
    <s v="ZvtspevZxpg"/>
    <s v="{'positive': 38, 'neutral': 44, 'negative': 12}"/>
    <n v="0.76"/>
    <s v="PG"/>
    <x v="0"/>
    <n v="1983"/>
    <s v="August 26, 1983 (United States)"/>
    <n v="3600"/>
    <s v="Luigi Cozzi"/>
    <x v="638"/>
    <s v="Lou Ferrigno"/>
    <s v="Italy"/>
    <n v="2500000"/>
    <x v="765"/>
    <x v="307"/>
    <x v="49"/>
  </r>
  <r>
    <x v="731"/>
    <s v="https://www.youtube.com/watch?v=ZvtspevZxpg"/>
    <s v="ZvtspevZxpg"/>
    <s v="{'positive': 38, 'neutral': 44, 'negative': 12}"/>
    <n v="0.76"/>
    <s v="G"/>
    <x v="8"/>
    <n v="1997"/>
    <s v="June 27, 1997 (United States)"/>
    <n v="212000"/>
    <s v="Ron Clements"/>
    <x v="639"/>
    <s v="Tate Donovan"/>
    <s v="United States"/>
    <n v="85000000"/>
    <x v="766"/>
    <x v="22"/>
    <x v="34"/>
  </r>
  <r>
    <x v="731"/>
    <s v="https://www.youtube.com/watch?v=ZvtspevZxpg"/>
    <s v="ZvtspevZxpg"/>
    <s v="{'positive': 38, 'neutral': 44, 'negative': 12}"/>
    <n v="0.76"/>
    <s v="PG-13"/>
    <x v="3"/>
    <n v="2014"/>
    <s v="July 25, 2014 (United States)"/>
    <n v="149000"/>
    <s v="Brett Ratner"/>
    <x v="640"/>
    <s v="Dwayne Johnson"/>
    <s v="United States"/>
    <n v="100000000"/>
    <x v="767"/>
    <x v="7"/>
    <x v="49"/>
  </r>
  <r>
    <x v="732"/>
    <s v="https://www.youtube.com/watch?v=ZBvK6ni97W8"/>
    <s v="ZBvK6ni97W8"/>
    <s v="{'positive': 118, 'neutral': 98, 'negative': 35}"/>
    <n v="0.77124183006535896"/>
    <s v="R"/>
    <x v="4"/>
    <n v="2014"/>
    <s v="October 10, 2014 (United States)"/>
    <n v="183000"/>
    <s v="David Dobkin"/>
    <x v="292"/>
    <s v="Robert Downey Jr."/>
    <s v="United States"/>
    <n v="50000000"/>
    <x v="768"/>
    <x v="0"/>
    <x v="76"/>
  </r>
  <r>
    <x v="733"/>
    <s v="https://www.youtube.com/watch?v=nasLuiP-1E0"/>
    <s v="nasLuiP-1E0"/>
    <s v="{'positive': 112, 'neutral': 80, 'negative': 56}"/>
    <n v="0.66666666666666596"/>
    <s v="PG"/>
    <x v="1"/>
    <n v="1982"/>
    <s v="June 18, 1982 (United States)"/>
    <n v="41000"/>
    <s v="John Huston"/>
    <x v="641"/>
    <s v="Aileen Quinn"/>
    <s v="United States"/>
    <n v="50000000"/>
    <x v="769"/>
    <x v="2"/>
    <x v="46"/>
  </r>
  <r>
    <x v="733"/>
    <s v="https://www.youtube.com/watch?v=nasLuiP-1E0"/>
    <s v="nasLuiP-1E0"/>
    <s v="{'positive': 112, 'neutral': 80, 'negative': 56}"/>
    <n v="0.66666666666666596"/>
    <s v="PG"/>
    <x v="1"/>
    <n v="2014"/>
    <s v="December 19, 2014 (United States)"/>
    <n v="35000"/>
    <s v="Will Gluck"/>
    <x v="642"/>
    <s v="QuvenzhanÃ© Wallis"/>
    <s v="United States"/>
    <n v="65000000"/>
    <x v="770"/>
    <x v="308"/>
    <x v="28"/>
  </r>
  <r>
    <x v="734"/>
    <s v="https://www.youtube.com/watch?v=vIu85WQTPRc"/>
    <s v="vIu85WQTPRc"/>
    <s v="{'positive': 101, 'neutral': 97, 'negative': 52}"/>
    <n v="0.66013071895424802"/>
    <s v="PG-13"/>
    <x v="3"/>
    <n v="1998"/>
    <s v="May 20, 1998 (United States)"/>
    <n v="186000"/>
    <s v="Roland Emmerich"/>
    <x v="643"/>
    <s v="Matthew Broderick"/>
    <s v="Japan"/>
    <n v="130000000"/>
    <x v="771"/>
    <x v="309"/>
    <x v="57"/>
  </r>
  <r>
    <x v="734"/>
    <s v="https://www.youtube.com/watch?v=vIu85WQTPRc"/>
    <s v="vIu85WQTPRc"/>
    <s v="{'positive': 101, 'neutral': 97, 'negative': 52}"/>
    <n v="0.66013071895424802"/>
    <s v="PG-13"/>
    <x v="3"/>
    <n v="2014"/>
    <s v="May 16, 2014 (United States)"/>
    <n v="394000"/>
    <s v="Gareth Edwards"/>
    <x v="644"/>
    <s v="Aaron Taylor-Johnson"/>
    <s v="United States"/>
    <n v="160000000"/>
    <x v="772"/>
    <x v="0"/>
    <x v="45"/>
  </r>
  <r>
    <x v="735"/>
    <s v="https://www.youtube.com/watch?v=uxFJvlWqphM"/>
    <s v="uxFJvlWqphM"/>
    <s v="{'positive': 106, 'neutral': 94, 'negative': 50}"/>
    <n v="0.67948717948717896"/>
    <s v="PG-13"/>
    <x v="2"/>
    <n v="2014"/>
    <s v="August 15, 2014 (United States)"/>
    <n v="114000"/>
    <s v="Phillip Noyce"/>
    <x v="645"/>
    <s v="Brenton Thwaites"/>
    <s v="United States"/>
    <n v="25000000"/>
    <x v="773"/>
    <x v="310"/>
    <x v="42"/>
  </r>
  <r>
    <x v="736"/>
    <s v="https://www.youtube.com/watch?v=2zqy21Z29ps"/>
    <s v="2zqy21Z29ps"/>
    <s v="{'positive': 98, 'neutral': 104, 'negative': 48}"/>
    <n v="0.67123287671232801"/>
    <s v="R"/>
    <x v="3"/>
    <n v="2014"/>
    <s v="March 7, 2014 (United States)"/>
    <n v="286000"/>
    <s v="Noam Murro"/>
    <x v="483"/>
    <s v="Sullivan Stapleton"/>
    <s v="United States"/>
    <n v="110000000"/>
    <x v="774"/>
    <x v="0"/>
    <x v="56"/>
  </r>
  <r>
    <x v="737"/>
    <s v="https://www.youtube.com/watch?v=99k3u9ay1gs"/>
    <s v="99k3u9ay1gs"/>
    <s v="{'positive': 79, 'neutral': 94, 'negative': 78}"/>
    <n v="0.50318471337579596"/>
    <s v="R"/>
    <x v="3"/>
    <n v="2014"/>
    <s v="January 16, 2015 (United States)"/>
    <n v="451000"/>
    <s v="Clint Eastwood"/>
    <x v="369"/>
    <s v="Bradley Cooper"/>
    <s v="United States"/>
    <n v="58800000"/>
    <x v="775"/>
    <x v="0"/>
    <x v="74"/>
  </r>
  <r>
    <x v="738"/>
    <s v="https://www.youtube.com/watch?v=5zL3YJKygd4"/>
    <s v="5zL3YJKygd4"/>
    <s v="{'positive': 129, 'neutral': 76, 'negative': 45}"/>
    <n v="0.74137931034482696"/>
    <s v="R"/>
    <x v="1"/>
    <n v="2014"/>
    <s v="October 22, 2014 (United Kingdom)"/>
    <n v="127000"/>
    <s v="Christian Ditter"/>
    <x v="646"/>
    <s v="Lily Collins"/>
    <s v="Germany"/>
    <m/>
    <x v="776"/>
    <x v="311"/>
    <x v="56"/>
  </r>
  <r>
    <x v="739"/>
    <s v="https://www.youtube.com/watch?v=nbp3Ra3Yp74"/>
    <s v="nbp3Ra3Yp74"/>
    <s v="{'positive': 137, 'neutral': 78, 'negative': 36}"/>
    <n v="0.79190751445086704"/>
    <s v="PG-13"/>
    <x v="3"/>
    <n v="2014"/>
    <s v="May 2, 2014 (United States)"/>
    <n v="427000"/>
    <s v="Marc Webb"/>
    <x v="598"/>
    <s v="Andrew Garfield"/>
    <s v="United States"/>
    <n v="200000000"/>
    <x v="777"/>
    <x v="312"/>
    <x v="86"/>
  </r>
  <r>
    <x v="740"/>
    <s v="https://www.youtube.com/watch?v=w-XO4XiRop0"/>
    <s v="w-XO4XiRop0"/>
    <s v="{'positive': 112, 'neutral': 107, 'negative': 32}"/>
    <n v="0.77777777777777701"/>
    <s v="PG"/>
    <x v="3"/>
    <n v="2014"/>
    <s v="May 30, 2014 (United States)"/>
    <n v="353000"/>
    <s v="Robert Stromberg"/>
    <x v="647"/>
    <s v="Angelina Jolie"/>
    <s v="United States"/>
    <n v="180000000"/>
    <x v="778"/>
    <x v="313"/>
    <x v="42"/>
  </r>
  <r>
    <x v="741"/>
    <s v="https://www.youtube.com/watch?v=2Byk9Is3TjY"/>
    <s v="2Byk9Is3TjY"/>
    <s v="{'positive': 116, 'neutral': 77, 'negative': 57}"/>
    <n v="0.67052023121387205"/>
    <s v="PG"/>
    <x v="0"/>
    <n v="2014"/>
    <s v="December 25, 2014 (United States)"/>
    <n v="135000"/>
    <s v="Rob Marshall"/>
    <x v="648"/>
    <s v="Anna Kendrick"/>
    <s v="United States"/>
    <n v="50000000"/>
    <x v="779"/>
    <x v="314"/>
    <x v="32"/>
  </r>
  <r>
    <x v="742"/>
    <s v="https://www.youtube.com/watch?v=XrjJbl7kRrI"/>
    <s v="XrjJbl7kRrI"/>
    <s v="{'positive': 118, 'neutral': 77, 'negative': 55}"/>
    <n v="0.68208092485549099"/>
    <s v="PG-13"/>
    <x v="3"/>
    <n v="2014"/>
    <s v="December 25, 2014 (United States)"/>
    <n v="155000"/>
    <s v="Angelina Jolie"/>
    <x v="217"/>
    <s v="Jack O'Connell"/>
    <s v="United States"/>
    <n v="65000000"/>
    <x v="780"/>
    <x v="315"/>
    <x v="61"/>
  </r>
  <r>
    <x v="743"/>
    <s v="https://www.youtube.com/watch?v=3PkkHsuMrho"/>
    <s v="3PkkHsuMrho"/>
    <s v="{'positive': 86, 'neutral': 114, 'negative': 50}"/>
    <n v="0.63235294117647001"/>
    <s v="PG-13"/>
    <x v="3"/>
    <n v="2014"/>
    <s v="November 21, 2014 (United States)"/>
    <n v="424000"/>
    <s v="Francis Lawrence"/>
    <x v="649"/>
    <s v="Jennifer Lawrence"/>
    <s v="United States"/>
    <n v="125000000"/>
    <x v="781"/>
    <x v="104"/>
    <x v="45"/>
  </r>
  <r>
    <x v="744"/>
    <s v="https://www.youtube.com/watch?v=BCQJnOn0ru0"/>
    <s v="BCQJnOn0ru0"/>
    <s v="{'positive': 68, 'neutral': 106, 'negative': 77}"/>
    <n v="0.46896551724137903"/>
    <s v="R"/>
    <x v="1"/>
    <n v="2014"/>
    <s v="September 19, 2014 (United States)"/>
    <n v="48000"/>
    <s v="Kevin Smith"/>
    <x v="650"/>
    <s v="Justin Long"/>
    <s v="Canada"/>
    <n v="3000000"/>
    <x v="782"/>
    <x v="316"/>
    <x v="56"/>
  </r>
  <r>
    <x v="745"/>
    <s v="https://www.youtube.com/watch?v=KMKk7Dn__-Y"/>
    <s v="KMKk7Dn__-Y"/>
    <s v="{'positive': 86, 'neutral': 124, 'negative': 38}"/>
    <n v="0.69354838709677402"/>
    <s v="PG"/>
    <x v="0"/>
    <n v="2014"/>
    <s v="December 19, 2014 (United States)"/>
    <n v="111000"/>
    <s v="Shawn Levy"/>
    <x v="651"/>
    <s v="Ben Stiller"/>
    <s v="United Kingdom"/>
    <n v="127000000"/>
    <x v="783"/>
    <x v="8"/>
    <x v="49"/>
  </r>
  <r>
    <x v="746"/>
    <s v="https://www.youtube.com/watch?v=9ItBvH5J6ss"/>
    <s v="9ItBvH5J6ss"/>
    <s v="{'positive': 96, 'neutral': 102, 'negative': 52}"/>
    <n v="0.64864864864864802"/>
    <s v="PG-13"/>
    <x v="2"/>
    <n v="2014"/>
    <s v="June 6, 2014 (United States)"/>
    <n v="352000"/>
    <s v="Josh Boone"/>
    <x v="437"/>
    <s v="Shailene Woodley"/>
    <s v="United States"/>
    <n v="12000000"/>
    <x v="784"/>
    <x v="21"/>
    <x v="66"/>
  </r>
  <r>
    <x v="747"/>
    <s v="https://www.youtube.com/watch?v=Fq358xHbzN4"/>
    <s v="Fq358xHbzN4"/>
    <s v="{'positive': 101, 'neutral': 87, 'negative': 62}"/>
    <n v="0.61963190184049"/>
    <s v="R"/>
    <x v="5"/>
    <n v="2014"/>
    <s v="August 29, 2014 (United States)"/>
    <n v="83000"/>
    <s v="John Erick Dowdle"/>
    <x v="652"/>
    <s v="Perdita Weeks"/>
    <s v="United States"/>
    <n v="5000000"/>
    <x v="785"/>
    <x v="317"/>
    <x v="34"/>
  </r>
  <r>
    <x v="748"/>
    <s v="https://www.youtube.com/watch?v=paFgQNPGlsg"/>
    <s v="paFgQNPGlsg"/>
    <s v="{'positive': 65, 'neutral': 144, 'negative': 41}"/>
    <n v="0.61320754716981096"/>
    <s v="R"/>
    <x v="5"/>
    <n v="2014"/>
    <s v="October 3, 2014 (United States)"/>
    <n v="147000"/>
    <s v="John R. Leonetti"/>
    <x v="653"/>
    <s v="Ward Horton"/>
    <s v="United States"/>
    <n v="6500000"/>
    <x v="786"/>
    <x v="6"/>
    <x v="5"/>
  </r>
  <r>
    <x v="749"/>
    <s v="https://www.youtube.com/watch?v=Y0oX0xiwOv8"/>
    <s v="Y0oX0xiwOv8"/>
    <s v="{'positive': 139, 'neutral': 68, 'negative': 43}"/>
    <n v="0.76373626373626302"/>
    <s v="R"/>
    <x v="2"/>
    <n v="2014"/>
    <s v="August 15, 2014 (United States)"/>
    <n v="341000"/>
    <s v="Richard Linklater"/>
    <x v="654"/>
    <s v="Ellar Coltrane"/>
    <s v="United States"/>
    <n v="4000000"/>
    <x v="787"/>
    <x v="47"/>
    <x v="77"/>
  </r>
  <r>
    <x v="750"/>
    <s v="https://www.youtube.com/watch?v=Salz7uGp72c"/>
    <s v="Salz7uGp72c"/>
    <s v="{'positive': 84, 'neutral': 117, 'negative': 49}"/>
    <n v="0.63157894736842102"/>
    <s v="PG-13"/>
    <x v="7"/>
    <n v="2014"/>
    <s v="November 26, 2014 (United States)"/>
    <n v="417000"/>
    <s v="James Marsh"/>
    <x v="655"/>
    <s v="Eddie Redmayne"/>
    <s v="United Kingdom"/>
    <n v="15000000"/>
    <x v="788"/>
    <x v="318"/>
    <x v="45"/>
  </r>
  <r>
    <x v="751"/>
    <s v="https://www.youtube.com/watch?v=4xD0junWlFc"/>
    <s v="4xD0junWlFc"/>
    <s v="{'positive': 95, 'neutral': 100, 'negative': 55}"/>
    <n v="0.63333333333333297"/>
    <s v="PG-13"/>
    <x v="3"/>
    <n v="2014"/>
    <s v="August 15, 2014 (United States)"/>
    <n v="173000"/>
    <s v="Patrick Hughes"/>
    <x v="656"/>
    <s v="Sylvester Stallone"/>
    <s v="France"/>
    <n v="80000000"/>
    <x v="789"/>
    <x v="104"/>
    <x v="66"/>
  </r>
  <r>
    <x v="752"/>
    <s v="https://www.youtube.com/watch?v=frsvWVEHowg"/>
    <s v="frsvWVEHowg"/>
    <s v="{'positive': 89, 'neutral': 105, 'negative': 56}"/>
    <n v="0.61379310344827498"/>
    <s v="R"/>
    <x v="3"/>
    <n v="2014"/>
    <s v="December 24, 2014 (United States)"/>
    <n v="313000"/>
    <s v="Evan Goldberg"/>
    <x v="657"/>
    <s v="James Franco"/>
    <s v="United States"/>
    <n v="44000000"/>
    <x v="790"/>
    <x v="2"/>
    <x v="50"/>
  </r>
  <r>
    <x v="753"/>
    <s v="https://www.youtube.com/watch?v=Iy_ogNiryZ8"/>
    <s v="Iy_ogNiryZ8"/>
    <s v="{'positive': 133, 'neutral': 75, 'negative': 42}"/>
    <n v="0.76"/>
    <s v="R"/>
    <x v="4"/>
    <n v="2014"/>
    <s v="September 12, 2014 (United States)"/>
    <n v="146000"/>
    <s v="MichaÃ«l R. Roskam"/>
    <x v="658"/>
    <s v="Tom Hardy"/>
    <s v="United States"/>
    <n v="12600000"/>
    <x v="791"/>
    <x v="319"/>
    <x v="14"/>
  </r>
  <r>
    <x v="754"/>
    <s v="https://www.youtube.com/watch?v=T9bQCAWahLk"/>
    <s v="T9bQCAWahLk"/>
    <s v="{'positive': 90, 'neutral': 68, 'negative': 38}"/>
    <n v="0.703125"/>
    <s v="PG-13"/>
    <x v="3"/>
    <n v="2014"/>
    <s v="June 27, 2014 (United States)"/>
    <n v="302000"/>
    <s v="Michael Bay"/>
    <x v="62"/>
    <s v="Mark Wahlberg"/>
    <s v="United States"/>
    <n v="210000000"/>
    <x v="792"/>
    <x v="7"/>
    <x v="77"/>
  </r>
  <r>
    <x v="755"/>
    <s v="https://www.youtube.com/watch?v=wZfs22E7JmI"/>
    <s v="wZfs22E7JmI"/>
    <s v="{'positive': 135, 'neutral': 84, 'negative': 31}"/>
    <n v="0.813253012048192"/>
    <s v="R"/>
    <x v="1"/>
    <n v="2014"/>
    <s v="January 9, 2015 (United States)"/>
    <n v="97000"/>
    <s v="Paul Thomas Anderson"/>
    <x v="216"/>
    <s v="Joaquin Phoenix"/>
    <s v="United States"/>
    <n v="20000000"/>
    <x v="793"/>
    <x v="320"/>
    <x v="71"/>
  </r>
  <r>
    <x v="756"/>
    <s v="https://www.youtube.com/watch?v=KrAf5ALLxGI"/>
    <s v="KrAf5ALLxGI"/>
    <s v="{'positive': 80, 'neutral': 83, 'negative': 43}"/>
    <n v="0.65040650406503997"/>
    <s v="R"/>
    <x v="1"/>
    <n v="1981"/>
    <s v="December 18, 1981 (United States)"/>
    <n v="7600"/>
    <s v="John G. Avildsen"/>
    <x v="659"/>
    <s v="John Belushi"/>
    <s v="United States"/>
    <n v="8500000"/>
    <x v="794"/>
    <x v="2"/>
    <x v="18"/>
  </r>
  <r>
    <x v="756"/>
    <s v="https://www.youtube.com/watch?v=KrAf5ALLxGI"/>
    <s v="KrAf5ALLxGI"/>
    <s v="{'positive': 80, 'neutral': 83, 'negative': 43}"/>
    <n v="0.65040650406503997"/>
    <s v="R"/>
    <x v="1"/>
    <n v="2014"/>
    <s v="May 9, 2014 (United States)"/>
    <n v="294000"/>
    <s v="Nicholas Stoller"/>
    <x v="660"/>
    <s v="Seth Rogen"/>
    <s v="United States"/>
    <n v="18000000"/>
    <x v="795"/>
    <x v="321"/>
    <x v="42"/>
  </r>
  <r>
    <x v="757"/>
    <s v="https://www.youtube.com/watch?v=k5WQZzDRVtw"/>
    <s v="k5WQZzDRVtw"/>
    <s v="{'positive': 85, 'neutral': 82, 'negative': 84}"/>
    <n v="0.50295857988165604"/>
    <s v="Not Rated"/>
    <x v="2"/>
    <n v="2014"/>
    <s v="November 28, 2014 (United States)"/>
    <n v="203000"/>
    <s v="Jennifer Kent"/>
    <x v="661"/>
    <s v="Essie Davis"/>
    <s v="Australia"/>
    <n v="2000000"/>
    <x v="796"/>
    <x v="304"/>
    <x v="18"/>
  </r>
  <r>
    <x v="758"/>
    <s v="https://www.youtube.com/watch?v=sxl4aOyHSwo"/>
    <s v="sxl4aOyHSwo"/>
    <s v="{'positive': 82, 'neutral': 106, 'negative': 61}"/>
    <n v="0.57342657342657299"/>
    <s v="R"/>
    <x v="1"/>
    <n v="2014"/>
    <s v="July 18, 2014 (United States)"/>
    <n v="109000"/>
    <s v="Jake Kasdan"/>
    <x v="662"/>
    <s v="Jason Segel"/>
    <s v="United States"/>
    <n v="40000000"/>
    <x v="797"/>
    <x v="2"/>
    <x v="18"/>
  </r>
  <r>
    <x v="759"/>
    <s v="https://www.youtube.com/watch?v=BlHMHLuJWbo"/>
    <s v="BlHMHLuJWbo"/>
    <s v="{'positive': 96, 'neutral': 112, 'negative': 42}"/>
    <n v="0.69565217391304301"/>
    <s v="PG-13"/>
    <x v="1"/>
    <n v="2014"/>
    <s v="April 25, 2014 (United States)"/>
    <n v="133000"/>
    <s v="Nick Cassavetes"/>
    <x v="663"/>
    <s v="Cameron Diaz"/>
    <s v="United States"/>
    <n v="40000000"/>
    <x v="798"/>
    <x v="8"/>
    <x v="13"/>
  </r>
  <r>
    <x v="760"/>
    <s v="https://www.youtube.com/watch?v=Utq0aDEp084"/>
    <s v="Utq0aDEp084"/>
    <s v="{'positive': 98, 'neutral': 117, 'negative': 35}"/>
    <n v="0.73684210526315697"/>
    <s v="R"/>
    <x v="1"/>
    <n v="2014"/>
    <s v="August 21, 2014 (Argentina)"/>
    <n v="184000"/>
    <s v="DamiÃ¡n Szifron"/>
    <x v="664"/>
    <s v="DarÃ­o Grandinetti"/>
    <s v="Argentina"/>
    <n v="3300000"/>
    <x v="799"/>
    <x v="322"/>
    <x v="37"/>
  </r>
  <r>
    <x v="761"/>
    <s v="https://www.youtube.com/watch?v=xOPl8gKdmYE"/>
    <s v="xOPl8gKdmYE"/>
    <s v="{'positive': 43, 'neutral': 34, 'negative': 17}"/>
    <n v="0.71666666666666601"/>
    <s v="R"/>
    <x v="0"/>
    <n v="2014"/>
    <s v="December 19, 2014 (United States)"/>
    <n v="123000"/>
    <s v="Jean-Marc VallÃ©e"/>
    <x v="665"/>
    <s v="Reese Witherspoon"/>
    <s v="United States"/>
    <n v="15000000"/>
    <x v="800"/>
    <x v="323"/>
    <x v="73"/>
  </r>
  <r>
    <x v="762"/>
    <s v="https://www.youtube.com/watch?v=8361stZ8n0w"/>
    <s v="8361stZ8n0w"/>
    <s v="{'positive': 106, 'neutral': 86, 'negative': 58}"/>
    <n v="0.64634146341463405"/>
    <s v="R"/>
    <x v="7"/>
    <n v="2014"/>
    <s v="January 16, 2015 (United States)"/>
    <n v="137000"/>
    <s v="Bennett Miller"/>
    <x v="666"/>
    <s v="Steve Carell"/>
    <s v="United States"/>
    <n v="24000000"/>
    <x v="801"/>
    <x v="324"/>
    <x v="6"/>
  </r>
  <r>
    <x v="763"/>
    <s v="https://www.youtube.com/watch?v=y0E2Qh6wLS4"/>
    <s v="y0E2Qh6wLS4"/>
    <s v="{'positive': 112, 'neutral': 82, 'negative': 56}"/>
    <n v="0.66666666666666596"/>
    <s v="R"/>
    <x v="3"/>
    <n v="2014"/>
    <s v="September 5, 2014 (United Kingdom)"/>
    <n v="95000"/>
    <s v="Adam Wingard"/>
    <x v="521"/>
    <s v="Dan Stevens"/>
    <s v="United States"/>
    <n v="5000000"/>
    <x v="802"/>
    <x v="325"/>
    <x v="15"/>
  </r>
  <r>
    <x v="764"/>
    <s v="https://www.youtube.com/watch?v=IHvzw4Ibuho"/>
    <s v="IHvzw4Ibuho"/>
    <s v="{'positive': 96, 'neutral': 103, 'negative': 51}"/>
    <n v="0.65306122448979498"/>
    <s v="PG"/>
    <x v="3"/>
    <n v="1990"/>
    <s v="March 30, 1990 (United States)"/>
    <n v="88000"/>
    <s v="Steve Barron"/>
    <x v="667"/>
    <s v="Judith Hoag"/>
    <s v="United States"/>
    <n v="13500000"/>
    <x v="803"/>
    <x v="326"/>
    <x v="34"/>
  </r>
  <r>
    <x v="764"/>
    <s v="https://www.youtube.com/watch?v=IHvzw4Ibuho"/>
    <s v="IHvzw4Ibuho"/>
    <s v="{'positive': 96, 'neutral': 103, 'negative': 51}"/>
    <n v="0.65306122448979498"/>
    <s v="PG-13"/>
    <x v="3"/>
    <n v="2014"/>
    <s v="August 8, 2014 (United States)"/>
    <n v="203000"/>
    <s v="Jonathan Liebesman"/>
    <x v="668"/>
    <s v="Megan Fox"/>
    <s v="United States"/>
    <n v="125000000"/>
    <x v="804"/>
    <x v="7"/>
    <x v="29"/>
  </r>
  <r>
    <x v="765"/>
    <s v="https://www.youtube.com/watch?v=IqvRDhW-XVA"/>
    <s v="IqvRDhW-XVA"/>
    <s v="{'positive': 72, 'neutral': 107, 'negative': 12}"/>
    <n v="0.85714285714285698"/>
    <s v="R"/>
    <x v="3"/>
    <n v="1987"/>
    <s v="July 17, 1987 (United States)"/>
    <n v="240000"/>
    <s v="Paul Verhoeven"/>
    <x v="669"/>
    <s v="Peter Weller"/>
    <s v="United States"/>
    <n v="13000000"/>
    <x v="805"/>
    <x v="327"/>
    <x v="56"/>
  </r>
  <r>
    <x v="765"/>
    <s v="https://www.youtube.com/watch?v=IqvRDhW-XVA"/>
    <s v="IqvRDhW-XVA"/>
    <s v="{'positive': 72, 'neutral': 107, 'negative': 12}"/>
    <n v="0.85714285714285698"/>
    <s v="PG-13"/>
    <x v="3"/>
    <n v="2014"/>
    <s v="February 12, 2014 (United States)"/>
    <n v="219000"/>
    <s v="JosÃ© Padilha"/>
    <x v="670"/>
    <s v="Joel Kinnaman"/>
    <s v="United States"/>
    <n v="100000000"/>
    <x v="806"/>
    <x v="31"/>
    <x v="58"/>
  </r>
  <r>
    <x v="766"/>
    <s v="https://www.youtube.com/watch?v=qP755JkDxyM"/>
    <s v="qP755JkDxyM"/>
    <s v="{'positive': 108, 'neutral': 106, 'negative': 36}"/>
    <n v="0.75"/>
    <s v="R"/>
    <x v="3"/>
    <n v="2014"/>
    <s v="June 13, 2014 (United States)"/>
    <n v="354000"/>
    <s v="Phil Lord"/>
    <x v="671"/>
    <s v="Channing Tatum"/>
    <s v="United States"/>
    <n v="50000000"/>
    <x v="807"/>
    <x v="2"/>
    <x v="50"/>
  </r>
  <r>
    <x v="767"/>
    <s v="https://www.youtube.com/watch?v=DpSaTrW4leg"/>
    <s v="DpSaTrW4leg"/>
    <s v="{'positive': 66, 'neutral': 161, 'negative': 23}"/>
    <n v="0.74157303370786498"/>
    <s v="PG-13"/>
    <x v="3"/>
    <n v="2014"/>
    <s v="July 11, 2014 (United States)"/>
    <n v="419000"/>
    <s v="Matt Reeves"/>
    <x v="672"/>
    <s v="Gary Oldman"/>
    <s v="United States"/>
    <n v="170000000"/>
    <x v="808"/>
    <x v="328"/>
    <x v="54"/>
  </r>
  <r>
    <x v="768"/>
    <s v="https://www.youtube.com/watch?v=nqRRF5y94uE"/>
    <s v="nqRRF5y94uE"/>
    <s v="{'positive': 98, 'neutral': 76, 'negative': 76}"/>
    <n v="0.56321839080459701"/>
    <s v="R"/>
    <x v="3"/>
    <n v="2014"/>
    <s v="August 22, 2014 (United States)"/>
    <n v="155000"/>
    <s v="Frank Miller"/>
    <x v="7"/>
    <s v="Mickey Rourke"/>
    <s v="United States"/>
    <n v="65000000"/>
    <x v="809"/>
    <x v="301"/>
    <x v="56"/>
  </r>
  <r>
    <x v="769"/>
    <s v="https://www.youtube.com/watch?v=WwkUQrIBLCY"/>
    <s v="WwkUQrIBLCY"/>
    <s v="{'positive': 72, 'neutral': 118, 'negative': 59}"/>
    <n v="0.54961832061068705"/>
    <s v="PG-13"/>
    <x v="3"/>
    <n v="2014"/>
    <s v="April 25, 2014 (United States)"/>
    <n v="41000"/>
    <s v="Camille Delamarre"/>
    <x v="51"/>
    <s v="Paul Walker"/>
    <s v="France"/>
    <n v="28000000"/>
    <x v="810"/>
    <x v="212"/>
    <x v="38"/>
  </r>
  <r>
    <x v="770"/>
    <s v="https://www.youtube.com/watch?v=Gw_xrllOGu0"/>
    <s v="Gw_xrllOGu0"/>
    <s v="{'positive': 112, 'neutral': 66, 'negative': 72}"/>
    <n v="0.60869565217391297"/>
    <s v="PG-13"/>
    <x v="3"/>
    <n v="2014"/>
    <s v="February 7, 2014 (United States)"/>
    <n v="53000"/>
    <s v="Mark Waters"/>
    <x v="673"/>
    <s v="Zoey Deutch"/>
    <s v="United States"/>
    <n v="30000000"/>
    <x v="811"/>
    <x v="329"/>
    <x v="19"/>
  </r>
  <r>
    <x v="771"/>
    <s v="https://www.youtube.com/watch?v=SziPDANik18"/>
    <s v="SziPDANik18"/>
    <s v="{'positive': 13, 'neutral': 17, 'negative': 7}"/>
    <n v="0.65"/>
    <s v="PG-13"/>
    <x v="1"/>
    <n v="2014"/>
    <s v="February 7, 2014 (United States)"/>
    <n v="127000"/>
    <s v="George Clooney"/>
    <x v="674"/>
    <s v="George Clooney"/>
    <s v="United States"/>
    <n v="70000000"/>
    <x v="812"/>
    <x v="2"/>
    <x v="28"/>
  </r>
  <r>
    <x v="772"/>
    <s v="https://www.youtube.com/watch?v=D5gZITLI7EE"/>
    <s v="D5gZITLI7EE"/>
    <s v="{'positive': 2, 'neutral': 2, 'negative': 2}"/>
    <n v="0.5"/>
    <s v="R"/>
    <x v="2"/>
    <n v="2014"/>
    <s v="September 12, 2014 (United States)"/>
    <n v="25000"/>
    <s v="Leigh Janiak"/>
    <x v="675"/>
    <s v="Rose Leslie"/>
    <s v="United States"/>
    <n v="1000000"/>
    <x v="813"/>
    <x v="330"/>
    <x v="41"/>
  </r>
  <r>
    <x v="773"/>
    <s v="https://www.youtube.com/watch?v=dmNddThxi4c"/>
    <s v="dmNddThxi4c"/>
    <s v="{'positive': 95, 'neutral': 98, 'negative': 57}"/>
    <n v="0.625"/>
    <s v="PG-13"/>
    <x v="1"/>
    <n v="2014"/>
    <s v="November 14, 2014 (United States)"/>
    <n v="131000"/>
    <s v="Bobby Farrelly"/>
    <x v="309"/>
    <s v="Jim Carrey"/>
    <s v="United States"/>
    <n v="40000000"/>
    <x v="814"/>
    <x v="1"/>
    <x v="13"/>
  </r>
  <r>
    <x v="774"/>
    <s v="https://www.youtube.com/watch?v=vNzaiGzPoUg"/>
    <s v="vNzaiGzPoUg"/>
    <s v="{'positive': 133, 'neutral': 89, 'negative': 28}"/>
    <n v="0.82608695652173902"/>
    <s v="PG-13"/>
    <x v="1"/>
    <n v="2014"/>
    <s v="July 21, 2015 (United States)"/>
    <n v="54000"/>
    <s v="Chris Evans"/>
    <x v="676"/>
    <s v="Chris Evans"/>
    <s v="United States"/>
    <m/>
    <x v="815"/>
    <x v="331"/>
    <x v="26"/>
  </r>
  <r>
    <x v="775"/>
    <s v="https://www.youtube.com/watch?v=Z9a4PvzlqoQ"/>
    <s v="Z9a4PvzlqoQ"/>
    <s v="{'positive': 86, 'neutral': 121, 'negative': 43}"/>
    <n v="0.66666666666666596"/>
    <s v="PG"/>
    <x v="8"/>
    <n v="2014"/>
    <s v="June 13, 2014 (United States)"/>
    <n v="313000"/>
    <s v="Dean DeBlois"/>
    <x v="677"/>
    <s v="Jay Baruchel"/>
    <s v="United States"/>
    <n v="145000000"/>
    <x v="816"/>
    <x v="114"/>
    <x v="56"/>
  </r>
  <r>
    <x v="776"/>
    <s v="https://www.youtube.com/watch?v=fdu10cX3pWA"/>
    <s v="fdu10cX3pWA"/>
    <s v="{'positive': 100, 'neutral': 106, 'negative': 44}"/>
    <n v="0.69444444444444398"/>
    <s v="PG-13"/>
    <x v="3"/>
    <n v="2014"/>
    <s v="March 28, 2014 (United States)"/>
    <n v="246000"/>
    <s v="Darren Aronofsky"/>
    <x v="172"/>
    <s v="Russell Crowe"/>
    <s v="United States"/>
    <n v="125000000"/>
    <x v="817"/>
    <x v="7"/>
    <x v="70"/>
  </r>
  <r>
    <x v="777"/>
    <s v="https://www.youtube.com/watch?v=aTKBowDjMQg"/>
    <s v="aTKBowDjMQg"/>
    <s v="{'positive': 77, 'neutral': 61, 'negative': 53}"/>
    <n v="0.59230769230769198"/>
    <s v="R"/>
    <x v="3"/>
    <n v="2014"/>
    <s v="September 19, 2014 (United States)"/>
    <n v="115000"/>
    <s v="Scott Frank"/>
    <x v="678"/>
    <s v="Liam Neeson"/>
    <s v="United States"/>
    <n v="28000000"/>
    <x v="818"/>
    <x v="332"/>
    <x v="43"/>
  </r>
  <r>
    <x v="778"/>
    <s v="https://www.youtube.com/watch?v=u3wtVI-aJuw"/>
    <s v="u3wtVI-aJuw"/>
    <s v="{'positive': 85, 'neutral': 127, 'negative': 38}"/>
    <n v="0.69105691056910501"/>
    <s v="PG-13"/>
    <x v="3"/>
    <n v="2014"/>
    <s v="March 14, 2014 (United States)"/>
    <n v="165000"/>
    <s v="Scott Waugh"/>
    <x v="679"/>
    <s v="Aaron Paul"/>
    <s v="United States"/>
    <n v="66000000"/>
    <x v="819"/>
    <x v="14"/>
    <x v="8"/>
  </r>
  <r>
    <x v="779"/>
    <s v="https://www.youtube.com/watch?v=TXiNkOjM7oM"/>
    <s v="TXiNkOjM7oM"/>
    <s v="{'positive': 93, 'neutral': 85, 'negative': 73}"/>
    <n v="0.56024096385542099"/>
    <s v="PG-13"/>
    <x v="3"/>
    <n v="2014"/>
    <s v="February 6, 2015 (United States)"/>
    <n v="74000"/>
    <s v="Sergei Bodrov"/>
    <x v="160"/>
    <s v="Ben Barnes"/>
    <s v="United States"/>
    <n v="95000000"/>
    <x v="820"/>
    <x v="333"/>
    <x v="56"/>
  </r>
  <r>
    <x v="780"/>
    <s v="https://www.youtube.com/watch?v=t-8YsulfxVI"/>
    <s v="t-8YsulfxVI"/>
    <s v="{'positive': 91, 'neutral': 118, 'negative': 41}"/>
    <n v="0.689393939393939"/>
    <s v="PG-13"/>
    <x v="3"/>
    <n v="2014"/>
    <s v="December 12, 2014 (United States)"/>
    <n v="162000"/>
    <s v="Ridley Scott"/>
    <x v="166"/>
    <s v="Christian Bale"/>
    <s v="United Kingdom"/>
    <n v="140000000"/>
    <x v="821"/>
    <x v="328"/>
    <x v="87"/>
  </r>
  <r>
    <x v="781"/>
    <s v="https://www.youtube.com/watch?v=gVfvGKol8Ns"/>
    <s v="gVfvGKol8Ns"/>
    <s v="{'positive': 114, 'neutral': 91, 'negative': 46}"/>
    <n v="0.71250000000000002"/>
    <s v="R"/>
    <x v="1"/>
    <n v="2014"/>
    <s v="May 30, 2014 (United States)"/>
    <n v="181000"/>
    <s v="Seth MacFarlane"/>
    <x v="680"/>
    <s v="Seth MacFarlane"/>
    <s v="United States"/>
    <n v="40000000"/>
    <x v="822"/>
    <x v="334"/>
    <x v="1"/>
  </r>
  <r>
    <x v="782"/>
    <s v="https://www.youtube.com/watch?v=cQszhfoP_WI"/>
    <s v="cQszhfoP_WI"/>
    <s v="{'positive': 100, 'neutral': 81, 'negative': 69}"/>
    <n v="0.59171597633136097"/>
    <s v="PG-13"/>
    <x v="2"/>
    <n v="2014"/>
    <s v="October 17, 2014 (United States)"/>
    <n v="68000"/>
    <s v="Michael Hoffman"/>
    <x v="681"/>
    <s v="James Marsden"/>
    <s v="United States"/>
    <n v="26000000"/>
    <x v="823"/>
    <x v="335"/>
    <x v="28"/>
  </r>
  <r>
    <x v="783"/>
    <s v="https://www.youtube.com/watch?v=3UnSXelOJo0"/>
    <s v="3UnSXelOJo0"/>
    <s v="{'positive': 121, 'neutral': 82, 'negative': 47}"/>
    <n v="0.72023809523809501"/>
    <s v="R"/>
    <x v="1"/>
    <n v="2015"/>
    <s v="April 8, 2016 (United States)"/>
    <n v="93000"/>
    <s v="Jean-Marc VallÃ©e"/>
    <x v="682"/>
    <s v="Jake Gyllenhaal"/>
    <s v="United States"/>
    <n v="10000000"/>
    <x v="824"/>
    <x v="336"/>
    <x v="29"/>
  </r>
  <r>
    <x v="784"/>
    <s v="https://www.youtube.com/watch?v=arhMMJx7tCU"/>
    <s v="arhMMJx7tCU"/>
    <s v="{'positive': 94, 'neutral': 69, 'negative': 41}"/>
    <n v="0.69629629629629597"/>
    <s v="PG-13"/>
    <x v="1"/>
    <n v="2015"/>
    <s v="December 25, 2015 (United States)"/>
    <n v="112000"/>
    <s v="Sean Anders"/>
    <x v="683"/>
    <s v="Will Ferrell"/>
    <s v="United States"/>
    <n v="50000000"/>
    <x v="825"/>
    <x v="7"/>
    <x v="27"/>
  </r>
  <r>
    <x v="785"/>
    <s v="https://www.youtube.com/watch?v=2TatqilQ8rI"/>
    <s v="2TatqilQ8rI"/>
    <s v="{'positive': 148, 'neutral': 64, 'negative': 38}"/>
    <n v="0.79569892473118198"/>
    <s v="R"/>
    <x v="3"/>
    <n v="2015"/>
    <s v="April 8, 2016 (United States)"/>
    <n v="52000"/>
    <s v="Paco Cabezas"/>
    <x v="684"/>
    <s v="Anna Kendrick"/>
    <s v="United States"/>
    <n v="8000000"/>
    <x v="826"/>
    <x v="337"/>
    <x v="26"/>
  </r>
  <r>
    <x v="786"/>
    <s v="https://www.youtube.com/watch?v=oLoyU3xYwbs"/>
    <s v="oLoyU3xYwbs"/>
    <s v="{'positive': 65, 'neutral': 143, 'negative': 42}"/>
    <n v="0.60747663551401798"/>
    <s v="R"/>
    <x v="1"/>
    <n v="2015"/>
    <s v="July 1, 2015 (United States)"/>
    <n v="53000"/>
    <s v="Gregory Jacobs"/>
    <x v="685"/>
    <s v="Channing Tatum"/>
    <s v="United States"/>
    <n v="14800000"/>
    <x v="827"/>
    <x v="0"/>
    <x v="73"/>
  </r>
  <r>
    <x v="787"/>
    <s v="https://www.youtube.com/watch?v=ci7eKlNRiuw"/>
    <s v="ci7eKlNRiuw"/>
    <s v="{'positive': 114, 'neutral': 97, 'negative': 39}"/>
    <n v="0.74509803921568596"/>
    <s v="PG-13"/>
    <x v="1"/>
    <n v="2015"/>
    <s v="February 20, 2015 (United States)"/>
    <n v="87000"/>
    <s v="Ari Sandel"/>
    <x v="686"/>
    <s v="Mae Whitman"/>
    <s v="United States"/>
    <n v="8500000"/>
    <x v="828"/>
    <x v="196"/>
    <x v="29"/>
  </r>
  <r>
    <x v="788"/>
    <s v="https://www.youtube.com/watch?v=n0dZ_2ICpJE"/>
    <s v="n0dZ_2ICpJE"/>
    <s v="{'positive': 106, 'neutral': 94, 'negative': 51}"/>
    <n v="0.67515923566878899"/>
    <s v="R"/>
    <x v="7"/>
    <n v="2015"/>
    <s v="November 27, 2015 (United States)"/>
    <n v="78000"/>
    <s v="Jay Roach"/>
    <x v="687"/>
    <s v="Bryan Cranston"/>
    <s v="United States"/>
    <n v="15000000"/>
    <x v="829"/>
    <x v="338"/>
    <x v="7"/>
  </r>
  <r>
    <x v="789"/>
    <s v="https://www.youtube.com/watch?v=SI2j1FHCjtM"/>
    <s v="SI2j1FHCjtM"/>
    <s v="{'positive': 125, 'neutral': 49, 'negative': 76}"/>
    <n v="0.62189054726368098"/>
    <s v="R"/>
    <x v="2"/>
    <n v="2015"/>
    <s v="March 4, 2016 (United States)"/>
    <n v="26000"/>
    <s v="Terrence Malick"/>
    <x v="65"/>
    <s v="Christian Bale"/>
    <s v="United States"/>
    <m/>
    <x v="830"/>
    <x v="339"/>
    <x v="28"/>
  </r>
  <r>
    <x v="790"/>
    <s v="https://www.youtube.com/watch?v=7LviGTHud5w"/>
    <s v="7LviGTHud5w"/>
    <s v="{'positive': 88, 'neutral': 82, 'negative': 80}"/>
    <n v="0.52380952380952295"/>
    <s v="R"/>
    <x v="7"/>
    <n v="2015"/>
    <s v="July 17, 2015 (United States)"/>
    <n v="40000"/>
    <s v="Kyle Patrick Alvarez"/>
    <x v="688"/>
    <s v="Ezra Miller"/>
    <s v="United States"/>
    <m/>
    <x v="831"/>
    <x v="340"/>
    <x v="37"/>
  </r>
  <r>
    <x v="791"/>
    <s v="https://www.youtube.com/watch?v=FUS_Q7FsfqU"/>
    <s v="FUS_Q7FsfqU"/>
    <s v="{'positive': 140, 'neutral': 92, 'negative': 18}"/>
    <n v="0.886075949367088"/>
    <s v="PG-13"/>
    <x v="2"/>
    <n v="2015"/>
    <s v="April 10, 2015 (United States)"/>
    <n v="79000"/>
    <s v="George Tillman Jr."/>
    <x v="681"/>
    <s v="Scott Eastwood"/>
    <s v="United States"/>
    <n v="34000000"/>
    <x v="832"/>
    <x v="21"/>
    <x v="45"/>
  </r>
  <r>
    <x v="792"/>
    <s v="https://www.youtube.com/watch?v=7pxZxY_Siyc"/>
    <s v="7pxZxY_Siyc"/>
    <s v="{'positive': 105, 'neutral': 110, 'negative': 35}"/>
    <n v="0.75"/>
    <s v="PG-13"/>
    <x v="2"/>
    <n v="2015"/>
    <s v="November 25, 2015 (United States)"/>
    <n v="54000"/>
    <s v="Paul McGuigan"/>
    <x v="684"/>
    <s v="Daniel Radcliffe"/>
    <s v="United Kingdom"/>
    <n v="65000000"/>
    <x v="833"/>
    <x v="341"/>
    <x v="33"/>
  </r>
  <r>
    <x v="793"/>
    <s v="https://www.youtube.com/watch?v=3HxEXnVSr1w"/>
    <s v="3HxEXnVSr1w"/>
    <s v="{'positive': 70, 'neutral': 111, 'negative': 69}"/>
    <n v="0.50359712230215803"/>
    <s v="PG-13"/>
    <x v="5"/>
    <n v="2015"/>
    <s v="June 5, 2015 (United States)"/>
    <n v="97000"/>
    <s v="Leigh Whannell"/>
    <x v="50"/>
    <s v="Dermot Mulroney"/>
    <s v="Canada"/>
    <n v="10000000"/>
    <x v="834"/>
    <x v="342"/>
    <x v="42"/>
  </r>
  <r>
    <x v="794"/>
    <s v="https://www.youtube.com/watch?v=7Cn716jv61s"/>
    <s v="7Cn716jv61s"/>
    <s v="{'positive': 94, 'neutral': 119, 'negative': 37}"/>
    <n v="0.71755725190839603"/>
    <s v="PG"/>
    <x v="0"/>
    <n v="2015"/>
    <s v="October 16, 2015 (United States)"/>
    <n v="83000"/>
    <s v="Rob Letterman"/>
    <x v="689"/>
    <s v="Jack Black"/>
    <s v="United States"/>
    <n v="58000000"/>
    <x v="835"/>
    <x v="343"/>
    <x v="25"/>
  </r>
  <r>
    <x v="795"/>
    <s v="https://www.youtube.com/watch?v=O3mf_ewjc7s"/>
    <s v="O3mf_ewjc7s"/>
    <s v="{'positive': 106, 'neutral': 84, 'negative': 60}"/>
    <n v="0.63855421686746905"/>
    <s v="PG-13"/>
    <x v="1"/>
    <n v="2015"/>
    <s v="May 29, 2015 (United States)"/>
    <n v="64000"/>
    <s v="Cameron Crowe"/>
    <x v="88"/>
    <s v="Bradley Cooper"/>
    <s v="United States"/>
    <n v="37000000"/>
    <x v="836"/>
    <x v="2"/>
    <x v="36"/>
  </r>
  <r>
    <x v="796"/>
    <s v="https://www.youtube.com/watch?v=eBpvKfMWB-o"/>
    <s v="eBpvKfMWB-o"/>
    <s v="{'positive': 18, 'neutral': 13, 'negative': 5}"/>
    <n v="0.78260869565217395"/>
    <s v="R"/>
    <x v="2"/>
    <n v="2015"/>
    <s v="May 13, 2016 (United States)"/>
    <n v="28000"/>
    <s v="Luca Guadagnino"/>
    <x v="690"/>
    <s v="Tilda Swinton"/>
    <s v="Italy"/>
    <m/>
    <x v="837"/>
    <x v="344"/>
    <x v="32"/>
  </r>
  <r>
    <x v="797"/>
    <s v="https://www.youtube.com/watch?v=R3TeI9jPPuA"/>
    <s v="R3TeI9jPPuA"/>
    <s v="{'positive': 108, 'neutral': 85, 'negative': 55}"/>
    <n v="0.66257668711656403"/>
    <s v="R"/>
    <x v="1"/>
    <n v="2015"/>
    <s v="January 16, 2015 (United States)"/>
    <n v="72000"/>
    <s v="Jeremy Garelick"/>
    <x v="691"/>
    <s v="Kevin Hart"/>
    <s v="United States"/>
    <n v="23000000"/>
    <x v="838"/>
    <x v="345"/>
    <x v="29"/>
  </r>
  <r>
    <x v="798"/>
    <s v="https://www.youtube.com/watch?v=vRnhEjP3R-c"/>
    <s v="vRnhEjP3R-c"/>
    <s v="{'positive': 117, 'neutral': 95, 'negative': 38}"/>
    <n v="0.75483870967741895"/>
    <s v="R"/>
    <x v="1"/>
    <n v="2015"/>
    <s v="December 18, 2015 (United States)"/>
    <n v="64000"/>
    <s v="Jason Moore"/>
    <x v="692"/>
    <s v="Amy Poehler"/>
    <s v="United States"/>
    <n v="30000000"/>
    <x v="839"/>
    <x v="346"/>
    <x v="28"/>
  </r>
  <r>
    <x v="799"/>
    <s v="https://www.youtube.com/watch?v=TD_IlSSFVX4"/>
    <s v="TD_IlSSFVX4"/>
    <s v="{'positive': 73, 'neutral': 49, 'negative': 24}"/>
    <n v="0.75257731958762797"/>
    <s v="PG-13"/>
    <x v="4"/>
    <n v="2015"/>
    <s v="November 20, 2015 (United States)"/>
    <n v="46000"/>
    <s v="Billy Ray"/>
    <x v="693"/>
    <s v="Chiwetel Ejiofor"/>
    <s v="United States"/>
    <n v="19500000"/>
    <x v="840"/>
    <x v="228"/>
    <x v="35"/>
  </r>
  <r>
    <x v="800"/>
    <s v="https://www.youtube.com/watch?v=5Wf-ouBdYY8"/>
    <s v="5Wf-ouBdYY8"/>
    <s v="{'positive': 18, 'neutral': 6, 'negative': 6}"/>
    <n v="0.75"/>
    <s v="R"/>
    <x v="1"/>
    <n v="2015"/>
    <s v="August 7, 2015 (United States)"/>
    <n v="60000"/>
    <s v="Woody Allen"/>
    <x v="25"/>
    <s v="Joaquin Phoenix"/>
    <s v="United States"/>
    <n v="11000000"/>
    <x v="841"/>
    <x v="347"/>
    <x v="26"/>
  </r>
  <r>
    <x v="801"/>
    <s v="https://www.youtube.com/watch?v=XKW-9ORTvC4"/>
    <s v="XKW-9ORTvC4"/>
    <s v="{'positive': 124, 'neutral': 87, 'negative': 29}"/>
    <n v="0.81045751633986896"/>
    <s v="R"/>
    <x v="3"/>
    <n v="2015"/>
    <s v="January 14, 2015 (Belgium)"/>
    <n v="53000"/>
    <s v="Simon West"/>
    <x v="694"/>
    <s v="Jason Statham"/>
    <s v="United States"/>
    <n v="30000000"/>
    <x v="842"/>
    <x v="104"/>
    <x v="51"/>
  </r>
  <r>
    <x v="802"/>
    <s v="https://www.youtube.com/watch?v=rFGiHm5WMLk"/>
    <s v="rFGiHm5WMLk"/>
    <s v="{'positive': 123, 'neutral': 95, 'negative': 32}"/>
    <n v="0.793548387096774"/>
    <s v="PG-13"/>
    <x v="0"/>
    <n v="2015"/>
    <s v="July 24, 2015 (United States)"/>
    <n v="98000"/>
    <s v="Jake Schreier"/>
    <x v="437"/>
    <s v="Nat Wolff"/>
    <s v="United States"/>
    <n v="12000000"/>
    <x v="843"/>
    <x v="21"/>
    <x v="13"/>
  </r>
  <r>
    <x v="803"/>
    <s v="https://www.youtube.com/watch?v=OA8tMziteZM"/>
    <s v="OA8tMziteZM"/>
    <s v="{'positive': 144, 'neutral': 78, 'negative': 28}"/>
    <n v="0.837209302325581"/>
    <s v="PG-13"/>
    <x v="7"/>
    <n v="2015"/>
    <s v="February 26, 2016 (United States)"/>
    <n v="27000"/>
    <s v="Nicholas Hytner"/>
    <x v="695"/>
    <s v="Maggie Smith"/>
    <s v="United Kingdom"/>
    <n v="6000000"/>
    <x v="844"/>
    <x v="16"/>
    <x v="19"/>
  </r>
  <r>
    <x v="804"/>
    <s v="https://www.youtube.com/watch?v=Uia6y9SRsj4"/>
    <s v="Uia6y9SRsj4"/>
    <s v="{'positive': 104, 'neutral': 79, 'negative': 67}"/>
    <n v="0.60818713450292305"/>
    <s v="R"/>
    <x v="4"/>
    <n v="2015"/>
    <s v="April 17, 2015 (United Kingdom)"/>
    <n v="68000"/>
    <s v="Daniel Espinosa"/>
    <x v="696"/>
    <s v="Tom Hardy"/>
    <s v="Czech Republic"/>
    <n v="50000000"/>
    <x v="845"/>
    <x v="61"/>
    <x v="61"/>
  </r>
  <r>
    <x v="805"/>
    <s v="https://www.youtube.com/watch?v=QPIOV-tCaEU"/>
    <s v="QPIOV-tCaEU"/>
    <s v="{'positive': 87, 'neutral': 101, 'negative': 63}"/>
    <n v="0.57999999999999996"/>
    <s v="R"/>
    <x v="3"/>
    <n v="2015"/>
    <s v="August 28, 2015 (Norway)"/>
    <n v="35000"/>
    <s v="Roar Uthaug"/>
    <x v="697"/>
    <s v="Kristoffer Joner"/>
    <s v="Norway"/>
    <m/>
    <x v="846"/>
    <x v="348"/>
    <x v="36"/>
  </r>
  <r>
    <x v="806"/>
    <s v="https://www.youtube.com/watch?v=dPoaN2XROk8"/>
    <s v="dPoaN2XROk8"/>
    <s v="{'positive': 70, 'neutral': 32, 'negative': 10}"/>
    <n v="0.875"/>
    <s v="PG-13"/>
    <x v="1"/>
    <n v="2015"/>
    <s v="September 30, 2016 (United States)"/>
    <n v="50000"/>
    <s v="Hannes Holm"/>
    <x v="698"/>
    <s v="Rolf LassgÃ¥rd"/>
    <s v="Sweden"/>
    <m/>
    <x v="847"/>
    <x v="349"/>
    <x v="1"/>
  </r>
  <r>
    <x v="807"/>
    <s v="https://www.youtube.com/watch?v=2xb9Ty-1frw"/>
    <s v="2xb9Ty-1frw"/>
    <s v="{'positive': 95, 'neutral': 99, 'negative': 56}"/>
    <n v="0.629139072847682"/>
    <s v="TV-MA"/>
    <x v="2"/>
    <n v="2015"/>
    <s v="October 16, 2015 (United States)"/>
    <n v="76000"/>
    <s v="Cary Joji Fukunaga"/>
    <x v="441"/>
    <s v="Abraham Attah"/>
    <s v="United States"/>
    <n v="6000000"/>
    <x v="848"/>
    <x v="350"/>
    <x v="61"/>
  </r>
  <r>
    <x v="808"/>
    <s v="https://www.youtube.com/watch?v=2qfmAllbYC8"/>
    <s v="2qfmAllbYC8"/>
    <s v="{'positive': 127, 'neutral': 64, 'negative': 59}"/>
    <n v="0.68279569892473102"/>
    <s v="PG-13"/>
    <x v="1"/>
    <n v="2015"/>
    <s v="July 1, 2015 (United States)"/>
    <n v="126000"/>
    <s v="Alfonso Gomez-Rejon"/>
    <x v="699"/>
    <s v="Thomas Mann"/>
    <s v="United States"/>
    <n v="8000000"/>
    <x v="849"/>
    <x v="81"/>
    <x v="36"/>
  </r>
  <r>
    <x v="809"/>
    <s v="https://www.youtube.com/watch?v=RG3Q2ua5izw"/>
    <s v="RG3Q2ua5izw"/>
    <s v="{'positive': 121, 'neutral': 74, 'negative': 54}"/>
    <n v="0.69142857142857095"/>
    <s v="R"/>
    <x v="1"/>
    <n v="2015"/>
    <s v="August 12, 2015 (Belgium)"/>
    <n v="42000"/>
    <s v="Leslye Headland"/>
    <x v="577"/>
    <s v="Jason Sudeikis"/>
    <s v="United States"/>
    <m/>
    <x v="850"/>
    <x v="351"/>
    <x v="29"/>
  </r>
  <r>
    <x v="810"/>
    <s v="https://www.youtube.com/watch?v=Io6hPdC41RM"/>
    <s v="Io6hPdC41RM"/>
    <s v="{'positive': 109, 'neutral': 89, 'negative': 52}"/>
    <n v="0.67701863354037195"/>
    <s v="PG-13"/>
    <x v="7"/>
    <n v="2015"/>
    <s v="December 25, 2015 (United States)"/>
    <n v="89000"/>
    <s v="Peter Landesman"/>
    <x v="609"/>
    <s v="Will Smith"/>
    <s v="United Kingdom"/>
    <n v="35000000"/>
    <x v="851"/>
    <x v="345"/>
    <x v="45"/>
  </r>
  <r>
    <x v="811"/>
    <s v="https://www.youtube.com/watch?v=G2M9kqb5wVw"/>
    <s v="G2M9kqb5wVw"/>
    <s v="{'positive': 18, 'neutral': 30, 'negative': 4}"/>
    <n v="0.81818181818181801"/>
    <s v="R"/>
    <x v="1"/>
    <n v="2015"/>
    <s v="August 28, 2015 (United States)"/>
    <n v="30000"/>
    <s v="Marielle Heller"/>
    <x v="700"/>
    <s v="Bel Powley"/>
    <s v="United States"/>
    <n v="2000000"/>
    <x v="852"/>
    <x v="352"/>
    <x v="56"/>
  </r>
  <r>
    <x v="812"/>
    <s v="https://www.youtube.com/watch?v=GR1EmTKAWIw"/>
    <s v="GR1EmTKAWIw"/>
    <s v="{'positive': 109, 'neutral': 87, 'negative': 54}"/>
    <n v="0.66871165644171704"/>
    <s v="PG"/>
    <x v="3"/>
    <n v="2015"/>
    <s v="October 9, 2015 (United States)"/>
    <n v="123000"/>
    <s v="Robert Zemeckis"/>
    <x v="701"/>
    <s v="Joseph Gordon-Levitt"/>
    <s v="United States"/>
    <n v="35000000"/>
    <x v="853"/>
    <x v="353"/>
    <x v="45"/>
  </r>
  <r>
    <x v="813"/>
    <s v="https://www.youtube.com/watch?v=ALSwWTb88ZU"/>
    <s v="ALSwWTb88ZU"/>
    <s v="{'positive': 122, 'neutral': 89, 'negative': 39}"/>
    <n v="0.75776397515527905"/>
    <s v="R"/>
    <x v="1"/>
    <n v="2015"/>
    <s v="July 10, 2015 (United States)"/>
    <n v="28000"/>
    <s v="Sean Baker"/>
    <x v="565"/>
    <s v="Kitana Kiki Rodriguez"/>
    <s v="United States"/>
    <n v="100000"/>
    <x v="854"/>
    <x v="354"/>
    <x v="39"/>
  </r>
  <r>
    <x v="814"/>
    <s v="https://www.youtube.com/watch?v=cOF2LIAp9bw"/>
    <s v="cOF2LIAp9bw"/>
    <s v="{'positive': 135, 'neutral': 75, 'negative': 40}"/>
    <n v="0.77142857142857102"/>
    <s v="R"/>
    <x v="0"/>
    <n v="2015"/>
    <s v="September 2, 2015 (United States)"/>
    <n v="26000"/>
    <s v="Ken Kwapis"/>
    <x v="158"/>
    <s v="Robert Redford"/>
    <s v="United States"/>
    <n v="8000000"/>
    <x v="855"/>
    <x v="355"/>
    <x v="19"/>
  </r>
  <r>
    <x v="815"/>
    <s v="https://www.youtube.com/watch?v=fChx_YZUAR0"/>
    <s v="fChx_YZUAR0"/>
    <s v="{'positive': 86, 'neutral': 85, 'negative': 79}"/>
    <n v="0.52121212121212102"/>
    <s v="R"/>
    <x v="5"/>
    <n v="2015"/>
    <s v="August 21, 2015 (United States)"/>
    <n v="50000"/>
    <s v="CiarÃ¡n Foy"/>
    <x v="702"/>
    <s v="James Ransone"/>
    <s v="United States"/>
    <n v="10000000"/>
    <x v="856"/>
    <x v="252"/>
    <x v="42"/>
  </r>
  <r>
    <x v="816"/>
    <s v="https://www.youtube.com/watch?v=qDFDZE_9Mcw"/>
    <s v="qDFDZE_9Mcw"/>
    <s v="{'positive': 110, 'neutral': 105, 'negative': 35}"/>
    <n v="0.75862068965517204"/>
    <s v="Not Rated"/>
    <x v="2"/>
    <n v="2015"/>
    <s v="August 19, 2015 (Belgium)"/>
    <n v="4500"/>
    <s v="Catherine Corsini"/>
    <x v="703"/>
    <s v="CÃ©cile de France"/>
    <s v="France"/>
    <m/>
    <x v="857"/>
    <x v="356"/>
    <x v="36"/>
  </r>
  <r>
    <x v="817"/>
    <s v="https://www.youtube.com/watch?v=WQkHA3fHk_0"/>
    <s v="WQkHA3fHk_0"/>
    <s v="{'positive': 103, 'neutral': 80, 'negative': 67}"/>
    <n v="0.60588235294117598"/>
    <s v="R"/>
    <x v="8"/>
    <n v="2015"/>
    <s v="March 11, 2016 (United Kingdom)"/>
    <n v="68000"/>
    <s v="Duke Johnson"/>
    <x v="325"/>
    <s v="David Thewlis"/>
    <s v="United Kingdom"/>
    <n v="8000000"/>
    <x v="858"/>
    <x v="357"/>
    <x v="38"/>
  </r>
  <r>
    <x v="818"/>
    <s v="https://www.youtube.com/watch?v=pRc_-iK3RVE"/>
    <s v="pRc_-iK3RVE"/>
    <s v="{'positive': 98, 'neutral': 46, 'negative': 106}"/>
    <n v="0.480392156862745"/>
    <s v="R"/>
    <x v="5"/>
    <n v="2015"/>
    <s v="February 16, 2017 (United States)"/>
    <n v="20000"/>
    <s v="Oz Perkins"/>
    <x v="704"/>
    <s v="Emma Roberts"/>
    <s v="Canada"/>
    <m/>
    <x v="859"/>
    <x v="358"/>
    <x v="34"/>
  </r>
  <r>
    <x v="819"/>
    <s v="https://www.youtube.com/watch?v=7p1MNB6TNQU"/>
    <s v="7p1MNB6TNQU"/>
    <s v="{'positive': 21, 'neutral': 11, 'negative': 3}"/>
    <n v="0.875"/>
    <s v="R"/>
    <x v="1"/>
    <n v="2015"/>
    <s v="August 13, 2015 (United States)"/>
    <n v="22000"/>
    <s v="Anna Boden"/>
    <x v="705"/>
    <s v="Ben Mendelsohn"/>
    <s v="United States"/>
    <n v="6000000"/>
    <x v="860"/>
    <x v="359"/>
    <x v="47"/>
  </r>
  <r>
    <x v="820"/>
    <s v="https://www.youtube.com/watch?v=Cy87ndZWGJs"/>
    <s v="Cy87ndZWGJs"/>
    <s v="{'positive': 47, 'neutral': 148, 'negative': 55}"/>
    <n v="0.46078431372549"/>
    <s v="Not Rated"/>
    <x v="3"/>
    <n v="2015"/>
    <s v="August 1, 2015 (Japan)"/>
    <n v="13000"/>
    <s v="Shinji Higuchi"/>
    <x v="706"/>
    <s v="Haruma Miura"/>
    <s v="Japan"/>
    <m/>
    <x v="861"/>
    <x v="360"/>
    <x v="49"/>
  </r>
  <r>
    <x v="821"/>
    <s v="https://www.youtube.com/watch?v=wu9JeTX6Sdw"/>
    <s v="wu9JeTX6Sdw"/>
    <s v="{'positive': 61, 'neutral': 63, 'negative': 29}"/>
    <n v="0.67777777777777704"/>
    <s v="PG-13"/>
    <x v="7"/>
    <n v="2015"/>
    <s v="April 10, 2015 (United States)"/>
    <n v="56000"/>
    <s v="Simon Curtis"/>
    <x v="707"/>
    <s v="Helen Mirren"/>
    <s v="United Kingdom"/>
    <n v="11000000"/>
    <x v="862"/>
    <x v="361"/>
    <x v="13"/>
  </r>
  <r>
    <x v="822"/>
    <s v="https://www.youtube.com/watch?v=hyzQjVUmIxk"/>
    <s v="hyzQjVUmIxk"/>
    <s v="{'positive': 138, 'neutral': 89, 'negative': 23}"/>
    <n v="0.85714285714285698"/>
    <s v="PG-13"/>
    <x v="7"/>
    <n v="2015"/>
    <s v="February 26, 2016 (United States)"/>
    <n v="88000"/>
    <s v="Dexter Fletcher"/>
    <x v="708"/>
    <s v="Taron Egerton"/>
    <s v="United Kingdom"/>
    <n v="23000000"/>
    <x v="863"/>
    <x v="362"/>
    <x v="14"/>
  </r>
  <r>
    <x v="823"/>
    <s v="https://www.youtube.com/watch?v=hOqeoj669xg"/>
    <s v="hOqeoj669xg"/>
    <s v="{'positive': 67, 'neutral': 82, 'negative': 101}"/>
    <n v="0.398809523809523"/>
    <s v="R"/>
    <x v="3"/>
    <n v="2015"/>
    <s v="April 1, 2016 (United States)"/>
    <n v="81000"/>
    <s v="Gavin Hood"/>
    <x v="709"/>
    <s v="Helen Mirren"/>
    <s v="United Kingdom"/>
    <n v="13000000"/>
    <x v="864"/>
    <x v="363"/>
    <x v="56"/>
  </r>
  <r>
    <x v="824"/>
    <s v="https://www.youtube.com/watch?v=3REYWGRmLnQ"/>
    <s v="3REYWGRmLnQ"/>
    <s v="{'positive': 141, 'neutral': 72, 'negative': 27}"/>
    <n v="0.83928571428571397"/>
    <s v="PG"/>
    <x v="1"/>
    <n v="2015"/>
    <s v="March 6, 2015 (United States)"/>
    <n v="32000"/>
    <s v="John Madden"/>
    <x v="80"/>
    <s v="Judi Dench"/>
    <s v="United Kingdom"/>
    <n v="10000000"/>
    <x v="865"/>
    <x v="364"/>
    <x v="37"/>
  </r>
  <r>
    <x v="825"/>
    <s v="https://www.youtube.com/watch?v=haVs8nSq6ZY"/>
    <s v="haVs8nSq6ZY"/>
    <s v="{'positive': 111, 'neutral': 75, 'negative': 38}"/>
    <n v="0.74496644295301995"/>
    <s v="R"/>
    <x v="1"/>
    <n v="2015"/>
    <s v="February 5, 2016 (United States)"/>
    <n v="6800"/>
    <s v="Sean Mewshaw"/>
    <x v="710"/>
    <s v="Rebecca Hall"/>
    <s v="United States"/>
    <m/>
    <x v="866"/>
    <x v="365"/>
    <x v="36"/>
  </r>
  <r>
    <x v="826"/>
    <s v="https://www.youtube.com/watch?v=9eZgEKjYJqA"/>
    <s v="9eZgEKjYJqA"/>
    <s v="{'positive': 87, 'neutral': 97, 'negative': 66}"/>
    <n v="0.56862745098039202"/>
    <s v="PG"/>
    <x v="5"/>
    <n v="1982"/>
    <s v="June 4, 1982 (United States)"/>
    <n v="148000"/>
    <s v="Tobe Hooper"/>
    <x v="711"/>
    <s v="JoBeth Williams"/>
    <s v="United States"/>
    <n v="10700000"/>
    <x v="867"/>
    <x v="31"/>
    <x v="43"/>
  </r>
  <r>
    <x v="826"/>
    <s v="https://www.youtube.com/watch?v=9eZgEKjYJqA"/>
    <s v="9eZgEKjYJqA"/>
    <s v="{'positive': 87, 'neutral': 97, 'negative': 66}"/>
    <n v="0.56862745098039202"/>
    <s v="PG-13"/>
    <x v="5"/>
    <n v="2015"/>
    <s v="May 22, 2015 (United States)"/>
    <n v="56000"/>
    <s v="Gil Kenan"/>
    <x v="347"/>
    <s v="Sam Rockwell"/>
    <s v="United States"/>
    <n v="35000000"/>
    <x v="868"/>
    <x v="21"/>
    <x v="34"/>
  </r>
  <r>
    <x v="827"/>
    <s v="https://www.youtube.com/watch?v=Y2KtQz2bhLg"/>
    <s v="Y2KtQz2bhLg"/>
    <s v="{'positive': 3, 'neutral': 1, 'negative': 0}"/>
    <n v="1"/>
    <s v="PG-13"/>
    <x v="1"/>
    <n v="2015"/>
    <s v="June 3, 2016 (Spain)"/>
    <n v="12000"/>
    <s v="Lorene Scafaria"/>
    <x v="329"/>
    <s v="Susan Sarandon"/>
    <s v="United States"/>
    <n v="3200000"/>
    <x v="869"/>
    <x v="366"/>
    <x v="25"/>
  </r>
  <r>
    <x v="828"/>
    <s v="https://www.youtube.com/watch?v=gZzAeYWXFpk"/>
    <s v="gZzAeYWXFpk"/>
    <s v="{'positive': 110, 'neutral': 107, 'negative': 33}"/>
    <n v="0.76923076923076905"/>
    <s v="R"/>
    <x v="2"/>
    <n v="2015"/>
    <s v="August 28, 2015 (United States)"/>
    <n v="37000"/>
    <s v="Max Joseph"/>
    <x v="712"/>
    <s v="Zac Efron"/>
    <s v="United Kingdom"/>
    <n v="2000000"/>
    <x v="870"/>
    <x v="155"/>
    <x v="27"/>
  </r>
  <r>
    <x v="829"/>
    <s v="https://www.youtube.com/watch?v=_TRSvK-Omwc"/>
    <s v="_TRSvK-Omwc"/>
    <s v="{'positive': 92, 'neutral': 52, 'negative': 106}"/>
    <n v="0.46464646464646397"/>
    <s v="R"/>
    <x v="2"/>
    <n v="2015"/>
    <s v="July 29, 2016 (United States)"/>
    <n v="20000"/>
    <s v="Patricia Rozema"/>
    <x v="713"/>
    <s v="Elliot Page"/>
    <s v="Canada"/>
    <m/>
    <x v="871"/>
    <x v="367"/>
    <x v="29"/>
  </r>
  <r>
    <x v="830"/>
    <s v="https://www.youtube.com/watch?v=I0hJ7NHDglU"/>
    <s v="I0hJ7NHDglU"/>
    <s v="{'positive': 99, 'neutral': 53, 'negative': 41}"/>
    <n v="0.70714285714285696"/>
    <s v="R"/>
    <x v="1"/>
    <n v="2015"/>
    <s v="September 18, 2015 (United States)"/>
    <n v="15000"/>
    <s v="Paul Weitz"/>
    <x v="714"/>
    <s v="Lily Tomlin"/>
    <s v="United States"/>
    <n v="600000"/>
    <x v="872"/>
    <x v="368"/>
    <x v="80"/>
  </r>
  <r>
    <x v="831"/>
    <s v="https://www.youtube.com/watch?v=eHOc-4D7MjY"/>
    <s v="eHOc-4D7MjY"/>
    <s v="{'positive': 117, 'neutral': 123, 'negative': 10}"/>
    <n v="0.92125984251968496"/>
    <s v="Not Rated"/>
    <x v="3"/>
    <n v="2015"/>
    <s v="December 18, 2015 (United States)"/>
    <n v="32000"/>
    <s v="Sanjay Leela Bhansali"/>
    <x v="715"/>
    <s v="Ranveer Singh"/>
    <s v="India"/>
    <m/>
    <x v="873"/>
    <x v="369"/>
    <x v="69"/>
  </r>
  <r>
    <x v="832"/>
    <s v="https://www.youtube.com/watch?v=y08gxV5tHUQ"/>
    <s v="y08gxV5tHUQ"/>
    <s v="{'positive': 51, 'neutral': 39, 'negative': 46}"/>
    <n v="0.52577319587628801"/>
    <s v="R"/>
    <x v="2"/>
    <n v="2015"/>
    <s v="December 9, 2015 (France)"/>
    <n v="19000"/>
    <s v="Angelina Jolie"/>
    <x v="716"/>
    <s v="Brad Pitt"/>
    <s v="France"/>
    <n v="10000000"/>
    <x v="874"/>
    <x v="1"/>
    <x v="37"/>
  </r>
  <r>
    <x v="833"/>
    <s v="https://www.youtube.com/watch?v=Fi7SXfdfGtw"/>
    <s v="Fi7SXfdfGtw"/>
    <s v="{'positive': 54, 'neutral': 33, 'negative': 16}"/>
    <n v="0.77142857142857102"/>
    <s v="R"/>
    <x v="3"/>
    <n v="2015"/>
    <s v="January 23, 2015 (United States)"/>
    <n v="69000"/>
    <s v="David Koepp"/>
    <x v="717"/>
    <s v="Johnny Depp"/>
    <s v="United Kingdom"/>
    <n v="60000000"/>
    <x v="875"/>
    <x v="370"/>
    <x v="23"/>
  </r>
  <r>
    <x v="834"/>
    <s v="https://www.youtube.com/watch?v=F1VbBOTXzfI"/>
    <s v="F1VbBOTXzfI"/>
    <s v="{'positive': 45, 'neutral': 25, 'negative': 9}"/>
    <n v="0.83333333333333304"/>
    <s v="PG-13"/>
    <x v="1"/>
    <n v="2015"/>
    <s v="May 15, 2015 (United States)"/>
    <n v="7100"/>
    <s v="Brett Haley"/>
    <x v="718"/>
    <s v="Blythe Danner"/>
    <s v="United States"/>
    <m/>
    <x v="876"/>
    <x v="371"/>
    <x v="51"/>
  </r>
  <r>
    <x v="835"/>
    <s v="https://www.youtube.com/watch?v=AQ5Vz8qE8R8"/>
    <s v="AQ5Vz8qE8R8"/>
    <s v="{'positive': 87, 'neutral': 108, 'negative': 55}"/>
    <n v="0.61267605633802802"/>
    <s v="PG-13"/>
    <x v="2"/>
    <n v="2015"/>
    <s v="May 8, 2015 (United States)"/>
    <n v="43000"/>
    <s v="Henry Hobson"/>
    <x v="719"/>
    <s v="Arnold Schwarzenegger"/>
    <s v="United States"/>
    <m/>
    <x v="877"/>
    <x v="104"/>
    <x v="26"/>
  </r>
  <r>
    <x v="836"/>
    <s v="https://www.youtube.com/watch?v=TGuLpPldJZA"/>
    <s v="TGuLpPldJZA"/>
    <s v="{'positive': 22, 'neutral': 26, 'negative': 6}"/>
    <n v="0.78571428571428503"/>
    <s v="PG-13"/>
    <x v="2"/>
    <n v="2015"/>
    <s v="January 30, 2015 (United States)"/>
    <n v="77000"/>
    <s v="Dean Israelite"/>
    <x v="720"/>
    <s v="Amy Landecker"/>
    <s v="United States"/>
    <n v="12000000"/>
    <x v="878"/>
    <x v="372"/>
    <x v="14"/>
  </r>
  <r>
    <x v="837"/>
    <s v="https://www.youtube.com/watch?v=-pBwIsVGaL4"/>
    <e v="#NAME?"/>
    <s v="{'positive': 77, 'neutral': 113, 'negative': 60}"/>
    <n v="0.56204379562043705"/>
    <s v="R"/>
    <x v="4"/>
    <n v="2015"/>
    <s v="October 2, 2015 (Spain)"/>
    <n v="38000"/>
    <s v="Alejandro AmenÃ¡bar"/>
    <x v="373"/>
    <s v="Ethan Hawke"/>
    <s v="Spain"/>
    <m/>
    <x v="879"/>
    <x v="156"/>
    <x v="14"/>
  </r>
  <r>
    <x v="838"/>
    <s v="https://www.youtube.com/watch?v=MpaJIjlwgAM"/>
    <s v="MpaJIjlwgAM"/>
    <s v="{'positive': 41, 'neutral': 41, 'negative': 32}"/>
    <n v="0.56164383561643805"/>
    <s v="R"/>
    <x v="7"/>
    <n v="2015"/>
    <s v="April 17, 2015 (United States)"/>
    <n v="65000"/>
    <s v="Rupert Goold"/>
    <x v="721"/>
    <s v="James Franco"/>
    <s v="United States"/>
    <m/>
    <x v="880"/>
    <x v="13"/>
    <x v="5"/>
  </r>
  <r>
    <x v="839"/>
    <s v="https://www.youtube.com/watch?v=oXGm9Vlfx4w"/>
    <s v="oXGm9Vlfx4w"/>
    <s v="{'positive': 99, 'neutral': 115, 'negative': 36}"/>
    <n v="0.73333333333333295"/>
    <s v="PG-13"/>
    <x v="7"/>
    <n v="2015"/>
    <s v="April 29, 2016 (United States)"/>
    <n v="53000"/>
    <s v="Matt Brown"/>
    <x v="722"/>
    <s v="Dev Patel"/>
    <s v="United Kingdom"/>
    <n v="10000000"/>
    <x v="881"/>
    <x v="373"/>
    <x v="47"/>
  </r>
  <r>
    <x v="840"/>
    <s v="https://www.youtube.com/watch?v=sU5lEfAkOGM"/>
    <s v="sU5lEfAkOGM"/>
    <s v="{'positive': 79, 'neutral': 94, 'negative': 77}"/>
    <n v="0.50641025641025605"/>
    <s v="PG-13"/>
    <x v="3"/>
    <n v="2015"/>
    <s v="September 4, 2015 (United States)"/>
    <n v="40000"/>
    <s v="Camille Delamarre"/>
    <x v="166"/>
    <s v="Ed Skrein"/>
    <s v="France"/>
    <m/>
    <x v="882"/>
    <x v="27"/>
    <x v="27"/>
  </r>
  <r>
    <x v="841"/>
    <s v="https://www.youtube.com/watch?v=V4I8i1hNKKY"/>
    <s v="V4I8i1hNKKY"/>
    <s v="{'positive': 8, 'neutral': 22, 'negative': 2}"/>
    <n v="0.8"/>
    <s v="PG-13"/>
    <x v="2"/>
    <n v="2015"/>
    <s v="August 13, 2015 (Denmark)"/>
    <n v="29000"/>
    <s v="Craig Zobel"/>
    <x v="723"/>
    <s v="Chiwetel Ejiofor"/>
    <s v="Iceland"/>
    <n v="7500000"/>
    <x v="883"/>
    <x v="374"/>
    <x v="49"/>
  </r>
  <r>
    <x v="842"/>
    <s v="https://www.youtube.com/watch?v=_RTN3HnQV3c"/>
    <s v="_RTN3HnQV3c"/>
    <s v="{'positive': 76, 'neutral': 149, 'negative': 24}"/>
    <n v="0.76"/>
    <s v="PG-13"/>
    <x v="2"/>
    <n v="2015"/>
    <s v="May 26, 2016 (United States)"/>
    <n v="29000"/>
    <s v="Drake Doremus"/>
    <x v="724"/>
    <s v="Nicholas Hoult"/>
    <s v="United States"/>
    <n v="16000000"/>
    <x v="884"/>
    <x v="375"/>
    <x v="29"/>
  </r>
  <r>
    <x v="843"/>
    <s v="https://www.youtube.com/watch?v=3ViVPRWRRmk"/>
    <s v="3ViVPRWRRmk"/>
    <s v="{'positive': 107, 'neutral': 111, 'negative': 32}"/>
    <n v="0.76978417266187005"/>
    <s v="R"/>
    <x v="0"/>
    <n v="2015"/>
    <s v="June 19, 2015 (United States)"/>
    <n v="82000"/>
    <s v="Rick Famuyiwa"/>
    <x v="725"/>
    <s v="Shameik Moore"/>
    <s v="United States"/>
    <n v="7000000"/>
    <x v="885"/>
    <x v="376"/>
    <x v="25"/>
  </r>
  <r>
    <x v="844"/>
    <s v="https://www.youtube.com/watch?v=4Kao3t0NBMU"/>
    <s v="4Kao3t0NBMU"/>
    <s v="{'positive': 78, 'neutral': 96, 'negative': 76}"/>
    <n v="0.506493506493506"/>
    <s v="R"/>
    <x v="2"/>
    <n v="2015"/>
    <s v="December 3, 2015 (Denmark)"/>
    <n v="38000"/>
    <s v="Martin Zandvliet"/>
    <x v="726"/>
    <s v="Roland MÃ¸ller"/>
    <s v="Denmark"/>
    <m/>
    <x v="886"/>
    <x v="377"/>
    <x v="15"/>
  </r>
  <r>
    <x v="845"/>
    <s v="https://www.youtube.com/watch?v=6qBRBS8pL-w"/>
    <s v="6qBRBS8pL-w"/>
    <s v="{'positive': 67, 'neutral': 55, 'negative': 15}"/>
    <n v="0.81707317073170704"/>
    <s v="PG-13"/>
    <x v="1"/>
    <n v="1987"/>
    <s v="May 8, 1987 (United States)"/>
    <n v="3500"/>
    <s v="Steven Lisberger"/>
    <x v="727"/>
    <s v="John Cusack"/>
    <s v="United States"/>
    <m/>
    <x v="887"/>
    <x v="378"/>
    <x v="34"/>
  </r>
  <r>
    <x v="845"/>
    <s v="https://www.youtube.com/watch?v=6qBRBS8pL-w"/>
    <s v="6qBRBS8pL-w"/>
    <s v="{'positive': 67, 'neutral': 55, 'negative': 15}"/>
    <n v="0.81707317073170704"/>
    <s v="PG-13"/>
    <x v="3"/>
    <n v="2015"/>
    <s v="May 8, 2015 (United States)"/>
    <n v="49000"/>
    <s v="Anne Fletcher"/>
    <x v="728"/>
    <s v="Reese Witherspoon"/>
    <s v="United States"/>
    <n v="35000000"/>
    <x v="888"/>
    <x v="31"/>
    <x v="41"/>
  </r>
  <r>
    <x v="846"/>
    <s v="https://www.youtube.com/watch?v=h6cVyoMH4QE"/>
    <s v="h6cVyoMH4QE"/>
    <s v="{'positive': 91, 'neutral': 97, 'negative': 62}"/>
    <n v="0.59477124183006502"/>
    <s v="PG-13"/>
    <x v="1"/>
    <n v="2015"/>
    <s v="December 4, 2015 (United States)"/>
    <n v="66000"/>
    <s v="Michael Dougherty"/>
    <x v="729"/>
    <s v="Adam Scott"/>
    <s v="United States"/>
    <n v="15000000"/>
    <x v="889"/>
    <x v="317"/>
    <x v="49"/>
  </r>
  <r>
    <x v="847"/>
    <s v="https://www.youtube.com/watch?v=4nwAra0mz_Q"/>
    <s v="4nwAra0mz_Q"/>
    <s v="{'positive': 109, 'neutral': 134, 'negative': 7}"/>
    <n v="0.93965517241379304"/>
    <s v="Not Rated"/>
    <x v="3"/>
    <n v="2015"/>
    <s v="July 17, 2015 (United States)"/>
    <n v="79000"/>
    <s v="Kabir Khan"/>
    <x v="730"/>
    <s v="Salman Khan"/>
    <s v="India"/>
    <m/>
    <x v="890"/>
    <x v="379"/>
    <x v="88"/>
  </r>
  <r>
    <x v="848"/>
    <s v="https://www.youtube.com/watch?v=WgWe9QVqrl0"/>
    <s v="WgWe9QVqrl0"/>
    <s v="{'positive': 64, 'neutral': 77, 'negative': 35}"/>
    <n v="0.64646464646464596"/>
    <s v="Not Rated"/>
    <x v="2"/>
    <n v="2015"/>
    <s v="December 25, 2015 (Poland)"/>
    <n v="7200"/>
    <s v="Agnieszka Smoczynska"/>
    <x v="731"/>
    <s v="Marta Mazurek"/>
    <s v="Poland"/>
    <m/>
    <x v="891"/>
    <x v="380"/>
    <x v="51"/>
  </r>
  <r>
    <x v="849"/>
    <s v="https://www.youtube.com/watch?v=Ug9xufczPVE"/>
    <s v="Ug9xufczPVE"/>
    <s v="{'positive': 116, 'neutral': 73, 'negative': 60}"/>
    <n v="0.65909090909090895"/>
    <s v="R"/>
    <x v="3"/>
    <n v="2015"/>
    <s v="March 20, 2015 (United States)"/>
    <n v="40000"/>
    <s v="Pierre Morel"/>
    <x v="732"/>
    <s v="Sean Penn"/>
    <s v="United States"/>
    <n v="40000000"/>
    <x v="892"/>
    <x v="381"/>
    <x v="73"/>
  </r>
  <r>
    <x v="850"/>
    <s v="https://www.youtube.com/watch?v=kOBdxkhJvHQ"/>
    <s v="kOBdxkhJvHQ"/>
    <s v="{'positive': 97, 'neutral': 118, 'negative': 35}"/>
    <n v="0.73484848484848397"/>
    <s v="R"/>
    <x v="1"/>
    <n v="2015"/>
    <s v="November 20, 2015 (United States)"/>
    <n v="68000"/>
    <s v="Jonathan Levine"/>
    <x v="733"/>
    <s v="Joseph Gordon-Levitt"/>
    <s v="United States"/>
    <n v="25000000"/>
    <x v="893"/>
    <x v="2"/>
    <x v="29"/>
  </r>
  <r>
    <x v="851"/>
    <s v="https://www.youtube.com/watch?v=r2evZhYgPTM"/>
    <s v="r2evZhYgPTM"/>
    <s v="{'positive': 104, 'neutral': 59, 'negative': 87}"/>
    <n v="0.54450261780104703"/>
    <s v="PG-13"/>
    <x v="2"/>
    <n v="2015"/>
    <s v="September 11, 2015 (United States)"/>
    <n v="3500"/>
    <s v="Michael Polish"/>
    <x v="734"/>
    <s v="Kate Bosworth"/>
    <s v="United States"/>
    <n v="5000000"/>
    <x v="894"/>
    <x v="382"/>
    <x v="11"/>
  </r>
  <r>
    <x v="852"/>
    <s v="https://www.youtube.com/watch?v=UvkgHrzodTY"/>
    <s v="UvkgHrzodTY"/>
    <s v="{'positive': 97, 'neutral': 91, 'negative': 62}"/>
    <n v="0.61006289308176098"/>
    <s v="R"/>
    <x v="2"/>
    <n v="2015"/>
    <s v="April 22, 2016 (United States)"/>
    <n v="27000"/>
    <s v="Matteo Garrone"/>
    <x v="735"/>
    <s v="Salma Hayek"/>
    <s v="Italy"/>
    <m/>
    <x v="895"/>
    <x v="383"/>
    <x v="6"/>
  </r>
  <r>
    <x v="853"/>
    <s v="https://www.youtube.com/watch?v=jckXscMwIOI"/>
    <s v="jckXscMwIOI"/>
    <s v="{'positive': 72, 'neutral': 129, 'negative': 49}"/>
    <n v="0.59504132231404905"/>
    <s v="PG-13"/>
    <x v="3"/>
    <n v="2015"/>
    <s v="December 24, 2015 (Hong Kong)"/>
    <n v="51000"/>
    <s v="Wilson Yip"/>
    <x v="736"/>
    <s v="Donnie Yen"/>
    <s v="China"/>
    <n v="36000000"/>
    <x v="896"/>
    <x v="384"/>
    <x v="36"/>
  </r>
  <r>
    <x v="854"/>
    <s v="https://www.youtube.com/watch?v=j-VAOlHGE6Q"/>
    <s v="j-VAOlHGE6Q"/>
    <s v="{'positive': 128, 'neutral': 76, 'negative': 43}"/>
    <n v="0.74853801169590595"/>
    <s v="PG"/>
    <x v="7"/>
    <n v="2015"/>
    <s v="February 20, 2015 (United States)"/>
    <n v="36000"/>
    <s v="Niki Caro"/>
    <x v="737"/>
    <s v="Kevin Costner"/>
    <s v="United States"/>
    <n v="17000000"/>
    <x v="897"/>
    <x v="385"/>
    <x v="3"/>
  </r>
  <r>
    <x v="855"/>
    <s v="https://www.youtube.com/watch?v=jtvcb5N_kek"/>
    <s v="jtvcb5N_kek"/>
    <s v="{'positive': 107, 'neutral': 78, 'negative': 65}"/>
    <n v="0.62209302325581395"/>
    <s v="R"/>
    <x v="1"/>
    <n v="2015"/>
    <s v="October 23, 2015 (United States)"/>
    <n v="11000"/>
    <s v="Barry Levinson"/>
    <x v="470"/>
    <s v="Bill Murray"/>
    <s v="United States"/>
    <n v="15000000"/>
    <x v="898"/>
    <x v="386"/>
    <x v="14"/>
  </r>
  <r>
    <x v="856"/>
    <s v="https://www.youtube.com/watch?v=PQvC9V1eLsE"/>
    <s v="PQvC9V1eLsE"/>
    <s v="{'positive': 106, 'neutral': 79, 'negative': 65}"/>
    <n v="0.61988304093567204"/>
    <s v="PG-13"/>
    <x v="2"/>
    <n v="2015"/>
    <s v="August 26, 2016 (United States)"/>
    <n v="15000"/>
    <s v="Gus Van Sant"/>
    <x v="738"/>
    <s v="Matthew McConaughey"/>
    <s v="United States"/>
    <n v="25000000"/>
    <x v="899"/>
    <x v="387"/>
    <x v="33"/>
  </r>
  <r>
    <x v="857"/>
    <s v="https://www.youtube.com/watch?v=1Ks6JqLzVTA"/>
    <s v="1Ks6JqLzVTA"/>
    <s v="{'positive': 85, 'neutral': 86, 'negative': 79}"/>
    <n v="0.51829268292682895"/>
    <s v="PG-13"/>
    <x v="5"/>
    <n v="2015"/>
    <s v="February 27, 2015 (United States)"/>
    <n v="42000"/>
    <s v="David Gelb"/>
    <x v="739"/>
    <s v="Olivia Wilde"/>
    <s v="United States"/>
    <n v="3300000"/>
    <x v="900"/>
    <x v="112"/>
    <x v="52"/>
  </r>
  <r>
    <x v="858"/>
    <s v="https://www.youtube.com/watch?v=4kcnBmwrXGY"/>
    <s v="4kcnBmwrXGY"/>
    <s v="{'positive': 5, 'neutral': 8, 'negative': 1}"/>
    <n v="0.83333333333333304"/>
    <s v="PG-13"/>
    <x v="1"/>
    <n v="2015"/>
    <s v="November 13, 2015 (United States)"/>
    <n v="22000"/>
    <s v="Jessie Nelson"/>
    <x v="740"/>
    <s v="Steve Martin"/>
    <s v="United States"/>
    <n v="17000000"/>
    <x v="901"/>
    <x v="196"/>
    <x v="23"/>
  </r>
  <r>
    <x v="859"/>
    <s v="https://www.youtube.com/watch?v=hOoIBOYqHyw"/>
    <s v="hOoIBOYqHyw"/>
    <s v="{'positive': 77, 'neutral': 125, 'negative': 48}"/>
    <n v="0.61599999999999999"/>
    <s v="PG-13"/>
    <x v="7"/>
    <n v="2015"/>
    <s v="November 13, 2015 (United States)"/>
    <n v="37000"/>
    <s v="Patricia Riggen"/>
    <x v="741"/>
    <s v="Antonio Banderas"/>
    <s v="Chile"/>
    <n v="26000000"/>
    <x v="902"/>
    <x v="20"/>
    <x v="46"/>
  </r>
  <r>
    <x v="860"/>
    <s v="https://www.youtube.com/watch?v=ihi491RQo5A"/>
    <s v="ihi491RQo5A"/>
    <s v="{'positive': 117, 'neutral': 83, 'negative': 50}"/>
    <n v="0.700598802395209"/>
    <s v="PG"/>
    <x v="8"/>
    <n v="2015"/>
    <s v="August 5, 2016 (United States)"/>
    <n v="58000"/>
    <s v="Mark Osborne"/>
    <x v="742"/>
    <s v="Jeff Bridges"/>
    <s v="France"/>
    <n v="81200000"/>
    <x v="903"/>
    <x v="388"/>
    <x v="47"/>
  </r>
  <r>
    <x v="861"/>
    <s v="https://www.youtube.com/watch?v=4I1l_J9QuVk"/>
    <s v="4I1l_J9QuVk"/>
    <s v="{'positive': 91, 'neutral': 115, 'negative': 45}"/>
    <n v="0.66911764705882304"/>
    <s v="R"/>
    <x v="2"/>
    <n v="2015"/>
    <s v="October 2, 2015 (Norway)"/>
    <n v="12000"/>
    <s v="Joachim Trier"/>
    <x v="743"/>
    <s v="Jesse Eisenberg"/>
    <s v="Norway"/>
    <n v="11000000"/>
    <x v="904"/>
    <x v="389"/>
    <x v="13"/>
  </r>
  <r>
    <x v="862"/>
    <s v="https://www.youtube.com/watch?v=_QM2f5VksNU"/>
    <s v="_QM2f5VksNU"/>
    <s v="{'positive': 73, 'neutral': 83, 'negative': 91}"/>
    <n v="0.44512195121951198"/>
    <s v="R"/>
    <x v="5"/>
    <n v="2015"/>
    <s v="July 10, 2015 (United States)"/>
    <n v="20000"/>
    <s v="Travis Cluff"/>
    <x v="744"/>
    <s v="Reese Mishler"/>
    <s v="United States"/>
    <n v="100000"/>
    <x v="905"/>
    <x v="6"/>
    <x v="44"/>
  </r>
  <r>
    <x v="863"/>
    <s v="https://www.youtube.com/watch?v=mkbT3WoPSzc"/>
    <s v="mkbT3WoPSzc"/>
    <s v="{'positive': 69, 'neutral': 69, 'negative': 59}"/>
    <n v="0.5390625"/>
    <s v="R"/>
    <x v="2"/>
    <n v="2015"/>
    <s v="May 27, 2016 (United States)"/>
    <n v="9700"/>
    <s v="David Farr"/>
    <x v="745"/>
    <s v="ClÃ©mence PoÃ©sy"/>
    <s v="United Kingdom"/>
    <m/>
    <x v="906"/>
    <x v="390"/>
    <x v="41"/>
  </r>
  <r>
    <x v="864"/>
    <s v="https://www.youtube.com/watch?v=skNeUjtjD6Y"/>
    <s v="skNeUjtjD6Y"/>
    <s v="{'positive': 100, 'neutral': 53, 'negative': 96}"/>
    <n v="0.51020408163265296"/>
    <s v="R"/>
    <x v="5"/>
    <n v="2015"/>
    <s v="February 9, 2016 (United States)"/>
    <n v="17000"/>
    <s v="Directors"/>
    <x v="746"/>
    <s v="Chad Villella"/>
    <s v="United States"/>
    <m/>
    <x v="907"/>
    <x v="391"/>
    <x v="48"/>
  </r>
  <r>
    <x v="865"/>
    <s v="https://www.youtube.com/watch?v=v8DqgXTWtGQ"/>
    <s v="v8DqgXTWtGQ"/>
    <s v="{'positive': 7, 'neutral': 3, 'negative': 5}"/>
    <n v="0.58333333333333304"/>
    <s v="Not Rated"/>
    <x v="1"/>
    <n v="2015"/>
    <s v="February 5, 2015 (Denmark)"/>
    <n v="11000"/>
    <s v="Anders Thomas Jensen"/>
    <x v="747"/>
    <s v="David Dencik"/>
    <s v="Denmark"/>
    <m/>
    <x v="908"/>
    <x v="392"/>
    <x v="19"/>
  </r>
  <r>
    <x v="866"/>
    <s v="https://www.youtube.com/watch?v=b8VzcYpgbGs"/>
    <s v="b8VzcYpgbGs"/>
    <s v="{'positive': 86, 'neutral': 87, 'negative': 65}"/>
    <n v="0.56953642384105896"/>
    <s v="R"/>
    <x v="3"/>
    <n v="2015"/>
    <s v="October 9, 2015 (Canada)"/>
    <n v="7300"/>
    <s v="Paul Gross"/>
    <x v="748"/>
    <s v="Rossif Sutherland"/>
    <s v="Canada"/>
    <m/>
    <x v="909"/>
    <x v="367"/>
    <x v="16"/>
  </r>
  <r>
    <x v="867"/>
    <s v="https://www.youtube.com/watch?v=pFfsTsdJfF8"/>
    <s v="pFfsTsdJfF8"/>
    <s v="{'positive': 124, 'neutral': 85, 'negative': 41}"/>
    <n v="0.75151515151515103"/>
    <s v="R"/>
    <x v="3"/>
    <n v="2015"/>
    <s v="April 16, 2015 (United States)"/>
    <n v="44000"/>
    <s v="John Maclean"/>
    <x v="749"/>
    <s v="Kodi Smit-McPhee"/>
    <s v="United Kingdom"/>
    <n v="2000000"/>
    <x v="910"/>
    <x v="136"/>
    <x v="60"/>
  </r>
  <r>
    <x v="868"/>
    <s v="https://www.youtube.com/watch?v=9Jl6qBNfQC4"/>
    <s v="9Jl6qBNfQC4"/>
    <s v="{'positive': 5, 'neutral': 3, 'negative': 3}"/>
    <n v="0.625"/>
    <s v="R"/>
    <x v="7"/>
    <n v="2015"/>
    <s v="November 12, 2015 (Brazil)"/>
    <n v="29000"/>
    <s v="James Ponsoldt"/>
    <x v="750"/>
    <s v="Jason Segel"/>
    <s v="United States"/>
    <m/>
    <x v="911"/>
    <x v="393"/>
    <x v="14"/>
  </r>
  <r>
    <x v="869"/>
    <s v="https://www.youtube.com/watch?v=MBK_9GlVlc0"/>
    <s v="MBK_9GlVlc0"/>
    <s v="{'positive': 26, 'neutral': 34, 'negative': 21}"/>
    <n v="0.55319148936170204"/>
    <s v="R"/>
    <x v="4"/>
    <n v="2015"/>
    <s v="August 7, 2015 (United States)"/>
    <n v="31000"/>
    <s v="Jon Watts"/>
    <x v="751"/>
    <s v="Kevin Bacon"/>
    <s v="United States"/>
    <n v="800000"/>
    <x v="912"/>
    <x v="394"/>
    <x v="39"/>
  </r>
  <r>
    <x v="870"/>
    <s v="https://www.youtube.com/watch?v=TaC-SrFdRZg"/>
    <s v="TaC-SrFdRZg"/>
    <s v="{'positive': 32, 'neutral': 28, 'negative': 21}"/>
    <n v="0.60377358490566002"/>
    <m/>
    <x v="2"/>
    <n v="2015"/>
    <s v="January 27, 2017 (United States)"/>
    <n v="4900"/>
    <s v="Simon Stone"/>
    <x v="752"/>
    <s v="Geoffrey Rush"/>
    <s v="Australia"/>
    <m/>
    <x v="913"/>
    <x v="395"/>
    <x v="27"/>
  </r>
  <r>
    <x v="871"/>
    <s v="https://www.youtube.com/watch?v=yaPgK073xEg"/>
    <s v="yaPgK073xEg"/>
    <s v="{'positive': 82, 'neutral': 92, 'negative': 77}"/>
    <n v="0.51572327044025101"/>
    <s v="PG"/>
    <x v="0"/>
    <n v="2015"/>
    <s v="October 23, 2015 (United States)"/>
    <n v="7500"/>
    <s v="Jon M. Chu"/>
    <x v="753"/>
    <s v="Aubrey Peeples"/>
    <s v="United States"/>
    <n v="5000000"/>
    <x v="914"/>
    <x v="396"/>
    <x v="28"/>
  </r>
  <r>
    <x v="872"/>
    <s v="https://www.youtube.com/watch?v=lnBu0wgl5ZI"/>
    <s v="lnBu0wgl5ZI"/>
    <s v="{'positive': 4, 'neutral': 6, 'negative': 1}"/>
    <n v="0.8"/>
    <s v="Unrated"/>
    <x v="2"/>
    <n v="2015"/>
    <s v="September 2, 2015 (France)"/>
    <n v="4400"/>
    <s v="Apichatpong Weerasethakul"/>
    <x v="754"/>
    <s v="Jenjira Pongpas"/>
    <s v="Thailand"/>
    <m/>
    <x v="915"/>
    <x v="397"/>
    <x v="37"/>
  </r>
  <r>
    <x v="873"/>
    <s v="https://www.youtube.com/watch?v=PVG1q4YXxSE"/>
    <s v="PVG1q4YXxSE"/>
    <s v="{'positive': 0, 'neutral': 1, 'negative': 0}"/>
    <n v="0"/>
    <s v="PG-13"/>
    <x v="3"/>
    <n v="2015"/>
    <s v="September 18, 2015 (United States)"/>
    <n v="6500"/>
    <s v="Jerry Jameson"/>
    <x v="755"/>
    <s v="Kate Mara"/>
    <s v="United States"/>
    <n v="2000000"/>
    <x v="916"/>
    <x v="398"/>
    <x v="42"/>
  </r>
  <r>
    <x v="874"/>
    <s v="https://www.youtube.com/watch?v=BLZo_ILZhfk"/>
    <s v="BLZo_ILZhfk"/>
    <s v="{'positive': 97, 'neutral': 95, 'negative': 58}"/>
    <n v="0.62580645161290305"/>
    <s v="R"/>
    <x v="1"/>
    <n v="2015"/>
    <s v="October 30, 2015 (United States)"/>
    <n v="21000"/>
    <s v="David Gordon Green"/>
    <x v="756"/>
    <s v="Sandra Bullock"/>
    <s v="United States"/>
    <n v="28000000"/>
    <x v="917"/>
    <x v="399"/>
    <x v="23"/>
  </r>
  <r>
    <x v="875"/>
    <s v="https://www.youtube.com/watch?v=8yb9Dn2mnMg"/>
    <s v="8yb9Dn2mnMg"/>
    <s v="{'positive': 123, 'neutral': 87, 'negative': 40}"/>
    <n v="0.754601226993865"/>
    <s v="R"/>
    <x v="1"/>
    <n v="2015"/>
    <s v="March 6, 2015 (United States)"/>
    <n v="33000"/>
    <s v="Ken Scott"/>
    <x v="157"/>
    <s v="Vince Vaughn"/>
    <s v="United States"/>
    <n v="35000000"/>
    <x v="918"/>
    <x v="13"/>
    <x v="31"/>
  </r>
  <r>
    <x v="876"/>
    <s v="https://www.youtube.com/watch?v=BNJ-UxlKXGY"/>
    <s v="BNJ-UxlKXGY"/>
    <s v="{'positive': 101, 'neutral': 86, 'negative': 63}"/>
    <n v="0.61585365853658502"/>
    <s v="R"/>
    <x v="1"/>
    <n v="2015"/>
    <s v="February 20, 2015 (United States)"/>
    <n v="38000"/>
    <s v="Steve Pink"/>
    <x v="757"/>
    <s v="Rob Corddry"/>
    <s v="United States"/>
    <n v="14000000"/>
    <x v="919"/>
    <x v="7"/>
    <x v="34"/>
  </r>
  <r>
    <x v="877"/>
    <s v="https://www.youtube.com/watch?v=x8PVK6Hky2A"/>
    <s v="x8PVK6Hky2A"/>
    <s v="{'positive': 111, 'neutral': 82, 'negative': 54}"/>
    <n v="0.67272727272727195"/>
    <s v="PG-13"/>
    <x v="1"/>
    <n v="2015"/>
    <s v="August 7, 2015 (United States)"/>
    <n v="23000"/>
    <s v="Jonathan Demme"/>
    <x v="233"/>
    <s v="Meryl Streep"/>
    <s v="United States"/>
    <n v="18000000"/>
    <x v="920"/>
    <x v="400"/>
    <x v="29"/>
  </r>
  <r>
    <x v="878"/>
    <s v="https://www.youtube.com/watch?v=0G1lIBgk4PA"/>
    <s v="0G1lIBgk4PA"/>
    <s v="{'positive': 112, 'neutral': 101, 'negative': 37}"/>
    <n v="0.75167785234899298"/>
    <s v="PG"/>
    <x v="2"/>
    <n v="2015"/>
    <s v="July 24, 2015 (United States)"/>
    <n v="62000"/>
    <s v="Bill Condon"/>
    <x v="758"/>
    <s v="Ian McKellen"/>
    <s v="United Kingdom"/>
    <n v="11000000"/>
    <x v="921"/>
    <x v="48"/>
    <x v="19"/>
  </r>
  <r>
    <x v="879"/>
    <s v="https://www.youtube.com/watch?v=qXAnjA9tAnQ"/>
    <s v="qXAnjA9tAnQ"/>
    <s v="{'positive': 30, 'neutral': 13, 'negative': 15}"/>
    <n v="0.66666666666666596"/>
    <s v="R"/>
    <x v="2"/>
    <n v="2015"/>
    <s v="August 28, 2015 (United Kingdom)"/>
    <n v="32000"/>
    <s v="Andrew Haigh"/>
    <x v="759"/>
    <s v="Charlotte Rampling"/>
    <s v="United Kingdom"/>
    <m/>
    <x v="922"/>
    <x v="401"/>
    <x v="31"/>
  </r>
  <r>
    <x v="880"/>
    <s v="https://www.youtube.com/watch?v=2BPr217zLps"/>
    <s v="2BPr217zLps"/>
    <s v="{'positive': 104, 'neutral': 108, 'negative': 38}"/>
    <n v="0.73239436619718301"/>
    <s v="PG-13"/>
    <x v="1"/>
    <n v="2016"/>
    <s v="April 29, 2016 (United States)"/>
    <n v="35000"/>
    <s v="Garry Marshall"/>
    <x v="90"/>
    <s v="Jennifer Aniston"/>
    <s v="United States"/>
    <n v="25000000"/>
    <x v="923"/>
    <x v="381"/>
    <x v="28"/>
  </r>
  <r>
    <x v="881"/>
    <s v="https://www.youtube.com/watch?v=q-RBA0xoaWU"/>
    <s v="q-RBA0xoaWU"/>
    <s v="{'positive': 120, 'neutral': 85, 'negative': 45}"/>
    <n v="0.72727272727272696"/>
    <s v="PG-13"/>
    <x v="3"/>
    <n v="2016"/>
    <s v="September 23, 2016 (United States)"/>
    <n v="191000"/>
    <s v="Antoine Fuqua"/>
    <x v="760"/>
    <s v="Denzel Washington"/>
    <s v="United States"/>
    <n v="90000000"/>
    <x v="924"/>
    <x v="31"/>
    <x v="8"/>
  </r>
  <r>
    <x v="882"/>
    <s v="https://www.youtube.com/watch?v=dKrVegVI0Us"/>
    <s v="dKrVegVI0Us"/>
    <s v="{'positive': 110, 'neutral': 90, 'negative': 50}"/>
    <n v="0.6875"/>
    <s v="PG-13"/>
    <x v="3"/>
    <n v="2016"/>
    <s v="May 6, 2016 (United States)"/>
    <n v="694000"/>
    <s v="Anthony Russo"/>
    <x v="473"/>
    <s v="Chris Evans"/>
    <s v="United States"/>
    <n v="250000000"/>
    <x v="925"/>
    <x v="298"/>
    <x v="65"/>
  </r>
  <r>
    <x v="883"/>
    <s v="https://www.youtube.com/watch?v=76yBTNDB6vU"/>
    <s v="76yBTNDB6vU"/>
    <s v="{'positive': 88, 'neutral': 83, 'negative': 79}"/>
    <n v="0.52694610778443096"/>
    <s v="R"/>
    <x v="4"/>
    <n v="2016"/>
    <s v="August 26, 2016 (United States)"/>
    <n v="235000"/>
    <s v="Fede Alvarez"/>
    <x v="761"/>
    <s v="Stephen Lang"/>
    <s v="United States"/>
    <n v="9900000"/>
    <x v="926"/>
    <x v="36"/>
    <x v="39"/>
  </r>
  <r>
    <x v="884"/>
    <s v="https://www.youtube.com/watch?v=LKPDNKdpys8"/>
    <s v="LKPDNKdpys8"/>
    <s v="{'positive': 24, 'neutral': 15, 'negative': 8}"/>
    <n v="0.75"/>
    <s v="PG-13"/>
    <x v="7"/>
    <n v="2016"/>
    <s v="February 10, 2017 (United States)"/>
    <n v="15000"/>
    <s v="Amma Asante"/>
    <x v="709"/>
    <s v="David Oyelowo"/>
    <s v="Czech Republic"/>
    <n v="14000000"/>
    <x v="927"/>
    <x v="81"/>
    <x v="35"/>
  </r>
  <r>
    <x v="885"/>
    <s v="https://www.youtube.com/watch?v=yoi4dbpqZmg"/>
    <s v="yoi4dbpqZmg"/>
    <s v="{'positive': 13, 'neutral': 8, 'negative': 7}"/>
    <n v="0.65"/>
    <s v="R"/>
    <x v="2"/>
    <n v="2016"/>
    <s v="December 21, 2016 (United States)"/>
    <n v="30000"/>
    <s v="Pedro AlmodÃ³var"/>
    <x v="762"/>
    <s v="Emma SuÃ¡rez"/>
    <s v="Spain"/>
    <m/>
    <x v="928"/>
    <x v="157"/>
    <x v="5"/>
  </r>
  <r>
    <x v="886"/>
    <s v="https://www.youtube.com/watch?v=K9S9F5DRhbg"/>
    <s v="K9S9F5DRhbg"/>
    <s v="{'positive': 92, 'neutral': 116, 'negative': 42}"/>
    <n v="0.68656716417910402"/>
    <s v="Unrated"/>
    <x v="4"/>
    <n v="2016"/>
    <s v="May 23, 2017 (United States)"/>
    <n v="9400"/>
    <s v="Sarah Adina Smith"/>
    <x v="763"/>
    <s v="Rami Malek"/>
    <s v="United States"/>
    <m/>
    <x v="929"/>
    <x v="402"/>
    <x v="27"/>
  </r>
  <r>
    <x v="887"/>
    <s v="https://www.youtube.com/watch?v=HhR74Y1uDr8"/>
    <s v="HhR74Y1uDr8"/>
    <s v="{'positive': 88, 'neutral': 114, 'negative': 48}"/>
    <n v="0.64705882352941102"/>
    <s v="R"/>
    <x v="2"/>
    <n v="2016"/>
    <s v="August 26, 2016 (United States)"/>
    <n v="5800"/>
    <s v="Joshua Marston"/>
    <x v="764"/>
    <s v="Erin Darke"/>
    <s v="United States"/>
    <m/>
    <x v="930"/>
    <x v="403"/>
    <x v="31"/>
  </r>
  <r>
    <x v="888"/>
    <s v="https://www.youtube.com/watch?v=Rq_7LPpKcT8"/>
    <s v="Rq_7LPpKcT8"/>
    <s v="{'positive': 123, 'neutral': 102, 'negative': 25}"/>
    <n v="0.83108108108108103"/>
    <s v="PG"/>
    <x v="1"/>
    <n v="2016"/>
    <s v="February 19, 2018 (United Kingdom)"/>
    <n v="10000"/>
    <s v="Simon Aboud"/>
    <x v="765"/>
    <s v="Jessica Brown Findlay"/>
    <s v="United Kingdom"/>
    <m/>
    <x v="931"/>
    <x v="404"/>
    <x v="51"/>
  </r>
  <r>
    <x v="889"/>
    <s v="https://www.youtube.com/watch?v=g10LD3Xsh2Q"/>
    <s v="g10LD3Xsh2Q"/>
    <s v="{'positive': 97, 'neutral': 87, 'negative': 66}"/>
    <n v="0.59509202453987697"/>
    <s v="PG-13"/>
    <x v="5"/>
    <n v="2016"/>
    <s v="December 2, 2016 (United States)"/>
    <n v="12000"/>
    <s v="Brad Peyton"/>
    <x v="766"/>
    <s v="Aaron Eckhart"/>
    <s v="United States"/>
    <n v="5000000"/>
    <x v="932"/>
    <x v="228"/>
    <x v="41"/>
  </r>
  <r>
    <x v="890"/>
    <s v="https://www.youtube.com/watch?v=DU3BR_9WMgI"/>
    <s v="DU3BR_9WMgI"/>
    <s v="{'positive': 87, 'neutral': 48, 'negative': 46}"/>
    <n v="0.65413533834586401"/>
    <s v="PG-13"/>
    <x v="2"/>
    <n v="2016"/>
    <s v="February 10, 2016 (France)"/>
    <n v="10000"/>
    <s v="Anne Fontaine"/>
    <x v="767"/>
    <s v="Lou de LaÃ¢ge"/>
    <s v="France"/>
    <m/>
    <x v="933"/>
    <x v="256"/>
    <x v="73"/>
  </r>
  <r>
    <x v="891"/>
    <s v="https://www.youtube.com/watch?v=ue80QwXMRHg"/>
    <s v="ue80QwXMRHg"/>
    <s v="{'positive': 113, 'neutral': 101, 'negative': 37}"/>
    <n v="0.75333333333333297"/>
    <s v="PG-13"/>
    <x v="3"/>
    <n v="2017"/>
    <s v="November 3, 2017 (United States)"/>
    <n v="628000"/>
    <s v="Taika Waititi"/>
    <x v="768"/>
    <s v="Chris Hemsworth"/>
    <s v="United States"/>
    <n v="180000000"/>
    <x v="934"/>
    <x v="22"/>
    <x v="54"/>
  </r>
  <r>
    <x v="892"/>
    <s v="https://www.youtube.com/watch?v=LtJ60u7SUSw"/>
    <s v="LtJ60u7SUSw"/>
    <s v="{'positive': 73, 'neutral': 82, 'negative': 96}"/>
    <n v="0.43195266272189298"/>
    <s v="PG-13"/>
    <x v="7"/>
    <n v="2017"/>
    <s v="December 22, 2017 (United States)"/>
    <n v="179000"/>
    <s v="Joe Wright"/>
    <x v="655"/>
    <s v="Gary Oldman"/>
    <s v="United Kingdom"/>
    <n v="30000000"/>
    <x v="935"/>
    <x v="3"/>
    <x v="32"/>
  </r>
  <r>
    <x v="893"/>
    <s v="https://www.youtube.com/watch?v=IpKmt4MpctM"/>
    <s v="IpKmt4MpctM"/>
    <s v="{'positive': 88, 'neutral': 99, 'negative': 63}"/>
    <n v="0.58278145695364203"/>
    <s v="R"/>
    <x v="3"/>
    <n v="2017"/>
    <s v="August 18, 2017 (United States)"/>
    <n v="203000"/>
    <s v="Patrick Hughes"/>
    <x v="769"/>
    <s v="Ryan Reynolds"/>
    <s v="United States"/>
    <n v="30000000"/>
    <x v="936"/>
    <x v="61"/>
    <x v="28"/>
  </r>
  <r>
    <x v="894"/>
    <s v="https://www.youtube.com/watch?v=xKJmEC5ieOk"/>
    <s v="xKJmEC5ieOk"/>
    <s v="{'positive': 89, 'neutral': 117, 'negative': 44}"/>
    <n v="0.66917293233082698"/>
    <s v="R"/>
    <x v="5"/>
    <n v="2017"/>
    <s v="September 8, 2017 (United States)"/>
    <n v="478000"/>
    <s v="Andy Muschietti"/>
    <x v="770"/>
    <s v="Bill SkarsgÃ¥rd"/>
    <s v="United States"/>
    <n v="35000000"/>
    <x v="937"/>
    <x v="6"/>
    <x v="30"/>
  </r>
  <r>
    <x v="895"/>
    <s v="https://www.youtube.com/watch?v=rk-dF1lIbIg"/>
    <s v="rk-dF1lIbIg"/>
    <s v="{'positive': 111, 'neutral': 85, 'negative': 54}"/>
    <n v="0.67272727272727195"/>
    <s v="PG-13"/>
    <x v="3"/>
    <n v="2017"/>
    <s v="July 7, 2017 (United States)"/>
    <n v="540000"/>
    <s v="Jon Watts"/>
    <x v="771"/>
    <s v="Tom Holland"/>
    <s v="United States"/>
    <n v="175000000"/>
    <x v="938"/>
    <x v="2"/>
    <x v="74"/>
  </r>
  <r>
    <x v="896"/>
    <s v="https://www.youtube.com/watch?v=gCcx85zbxz4"/>
    <s v="gCcx85zbxz4"/>
    <s v="{'positive': 88, 'neutral': 111, 'negative': 51}"/>
    <n v="0.63309352517985595"/>
    <s v="R"/>
    <x v="3"/>
    <n v="2017"/>
    <s v="October 6, 2017 (United States)"/>
    <n v="486000"/>
    <s v="Denis Villeneuve"/>
    <x v="772"/>
    <s v="Harrison Ford"/>
    <s v="United States"/>
    <n v="150000000"/>
    <x v="939"/>
    <x v="20"/>
    <x v="24"/>
  </r>
  <r>
    <x v="897"/>
    <s v="https://www.youtube.com/watch?v=dW1BIid8Osg"/>
    <s v="dW1BIid8Osg"/>
    <s v="{'positive': 120, 'neutral': 102, 'negative': 28}"/>
    <n v="0.81081081081080997"/>
    <s v="PG-13"/>
    <x v="3"/>
    <n v="2017"/>
    <s v="May 5, 2017 (United States)"/>
    <n v="596000"/>
    <s v="James Gunn"/>
    <x v="168"/>
    <s v="Chris Pratt"/>
    <s v="United States"/>
    <n v="200000000"/>
    <x v="940"/>
    <x v="298"/>
    <x v="17"/>
  </r>
  <r>
    <x v="898"/>
    <s v="https://www.youtube.com/watch?v=2QKg5SZ_35I"/>
    <s v="2QKg5SZ_35I"/>
    <s v="{'positive': 118, 'neutral': 96, 'negative': 36}"/>
    <n v="0.76623376623376604"/>
    <s v="PG-13"/>
    <x v="3"/>
    <n v="2017"/>
    <s v="December 20, 2017 (United States)"/>
    <n v="336000"/>
    <s v="Jake Kasdan"/>
    <x v="773"/>
    <s v="Dwayne Johnson"/>
    <s v="United States"/>
    <n v="90000000"/>
    <x v="941"/>
    <x v="2"/>
    <x v="9"/>
  </r>
  <r>
    <x v="899"/>
    <s v="https://www.youtube.com/watch?v=eyKOgnaf0BU"/>
    <s v="eyKOgnaf0BU"/>
    <s v="{'positive': 96, 'neutral': 122, 'negative': 32}"/>
    <n v="0.75"/>
    <s v="R"/>
    <x v="3"/>
    <n v="2017"/>
    <s v="May 25, 2017 (United States)"/>
    <n v="170000"/>
    <s v="Seth Gordon"/>
    <x v="774"/>
    <s v="Dwayne Johnson"/>
    <s v="United Kingdom"/>
    <n v="69000000"/>
    <x v="942"/>
    <x v="7"/>
    <x v="1"/>
  </r>
  <r>
    <x v="900"/>
    <s v="https://www.youtube.com/watch?v=W1fklW6lESw"/>
    <s v="W1fklW6lESw"/>
    <s v="{'positive': 106, 'neutral': 103, 'negative': 41}"/>
    <n v="0.72108843537414902"/>
    <s v="PG-13"/>
    <x v="1"/>
    <n v="2017"/>
    <s v="September 8, 2017 (United States)"/>
    <n v="30000"/>
    <s v="Hallie Meyers-Shyer"/>
    <x v="775"/>
    <s v="Reese Witherspoon"/>
    <s v="United States"/>
    <n v="12000000"/>
    <x v="943"/>
    <x v="405"/>
    <x v="42"/>
  </r>
  <r>
    <x v="901"/>
    <s v="https://www.youtube.com/watch?v=JwMKRevYa_M"/>
    <s v="JwMKRevYa_M"/>
    <s v="{'positive': 89, 'neutral': 89, 'negative': 72}"/>
    <n v="0.5527950310559"/>
    <s v="PG-13"/>
    <x v="3"/>
    <n v="2017"/>
    <s v="April 14, 2017 (United States)"/>
    <n v="214000"/>
    <s v="F. Gary Gray"/>
    <x v="776"/>
    <s v="Vin Diesel"/>
    <s v="China"/>
    <n v="250000000"/>
    <x v="944"/>
    <x v="1"/>
    <x v="17"/>
  </r>
  <r>
    <x v="902"/>
    <s v="https://www.youtube.com/watch?v=DzfpyUB60YY"/>
    <s v="DzfpyUB60YY"/>
    <s v="{'positive': 99, 'neutral': 83, 'negative': 68}"/>
    <n v="0.59281437125748504"/>
    <s v="R"/>
    <x v="5"/>
    <n v="2017"/>
    <s v="February 24, 2017 (United States)"/>
    <n v="517000"/>
    <s v="Jordan Peele"/>
    <x v="777"/>
    <s v="Daniel Kaluuya"/>
    <s v="United States"/>
    <n v="4500000"/>
    <x v="945"/>
    <x v="1"/>
    <x v="19"/>
  </r>
  <r>
    <x v="903"/>
    <s v="https://www.youtube.com/watch?v=F-eMt3SrfFU"/>
    <s v="F-eMt3SrfFU"/>
    <s v="{'positive': 84, 'neutral': 107, 'negative': 59}"/>
    <n v="0.58741258741258695"/>
    <s v="PG-13"/>
    <x v="3"/>
    <n v="2017"/>
    <s v="July 21, 2017 (United States)"/>
    <n v="582000"/>
    <s v="Christopher Nolan"/>
    <x v="778"/>
    <s v="Fionn Whitehead"/>
    <s v="United Kingdom"/>
    <n v="100000000"/>
    <x v="946"/>
    <x v="406"/>
    <x v="14"/>
  </r>
  <r>
    <x v="904"/>
    <s v="https://www.youtube.com/watch?v=zTvJJnoWIPk"/>
    <s v="zTvJJnoWIPk"/>
    <s v="{'positive': 99, 'neutral': 101, 'negative': 50}"/>
    <n v="0.66442953020134199"/>
    <s v="R"/>
    <x v="3"/>
    <n v="2017"/>
    <s v="June 28, 2017 (United States)"/>
    <n v="466000"/>
    <s v="Edgar Wright"/>
    <x v="229"/>
    <s v="Ansel Elgort"/>
    <s v="United Kingdom"/>
    <n v="34000000"/>
    <x v="947"/>
    <x v="85"/>
    <x v="20"/>
  </r>
  <r>
    <x v="905"/>
    <s v="https://www.youtube.com/watch?v=Div0iP65aZo"/>
    <s v="Div0iP65aZo"/>
    <s v="{'positive': 126, 'neutral': 99, 'negative': 25}"/>
    <n v="0.83443708609271505"/>
    <s v="R"/>
    <x v="3"/>
    <n v="2017"/>
    <s v="March 3, 2017 (United States)"/>
    <n v="674000"/>
    <s v="James Mangold"/>
    <x v="779"/>
    <s v="Hugh Jackman"/>
    <s v="United States"/>
    <n v="97000000"/>
    <x v="948"/>
    <x v="8"/>
    <x v="61"/>
  </r>
  <r>
    <x v="906"/>
    <s v="https://www.youtube.com/watch?v=1Q8fG0TtVAY"/>
    <s v="1Q8fG0TtVAY"/>
    <s v="{'positive': 103, 'neutral': 123, 'negative': 25}"/>
    <n v="0.8046875"/>
    <s v="PG-13"/>
    <x v="3"/>
    <n v="2017"/>
    <s v="June 2, 2017 (United States)"/>
    <n v="600000"/>
    <s v="Patty Jenkins"/>
    <x v="780"/>
    <s v="Gal Gadot"/>
    <s v="United States"/>
    <n v="149000000"/>
    <x v="949"/>
    <x v="0"/>
    <x v="76"/>
  </r>
  <r>
    <x v="907"/>
    <s v="https://www.youtube.com/watch?v=svnAD0TApb8"/>
    <s v="svnAD0TApb8"/>
    <s v="{'positive': 70, 'neutral': 114, 'negative': 67}"/>
    <n v="0.51094890510948898"/>
    <s v="R"/>
    <x v="5"/>
    <n v="2017"/>
    <s v="May 19, 2017 (United States)"/>
    <n v="261000"/>
    <s v="Ridley Scott"/>
    <x v="781"/>
    <s v="Michael Fassbender"/>
    <s v="United States"/>
    <n v="97000000"/>
    <x v="950"/>
    <x v="8"/>
    <x v="37"/>
  </r>
  <r>
    <x v="908"/>
    <s v="https://www.youtube.com/watch?v=ChpLV9AMqm4"/>
    <s v="ChpLV9AMqm4"/>
    <s v="{'positive': 84, 'neutral': 120, 'negative': 46}"/>
    <n v="0.64615384615384597"/>
    <s v="R"/>
    <x v="3"/>
    <n v="2017"/>
    <s v="February 10, 2017 (United States)"/>
    <n v="385000"/>
    <s v="Chad Stahelski"/>
    <x v="627"/>
    <s v="Keanu Reeves"/>
    <s v="United States"/>
    <n v="40000000"/>
    <x v="951"/>
    <x v="61"/>
    <x v="37"/>
  </r>
  <r>
    <x v="909"/>
    <s v="https://www.youtube.com/watch?v=ngiK1gQKgK8"/>
    <s v="ngiK1gQKgK8"/>
    <s v="{'positive': 117, 'neutral': 96, 'negative': 37}"/>
    <n v="0.75974025974025905"/>
    <s v="PG"/>
    <x v="2"/>
    <n v="2017"/>
    <s v="November 17, 2017 (United States)"/>
    <n v="150000"/>
    <s v="Stephen Chbosky"/>
    <x v="46"/>
    <s v="Jacob Tremblay"/>
    <s v="United States"/>
    <n v="20000000"/>
    <x v="952"/>
    <x v="104"/>
    <x v="20"/>
  </r>
  <r>
    <x v="910"/>
    <s v="https://www.youtube.com/watch?v=3cxixDgHUYw"/>
    <s v="3cxixDgHUYw"/>
    <s v="{'positive': 86, 'neutral': 112, 'negative': 52}"/>
    <n v="0.623188405797101"/>
    <s v="PG-13"/>
    <x v="3"/>
    <n v="2017"/>
    <s v="November 17, 2017 (United States)"/>
    <n v="418000"/>
    <s v="Zack Snyder"/>
    <x v="782"/>
    <s v="Ben Affleck"/>
    <s v="United States"/>
    <n v="300000000"/>
    <x v="953"/>
    <x v="0"/>
    <x v="16"/>
  </r>
  <r>
    <x v="911"/>
    <s v="https://www.youtube.com/watch?v=XpICoc65uh0"/>
    <s v="XpICoc65uh0"/>
    <s v="{'positive': 88, 'neutral': 69, 'negative': 93}"/>
    <n v="0.48618784530386699"/>
    <s v="R"/>
    <x v="2"/>
    <n v="2017"/>
    <s v="September 15, 2017 (United States)"/>
    <n v="200000"/>
    <s v="Darren Aronofsky"/>
    <x v="172"/>
    <s v="Jennifer Lawrence"/>
    <s v="United States"/>
    <n v="30000000"/>
    <x v="954"/>
    <x v="7"/>
    <x v="11"/>
  </r>
  <r>
    <x v="912"/>
    <s v="https://www.youtube.com/watch?v=Hgeu5rhoxxY"/>
    <s v="Hgeu5rhoxxY"/>
    <s v="{'positive': 98, 'neutral': 94, 'negative': 58}"/>
    <n v="0.62820512820512797"/>
    <s v="PG-13"/>
    <x v="3"/>
    <n v="2017"/>
    <s v="May 26, 2017 (United States)"/>
    <n v="275000"/>
    <s v="Joachim RÃ¸nning"/>
    <x v="263"/>
    <s v="Johnny Depp"/>
    <s v="United States"/>
    <n v="230000000"/>
    <x v="955"/>
    <x v="22"/>
    <x v="3"/>
  </r>
  <r>
    <x v="913"/>
    <s v="https://www.youtube.com/watch?v=XFYWazblaUA"/>
    <s v="XFYWazblaUA"/>
    <s v="{'positive': 127, 'neutral': 85, 'negative': 38}"/>
    <n v="0.76969696969696899"/>
    <s v="R"/>
    <x v="0"/>
    <n v="2017"/>
    <s v="December 22, 2017 (United States)"/>
    <n v="386000"/>
    <s v="Guillermo del Toro"/>
    <x v="149"/>
    <s v="Sally Hawkins"/>
    <s v="United States"/>
    <n v="19400000"/>
    <x v="956"/>
    <x v="407"/>
    <x v="45"/>
  </r>
  <r>
    <x v="914"/>
    <s v="https://www.youtube.com/watch?v=HEVonh8bjC0"/>
    <s v="HEVonh8bjC0"/>
    <s v="{'positive': 113, 'neutral': 92, 'negative': 45}"/>
    <n v="0.715189873417721"/>
    <s v="R"/>
    <x v="2"/>
    <n v="2017"/>
    <s v="April 27, 2018 (United States)"/>
    <n v="27000"/>
    <s v="SebastiÃ¡n Lelio"/>
    <x v="783"/>
    <s v="Rachel Weisz"/>
    <s v="Ireland"/>
    <n v="6000000"/>
    <x v="957"/>
    <x v="408"/>
    <x v="43"/>
  </r>
  <r>
    <x v="915"/>
    <s v="https://www.youtube.com/watch?v=44LdLqgOpjo"/>
    <s v="44LdLqgOpjo"/>
    <s v="{'positive': 99, 'neutral': 113, 'negative': 38}"/>
    <n v="0.72262773722627704"/>
    <s v="PG-13"/>
    <x v="3"/>
    <n v="2017"/>
    <s v="March 10, 2017 (United States)"/>
    <n v="293000"/>
    <s v="Jordan Vogt-Roberts"/>
    <x v="64"/>
    <s v="Tom Hiddleston"/>
    <s v="United States"/>
    <n v="185000000"/>
    <x v="958"/>
    <x v="0"/>
    <x v="28"/>
  </r>
  <r>
    <x v="916"/>
    <s v="https://www.youtube.com/watch?v=6Nxc-3WpMbg"/>
    <s v="6Nxc-3WpMbg"/>
    <s v="{'positive': 123, 'neutral': 91, 'negative': 36}"/>
    <n v="0.77358490566037696"/>
    <s v="R"/>
    <x v="3"/>
    <n v="2017"/>
    <s v="September 22, 2017 (United States)"/>
    <n v="286000"/>
    <s v="Matthew Vaughn"/>
    <x v="218"/>
    <s v="Taron Egerton"/>
    <s v="United Kingdom"/>
    <n v="104000000"/>
    <x v="959"/>
    <x v="8"/>
    <x v="76"/>
  </r>
  <r>
    <x v="917"/>
    <s v="https://www.youtube.com/watch?v=3aZ3r-84EQc"/>
    <s v="3aZ3r-84EQc"/>
    <s v="{'positive': 14, 'neutral': 4, 'negative': 7}"/>
    <n v="0.66666666666666596"/>
    <s v="R"/>
    <x v="1"/>
    <n v="2017"/>
    <s v="December 1, 2017 (United States)"/>
    <n v="456000"/>
    <s v="Martin McDonagh"/>
    <x v="288"/>
    <s v="Frances McDormand"/>
    <s v="United Kingdom"/>
    <n v="15000000"/>
    <x v="960"/>
    <x v="364"/>
    <x v="73"/>
  </r>
  <r>
    <x v="918"/>
    <s v="https://www.youtube.com/watch?v=oQMc7Sq36mI"/>
    <s v="oQMc7Sq36mI"/>
    <s v="{'positive': 67, 'neutral': 79, 'negative': 104}"/>
    <n v="0.391812865497076"/>
    <s v="R"/>
    <x v="4"/>
    <n v="2017"/>
    <s v="May 11, 2018 (United States)"/>
    <n v="11000"/>
    <s v="Michael Pearce"/>
    <x v="784"/>
    <s v="Jessie Buckley"/>
    <s v="United Kingdom"/>
    <m/>
    <x v="961"/>
    <x v="409"/>
    <x v="23"/>
  </r>
  <r>
    <x v="919"/>
    <s v="https://www.youtube.com/watch?v=OXZQ5DfSAAc"/>
    <s v="OXZQ5DfSAAc"/>
    <s v="{'positive': 105, 'neutral': 95, 'negative': 51}"/>
    <n v="0.67307692307692302"/>
    <s v="R"/>
    <x v="7"/>
    <n v="2017"/>
    <s v="January 19, 2018 (United States)"/>
    <n v="193000"/>
    <s v="Craig Gillespie"/>
    <x v="740"/>
    <s v="Margot Robbie"/>
    <s v="United States"/>
    <n v="11000000"/>
    <x v="962"/>
    <x v="410"/>
    <x v="9"/>
  </r>
  <r>
    <x v="920"/>
    <s v="https://www.youtube.com/watch?v=yIUube1pSC0"/>
    <s v="yIUube1pSC0"/>
    <s v="{'positive': 117, 'neutral': 96, 'negative': 37}"/>
    <n v="0.75974025974025905"/>
    <s v="R"/>
    <x v="3"/>
    <n v="2017"/>
    <s v="July 28, 2017 (United States)"/>
    <n v="182000"/>
    <s v="David Leitch"/>
    <x v="531"/>
    <s v="Charlize Theron"/>
    <s v="United States"/>
    <n v="30000000"/>
    <x v="963"/>
    <x v="3"/>
    <x v="73"/>
  </r>
  <r>
    <x v="921"/>
    <s v="https://www.youtube.com/watch?v=s7WuKdVhrmA"/>
    <s v="s7WuKdVhrmA"/>
    <s v="{'positive': 128, 'neutral': 55, 'negative': 67}"/>
    <n v="0.65641025641025597"/>
    <s v="R"/>
    <x v="4"/>
    <n v="2017"/>
    <s v="August 18, 2017 (United States)"/>
    <n v="217000"/>
    <s v="Taylor Sheridan"/>
    <x v="785"/>
    <s v="Elizabeth Olsen"/>
    <s v="United Kingdom"/>
    <n v="11000000"/>
    <x v="964"/>
    <x v="411"/>
    <x v="23"/>
  </r>
  <r>
    <x v="922"/>
    <s v="https://www.youtube.com/watch?v=Mq4m3yAoW8E"/>
    <s v="Mq4m3yAoW8E"/>
    <s v="{'positive': 104, 'neutral': 91, 'negative': 55}"/>
    <n v="0.65408805031446504"/>
    <s v="PG-13"/>
    <x v="4"/>
    <n v="2017"/>
    <s v="November 10, 2017 (United States)"/>
    <n v="221000"/>
    <s v="Kenneth Branagh"/>
    <x v="786"/>
    <s v="Kenneth Branagh"/>
    <s v="Malta"/>
    <n v="55000000"/>
    <x v="965"/>
    <x v="8"/>
    <x v="43"/>
  </r>
  <r>
    <x v="923"/>
    <s v="https://www.youtube.com/watch?v=jIM4-HLtUM0"/>
    <s v="jIM4-HLtUM0"/>
    <s v="{'positive': 155, 'neutral': 52, 'negative': 43}"/>
    <n v="0.78282828282828198"/>
    <s v="PG-13"/>
    <x v="3"/>
    <n v="2017"/>
    <s v="May 12, 2017 (United States)"/>
    <n v="200000"/>
    <s v="Guy Ritchie"/>
    <x v="255"/>
    <s v="Charlie Hunnam"/>
    <s v="United Kingdom"/>
    <n v="175000000"/>
    <x v="966"/>
    <x v="0"/>
    <x v="66"/>
  </r>
  <r>
    <x v="924"/>
    <s v="https://www.youtube.com/watch?v=cNi_HC839Wo"/>
    <s v="cNi_HC839Wo"/>
    <s v="{'positive': 125, 'neutral': 80, 'negative': 45}"/>
    <n v="0.73529411764705799"/>
    <s v="R"/>
    <x v="1"/>
    <n v="2017"/>
    <s v="December 1, 2017 (United States)"/>
    <n v="254000"/>
    <s v="Greta Gerwig"/>
    <x v="787"/>
    <s v="Saoirse Ronan"/>
    <s v="United States"/>
    <n v="10000000"/>
    <x v="967"/>
    <x v="412"/>
    <x v="18"/>
  </r>
  <r>
    <x v="925"/>
    <s v="https://www.youtube.com/watch?v=CQFdGfwChtw"/>
    <s v="CQFdGfwChtw"/>
    <s v="{'positive': 81, 'neutral': 43, 'negative': 127}"/>
    <n v="0.38942307692307598"/>
    <s v="R"/>
    <x v="2"/>
    <n v="2017"/>
    <s v="November 3, 2017 (United States)"/>
    <n v="132000"/>
    <s v="Yorgos Lanthimos"/>
    <x v="788"/>
    <s v="Barry G. Bernson"/>
    <s v="Ireland"/>
    <m/>
    <x v="968"/>
    <x v="413"/>
    <x v="11"/>
  </r>
  <r>
    <x v="926"/>
    <s v="https://www.youtube.com/watch?v=aPzvKH8AVf0"/>
    <s v="aPzvKH8AVf0"/>
    <s v="{'positive': 118, 'neutral': 80, 'negative': 52}"/>
    <n v="0.69411764705882295"/>
    <s v="PG-13"/>
    <x v="1"/>
    <n v="2017"/>
    <s v="August 18, 2017 (United States)"/>
    <n v="137000"/>
    <s v="Steven Soderbergh"/>
    <x v="789"/>
    <s v="Channing Tatum"/>
    <s v="United States"/>
    <n v="29000000"/>
    <x v="969"/>
    <x v="414"/>
    <x v="28"/>
  </r>
  <r>
    <x v="927"/>
    <s v="https://www.youtube.com/watch?v=vnLqJLeTMVU"/>
    <s v="vnLqJLeTMVU"/>
    <s v="{'positive': 91, 'neutral': 109, 'negative': 50}"/>
    <n v="0.64539007092198497"/>
    <s v="R"/>
    <x v="2"/>
    <n v="2017"/>
    <s v="February 10, 2017 (United States)"/>
    <n v="95000"/>
    <s v="James Foley"/>
    <x v="790"/>
    <s v="Dakota Johnson"/>
    <s v="United States"/>
    <n v="55000000"/>
    <x v="970"/>
    <x v="1"/>
    <x v="28"/>
  </r>
  <r>
    <x v="928"/>
    <s v="https://www.youtube.com/watch?v=1NTaDm3atkc"/>
    <s v="1NTaDm3atkc"/>
    <s v="{'positive': 87, 'neutral': 109, 'negative': 54}"/>
    <n v="0.61702127659574402"/>
    <s v="PG-13"/>
    <x v="1"/>
    <n v="2017"/>
    <s v="October 13, 2017 (United States)"/>
    <n v="124000"/>
    <s v="Christopher Landon"/>
    <x v="791"/>
    <s v="Jessica Rothe"/>
    <s v="United States"/>
    <n v="4800000"/>
    <x v="971"/>
    <x v="1"/>
    <x v="27"/>
  </r>
  <r>
    <x v="929"/>
    <s v="https://www.youtube.com/watch?v=AntcyqJ6brc"/>
    <s v="AntcyqJ6brc"/>
    <s v="{'positive': 90, 'neutral': 90, 'negative': 70}"/>
    <n v="0.5625"/>
    <s v="PG-13"/>
    <x v="3"/>
    <n v="2017"/>
    <s v="June 21, 2017 (United States)"/>
    <n v="140000"/>
    <s v="Michael Bay"/>
    <x v="792"/>
    <s v="Mark Wahlberg"/>
    <s v="United States"/>
    <n v="217000000"/>
    <x v="972"/>
    <x v="7"/>
    <x v="64"/>
  </r>
  <r>
    <x v="930"/>
    <s v="https://www.youtube.com/watch?v=AVyGCxHZ_Ko"/>
    <s v="AVyGCxHZ_Ko"/>
    <s v="{'positive': 141, 'neutral': 64, 'negative': 45}"/>
    <n v="0.75806451612903203"/>
    <s v="R"/>
    <x v="4"/>
    <n v="2017"/>
    <s v="August 25, 2017 (United States)"/>
    <n v="100000"/>
    <s v="Benny Safdie"/>
    <x v="793"/>
    <s v="Robert Pattinson"/>
    <s v="United States"/>
    <n v="4500000"/>
    <x v="973"/>
    <x v="415"/>
    <x v="56"/>
  </r>
  <r>
    <x v="931"/>
    <s v="https://www.youtube.com/watch?v=tRkb1X9ovI4"/>
    <s v="tRkb1X9ovI4"/>
    <s v="{'positive': 118, 'neutral': 71, 'negative': 61}"/>
    <n v="0.65921787709497204"/>
    <s v="TV-MA"/>
    <x v="8"/>
    <n v="1995"/>
    <s v="March 29, 1996 (United States)"/>
    <n v="133000"/>
    <s v="Mamoru Oshii"/>
    <x v="794"/>
    <s v="Atsuko Tanaka"/>
    <s v="Japan"/>
    <m/>
    <x v="974"/>
    <x v="360"/>
    <x v="52"/>
  </r>
  <r>
    <x v="931"/>
    <s v="https://www.youtube.com/watch?v=tRkb1X9ovI4"/>
    <s v="tRkb1X9ovI4"/>
    <s v="{'positive': 118, 'neutral': 71, 'negative': 61}"/>
    <n v="0.65921787709497204"/>
    <s v="PG-13"/>
    <x v="3"/>
    <n v="2017"/>
    <s v="March 31, 2017 (United States)"/>
    <n v="202000"/>
    <s v="Rupert Sanders"/>
    <x v="794"/>
    <s v="Scarlett Johansson"/>
    <s v="United States"/>
    <n v="110000000"/>
    <x v="975"/>
    <x v="7"/>
    <x v="23"/>
  </r>
  <r>
    <x v="932"/>
    <s v="https://www.youtube.com/watch?v=Vu4UPet8Nyc"/>
    <s v="Vu4UPet8Nyc"/>
    <s v="{'positive': 135, 'neutral': 89, 'negative': 26}"/>
    <n v="0.83850931677018603"/>
    <s v="R"/>
    <x v="7"/>
    <n v="2017"/>
    <s v="January 5, 2018 (United States)"/>
    <n v="153000"/>
    <s v="Aaron Sorkin"/>
    <x v="269"/>
    <s v="Jessica Chastain"/>
    <s v="China"/>
    <n v="30000000"/>
    <x v="976"/>
    <x v="416"/>
    <x v="4"/>
  </r>
  <r>
    <x v="933"/>
    <s v="https://www.youtube.com/watch?v=1M5cj4UmscE"/>
    <s v="1M5cj4UmscE"/>
    <s v="{'positive': 136, 'neutral': 60, 'negative': 54}"/>
    <n v="0.71578947368420998"/>
    <s v="R"/>
    <x v="2"/>
    <n v="2017"/>
    <s v="January 26, 2018 (United States)"/>
    <n v="76000"/>
    <s v="Scott Cooper"/>
    <x v="377"/>
    <s v="Scott Shepherd"/>
    <s v="United States"/>
    <n v="39000000"/>
    <x v="977"/>
    <x v="417"/>
    <x v="6"/>
  </r>
  <r>
    <x v="934"/>
    <s v="https://www.youtube.com/watch?v=NNrK7xVG3PM"/>
    <s v="NNrK7xVG3PM"/>
    <s v="{'positive': 129, 'neutral': 72, 'negative': 49}"/>
    <n v="0.72471910112359506"/>
    <s v="PG-13"/>
    <x v="3"/>
    <n v="2017"/>
    <s v="July 21, 2017 (United States)"/>
    <n v="168000"/>
    <s v="Luc Besson"/>
    <x v="795"/>
    <s v="Dane DeHaan"/>
    <s v="France"/>
    <n v="177200000"/>
    <x v="978"/>
    <x v="27"/>
    <x v="17"/>
  </r>
  <r>
    <x v="935"/>
    <s v="https://www.youtube.com/watch?v=GjwfqXTebIY"/>
    <s v="GjwfqXTebIY"/>
    <s v="{'positive': 93, 'neutral': 88, 'negative': 69}"/>
    <n v="0.57407407407407396"/>
    <s v="PG-13"/>
    <x v="3"/>
    <n v="2017"/>
    <s v="August 4, 2017 (United States)"/>
    <n v="131000"/>
    <s v="Nikolaj Arcel"/>
    <x v="156"/>
    <s v="Idris Elba"/>
    <s v="United States"/>
    <n v="60000000"/>
    <x v="979"/>
    <x v="2"/>
    <x v="26"/>
  </r>
  <r>
    <x v="936"/>
    <s v="https://www.youtube.com/watch?v=aVsOXRgjeeU"/>
    <s v="aVsOXRgjeeU"/>
    <s v="{'positive': 108, 'neutral': 96, 'negative': 46}"/>
    <n v="0.70129870129870098"/>
    <s v="PG-13"/>
    <x v="1"/>
    <n v="2017"/>
    <s v="December 22, 2017 (United States)"/>
    <n v="58000"/>
    <s v="Trish Sie"/>
    <x v="796"/>
    <s v="Anna Kendrick"/>
    <s v="United States"/>
    <n v="45000000"/>
    <x v="980"/>
    <x v="418"/>
    <x v="34"/>
  </r>
  <r>
    <x v="937"/>
    <s v="https://www.youtube.com/watch?v=r9rNf-cLWKU"/>
    <s v="r9rNf-cLWKU"/>
    <s v="{'positive': 107, 'neutral': 86, 'negative': 57}"/>
    <n v="0.65243902439024304"/>
    <s v="R"/>
    <x v="3"/>
    <n v="2017"/>
    <s v="September 15, 2017 (United States)"/>
    <n v="75000"/>
    <s v="Michael Cuesta"/>
    <x v="797"/>
    <s v="Dylan O'Brien"/>
    <s v="United States"/>
    <n v="33000000"/>
    <x v="981"/>
    <x v="196"/>
    <x v="35"/>
  </r>
  <r>
    <x v="938"/>
    <s v="https://www.youtube.com/watch?v=R8oYYg75Qvg"/>
    <s v="R8oYYg75Qvg"/>
    <s v="{'positive': 108, 'neutral': 64, 'negative': 78}"/>
    <n v="0.58064516129032195"/>
    <s v="R"/>
    <x v="4"/>
    <n v="2017"/>
    <s v="April 6, 2018 (United States)"/>
    <n v="109000"/>
    <s v="Lynne Ramsay"/>
    <x v="491"/>
    <s v="Joaquin Phoenix"/>
    <s v="United Kingdom"/>
    <m/>
    <x v="982"/>
    <x v="161"/>
    <x v="48"/>
  </r>
  <r>
    <x v="939"/>
    <s v="https://www.youtube.com/watch?v=WwQ-NH1rRT4"/>
    <s v="WwQ-NH1rRT4"/>
    <s v="{'positive': 116, 'neutral': 70, 'negative': 64}"/>
    <n v="0.64444444444444404"/>
    <s v="R"/>
    <x v="2"/>
    <n v="2017"/>
    <s v="November 10, 2017 (United Kingdom)"/>
    <n v="101000"/>
    <s v="Sean Baker"/>
    <x v="565"/>
    <s v="Brooklynn Prince"/>
    <s v="United States"/>
    <n v="2000000"/>
    <x v="983"/>
    <x v="419"/>
    <x v="35"/>
  </r>
  <r>
    <x v="940"/>
    <s v="https://www.youtube.com/watch?v=cuA-xqBw4jE"/>
    <s v="cuA-xqBw4jE"/>
    <s v="{'positive': 86, 'neutral': 86, 'negative': 78}"/>
    <n v="0.52439024390243905"/>
    <s v="R"/>
    <x v="1"/>
    <n v="1999"/>
    <s v="April 16, 1999 (United States)"/>
    <n v="47000"/>
    <s v="Ted Demme"/>
    <x v="798"/>
    <s v="Eddie Murphy"/>
    <s v="United States"/>
    <n v="80000000"/>
    <x v="984"/>
    <x v="129"/>
    <x v="47"/>
  </r>
  <r>
    <x v="940"/>
    <s v="https://www.youtube.com/watch?v=cuA-xqBw4jE"/>
    <s v="cuA-xqBw4jE"/>
    <s v="{'positive': 86, 'neutral': 86, 'negative': 78}"/>
    <n v="0.52439024390243905"/>
    <s v="R"/>
    <x v="5"/>
    <n v="2017"/>
    <s v="March 24, 2017 (United States)"/>
    <n v="213000"/>
    <s v="Daniel Espinosa"/>
    <x v="799"/>
    <s v="Jake Gyllenhaal"/>
    <s v="United Kingdom"/>
    <n v="58000000"/>
    <x v="985"/>
    <x v="2"/>
    <x v="19"/>
  </r>
  <r>
    <x v="941"/>
    <s v="https://www.youtube.com/watch?v=x7CAjpdRaXU"/>
    <s v="x7CAjpdRaXU"/>
    <s v="{'positive': 116, 'neutral': 101, 'negative': 33}"/>
    <n v="0.778523489932885"/>
    <s v="PG-13"/>
    <x v="2"/>
    <n v="2017"/>
    <s v="April 12, 2017 (United States)"/>
    <n v="105000"/>
    <s v="Marc Webb"/>
    <x v="800"/>
    <s v="Chris Evans"/>
    <s v="United States"/>
    <n v="7000000"/>
    <x v="986"/>
    <x v="420"/>
    <x v="29"/>
  </r>
  <r>
    <x v="942"/>
    <s v="https://www.youtube.com/watch?v=xNsiQMeSvMk"/>
    <s v="xNsiQMeSvMk"/>
    <s v="{'positive': 118, 'neutral': 93, 'negative': 39}"/>
    <n v="0.75159235668789803"/>
    <s v="R"/>
    <x v="2"/>
    <n v="2017"/>
    <s v="January 19, 2018 (United States)"/>
    <n v="118000"/>
    <s v="Paul Thomas Anderson"/>
    <x v="216"/>
    <s v="Vicky Krieps"/>
    <s v="United States"/>
    <n v="35000000"/>
    <x v="987"/>
    <x v="3"/>
    <x v="54"/>
  </r>
  <r>
    <x v="943"/>
    <s v="https://www.youtube.com/watch?v=EWw7rCHcduQ"/>
    <s v="EWw7rCHcduQ"/>
    <s v="{'positive': 127, 'neutral': 76, 'negative': 47}"/>
    <n v="0.72988505747126398"/>
    <s v="PG-13"/>
    <x v="1"/>
    <n v="2017"/>
    <s v="January 11, 2019 (United States)"/>
    <n v="49000"/>
    <s v="Neil Burger"/>
    <x v="801"/>
    <s v="Kevin Hart"/>
    <s v="United States"/>
    <n v="37500000"/>
    <x v="988"/>
    <x v="421"/>
    <x v="66"/>
  </r>
  <r>
    <x v="944"/>
    <s v="https://www.youtube.com/watch?v=Y8tpKbrN9Uo"/>
    <s v="Y8tpKbrN9Uo"/>
    <s v="{'positive': 94, 'neutral': 99, 'negative': 57}"/>
    <n v="0.62251655629139002"/>
    <s v="R"/>
    <x v="2"/>
    <n v="2017"/>
    <s v="May 26, 2017 (United States)"/>
    <n v="23000"/>
    <s v="Cate Shortland"/>
    <x v="802"/>
    <s v="Teresa Palmer"/>
    <s v="Australia"/>
    <m/>
    <x v="989"/>
    <x v="422"/>
    <x v="1"/>
  </r>
  <r>
    <x v="945"/>
    <s v="https://www.youtube.com/watch?v=KisPhy7T__Q"/>
    <s v="KisPhy7T__Q"/>
    <s v="{'positive': 71, 'neutral': 114, 'negative': 65}"/>
    <n v="0.52205882352941102"/>
    <s v="R"/>
    <x v="5"/>
    <n v="2017"/>
    <s v="August 11, 2017 (United States)"/>
    <n v="120000"/>
    <s v="David F. Sandberg"/>
    <x v="653"/>
    <s v="Anthony LaPaglia"/>
    <s v="United States"/>
    <n v="15000000"/>
    <x v="990"/>
    <x v="6"/>
    <x v="13"/>
  </r>
  <r>
    <x v="946"/>
    <s v="https://www.youtube.com/watch?v=AEBIJRAkujM"/>
    <s v="AEBIJRAkujM"/>
    <s v="{'positive': 118, 'neutral': 76, 'negative': 56}"/>
    <n v="0.67816091954022895"/>
    <s v="R"/>
    <x v="3"/>
    <n v="2017"/>
    <s v="September 29, 2017 (United States)"/>
    <n v="165000"/>
    <s v="Doug Liman"/>
    <x v="803"/>
    <s v="Tom Cruise"/>
    <s v="United States"/>
    <n v="50000000"/>
    <x v="991"/>
    <x v="423"/>
    <x v="73"/>
  </r>
  <r>
    <x v="947"/>
    <s v="https://www.youtube.com/watch?v=qxjPjPzQ1iU"/>
    <s v="qxjPjPzQ1iU"/>
    <s v="{'positive': 84, 'neutral': 103, 'negative': 63}"/>
    <n v="0.57142857142857095"/>
    <s v="PG-13"/>
    <x v="3"/>
    <n v="2017"/>
    <s v="July 14, 2017 (United States)"/>
    <n v="235000"/>
    <s v="Matt Reeves"/>
    <x v="672"/>
    <s v="Andy Serkis"/>
    <s v="United States"/>
    <n v="150000000"/>
    <x v="992"/>
    <x v="8"/>
    <x v="4"/>
  </r>
  <r>
    <x v="948"/>
    <s v="https://www.youtube.com/watch?v=EuOlYPSEzSc"/>
    <s v="EuOlYPSEzSc"/>
    <s v="{'positive': 86, 'neutral': 122, 'negative': 42}"/>
    <n v="0.671875"/>
    <s v="PG-13"/>
    <x v="3"/>
    <n v="2017"/>
    <s v="October 20, 2017 (United States)"/>
    <n v="99000"/>
    <s v="Dean Devlin"/>
    <x v="643"/>
    <s v="Gerard Butler"/>
    <s v="United States"/>
    <n v="120000000"/>
    <x v="993"/>
    <x v="0"/>
    <x v="13"/>
  </r>
  <r>
    <x v="949"/>
    <s v="https://www.youtube.com/watch?v=QUlr8Am4zQ0"/>
    <s v="QUlr8Am4zQ0"/>
    <s v="{'positive': 81, 'neutral': 101, 'negative': 68}"/>
    <n v="0.54362416107382505"/>
    <s v="PG-13"/>
    <x v="2"/>
    <n v="2017"/>
    <s v="April 28, 2017 (United States)"/>
    <n v="87000"/>
    <s v="James Ponsoldt"/>
    <x v="804"/>
    <s v="Emma Watson"/>
    <s v="United Arab Emirates"/>
    <n v="18000000"/>
    <x v="994"/>
    <x v="424"/>
    <x v="33"/>
  </r>
  <r>
    <x v="950"/>
    <s v="https://www.youtube.com/watch?v=oIB4jNYeRY4"/>
    <s v="oIB4jNYeRY4"/>
    <s v="{'positive': 98, 'neutral': 98, 'negative': 54}"/>
    <n v="0.64473684210526305"/>
    <s v="R"/>
    <x v="1"/>
    <n v="2017"/>
    <s v="June 16, 2017 (United States)"/>
    <n v="49000"/>
    <s v="Lucia Aniello"/>
    <x v="805"/>
    <s v="Scarlett Johansson"/>
    <s v="United States"/>
    <n v="20000000"/>
    <x v="995"/>
    <x v="425"/>
    <x v="29"/>
  </r>
  <r>
    <x v="951"/>
    <s v="https://www.youtube.com/watch?v=-ziu6JzJTZ0"/>
    <e v="#NAME?"/>
    <s v="{'positive': 99, 'neutral': 128, 'negative': 23}"/>
    <n v="0.81147540983606503"/>
    <s v="PG-13"/>
    <x v="3"/>
    <n v="2017"/>
    <s v="January 20, 2017 (United States)"/>
    <n v="88000"/>
    <s v="D.J. Caruso"/>
    <x v="94"/>
    <s v="Vin Diesel"/>
    <s v="China"/>
    <n v="85000000"/>
    <x v="996"/>
    <x v="7"/>
    <x v="23"/>
  </r>
  <r>
    <x v="952"/>
    <s v="https://www.youtube.com/watch?v=IjHgzkQM2Sg"/>
    <s v="IjHgzkQM2Sg"/>
    <s v="{'positive': 103, 'neutral': 89, 'negative': 58}"/>
    <n v="0.63975155279503104"/>
    <s v="PG-13"/>
    <x v="3"/>
    <n v="1999"/>
    <s v="May 7, 1999 (United States)"/>
    <n v="401000"/>
    <s v="Stephen Sommers"/>
    <x v="806"/>
    <s v="Brendan Fraser"/>
    <s v="United States"/>
    <n v="80000000"/>
    <x v="997"/>
    <x v="1"/>
    <x v="7"/>
  </r>
  <r>
    <x v="952"/>
    <s v="https://www.youtube.com/watch?v=IjHgzkQM2Sg"/>
    <s v="IjHgzkQM2Sg"/>
    <s v="{'positive': 103, 'neutral': 89, 'negative': 58}"/>
    <n v="0.63975155279503104"/>
    <s v="PG-13"/>
    <x v="3"/>
    <n v="2017"/>
    <s v="June 9, 2017 (United States)"/>
    <n v="177000"/>
    <s v="Alex Kurtzman"/>
    <x v="332"/>
    <s v="Tom Cruise"/>
    <s v="United States"/>
    <n v="125000000"/>
    <x v="998"/>
    <x v="1"/>
    <x v="33"/>
  </r>
  <r>
    <x v="953"/>
    <s v="https://www.youtube.com/watch?v=nmgeiznfdLI"/>
    <s v="nmgeiznfdLI"/>
    <s v="{'positive': 91, 'neutral': 77, 'negative': 82}"/>
    <n v="0.52601156069364097"/>
    <s v="R"/>
    <x v="3"/>
    <n v="2017"/>
    <s v="March 24, 2017 (United States)"/>
    <n v="44000"/>
    <s v="Dax Shepard"/>
    <x v="807"/>
    <s v="Michael PeÃ±a"/>
    <s v="United States"/>
    <n v="25000000"/>
    <x v="999"/>
    <x v="426"/>
    <x v="15"/>
  </r>
  <r>
    <x v="954"/>
    <s v="https://www.youtube.com/watch?v=mQj4BkYf-HM"/>
    <s v="mQj4BkYf-HM"/>
    <s v="{'positive': 99, 'neutral': 63, 'negative': 53}"/>
    <n v="0.65131578947368396"/>
    <s v="PG-13"/>
    <x v="3"/>
    <n v="2017"/>
    <s v="October 20, 2017 (United States)"/>
    <n v="62000"/>
    <s v="Joseph Kosinski"/>
    <x v="808"/>
    <s v="Josh Brolin"/>
    <s v="United States"/>
    <n v="38000000"/>
    <x v="1000"/>
    <x v="2"/>
    <x v="6"/>
  </r>
  <r>
    <x v="955"/>
    <s v="https://www.youtube.com/watch?v=GRKXyeoWfco"/>
    <s v="GRKXyeoWfco"/>
    <s v="{'positive': 104, 'neutral': 84, 'negative': 62}"/>
    <n v="0.62650602409638501"/>
    <s v="R"/>
    <x v="2"/>
    <n v="2017"/>
    <s v="June 30, 2017 (United States)"/>
    <n v="54000"/>
    <s v="Sofia Coppola"/>
    <x v="162"/>
    <s v="Nicole Kidman"/>
    <s v="United States"/>
    <n v="10500000"/>
    <x v="1001"/>
    <x v="427"/>
    <x v="34"/>
  </r>
  <r>
    <x v="956"/>
    <s v="https://www.youtube.com/watch?v=GoR2Nm43wRA"/>
    <s v="GoR2Nm43wRA"/>
    <s v="{'positive': 72, 'neutral': 43, 'negative': 33}"/>
    <n v="0.68571428571428505"/>
    <s v="PG-13"/>
    <x v="7"/>
    <n v="2017"/>
    <s v="August 11, 2017 (United States)"/>
    <n v="31000"/>
    <s v="Destin Daniel Cretton"/>
    <x v="809"/>
    <s v="Brie Larson"/>
    <s v="United States"/>
    <n v="9000000"/>
    <x v="1002"/>
    <x v="104"/>
    <x v="46"/>
  </r>
  <r>
    <x v="957"/>
    <s v="https://www.youtube.com/watch?v=xqj7XOv9mC8"/>
    <s v="xqj7XOv9mC8"/>
    <s v="{'positive': 112, 'neutral': 103, 'negative': 35}"/>
    <n v="0.76190476190476097"/>
    <s v="R"/>
    <x v="0"/>
    <n v="2017"/>
    <s v="August 24, 2018 (United States)"/>
    <n v="63000"/>
    <s v="Michael Noer"/>
    <x v="551"/>
    <s v="Charlie Hunnam"/>
    <s v="United States"/>
    <m/>
    <x v="1003"/>
    <x v="428"/>
    <x v="74"/>
  </r>
  <r>
    <x v="958"/>
    <s v="https://www.youtube.com/watch?v=jcD0Daqc3Yw"/>
    <s v="jcD0Daqc3Yw"/>
    <s v="{'positive': 126, 'neutral': 77, 'negative': 48}"/>
    <n v="0.72413793103448199"/>
    <s v="R"/>
    <x v="1"/>
    <n v="2017"/>
    <s v="July 14, 2017 (United States)"/>
    <n v="126000"/>
    <s v="Michael Showalter"/>
    <x v="810"/>
    <s v="Kumail Nanjiani"/>
    <s v="United States"/>
    <n v="5000000"/>
    <x v="1004"/>
    <x v="429"/>
    <x v="16"/>
  </r>
  <r>
    <x v="959"/>
    <s v="https://www.youtube.com/watch?v=Ur8UgpvRPXU"/>
    <s v="Ur8UgpvRPXU"/>
    <s v="{'positive': 123, 'neutral': 72, 'negative': 55}"/>
    <n v="0.69101123595505598"/>
    <s v="Not Rated"/>
    <x v="2"/>
    <n v="2017"/>
    <s v="April 6, 2018 (United States)"/>
    <n v="37000"/>
    <s v="Justin Benson"/>
    <x v="811"/>
    <s v="Aaron Moorhead"/>
    <s v="United States"/>
    <m/>
    <x v="1005"/>
    <x v="430"/>
    <x v="35"/>
  </r>
  <r>
    <x v="960"/>
    <s v="https://www.youtube.com/watch?v=TPcV_3D3V2A"/>
    <s v="TPcV_3D3V2A"/>
    <s v="{'positive': 120, 'neutral': 64, 'negative': 66}"/>
    <n v="0.64516129032257996"/>
    <s v="R"/>
    <x v="1"/>
    <n v="2017"/>
    <s v="March 9, 2018 (United States)"/>
    <n v="38000"/>
    <s v="Cory Finley"/>
    <x v="812"/>
    <s v="Olivia Cooke"/>
    <s v="United States"/>
    <n v="6000000"/>
    <x v="1006"/>
    <x v="431"/>
    <x v="51"/>
  </r>
  <r>
    <x v="961"/>
    <s v="https://www.youtube.com/watch?v=r_rSAbYyIq0"/>
    <s v="r_rSAbYyIq0"/>
    <s v="{'positive': 114, 'neutral': 81, 'negative': 55}"/>
    <n v="0.67455621301775104"/>
    <s v="R"/>
    <x v="3"/>
    <n v="2017"/>
    <s v="October 13, 2017 (United States)"/>
    <n v="106000"/>
    <s v="Martin Campbell"/>
    <x v="813"/>
    <s v="Katie Leung"/>
    <s v="United Kingdom"/>
    <n v="35000000"/>
    <x v="1007"/>
    <x v="416"/>
    <x v="20"/>
  </r>
  <r>
    <x v="962"/>
    <s v="https://www.youtube.com/watch?v=kHIaORMG-AM"/>
    <s v="kHIaORMG-AM"/>
    <s v="{'positive': 81, 'neutral': 119, 'negative': 49}"/>
    <n v="0.62307692307692297"/>
    <s v="R"/>
    <x v="3"/>
    <n v="1990"/>
    <s v="February 16, 1990 (United States)"/>
    <n v="17000"/>
    <s v="Tony Scott"/>
    <x v="814"/>
    <s v="Kevin Costner"/>
    <s v="United States"/>
    <n v="22000000"/>
    <x v="1008"/>
    <x v="432"/>
    <x v="7"/>
  </r>
  <r>
    <x v="962"/>
    <s v="https://www.youtube.com/watch?v=kHIaORMG-AM"/>
    <s v="kHIaORMG-AM"/>
    <s v="{'positive': 81, 'neutral': 119, 'negative': 49}"/>
    <n v="0.62307692307692297"/>
    <s v="R"/>
    <x v="3"/>
    <n v="2017"/>
    <s v="May 11, 2018 (United States)"/>
    <n v="39000"/>
    <s v="Coralie Fargeat"/>
    <x v="815"/>
    <s v="Matilda Anna Ingrid Lutz"/>
    <s v="France"/>
    <m/>
    <x v="1009"/>
    <x v="433"/>
    <x v="47"/>
  </r>
  <r>
    <x v="963"/>
    <s v="https://www.youtube.com/watch?v=vPP6aIw1vgY"/>
    <s v="vPP6aIw1vgY"/>
    <s v="{'positive': 82, 'neutral': 120, 'negative': 48}"/>
    <n v="0.63076923076922997"/>
    <s v="R"/>
    <x v="4"/>
    <n v="2017"/>
    <s v="October 27, 2017 (United States)"/>
    <n v="73000"/>
    <s v="Michael Spierig"/>
    <x v="261"/>
    <s v="Matt Passmore"/>
    <s v="Canada"/>
    <n v="10000000"/>
    <x v="1010"/>
    <x v="26"/>
    <x v="51"/>
  </r>
  <r>
    <x v="964"/>
    <s v="https://www.youtube.com/watch?v=c44kam_8N3I"/>
    <s v="c44kam_8N3I"/>
    <s v="{'positive': 64, 'neutral': 87, 'negative': 99}"/>
    <n v="0.39263803680981502"/>
    <s v="R"/>
    <x v="4"/>
    <n v="2017"/>
    <s v="October 20, 2017 (United States)"/>
    <n v="60000"/>
    <s v="Tomas Alfredson"/>
    <x v="816"/>
    <s v="Michael Fassbender"/>
    <s v="United Kingdom"/>
    <n v="35000000"/>
    <x v="1011"/>
    <x v="1"/>
    <x v="9"/>
  </r>
  <r>
    <x v="965"/>
    <s v="https://www.youtube.com/watch?v=cMKX2tE5Luk"/>
    <s v="cMKX2tE5Luk"/>
    <s v="{'positive': 120, 'neutral': 93, 'negative': 37}"/>
    <n v="0.76433121019108197"/>
    <s v="R"/>
    <x v="7"/>
    <n v="2017"/>
    <s v="December 8, 2017 (United States)"/>
    <n v="143000"/>
    <s v="James Franco"/>
    <x v="437"/>
    <s v="James Franco"/>
    <s v="United States"/>
    <n v="10000000"/>
    <x v="1012"/>
    <x v="321"/>
    <x v="19"/>
  </r>
  <r>
    <x v="966"/>
    <s v="https://www.youtube.com/watch?v=LBmBcASLdK8"/>
    <s v="LBmBcASLdK8"/>
    <s v="{'positive': 98, 'neutral': 83, 'negative': 69}"/>
    <n v="0.58682634730538896"/>
    <s v="PG-13"/>
    <x v="0"/>
    <n v="2017"/>
    <s v="June 16, 2017 (United States)"/>
    <n v="51000"/>
    <s v="Johannes Roberts"/>
    <x v="817"/>
    <s v="Mandy Moore"/>
    <s v="United Kingdom"/>
    <n v="5300000"/>
    <x v="1013"/>
    <x v="434"/>
    <x v="48"/>
  </r>
  <r>
    <x v="967"/>
    <s v="https://www.youtube.com/watch?v=nrXlY6gzTTM"/>
    <s v="nrXlY6gzTTM"/>
    <s v="{'positive': 83, 'neutral': 121, 'negative': 46}"/>
    <n v="0.64341085271317799"/>
    <s v="PG-13"/>
    <x v="2"/>
    <n v="2017"/>
    <s v="January 12, 2018 (United States)"/>
    <n v="141000"/>
    <s v="Steven Spielberg"/>
    <x v="818"/>
    <s v="Meryl Streep"/>
    <s v="United States"/>
    <n v="50000000"/>
    <x v="1014"/>
    <x v="8"/>
    <x v="1"/>
  </r>
  <r>
    <x v="968"/>
    <s v="https://www.youtube.com/watch?v=42KNwQ6u42U"/>
    <s v="42KNwQ6u42U"/>
    <s v="{'positive': 117, 'neutral': 107, 'negative': 26}"/>
    <n v="0.81818181818181801"/>
    <s v="PG-13"/>
    <x v="2"/>
    <n v="2017"/>
    <s v="May 19, 2017 (United States)"/>
    <n v="35000"/>
    <s v="Stella Meghie"/>
    <x v="819"/>
    <s v="Amandla Stenberg"/>
    <s v="United States"/>
    <n v="10000000"/>
    <x v="1015"/>
    <x v="435"/>
    <x v="27"/>
  </r>
  <r>
    <x v="969"/>
    <s v="https://www.youtube.com/watch?v=c_3NMtxeyfk"/>
    <s v="c_3NMtxeyfk"/>
    <s v="{'positive': 111, 'neutral': 55, 'negative': 84}"/>
    <n v="0.56923076923076898"/>
    <s v="R"/>
    <x v="2"/>
    <n v="2017"/>
    <s v="July 27, 2017 (Australia)"/>
    <n v="64000"/>
    <s v="David Lowery"/>
    <x v="620"/>
    <s v="Casey Affleck"/>
    <s v="United States"/>
    <n v="100000"/>
    <x v="1016"/>
    <x v="291"/>
    <x v="51"/>
  </r>
  <r>
    <x v="970"/>
    <s v="https://www.youtube.com/watch?v=Jz3E_CCaAXo"/>
    <s v="Jz3E_CCaAXo"/>
    <s v="{'positive': 37, 'neutral': 23, 'negative': 5}"/>
    <n v="0.88095238095238004"/>
    <s v="R"/>
    <x v="3"/>
    <n v="2017"/>
    <s v="November 30, 2017 (Australia)"/>
    <n v="9200"/>
    <s v="Jamie M. Dagg"/>
    <x v="820"/>
    <s v="Jon Bernthal"/>
    <s v="Canada"/>
    <m/>
    <x v="1017"/>
    <x v="247"/>
    <x v="34"/>
  </r>
  <r>
    <x v="971"/>
    <s v="https://www.youtube.com/watch?v=5kIe6UZHSXw"/>
    <s v="5kIe6UZHSXw"/>
    <s v="{'positive': 97, 'neutral': 104, 'negative': 49}"/>
    <n v="0.66438356164383505"/>
    <s v="PG-13"/>
    <x v="3"/>
    <n v="2017"/>
    <s v="March 24, 2017 (United States)"/>
    <n v="104000"/>
    <s v="Dean Israelite"/>
    <x v="135"/>
    <s v="Dacre Montgomery"/>
    <s v="United States"/>
    <n v="100000000"/>
    <x v="1018"/>
    <x v="104"/>
    <x v="7"/>
  </r>
  <r>
    <x v="972"/>
    <s v="https://www.youtube.com/watch?v=2KLLkj84GAo"/>
    <s v="2KLLkj84GAo"/>
    <s v="{'positive': 120, 'neutral': 73, 'negative': 28}"/>
    <n v="0.81081081081080997"/>
    <s v="Not Rated"/>
    <x v="1"/>
    <n v="2017"/>
    <s v="September 29, 2017 (United States)"/>
    <n v="21000"/>
    <s v="John Carroll Lynch"/>
    <x v="821"/>
    <s v="Harry Dean Stanton"/>
    <s v="United States"/>
    <m/>
    <x v="1019"/>
    <x v="436"/>
    <x v="39"/>
  </r>
  <r>
    <x v="973"/>
    <s v="https://www.youtube.com/watch?v=KXHrCBkIxQQ"/>
    <s v="KXHrCBkIxQQ"/>
    <s v="{'positive': 110, 'neutral': 98, 'negative': 42}"/>
    <n v="0.72368421052631504"/>
    <s v="R"/>
    <x v="7"/>
    <n v="2017"/>
    <s v="December 25, 2017 (United States)"/>
    <n v="79000"/>
    <s v="Ridley Scott"/>
    <x v="331"/>
    <s v="Michelle Williams"/>
    <s v="United States"/>
    <n v="50000000"/>
    <x v="1020"/>
    <x v="437"/>
    <x v="8"/>
  </r>
  <r>
    <x v="974"/>
    <s v="https://www.youtube.com/watch?v=IYga2m0V2O0"/>
    <s v="IYga2m0V2O0"/>
    <s v="{'positive': 70, 'neutral': 85, 'negative': 95}"/>
    <n v="0.42424242424242398"/>
    <s v="R"/>
    <x v="1"/>
    <n v="2017"/>
    <s v="October 27, 2017 (United States)"/>
    <n v="42000"/>
    <s v="George Clooney"/>
    <x v="217"/>
    <s v="Matt Damon"/>
    <s v="United Kingdom"/>
    <n v="25000000"/>
    <x v="1021"/>
    <x v="303"/>
    <x v="36"/>
  </r>
  <r>
    <x v="975"/>
    <s v="https://www.youtube.com/watch?v=6YOYHCBQn9g"/>
    <s v="6YOYHCBQn9g"/>
    <s v="{'positive': 69, 'neutral': 75, 'negative': 106}"/>
    <n v="0.39428571428571402"/>
    <s v="R"/>
    <x v="5"/>
    <n v="2017"/>
    <s v="June 9, 2017 (United States)"/>
    <n v="87000"/>
    <s v="Trey Edward Shults"/>
    <x v="822"/>
    <s v="Joel Edgerton"/>
    <s v="United States"/>
    <n v="5000000"/>
    <x v="1022"/>
    <x v="438"/>
    <x v="31"/>
  </r>
  <r>
    <x v="976"/>
    <s v="https://www.youtube.com/watch?v=q3Zyy4ZXegE"/>
    <s v="q3Zyy4ZXegE"/>
    <s v="{'positive': 142, 'neutral': 69, 'negative': 39}"/>
    <n v="0.78453038674033104"/>
    <s v="PG-13"/>
    <x v="2"/>
    <n v="2017"/>
    <s v="March 3, 2017 (United States)"/>
    <n v="48000"/>
    <s v="Ry Russo-Young"/>
    <x v="823"/>
    <s v="Zoey Deutch"/>
    <s v="United States"/>
    <n v="5000000"/>
    <x v="1023"/>
    <x v="439"/>
    <x v="49"/>
  </r>
  <r>
    <x v="977"/>
    <s v="https://www.youtube.com/watch?v=nzlazAyylw8"/>
    <s v="nzlazAyylw8"/>
    <s v="{'positive': 104, 'neutral': 58, 'negative': 40}"/>
    <n v="0.72222222222222199"/>
    <s v="R"/>
    <x v="0"/>
    <n v="2017"/>
    <s v="April 6, 2018 (United States)"/>
    <n v="12000"/>
    <s v="Andrew Haigh"/>
    <x v="759"/>
    <s v="Charlie Plummer"/>
    <s v="United Kingdom"/>
    <m/>
    <x v="1024"/>
    <x v="136"/>
    <x v="11"/>
  </r>
  <r>
    <x v="978"/>
    <s v="https://www.youtube.com/watch?v=mo3A0whi0tI"/>
    <s v="mo3A0whi0tI"/>
    <s v="{'positive': 108, 'neutral': 92, 'negative': 50}"/>
    <n v="0.683544303797468"/>
    <s v="TV-MA"/>
    <x v="1"/>
    <n v="2017"/>
    <s v="May 5, 2017 (United States)"/>
    <n v="4900"/>
    <s v="Pat Healy"/>
    <x v="824"/>
    <s v="Pat Healy"/>
    <s v="United States"/>
    <m/>
    <x v="1025"/>
    <x v="354"/>
    <x v="52"/>
  </r>
  <r>
    <x v="979"/>
    <s v="https://www.youtube.com/watch?v=S_lN0-gtWF4"/>
    <s v="S_lN0-gtWF4"/>
    <s v="{'positive': 115, 'neutral': 73, 'negative': 40}"/>
    <n v="0.74193548387096697"/>
    <s v="R"/>
    <x v="2"/>
    <n v="2017"/>
    <s v="March 30, 2018 (United States)"/>
    <n v="3700"/>
    <s v="Adam Rifkin"/>
    <x v="825"/>
    <s v="Burt Reynolds"/>
    <s v="United States"/>
    <m/>
    <x v="1026"/>
    <x v="440"/>
    <x v="18"/>
  </r>
  <r>
    <x v="980"/>
    <s v="https://www.youtube.com/watch?v=sD7dmu-IWNw"/>
    <s v="sD7dmu-IWNw"/>
    <s v="{'positive': 102, 'neutral': 109, 'negative': 39}"/>
    <n v="0.72340425531914898"/>
    <s v="Not Rated"/>
    <x v="3"/>
    <n v="2017"/>
    <s v="December 20, 2017 (South Korea)"/>
    <n v="13000"/>
    <s v="Yong-hwa Kim"/>
    <x v="826"/>
    <s v="Ha Jung-woo"/>
    <s v="South Korea"/>
    <m/>
    <x v="1027"/>
    <x v="441"/>
    <x v="57"/>
  </r>
  <r>
    <x v="981"/>
    <s v="https://www.youtube.com/watch?v=PSoRx87OO6k"/>
    <s v="PSoRx87OO6k"/>
    <s v="{'positive': 93, 'neutral': 86, 'negative': 71}"/>
    <n v="0.56707317073170704"/>
    <s v="PG-13"/>
    <x v="7"/>
    <n v="2018"/>
    <s v="October 12, 2018 (United States)"/>
    <n v="176000"/>
    <s v="Damien Chazelle"/>
    <x v="827"/>
    <s v="Ryan Gosling"/>
    <s v="United States"/>
    <n v="59000000"/>
    <x v="1028"/>
    <x v="1"/>
    <x v="76"/>
  </r>
  <r>
    <x v="982"/>
    <s v="https://www.youtube.com/watch?v=coOKvrsmQiI"/>
    <s v="coOKvrsmQiI"/>
    <s v="{'positive': 114, 'neutral': 95, 'negative': 41}"/>
    <n v="0.73548387096774104"/>
    <s v="R"/>
    <x v="2"/>
    <n v="1987"/>
    <s v="October 30, 1992 (United States)"/>
    <n v="2000"/>
    <s v="William Friedkin"/>
    <x v="828"/>
    <s v="Michael Biehn"/>
    <s v="United States"/>
    <n v="7500000"/>
    <x v="1029"/>
    <x v="442"/>
    <x v="42"/>
  </r>
  <r>
    <x v="982"/>
    <s v="https://www.youtube.com/watch?v=coOKvrsmQiI"/>
    <s v="coOKvrsmQiI"/>
    <s v="{'positive': 114, 'neutral': 95, 'negative': 41}"/>
    <n v="0.73548387096774104"/>
    <s v="PG-13"/>
    <x v="3"/>
    <n v="2018"/>
    <s v="April 13, 2018 (United States)"/>
    <n v="151000"/>
    <s v="Brad Peyton"/>
    <x v="829"/>
    <s v="Dwayne Johnson"/>
    <s v="United States"/>
    <n v="120000000"/>
    <x v="1030"/>
    <x v="6"/>
    <x v="23"/>
  </r>
  <r>
    <x v="983"/>
    <s v="https://www.youtube.com/watch?v=L68mUxKuAnA"/>
    <s v="L68mUxKuAnA"/>
    <s v="{'positive': 42, 'neutral': 31, 'negative': 20}"/>
    <n v="0.67741935483870896"/>
    <s v="R"/>
    <x v="4"/>
    <n v="2018"/>
    <s v="February 8, 2019 (United States)"/>
    <n v="31000"/>
    <s v="Asghar Farhadi"/>
    <x v="507"/>
    <s v="PenÃ©lope Cruz"/>
    <s v="Spain"/>
    <m/>
    <x v="1031"/>
    <x v="282"/>
    <x v="74"/>
  </r>
  <r>
    <x v="984"/>
    <s v="https://www.youtube.com/watch?v=w9Rx6-GaSIE"/>
    <s v="w9Rx6-GaSIE"/>
    <s v="{'positive': 99, 'neutral': 120, 'negative': 31}"/>
    <n v="0.76153846153846105"/>
    <s v="R"/>
    <x v="1"/>
    <n v="2018"/>
    <s v="October 26, 2018 (United States)"/>
    <n v="54000"/>
    <s v="Jonah Hill"/>
    <x v="830"/>
    <s v="Sunny Suljic"/>
    <s v="United States"/>
    <n v="10000000"/>
    <x v="1032"/>
    <x v="300"/>
    <x v="21"/>
  </r>
  <r>
    <x v="985"/>
    <s v="https://www.youtube.com/watch?v=JAHKQPBKSZ8"/>
    <s v="JAHKQPBKSZ8"/>
    <s v="{'positive': 103, 'neutral': 70, 'negative': 77}"/>
    <n v="0.57222222222222197"/>
    <s v="PG-13"/>
    <x v="2"/>
    <n v="2018"/>
    <s v="January 11, 2019 (United States)"/>
    <n v="34000"/>
    <s v="Jeffrey Nachmanoff"/>
    <x v="831"/>
    <s v="Keanu Reeves"/>
    <s v="United Kingdom"/>
    <n v="30000000"/>
    <x v="1033"/>
    <x v="195"/>
    <x v="23"/>
  </r>
  <r>
    <x v="986"/>
    <s v="https://www.youtube.com/watch?v=nN2yBBSRC78"/>
    <s v="nN2yBBSRC78"/>
    <s v="{'positive': 115, 'neutral': 89, 'negative': 47}"/>
    <n v="0.70987654320987603"/>
    <s v="R"/>
    <x v="4"/>
    <n v="2018"/>
    <s v="November 16, 2018 (United States)"/>
    <n v="91000"/>
    <s v="Steve McQueen"/>
    <x v="628"/>
    <s v="Viola Davis"/>
    <s v="United Kingdom"/>
    <n v="42000000"/>
    <x v="1034"/>
    <x v="13"/>
    <x v="3"/>
  </r>
  <r>
    <x v="987"/>
    <s v="https://www.youtube.com/watch?v=oihHs2Errwk"/>
    <s v="oihHs2Errwk"/>
    <s v="{'positive': 119, 'neutral': 86, 'negative': 45}"/>
    <n v="0.72560975609756095"/>
    <s v="Not Rated"/>
    <x v="2"/>
    <n v="2018"/>
    <s v="May 17, 2018 (South Korea)"/>
    <n v="54000"/>
    <s v="Chang-dong Lee"/>
    <x v="832"/>
    <s v="Yoo Ah-in"/>
    <s v="South Korea"/>
    <m/>
    <x v="1035"/>
    <x v="443"/>
    <x v="71"/>
  </r>
  <r>
    <x v="988"/>
    <s v="https://www.youtube.com/watch?v=3Ro9ebQxEOY"/>
    <s v="3Ro9ebQxEOY"/>
    <s v="{'positive': 125, 'neutral': 74, 'negative': 51}"/>
    <n v="0.71022727272727204"/>
    <s v="PG-13"/>
    <x v="2"/>
    <n v="2018"/>
    <s v="August 31, 2018 (United States)"/>
    <n v="148000"/>
    <s v="Aneesh Chaganty"/>
    <x v="833"/>
    <s v="John Cho"/>
    <s v="United States"/>
    <n v="880000"/>
    <x v="1036"/>
    <x v="36"/>
    <x v="56"/>
  </r>
  <r>
    <x v="989"/>
    <s v="https://www.youtube.com/watch?v=b5kwtJkUdpA"/>
    <s v="b5kwtJkUdpA"/>
    <s v="{'positive': 148, 'neutral': 58, 'negative': 44}"/>
    <n v="0.77083333333333304"/>
    <s v="R"/>
    <x v="2"/>
    <n v="2018"/>
    <s v="September 21, 2018 (United States)"/>
    <n v="19000"/>
    <s v="Dan Fogelman"/>
    <x v="308"/>
    <s v="Oscar Isaac"/>
    <s v="United States"/>
    <n v="10000000"/>
    <x v="1037"/>
    <x v="444"/>
    <x v="58"/>
  </r>
  <r>
    <x v="990"/>
    <s v="https://www.youtube.com/watch?v=RfFcaV5O7SU"/>
    <s v="RfFcaV5O7SU"/>
    <s v="{'positive': 118, 'neutral': 83, 'negative': 49}"/>
    <n v="0.70658682634730496"/>
    <s v="R"/>
    <x v="1"/>
    <n v="2018"/>
    <s v="April 6, 2018 (United States)"/>
    <n v="74000"/>
    <s v="Kay Cannon"/>
    <x v="834"/>
    <s v="Leslie Mann"/>
    <s v="United States"/>
    <n v="21000000"/>
    <x v="1038"/>
    <x v="445"/>
    <x v="56"/>
  </r>
  <r>
    <x v="991"/>
    <s v="https://www.youtube.com/watch?v=91-Z20uttEk"/>
    <s v="91-Z20uttEk"/>
    <s v="{'positive': 91, 'neutral': 75, 'negative': 84}"/>
    <n v="0.52"/>
    <s v="R"/>
    <x v="5"/>
    <n v="2018"/>
    <s v="March 9, 2018 (United States)"/>
    <n v="28000"/>
    <s v="Johannes Roberts"/>
    <x v="835"/>
    <s v="Christina Hendricks"/>
    <s v="United States"/>
    <n v="5000000"/>
    <x v="1039"/>
    <x v="446"/>
    <x v="21"/>
  </r>
  <r>
    <x v="992"/>
    <s v="https://www.youtube.com/watch?v=sdL70wkf_H0"/>
    <s v="sdL70wkf_H0"/>
    <s v="{'positive': 113, 'neutral': 74, 'negative': 63}"/>
    <n v="0.64204545454545403"/>
    <s v="R"/>
    <x v="3"/>
    <n v="2018"/>
    <s v="September 7, 2018 (United States)"/>
    <n v="60000"/>
    <s v="Pierre Morel"/>
    <x v="831"/>
    <s v="Jennifer Garner"/>
    <s v="Hong Kong"/>
    <n v="25000000"/>
    <x v="1040"/>
    <x v="447"/>
    <x v="29"/>
  </r>
  <r>
    <x v="993"/>
    <s v="https://www.youtube.com/watch?v=dRvKm__GrqU"/>
    <s v="dRvKm__GrqU"/>
    <s v="{'positive': 152, 'neutral': 70, 'negative': 27}"/>
    <n v="0.84916201117318402"/>
    <s v="PG-13"/>
    <x v="2"/>
    <n v="2018"/>
    <s v="February 23, 2018 (United States)"/>
    <n v="20000"/>
    <s v="Michael Sucsy"/>
    <x v="699"/>
    <s v="Angourie Rice"/>
    <s v="Canada"/>
    <n v="4900000"/>
    <x v="1041"/>
    <x v="448"/>
    <x v="42"/>
  </r>
  <r>
    <x v="994"/>
    <s v="https://www.youtube.com/watch?v=07Y4_6PD0Z4"/>
    <s v="07Y4_6PD0Z4"/>
    <s v="{'positive': 104, 'neutral': 98, 'negative': 48}"/>
    <n v="0.68421052631578905"/>
    <s v="PG-13"/>
    <x v="7"/>
    <n v="2018"/>
    <s v="August 29, 2018 (United States)"/>
    <n v="36000"/>
    <s v="Chris Weitz"/>
    <x v="836"/>
    <s v="Oscar Isaac"/>
    <s v="United States"/>
    <n v="24000000"/>
    <x v="1042"/>
    <x v="31"/>
    <x v="37"/>
  </r>
  <r>
    <x v="995"/>
    <s v="https://www.youtube.com/watch?v=9382rwoMiRc"/>
    <s v="9382rwoMiRc"/>
    <s v="{'positive': 109, 'neutral': 98, 'negative': 43}"/>
    <n v="0.71710526315789402"/>
    <s v="R"/>
    <x v="4"/>
    <n v="2018"/>
    <s v="November 23, 2018 (United States)"/>
    <n v="68000"/>
    <s v="Hirokazu Koreeda"/>
    <x v="837"/>
    <s v="Lily Franky"/>
    <s v="Japan"/>
    <m/>
    <x v="1043"/>
    <x v="449"/>
    <x v="11"/>
  </r>
  <r>
    <x v="996"/>
    <s v="https://www.youtube.com/watch?v=-9-HBqVbtTo"/>
    <e v="#NAME?"/>
    <s v="{'positive': 97, 'neutral': 83, 'negative': 70}"/>
    <n v="0.580838323353293"/>
    <s v="R"/>
    <x v="1"/>
    <n v="2018"/>
    <s v="July 27, 2018 (United States)"/>
    <n v="29000"/>
    <s v="Carlos LÃ³pez Estrada"/>
    <x v="838"/>
    <s v="Daveed Diggs"/>
    <s v="United States"/>
    <m/>
    <x v="1044"/>
    <x v="222"/>
    <x v="26"/>
  </r>
  <r>
    <x v="997"/>
    <s v="https://www.youtube.com/watch?v=3OwvqKwTKmE"/>
    <s v="3OwvqKwTKmE"/>
    <s v="{'positive': 119, 'neutral': 86, 'negative': 45}"/>
    <n v="0.72560975609756095"/>
    <s v="R"/>
    <x v="4"/>
    <n v="2018"/>
    <s v="October 19, 2018 (United States)"/>
    <n v="58000"/>
    <s v="Jacques Audiard"/>
    <x v="528"/>
    <s v="John C. Reilly"/>
    <s v="France"/>
    <n v="38000000"/>
    <x v="1045"/>
    <x v="161"/>
    <x v="37"/>
  </r>
  <r>
    <x v="998"/>
    <s v="https://www.youtube.com/watch?v=YuP8g_GQIgI"/>
    <s v="YuP8g_GQIgI"/>
    <s v="{'positive': 82, 'neutral': 51, 'negative': 117}"/>
    <n v="0.41206030150753697"/>
    <s v="R"/>
    <x v="0"/>
    <n v="2018"/>
    <s v="August 29, 2019 (Australia)"/>
    <n v="24000"/>
    <s v="Jennifer Kent"/>
    <x v="661"/>
    <s v="Aisling Franciosi"/>
    <s v="Australia"/>
    <m/>
    <x v="1046"/>
    <x v="450"/>
    <x v="17"/>
  </r>
  <r>
    <x v="999"/>
    <s v="https://www.youtube.com/watch?v=WAEoJkL_8zU"/>
    <s v="WAEoJkL_8zU"/>
    <s v="{'positive': 110, 'neutral': 75, 'negative': 65}"/>
    <n v="0.628571428571428"/>
    <s v="R"/>
    <x v="2"/>
    <n v="2018"/>
    <s v="March 1, 2019 (United States)"/>
    <n v="30000"/>
    <s v="Neil Jordan"/>
    <x v="370"/>
    <s v="Isabelle Huppert"/>
    <s v="Ireland"/>
    <m/>
    <x v="1047"/>
    <x v="125"/>
    <x v="49"/>
  </r>
  <r>
    <x v="1000"/>
    <s v="https://www.youtube.com/watch?v=cVx9EFK3DWE"/>
    <s v="cVx9EFK3DWE"/>
    <s v="{'positive': 154, 'neutral': 68, 'negative': 28}"/>
    <n v="0.84615384615384603"/>
    <s v="PG-13"/>
    <x v="1"/>
    <n v="2018"/>
    <s v="April 20, 2018 (United States)"/>
    <n v="51000"/>
    <s v="Abby Kohn"/>
    <x v="526"/>
    <s v="Amy Schumer"/>
    <s v="China"/>
    <n v="32000000"/>
    <x v="1048"/>
    <x v="451"/>
    <x v="33"/>
  </r>
  <r>
    <x v="1001"/>
    <s v="https://www.youtube.com/watch?v=JqfuKsoEEms"/>
    <s v="JqfuKsoEEms"/>
    <s v="{'positive': 106, 'neutral': 100, 'negative': 44}"/>
    <n v="0.706666666666666"/>
    <s v="R"/>
    <x v="3"/>
    <n v="2018"/>
    <s v="June 8, 2018 (United States)"/>
    <n v="49000"/>
    <s v="Drew Pearce"/>
    <x v="839"/>
    <s v="Jodie Foster"/>
    <s v="United Kingdom"/>
    <n v="15000000"/>
    <x v="1049"/>
    <x v="452"/>
    <x v="18"/>
  </r>
  <r>
    <x v="1002"/>
    <s v="https://www.youtube.com/watch?v=ySy8mcceTno"/>
    <s v="ySy8mcceTno"/>
    <s v="{'positive': 82, 'neutral': 98, 'negative': 71}"/>
    <n v="0.53594771241829997"/>
    <s v="PG-13"/>
    <x v="5"/>
    <n v="2018"/>
    <s v="August 10, 2018 (United States)"/>
    <n v="30000"/>
    <s v="Sylvain White"/>
    <x v="840"/>
    <s v="Joey King"/>
    <s v="United States"/>
    <n v="10000000"/>
    <x v="1050"/>
    <x v="36"/>
    <x v="34"/>
  </r>
  <r>
    <x v="1003"/>
    <s v="https://www.youtube.com/watch?v=rrq6SOwyr5s"/>
    <s v="rrq6SOwyr5s"/>
    <s v="{'positive': 36, 'neutral': 29, 'negative': 41}"/>
    <n v="0.46753246753246702"/>
    <s v="R"/>
    <x v="7"/>
    <n v="2018"/>
    <s v="May 17, 2019 (United States)"/>
    <n v="7200"/>
    <s v="Edward Zwick"/>
    <x v="841"/>
    <s v="Jack O'Connell"/>
    <s v="United States"/>
    <m/>
    <x v="1051"/>
    <x v="453"/>
    <x v="46"/>
  </r>
  <r>
    <x v="1004"/>
    <s v="https://www.youtube.com/watch?v=g_cy_HH83z4"/>
    <s v="g_cy_HH83z4"/>
    <s v="{'positive': 31, 'neutral': 19, 'negative': 11}"/>
    <n v="0.73809523809523803"/>
    <s v="R"/>
    <x v="2"/>
    <n v="2018"/>
    <s v="June 14, 2019 (United States)"/>
    <n v="5800"/>
    <s v="Jake Scott"/>
    <x v="842"/>
    <s v="Sienna Miller"/>
    <s v="United Kingdom"/>
    <m/>
    <x v="1052"/>
    <x v="454"/>
    <x v="35"/>
  </r>
  <r>
    <x v="1005"/>
    <s v="https://www.youtube.com/watch?v=LDxgPIsv6sY"/>
    <s v="LDxgPIsv6sY"/>
    <s v="{'positive': 136, 'neutral': 62, 'negative': 52}"/>
    <n v="0.72340425531914898"/>
    <s v="PG-13"/>
    <x v="1"/>
    <n v="2018"/>
    <s v="May 18, 2018 (United States)"/>
    <n v="26000"/>
    <s v="Bill Holderman"/>
    <x v="843"/>
    <s v="Diane Keaton"/>
    <s v="United States"/>
    <n v="10000000"/>
    <x v="1053"/>
    <x v="455"/>
    <x v="19"/>
  </r>
  <r>
    <x v="1006"/>
    <s v="https://www.youtube.com/watch?v=xVzhqPC-CCM"/>
    <s v="xVzhqPC-CCM"/>
    <s v="{'positive': 80, 'neutral': 116, 'negative': 55}"/>
    <n v="0.592592592592592"/>
    <s v="R"/>
    <x v="3"/>
    <n v="2018"/>
    <s v="May 17, 2019 (United States)"/>
    <n v="13000"/>
    <s v="Crispian Mills"/>
    <x v="844"/>
    <s v="Jassa Ahluwalia"/>
    <s v="United Kingdom"/>
    <m/>
    <x v="1054"/>
    <x v="456"/>
    <x v="19"/>
  </r>
  <r>
    <x v="1007"/>
    <s v="https://www.youtube.com/watch?v=enH3xA4mYcY"/>
    <s v="enH3xA4mYcY"/>
    <s v="{'positive': 107, 'neutral': 79, 'negative': 64}"/>
    <n v="0.62573099415204603"/>
    <s v="R"/>
    <x v="1"/>
    <n v="2018"/>
    <s v="July 13, 2018 (United States)"/>
    <n v="69000"/>
    <s v="Boots Riley"/>
    <x v="845"/>
    <s v="LaKeith Stanfield"/>
    <s v="United States"/>
    <n v="3200000"/>
    <x v="1055"/>
    <x v="255"/>
    <x v="50"/>
  </r>
  <r>
    <x v="1008"/>
    <s v="https://www.youtube.com/watch?v=_EhiLLOhVis"/>
    <s v="_EhiLLOhVis"/>
    <s v="{'positive': 106, 'neutral': 89, 'negative': 55}"/>
    <n v="0.658385093167701"/>
    <s v="PG-13"/>
    <x v="3"/>
    <n v="2018"/>
    <s v="March 23, 2018 (United States)"/>
    <n v="110000"/>
    <s v="Steven S. DeKnight"/>
    <x v="846"/>
    <s v="John Boyega"/>
    <s v="United Kingdom"/>
    <n v="150000000"/>
    <x v="1056"/>
    <x v="317"/>
    <x v="35"/>
  </r>
  <r>
    <x v="1009"/>
    <s v="https://www.youtube.com/watch?v=sP5cLX2FLdM"/>
    <s v="sP5cLX2FLdM"/>
    <s v="{'positive': 48, 'neutral': 35, 'negative': 42}"/>
    <n v="0.53333333333333299"/>
    <s v="PG-13"/>
    <x v="1"/>
    <n v="2018"/>
    <s v="December 25, 2018 (United States)"/>
    <n v="33000"/>
    <s v="Etan Cohen"/>
    <x v="847"/>
    <s v="Will Ferrell"/>
    <s v="United States"/>
    <n v="42000000"/>
    <x v="1057"/>
    <x v="2"/>
    <x v="38"/>
  </r>
  <r>
    <x v="1010"/>
    <s v="https://www.youtube.com/watch?v=tN8o_E_f9FQ"/>
    <s v="tN8o_E_f9FQ"/>
    <s v="{'positive': 90, 'neutral': 107, 'negative': 54}"/>
    <n v="0.625"/>
    <s v="PG-13"/>
    <x v="3"/>
    <n v="2018"/>
    <s v="August 3, 2018 (United States)"/>
    <n v="30000"/>
    <s v="Jennifer Yuh Nelson"/>
    <x v="848"/>
    <s v="Amandla Stenberg"/>
    <s v="United States"/>
    <n v="34000000"/>
    <x v="1058"/>
    <x v="457"/>
    <x v="19"/>
  </r>
  <r>
    <x v="1011"/>
    <s v="https://www.youtube.com/watch?v=8ImvkXgGVWw"/>
    <s v="8ImvkXgGVWw"/>
    <s v="{'positive': 114, 'neutral': 100, 'negative': 36}"/>
    <n v="0.76"/>
    <s v="R"/>
    <x v="2"/>
    <n v="2018"/>
    <s v="June 8, 2018 (Poland)"/>
    <n v="52000"/>
    <s v="Pawel Pawlikowski"/>
    <x v="615"/>
    <s v="Joanna Kulig"/>
    <s v="Poland"/>
    <m/>
    <x v="1059"/>
    <x v="287"/>
    <x v="48"/>
  </r>
  <r>
    <x v="1012"/>
    <s v="https://www.youtube.com/watch?v=Cgnk3MLw9TM"/>
    <s v="Cgnk3MLw9TM"/>
    <s v="{'positive': 92, 'neutral': 114, 'negative': 44}"/>
    <n v="0.67647058823529405"/>
    <s v="PG-13"/>
    <x v="5"/>
    <n v="2018"/>
    <s v="April 13, 2018 (United States)"/>
    <n v="50000"/>
    <s v="Jeff Wadlow"/>
    <x v="849"/>
    <s v="Lucy Hale"/>
    <s v="United States"/>
    <n v="3500000"/>
    <x v="1060"/>
    <x v="112"/>
    <x v="15"/>
  </r>
  <r>
    <x v="1013"/>
    <s v="https://www.youtube.com/watch?v=uIxnTi4GmCo"/>
    <s v="uIxnTi4GmCo"/>
    <s v="{'positive': 131, 'neutral': 78, 'negative': 41}"/>
    <n v="0.76162790697674398"/>
    <s v="PG-13"/>
    <x v="3"/>
    <n v="2018"/>
    <s v="August 17, 2018 (United States)"/>
    <n v="58000"/>
    <s v="Albert Hughes"/>
    <x v="850"/>
    <s v="Kodi Smit-McPhee"/>
    <s v="United States"/>
    <n v="51000000"/>
    <x v="1061"/>
    <x v="458"/>
    <x v="27"/>
  </r>
  <r>
    <x v="1014"/>
    <s v="https://www.youtube.com/watch?v=T77PDm3e1iE"/>
    <s v="T77PDm3e1iE"/>
    <s v="{'positive': 83, 'neutral': 125, 'negative': 42}"/>
    <n v="0.66400000000000003"/>
    <s v="PG-13"/>
    <x v="7"/>
    <n v="2018"/>
    <s v="February 15, 2019 (France)"/>
    <n v="31000"/>
    <s v="Julian Schnabel"/>
    <x v="851"/>
    <s v="Willem Dafoe"/>
    <s v="Ireland"/>
    <m/>
    <x v="1062"/>
    <x v="196"/>
    <x v="35"/>
  </r>
  <r>
    <x v="1015"/>
    <s v="https://www.youtube.com/watch?v=HH6OuDYKWNE"/>
    <s v="HH6OuDYKWNE"/>
    <s v="{'positive': 122, 'neutral': 101, 'negative': 28}"/>
    <n v="0.81333333333333302"/>
    <s v="PG"/>
    <x v="1"/>
    <n v="1987"/>
    <s v="December 16, 1987 (United States)"/>
    <n v="55000"/>
    <s v="Garry Marshall"/>
    <x v="238"/>
    <s v="Goldie Hawn"/>
    <s v="United States"/>
    <n v="22000000"/>
    <x v="1063"/>
    <x v="31"/>
    <x v="50"/>
  </r>
  <r>
    <x v="1015"/>
    <s v="https://www.youtube.com/watch?v=HH6OuDYKWNE"/>
    <s v="HH6OuDYKWNE"/>
    <s v="{'positive': 122, 'neutral': 101, 'negative': 28}"/>
    <n v="0.81333333333333302"/>
    <s v="PG-13"/>
    <x v="1"/>
    <n v="2018"/>
    <s v="May 4, 2018 (United States)"/>
    <n v="36000"/>
    <s v="Rob Greenberg"/>
    <x v="852"/>
    <s v="Eugenio Derbez"/>
    <s v="United States"/>
    <n v="12000000"/>
    <x v="1064"/>
    <x v="31"/>
    <x v="50"/>
  </r>
  <r>
    <x v="1016"/>
    <s v="https://www.youtube.com/watch?v=Dll3huSYn9Y"/>
    <s v="Dll3huSYn9Y"/>
    <s v="{'positive': 16, 'neutral': 14, 'negative': 6}"/>
    <n v="0.72727272727272696"/>
    <s v="Not Rated"/>
    <x v="2"/>
    <n v="2018"/>
    <s v="August 10, 2018 (United States)"/>
    <n v="36000"/>
    <s v="FranÃ§ois Simard"/>
    <x v="853"/>
    <s v="Graham Verchere"/>
    <s v="Canada"/>
    <m/>
    <x v="1065"/>
    <x v="459"/>
    <x v="36"/>
  </r>
  <r>
    <x v="1017"/>
    <s v="https://www.youtube.com/watch?v=N5aD9ppoQIo"/>
    <s v="N5aD9ppoQIo"/>
    <s v="{'positive': 122, 'neutral': 77, 'negative': 51}"/>
    <n v="0.70520231213872797"/>
    <s v="PG-13"/>
    <x v="0"/>
    <n v="2018"/>
    <s v="January 31, 2019 (Denmark)"/>
    <n v="46000"/>
    <s v="Joe Penna"/>
    <x v="854"/>
    <s v="Mads Mikkelsen"/>
    <s v="Iceland"/>
    <n v="2000000"/>
    <x v="1066"/>
    <x v="460"/>
    <x v="49"/>
  </r>
  <r>
    <x v="1018"/>
    <s v="https://www.youtube.com/watch?v=UhZ56rcWwRQ"/>
    <s v="UhZ56rcWwRQ"/>
    <s v="{'positive': 102, 'neutral': 84, 'negative': 64}"/>
    <n v="0.61445783132530096"/>
    <s v="PG"/>
    <x v="0"/>
    <n v="2018"/>
    <s v="March 9, 2018 (United States)"/>
    <n v="42000"/>
    <s v="Ava DuVernay"/>
    <x v="855"/>
    <s v="Storm Reid"/>
    <s v="United States"/>
    <n v="100000000"/>
    <x v="1067"/>
    <x v="461"/>
    <x v="13"/>
  </r>
  <r>
    <x v="1019"/>
    <s v="https://www.youtube.com/watch?v=kPYZn-6WI8o"/>
    <s v="kPYZn-6WI8o"/>
    <s v="{'positive': 87, 'neutral': 85, 'negative': 78}"/>
    <n v="0.527272727272727"/>
    <s v="R"/>
    <x v="4"/>
    <n v="2018"/>
    <s v="October 26, 2018 (United States)"/>
    <n v="7800"/>
    <s v="Mathew Cullen"/>
    <x v="856"/>
    <s v="Amber Heard"/>
    <s v="United Kingdom"/>
    <n v="8000000"/>
    <x v="1068"/>
    <x v="462"/>
    <x v="28"/>
  </r>
  <r>
    <x v="1020"/>
    <s v="https://www.youtube.com/watch?v=2iVYI99VGaw"/>
    <s v="2iVYI99VGaw"/>
    <s v="{'positive': 85, 'neutral': 140, 'negative': 25}"/>
    <n v="0.77272727272727204"/>
    <s v="Not Rated"/>
    <x v="4"/>
    <n v="2018"/>
    <s v="October 5, 2018 (United States)"/>
    <n v="79000"/>
    <s v="Sriram Raghavan"/>
    <x v="857"/>
    <s v="Ayushmann Khurrana"/>
    <s v="India"/>
    <n v="4500000"/>
    <x v="1069"/>
    <x v="463"/>
    <x v="57"/>
  </r>
  <r>
    <x v="1021"/>
    <s v="https://www.youtube.com/watch?v=A8IxhVslvro"/>
    <s v="A8IxhVslvro"/>
    <s v="{'positive': 73, 'neutral': 95, 'negative': 82}"/>
    <n v="0.47096774193548302"/>
    <s v="R"/>
    <x v="3"/>
    <n v="2018"/>
    <s v="March 29, 2019 (United States)"/>
    <n v="57000"/>
    <s v="Anthony Maras"/>
    <x v="858"/>
    <s v="Dev Patel"/>
    <s v="Australia"/>
    <m/>
    <x v="1070"/>
    <x v="464"/>
    <x v="45"/>
  </r>
  <r>
    <x v="1022"/>
    <s v="https://www.youtube.com/watch?v=T1B1CxmAXLk"/>
    <s v="T1B1CxmAXLk"/>
    <s v="{'positive': 110, 'neutral': 70, 'negative': 70}"/>
    <n v="0.61111111111111105"/>
    <s v="PG-13"/>
    <x v="1"/>
    <n v="2018"/>
    <s v="May 11, 2018 (United States)"/>
    <n v="35000"/>
    <s v="Ben Falcone"/>
    <x v="859"/>
    <s v="Melissa McCarthy"/>
    <s v="United States"/>
    <n v="30000000"/>
    <x v="1071"/>
    <x v="6"/>
    <x v="36"/>
  </r>
  <r>
    <x v="1023"/>
    <s v="https://www.youtube.com/watch?v=tmJYELj-jNE"/>
    <s v="tmJYELj-jNE"/>
    <s v="{'positive': 119, 'neutral': 77, 'negative': 54}"/>
    <n v="0.68786127167629996"/>
    <s v="R"/>
    <x v="7"/>
    <n v="2018"/>
    <s v="August 14, 2018 (United States)"/>
    <n v="41000"/>
    <s v="Bart Layton"/>
    <x v="860"/>
    <s v="Spencer Reinhard"/>
    <s v="United Kingdom"/>
    <m/>
    <x v="1072"/>
    <x v="136"/>
    <x v="1"/>
  </r>
  <r>
    <x v="1024"/>
    <s v="https://www.youtube.com/watch?v=oQGA42-U0Ro"/>
    <s v="oQGA42-U0Ro"/>
    <s v="{'positive': 110, 'neutral': 90, 'negative': 51}"/>
    <n v="0.68322981366459601"/>
    <s v="PG"/>
    <x v="1"/>
    <n v="2018"/>
    <s v="September 21, 2018 (United States)"/>
    <n v="48000"/>
    <s v="Eli Roth"/>
    <x v="861"/>
    <s v="Jack Black"/>
    <s v="United States"/>
    <n v="42000000"/>
    <x v="1073"/>
    <x v="86"/>
    <x v="36"/>
  </r>
  <r>
    <x v="1025"/>
    <s v="https://www.youtube.com/watch?v=k9-PqY5pEeo"/>
    <s v="k9-PqY5pEeo"/>
    <s v="{'positive': 86, 'neutral': 60, 'negative': 104}"/>
    <n v="0.452631578947368"/>
    <s v="PG-13"/>
    <x v="7"/>
    <n v="2018"/>
    <s v="August 9, 2019 (United States)"/>
    <n v="5400"/>
    <s v="Tom Shadyac"/>
    <x v="862"/>
    <s v="Aldis Hodge"/>
    <s v="United States"/>
    <n v="10000000"/>
    <x v="1074"/>
    <x v="465"/>
    <x v="5"/>
  </r>
  <r>
    <x v="1026"/>
    <s v="https://www.youtube.com/watch?v=D_nv-5xCp50"/>
    <s v="D_nv-5xCp50"/>
    <s v="{'positive': 98, 'neutral': 98, 'negative': 54}"/>
    <n v="0.64473684210526305"/>
    <s v="R"/>
    <x v="7"/>
    <n v="2018"/>
    <s v="June 14, 2018 (Hungary)"/>
    <n v="14000"/>
    <s v="Kevin Connolly"/>
    <x v="863"/>
    <s v="John Travolta"/>
    <s v="Canada"/>
    <n v="10000000"/>
    <x v="1075"/>
    <x v="259"/>
    <x v="50"/>
  </r>
  <r>
    <x v="1027"/>
    <s v="https://www.youtube.com/watch?v=bqHaLUoiWZU"/>
    <s v="bqHaLUoiWZU"/>
    <s v="{'positive': 111, 'neutral': 90, 'negative': 49}"/>
    <n v="0.69374999999999998"/>
    <s v="R"/>
    <x v="3"/>
    <n v="2018"/>
    <s v="December 27, 2018 (Israel)"/>
    <n v="27000"/>
    <s v="Karyn Kusama"/>
    <x v="74"/>
    <s v="Nicole Kidman"/>
    <s v="United States"/>
    <n v="9000000"/>
    <x v="1076"/>
    <x v="324"/>
    <x v="11"/>
  </r>
  <r>
    <x v="1028"/>
    <s v="https://www.youtube.com/watch?v=NQg-nUoMCBo"/>
    <s v="NQg-nUoMCBo"/>
    <s v="{'positive': 55, 'neutral': 44, 'negative': 25}"/>
    <n v="0.6875"/>
    <s v="Not Rated"/>
    <x v="2"/>
    <n v="2018"/>
    <s v="May 17, 2019 (United States)"/>
    <n v="6100"/>
    <s v="Stacie Passon"/>
    <x v="864"/>
    <s v="Taissa Farmiga"/>
    <s v="United States"/>
    <m/>
    <x v="1077"/>
    <x v="466"/>
    <x v="38"/>
  </r>
  <r>
    <x v="1029"/>
    <s v="https://www.youtube.com/watch?v=toXBb638n2Y"/>
    <s v="toXBb638n2Y"/>
    <s v="{'positive': 111, 'neutral': 89, 'negative': 50}"/>
    <n v="0.68944099378881896"/>
    <s v="Not Rated"/>
    <x v="2"/>
    <n v="2018"/>
    <s v="September 7, 2018 (United Kingdom)"/>
    <n v="20000"/>
    <s v="Desiree Akhavan"/>
    <x v="865"/>
    <s v="ChloÃ« Grace Moretz"/>
    <s v="United States"/>
    <m/>
    <x v="1078"/>
    <x v="467"/>
    <x v="31"/>
  </r>
  <r>
    <x v="1030"/>
    <s v="https://www.youtube.com/watch?v=acQyrwQyCOk"/>
    <s v="acQyrwQyCOk"/>
    <s v="{'positive': 82, 'neutral': 103, 'negative': 65}"/>
    <n v="0.55782312925169997"/>
    <s v="PG-13"/>
    <x v="5"/>
    <n v="2018"/>
    <s v="January 5, 2018 (United States)"/>
    <n v="55000"/>
    <s v="Adam Robitel"/>
    <x v="50"/>
    <s v="Lin Shaye"/>
    <s v="United States"/>
    <n v="10000000"/>
    <x v="1079"/>
    <x v="112"/>
    <x v="25"/>
  </r>
  <r>
    <x v="1031"/>
    <s v="https://www.youtube.com/watch?v=d385fB-94aU"/>
    <s v="d385fB-94aU"/>
    <s v="{'positive': 110, 'neutral': 93, 'negative': 47}"/>
    <n v="0.70063694267515897"/>
    <s v="R"/>
    <x v="7"/>
    <n v="2018"/>
    <s v="March 16, 2018 (United Kingdom)"/>
    <n v="9300"/>
    <s v="Garth Davis"/>
    <x v="866"/>
    <s v="Rooney Mara"/>
    <s v="United Kingdom"/>
    <m/>
    <x v="1080"/>
    <x v="289"/>
    <x v="16"/>
  </r>
  <r>
    <x v="1032"/>
    <s v="https://www.youtube.com/watch?v=2BwxeOzSx8A"/>
    <s v="2BwxeOzSx8A"/>
    <s v="{'positive': 93, 'neutral': 79, 'negative': 34}"/>
    <n v="0.73228346456692905"/>
    <s v="R"/>
    <x v="7"/>
    <n v="2018"/>
    <s v="April 4, 2018 (France)"/>
    <n v="24000"/>
    <s v="Gus Van Sant"/>
    <x v="867"/>
    <s v="Joaquin Phoenix"/>
    <s v="France"/>
    <m/>
    <x v="1081"/>
    <x v="468"/>
    <x v="43"/>
  </r>
  <r>
    <x v="1033"/>
    <s v="https://www.youtube.com/watch?v=UvJIaNsf_bY"/>
    <s v="UvJIaNsf_bY"/>
    <s v="{'positive': 159, 'neutral': 61, 'negative': 30}"/>
    <n v="0.84126984126984095"/>
    <s v="R"/>
    <x v="7"/>
    <n v="2018"/>
    <s v="November 2, 2018 (South Africa)"/>
    <n v="49000"/>
    <s v="Marielle Heller"/>
    <x v="868"/>
    <s v="Melissa McCarthy"/>
    <s v="United States"/>
    <n v="10000000"/>
    <x v="1082"/>
    <x v="469"/>
    <x v="14"/>
  </r>
  <r>
    <x v="1034"/>
    <s v="https://www.youtube.com/watch?v=u7KZrt_cHH0"/>
    <s v="u7KZrt_cHH0"/>
    <s v="{'positive': 88, 'neutral': 95, 'negative': 67}"/>
    <n v="0.56774193548387097"/>
    <s v="R"/>
    <x v="2"/>
    <n v="2018"/>
    <s v="March 23, 2018 (United States)"/>
    <n v="42000"/>
    <s v="Steven Soderbergh"/>
    <x v="869"/>
    <s v="Claire Foy"/>
    <s v="United States"/>
    <n v="1500000"/>
    <x v="1083"/>
    <x v="414"/>
    <x v="49"/>
  </r>
  <r>
    <x v="1035"/>
    <s v="https://www.youtube.com/watch?v=-B71eyB_Onw"/>
    <e v="#NAME?"/>
    <s v="{'positive': 123, 'neutral': 48, 'negative': 80}"/>
    <n v="0.60591133004926101"/>
    <s v="R"/>
    <x v="7"/>
    <n v="2018"/>
    <s v="November 8, 2018 (Australia)"/>
    <n v="35000"/>
    <s v="Joel Edgerton"/>
    <x v="870"/>
    <s v="Lucas Hedges"/>
    <s v="Australia"/>
    <n v="11000000"/>
    <x v="1084"/>
    <x v="3"/>
    <x v="73"/>
  </r>
  <r>
    <x v="1036"/>
    <s v="https://www.youtube.com/watch?v=-Qv6p6pTz5I"/>
    <e v="#NAME?"/>
    <s v="{'positive': 113, 'neutral': 92, 'negative': 45}"/>
    <n v="0.715189873417721"/>
    <s v="PG"/>
    <x v="3"/>
    <n v="2018"/>
    <s v="October 26, 2018 (United States)"/>
    <n v="67000"/>
    <s v="David Kerr"/>
    <x v="871"/>
    <s v="Rowan Atkinson"/>
    <s v="United Kingdom"/>
    <n v="25000000"/>
    <x v="1085"/>
    <x v="1"/>
    <x v="48"/>
  </r>
  <r>
    <x v="1037"/>
    <s v="https://www.youtube.com/watch?v=t9QePUT-Yt8"/>
    <s v="t9QePUT-Yt8"/>
    <s v="{'positive': 107, 'neutral': 92, 'negative': 51}"/>
    <n v="0.677215189873417"/>
    <s v="PG-13"/>
    <x v="3"/>
    <n v="2018"/>
    <s v="July 13, 2018 (United States)"/>
    <n v="111000"/>
    <s v="Rawson Marshall Thurber"/>
    <x v="872"/>
    <s v="Dwayne Johnson"/>
    <s v="United States"/>
    <n v="125000000"/>
    <x v="1086"/>
    <x v="317"/>
    <x v="56"/>
  </r>
  <r>
    <x v="1038"/>
    <s v="https://www.youtube.com/watch?v=OoJpVQTY_t4"/>
    <s v="OoJpVQTY_t4"/>
    <s v="{'positive': 115, 'neutral': 82, 'negative': 53}"/>
    <n v="0.68452380952380898"/>
    <s v="PG-13"/>
    <x v="2"/>
    <n v="2018"/>
    <s v="January 1, 2019 (United States)"/>
    <n v="26000"/>
    <s v="Paul Dano"/>
    <x v="873"/>
    <s v="Ed Oxenbould"/>
    <s v="United States"/>
    <m/>
    <x v="1087"/>
    <x v="470"/>
    <x v="36"/>
  </r>
  <r>
    <x v="1039"/>
    <s v="https://www.youtube.com/watch?v=d7rlUe-Thvk"/>
    <s v="d7rlUe-Thvk"/>
    <s v="{'positive': 135, 'neutral': 76, 'negative': 39}"/>
    <n v="0.77586206896551702"/>
    <s v="PG-13"/>
    <x v="7"/>
    <n v="2018"/>
    <s v="October 19, 2018 (United States)"/>
    <n v="42000"/>
    <s v="David Lowery"/>
    <x v="620"/>
    <s v="Robert Redford"/>
    <s v="United States"/>
    <m/>
    <x v="1088"/>
    <x v="81"/>
    <x v="34"/>
  </r>
  <r>
    <x v="1040"/>
    <s v="https://www.youtube.com/watch?v=5iEOQn8UUHI"/>
    <s v="5iEOQn8UUHI"/>
    <s v="{'positive': 141, 'neutral': 92, 'negative': 18}"/>
    <n v="0.88679245283018804"/>
    <s v="PG"/>
    <x v="1"/>
    <n v="2018"/>
    <s v="January 19, 2018 (United States)"/>
    <n v="16000"/>
    <s v="Bethany Ashton Wolf"/>
    <x v="874"/>
    <s v="Alex Roe"/>
    <s v="United States"/>
    <n v="3500000"/>
    <x v="1089"/>
    <x v="240"/>
    <x v="47"/>
  </r>
  <r>
    <x v="1041"/>
    <s v="https://www.youtube.com/watch?v=28dHbIR_NB4"/>
    <s v="28dHbIR_NB4"/>
    <s v="{'positive': 113, 'neutral': 80, 'negative': 58}"/>
    <n v="0.66081871345029197"/>
    <s v="PG-13"/>
    <x v="7"/>
    <n v="2018"/>
    <s v="January 11, 2019 (United States)"/>
    <n v="31000"/>
    <s v="Mimi Leder"/>
    <x v="875"/>
    <s v="Felicity Jones"/>
    <s v="United States"/>
    <n v="20000000"/>
    <x v="1090"/>
    <x v="471"/>
    <x v="16"/>
  </r>
  <r>
    <x v="1042"/>
    <s v="https://www.youtube.com/watch?v=MmoBvmJA9XI"/>
    <s v="MmoBvmJA9XI"/>
    <s v="{'positive': 98, 'neutral': 73, 'negative': 79}"/>
    <n v="0.55367231638418002"/>
    <s v="Not Rated"/>
    <x v="8"/>
    <n v="2018"/>
    <s v="September 1, 2018 (Japan)"/>
    <n v="11000"/>
    <s v="Shin'ichirÃ´ Ushijima"/>
    <x v="876"/>
    <s v="Mahiro Takasugi"/>
    <s v="Japan"/>
    <m/>
    <x v="1091"/>
    <x v="472"/>
    <x v="13"/>
  </r>
  <r>
    <x v="1043"/>
    <s v="https://www.youtube.com/watch?v=yiiRZJUTT2k"/>
    <s v="yiiRZJUTT2k"/>
    <s v="{'positive': 98, 'neutral': 101, 'negative': 51}"/>
    <n v="0.65771812080536896"/>
    <s v="Not Rated"/>
    <x v="0"/>
    <n v="2018"/>
    <s v="May 19, 2018 (France)"/>
    <n v="17000"/>
    <s v="Terry Gilliam"/>
    <x v="877"/>
    <s v="JosÃ© Luis Ferrer"/>
    <s v="Spain"/>
    <m/>
    <x v="1092"/>
    <x v="473"/>
    <x v="8"/>
  </r>
  <r>
    <x v="1044"/>
    <s v="https://www.youtube.com/watch?v=W0XTxOs-_Os"/>
    <s v="W0XTxOs-_Os"/>
    <s v="{'positive': 40, 'neutral': 30, 'negative': 15}"/>
    <n v="0.72727272727272696"/>
    <s v="R"/>
    <x v="7"/>
    <n v="2018"/>
    <s v="June 22, 2018 (United States)"/>
    <n v="8500"/>
    <s v="Ben Lewin"/>
    <x v="878"/>
    <s v="Paul Rudd"/>
    <s v="United States"/>
    <n v="14000000"/>
    <x v="1093"/>
    <x v="474"/>
    <x v="18"/>
  </r>
  <r>
    <x v="1045"/>
    <s v="https://www.youtube.com/watch?v=W6dy7xQ8NeE"/>
    <s v="W6dy7xQ8NeE"/>
    <s v="{'positive': 112, 'neutral': 71, 'negative': 67}"/>
    <n v="0.62569832402234604"/>
    <s v="PG-13"/>
    <x v="7"/>
    <n v="2018"/>
    <s v="December 21, 2018 (United States)"/>
    <n v="21000"/>
    <s v="Robert Zemeckis"/>
    <x v="701"/>
    <s v="Steve Carell"/>
    <s v="Japan"/>
    <n v="39000000"/>
    <x v="1094"/>
    <x v="1"/>
    <x v="1"/>
  </r>
  <r>
    <x v="1046"/>
    <s v="https://www.youtube.com/watch?v=2ZiNWzqll04"/>
    <s v="2ZiNWzqll04"/>
    <s v="{'positive': 74, 'neutral': 33, 'negative': 31}"/>
    <n v="0.70476190476190403"/>
    <s v="R"/>
    <x v="4"/>
    <n v="2018"/>
    <s v="May 4, 2018 (United States)"/>
    <n v="21000"/>
    <s v="Dean Devlin"/>
    <x v="879"/>
    <s v="David Tennant"/>
    <s v="United States"/>
    <m/>
    <x v="1095"/>
    <x v="475"/>
    <x v="33"/>
  </r>
  <r>
    <x v="1047"/>
    <s v="https://www.youtube.com/watch?v=QMs28A1s1OA"/>
    <s v="QMs28A1s1OA"/>
    <s v="{'positive': 101, 'neutral': 113, 'negative': 36}"/>
    <n v="0.73722627737226198"/>
    <s v="R"/>
    <x v="4"/>
    <n v="2018"/>
    <s v="October 26, 2018 (United States)"/>
    <n v="26000"/>
    <s v="Ali Abbasi"/>
    <x v="311"/>
    <s v="Eva Melander"/>
    <s v="Sweden"/>
    <m/>
    <x v="1096"/>
    <x v="476"/>
    <x v="33"/>
  </r>
  <r>
    <x v="1048"/>
    <s v="https://www.youtube.com/watch?v=MnKbM9Zxtn8"/>
    <s v="MnKbM9Zxtn8"/>
    <s v="{'positive': 65, 'neutral': 65, 'negative': 38}"/>
    <n v="0.63106796116504804"/>
    <s v="R"/>
    <x v="3"/>
    <n v="2018"/>
    <s v="March 9, 2018 (United States)"/>
    <n v="28000"/>
    <s v="Nash Edgerton"/>
    <x v="880"/>
    <s v="Joel Edgerton"/>
    <s v="Australia"/>
    <m/>
    <x v="1097"/>
    <x v="468"/>
    <x v="35"/>
  </r>
  <r>
    <x v="1049"/>
    <s v="https://www.youtube.com/watch?v=d9qyOGEuLY4"/>
    <s v="d9qyOGEuLY4"/>
    <s v="{'positive': 125, 'neutral': 71, 'negative': 54}"/>
    <n v="0.69832402234636803"/>
    <s v="R"/>
    <x v="3"/>
    <n v="2018"/>
    <s v="September 21, 2018 (United States)"/>
    <n v="17000"/>
    <s v="Sam Levinson"/>
    <x v="881"/>
    <s v="Odessa Young"/>
    <s v="United States"/>
    <n v="7000000"/>
    <x v="1098"/>
    <x v="365"/>
    <x v="47"/>
  </r>
  <r>
    <x v="1050"/>
    <s v="https://www.youtube.com/watch?v=XenTM_C9fxM"/>
    <s v="XenTM_C9fxM"/>
    <s v="{'positive': 66, 'neutral': 114, 'negative': 70}"/>
    <n v="0.48529411764705799"/>
    <s v="R"/>
    <x v="5"/>
    <n v="2018"/>
    <s v="July 20, 2018 (United States)"/>
    <n v="29000"/>
    <s v="Stephen Susco"/>
    <x v="210"/>
    <s v="Colin Woodell"/>
    <s v="United States"/>
    <n v="1000000"/>
    <x v="1099"/>
    <x v="477"/>
    <x v="51"/>
  </r>
  <r>
    <x v="1051"/>
    <s v="https://www.youtube.com/watch?v=BXfxLIuNJvw"/>
    <s v="BXfxLIuNJvw"/>
    <s v="{'positive': 118, 'neutral': 87, 'negative': 45}"/>
    <n v="0.72392638036809798"/>
    <s v="PG"/>
    <x v="0"/>
    <n v="2018"/>
    <s v="November 2, 2018 (United States)"/>
    <n v="30000"/>
    <s v="Lasse HallstrÃ¶m"/>
    <x v="882"/>
    <s v="Mackenzie Foy"/>
    <s v="United States"/>
    <n v="120000000"/>
    <x v="1100"/>
    <x v="22"/>
    <x v="5"/>
  </r>
  <r>
    <x v="1052"/>
    <s v="https://www.youtube.com/watch?v=I-DMrk3hqEE"/>
    <s v="I-DMrk3hqEE"/>
    <s v="{'positive': 62, 'neutral': 85, 'negative': 41}"/>
    <n v="0.60194174757281504"/>
    <s v="R"/>
    <x v="1"/>
    <n v="2018"/>
    <s v="September 21, 2018 (United States)"/>
    <n v="13000"/>
    <s v="Donald Petrie"/>
    <x v="883"/>
    <s v="Emma Roberts"/>
    <s v="Canada"/>
    <m/>
    <x v="1101"/>
    <x v="478"/>
    <x v="56"/>
  </r>
  <r>
    <x v="1053"/>
    <s v="https://www.youtube.com/watch?v=-eks8LG72uo"/>
    <e v="#NAME?"/>
    <s v="{'positive': 98, 'neutral': 98, 'negative': 54}"/>
    <n v="0.64473684210526305"/>
    <s v="R"/>
    <x v="3"/>
    <n v="2018"/>
    <s v="August 24, 2018 (United States)"/>
    <n v="26000"/>
    <s v="Brian Henson"/>
    <x v="884"/>
    <s v="Melissa McCarthy"/>
    <s v="United States"/>
    <n v="40000000"/>
    <x v="1102"/>
    <x v="416"/>
    <x v="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6409BA-7FA1-4588-ACB6-01C9A381D7A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2" firstHeaderRow="1" firstDataRow="1" firstDataCol="1"/>
  <pivotFields count="18">
    <pivotField dataField="1" showAll="0"/>
    <pivotField showAll="0"/>
    <pivotField showAll="0"/>
    <pivotField showAll="0"/>
    <pivotField showAll="0"/>
    <pivotField showAll="0"/>
    <pivotField axis="axisRow" showAll="0" measureFilter="1" sortType="ascending">
      <items count="14">
        <item x="3"/>
        <item x="0"/>
        <item x="8"/>
        <item x="7"/>
        <item x="1"/>
        <item x="4"/>
        <item x="2"/>
        <item x="11"/>
        <item x="5"/>
        <item x="9"/>
        <item x="12"/>
        <item x="10"/>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9">
    <i>
      <x v="2"/>
    </i>
    <i>
      <x v="1"/>
    </i>
    <i>
      <x v="3"/>
    </i>
    <i>
      <x v="8"/>
    </i>
    <i>
      <x v="5"/>
    </i>
    <i>
      <x v="6"/>
    </i>
    <i>
      <x v="4"/>
    </i>
    <i>
      <x/>
    </i>
    <i t="grand">
      <x/>
    </i>
  </rowItems>
  <colItems count="1">
    <i/>
  </colItems>
  <dataFields count="1">
    <dataField name="Count of name" fld="0" subtotal="count" baseField="0" baseItem="0"/>
  </dataFields>
  <formats count="3">
    <format dxfId="27">
      <pivotArea field="6" type="button" dataOnly="0" labelOnly="1" outline="0" axis="axisRow" fieldPosition="0"/>
    </format>
    <format dxfId="26">
      <pivotArea dataOnly="0" labelOnly="1" outline="0" axis="axisValues" fieldPosition="0"/>
    </format>
    <format dxfId="25">
      <pivotArea dataOnly="0" grandRow="1" fieldPosition="0"/>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4"/>
          </reference>
        </references>
      </pivotArea>
    </chartFormat>
    <chartFormat chart="0" format="2">
      <pivotArea type="data" outline="0" fieldPosition="0">
        <references count="2">
          <reference field="4294967294" count="1" selected="0">
            <x v="0"/>
          </reference>
          <reference field="6" count="1" selected="0">
            <x v="6"/>
          </reference>
        </references>
      </pivotArea>
    </chartFormat>
    <chartFormat chart="0" format="3">
      <pivotArea type="data" outline="0" fieldPosition="0">
        <references count="2">
          <reference field="4294967294" count="1" selected="0">
            <x v="0"/>
          </reference>
          <reference field="6" count="1" selected="0">
            <x v="5"/>
          </reference>
        </references>
      </pivotArea>
    </chartFormat>
    <chartFormat chart="0" format="4">
      <pivotArea type="data" outline="0" fieldPosition="0">
        <references count="2">
          <reference field="4294967294" count="1" selected="0">
            <x v="0"/>
          </reference>
          <reference field="6" count="1" selected="0">
            <x v="8"/>
          </reference>
        </references>
      </pivotArea>
    </chartFormat>
    <chartFormat chart="0" format="5">
      <pivotArea type="data" outline="0" fieldPosition="0">
        <references count="2">
          <reference field="4294967294" count="1" selected="0">
            <x v="0"/>
          </reference>
          <reference field="6" count="1" selected="0">
            <x v="3"/>
          </reference>
        </references>
      </pivotArea>
    </chartFormat>
    <chartFormat chart="0" format="6">
      <pivotArea type="data" outline="0" fieldPosition="0">
        <references count="2">
          <reference field="4294967294" count="1" selected="0">
            <x v="0"/>
          </reference>
          <reference field="6" count="1" selected="0">
            <x v="1"/>
          </reference>
        </references>
      </pivotArea>
    </chartFormat>
    <chartFormat chart="0" format="7">
      <pivotArea type="data" outline="0" fieldPosition="0">
        <references count="2">
          <reference field="4294967294" count="1" selected="0">
            <x v="0"/>
          </reference>
          <reference field="6" count="1" selected="0">
            <x v="2"/>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6" count="1" selected="0">
            <x v="2"/>
          </reference>
        </references>
      </pivotArea>
    </chartFormat>
    <chartFormat chart="5" format="18">
      <pivotArea type="data" outline="0" fieldPosition="0">
        <references count="2">
          <reference field="4294967294" count="1" selected="0">
            <x v="0"/>
          </reference>
          <reference field="6" count="1" selected="0">
            <x v="1"/>
          </reference>
        </references>
      </pivotArea>
    </chartFormat>
    <chartFormat chart="5" format="19">
      <pivotArea type="data" outline="0" fieldPosition="0">
        <references count="2">
          <reference field="4294967294" count="1" selected="0">
            <x v="0"/>
          </reference>
          <reference field="6" count="1" selected="0">
            <x v="3"/>
          </reference>
        </references>
      </pivotArea>
    </chartFormat>
    <chartFormat chart="5" format="20">
      <pivotArea type="data" outline="0" fieldPosition="0">
        <references count="2">
          <reference field="4294967294" count="1" selected="0">
            <x v="0"/>
          </reference>
          <reference field="6" count="1" selected="0">
            <x v="8"/>
          </reference>
        </references>
      </pivotArea>
    </chartFormat>
    <chartFormat chart="5" format="21">
      <pivotArea type="data" outline="0" fieldPosition="0">
        <references count="2">
          <reference field="4294967294" count="1" selected="0">
            <x v="0"/>
          </reference>
          <reference field="6" count="1" selected="0">
            <x v="5"/>
          </reference>
        </references>
      </pivotArea>
    </chartFormat>
    <chartFormat chart="5" format="22">
      <pivotArea type="data" outline="0" fieldPosition="0">
        <references count="2">
          <reference field="4294967294" count="1" selected="0">
            <x v="0"/>
          </reference>
          <reference field="6" count="1" selected="0">
            <x v="6"/>
          </reference>
        </references>
      </pivotArea>
    </chartFormat>
    <chartFormat chart="5" format="23">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B0DC9D-9B45-4737-A3C3-9867124C6AF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2" firstHeaderRow="1" firstDataRow="1" firstDataCol="1"/>
  <pivotFields count="18">
    <pivotField showAll="0"/>
    <pivotField showAll="0"/>
    <pivotField showAll="0"/>
    <pivotField showAll="0"/>
    <pivotField showAll="0"/>
    <pivotField dataField="1" showAll="0"/>
    <pivotField axis="axisRow" showAll="0" measureFilter="1" sortType="descending">
      <items count="14">
        <item x="3"/>
        <item x="0"/>
        <item x="8"/>
        <item x="7"/>
        <item x="1"/>
        <item x="4"/>
        <item x="2"/>
        <item x="11"/>
        <item x="5"/>
        <item x="9"/>
        <item x="12"/>
        <item x="10"/>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9">
    <i>
      <x/>
    </i>
    <i>
      <x v="4"/>
    </i>
    <i>
      <x v="6"/>
    </i>
    <i>
      <x v="5"/>
    </i>
    <i>
      <x v="8"/>
    </i>
    <i>
      <x v="3"/>
    </i>
    <i>
      <x v="1"/>
    </i>
    <i>
      <x v="2"/>
    </i>
    <i t="grand">
      <x/>
    </i>
  </rowItems>
  <colItems count="1">
    <i/>
  </colItems>
  <dataFields count="1">
    <dataField name="Count of rating" fld="5" subtotal="count" baseField="0" baseItem="0"/>
  </dataFields>
  <formats count="4">
    <format dxfId="24">
      <pivotArea field="6" type="button" dataOnly="0" labelOnly="1" outline="0" axis="axisRow" fieldPosition="0"/>
    </format>
    <format dxfId="23">
      <pivotArea dataOnly="0" labelOnly="1" outline="0" axis="axisValues" fieldPosition="0"/>
    </format>
    <format dxfId="22">
      <pivotArea grandRow="1" outline="0" collapsedLevelsAreSubtotals="1" fieldPosition="0"/>
    </format>
    <format dxfId="21">
      <pivotArea dataOnly="0" labelOnly="1" grandRow="1" outline="0" fieldPosition="0"/>
    </format>
  </formats>
  <chartFormats count="16">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6" count="1" selected="0">
            <x v="0"/>
          </reference>
        </references>
      </pivotArea>
    </chartFormat>
    <chartFormat chart="2" format="7">
      <pivotArea type="data" outline="0" fieldPosition="0">
        <references count="2">
          <reference field="4294967294" count="1" selected="0">
            <x v="0"/>
          </reference>
          <reference field="6" count="1" selected="0">
            <x v="4"/>
          </reference>
        </references>
      </pivotArea>
    </chartFormat>
    <chartFormat chart="2" format="8">
      <pivotArea type="data" outline="0" fieldPosition="0">
        <references count="2">
          <reference field="4294967294" count="1" selected="0">
            <x v="0"/>
          </reference>
          <reference field="6" count="1" selected="0">
            <x v="5"/>
          </reference>
        </references>
      </pivotArea>
    </chartFormat>
    <chartFormat chart="2" format="9">
      <pivotArea type="data" outline="0" fieldPosition="0">
        <references count="2">
          <reference field="4294967294" count="1" selected="0">
            <x v="0"/>
          </reference>
          <reference field="6" count="1" selected="0">
            <x v="8"/>
          </reference>
        </references>
      </pivotArea>
    </chartFormat>
    <chartFormat chart="2" format="10">
      <pivotArea type="data" outline="0" fieldPosition="0">
        <references count="2">
          <reference field="4294967294" count="1" selected="0">
            <x v="0"/>
          </reference>
          <reference field="6" count="1" selected="0">
            <x v="3"/>
          </reference>
        </references>
      </pivotArea>
    </chartFormat>
    <chartFormat chart="2" format="11">
      <pivotArea type="data" outline="0" fieldPosition="0">
        <references count="2">
          <reference field="4294967294" count="1" selected="0">
            <x v="0"/>
          </reference>
          <reference field="6" count="1" selected="0">
            <x v="1"/>
          </reference>
        </references>
      </pivotArea>
    </chartFormat>
    <chartFormat chart="2" format="12">
      <pivotArea type="data" outline="0" fieldPosition="0">
        <references count="2">
          <reference field="4294967294" count="1" selected="0">
            <x v="0"/>
          </reference>
          <reference field="6" count="1" selected="0">
            <x v="2"/>
          </reference>
        </references>
      </pivotArea>
    </chartFormat>
    <chartFormat chart="7" format="21" series="1">
      <pivotArea type="data" outline="0" fieldPosition="0">
        <references count="1">
          <reference field="4294967294" count="1" selected="0">
            <x v="0"/>
          </reference>
        </references>
      </pivotArea>
    </chartFormat>
    <chartFormat chart="7" format="22">
      <pivotArea type="data" outline="0" fieldPosition="0">
        <references count="2">
          <reference field="4294967294" count="1" selected="0">
            <x v="0"/>
          </reference>
          <reference field="6" count="1" selected="0">
            <x v="0"/>
          </reference>
        </references>
      </pivotArea>
    </chartFormat>
    <chartFormat chart="7" format="23">
      <pivotArea type="data" outline="0" fieldPosition="0">
        <references count="2">
          <reference field="4294967294" count="1" selected="0">
            <x v="0"/>
          </reference>
          <reference field="6" count="1" selected="0">
            <x v="4"/>
          </reference>
        </references>
      </pivotArea>
    </chartFormat>
    <chartFormat chart="7" format="24">
      <pivotArea type="data" outline="0" fieldPosition="0">
        <references count="2">
          <reference field="4294967294" count="1" selected="0">
            <x v="0"/>
          </reference>
          <reference field="6" count="1" selected="0">
            <x v="5"/>
          </reference>
        </references>
      </pivotArea>
    </chartFormat>
    <chartFormat chart="7" format="25">
      <pivotArea type="data" outline="0" fieldPosition="0">
        <references count="2">
          <reference field="4294967294" count="1" selected="0">
            <x v="0"/>
          </reference>
          <reference field="6" count="1" selected="0">
            <x v="8"/>
          </reference>
        </references>
      </pivotArea>
    </chartFormat>
    <chartFormat chart="7" format="26">
      <pivotArea type="data" outline="0" fieldPosition="0">
        <references count="2">
          <reference field="4294967294" count="1" selected="0">
            <x v="0"/>
          </reference>
          <reference field="6" count="1" selected="0">
            <x v="3"/>
          </reference>
        </references>
      </pivotArea>
    </chartFormat>
    <chartFormat chart="7" format="27">
      <pivotArea type="data" outline="0" fieldPosition="0">
        <references count="2">
          <reference field="4294967294" count="1" selected="0">
            <x v="0"/>
          </reference>
          <reference field="6" count="1" selected="0">
            <x v="1"/>
          </reference>
        </references>
      </pivotArea>
    </chartFormat>
    <chartFormat chart="7" format="2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0A8A57-A8C7-4301-9488-2E379F54361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2" firstHeaderRow="1" firstDataRow="1" firstDataCol="1"/>
  <pivotFields count="18">
    <pivotField showAll="0"/>
    <pivotField showAll="0"/>
    <pivotField showAll="0"/>
    <pivotField showAll="0"/>
    <pivotField showAll="0"/>
    <pivotField showAll="0"/>
    <pivotField axis="axisRow" showAll="0" measureFilter="1" sortType="descending">
      <items count="14">
        <item x="3"/>
        <item x="0"/>
        <item x="8"/>
        <item x="7"/>
        <item x="1"/>
        <item x="4"/>
        <item x="2"/>
        <item x="11"/>
        <item x="5"/>
        <item x="9"/>
        <item x="12"/>
        <item x="10"/>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 showAll="0"/>
  </pivotFields>
  <rowFields count="1">
    <field x="6"/>
  </rowFields>
  <rowItems count="9">
    <i>
      <x/>
    </i>
    <i>
      <x v="4"/>
    </i>
    <i>
      <x v="6"/>
    </i>
    <i>
      <x v="5"/>
    </i>
    <i>
      <x v="8"/>
    </i>
    <i>
      <x v="3"/>
    </i>
    <i>
      <x v="1"/>
    </i>
    <i>
      <x v="2"/>
    </i>
    <i t="grand">
      <x/>
    </i>
  </rowItems>
  <colItems count="1">
    <i/>
  </colItems>
  <dataFields count="1">
    <dataField name="Count of writer" fld="11" subtotal="count" baseField="0" baseItem="0"/>
  </dataFields>
  <formats count="4">
    <format dxfId="20">
      <pivotArea field="6" type="button" dataOnly="0" labelOnly="1" outline="0" axis="axisRow" fieldPosition="0"/>
    </format>
    <format dxfId="19">
      <pivotArea dataOnly="0" labelOnly="1" outline="0" axis="axisValues" fieldPosition="0"/>
    </format>
    <format dxfId="18">
      <pivotArea grandRow="1" outline="0" collapsedLevelsAreSubtotals="1" fieldPosition="0"/>
    </format>
    <format dxfId="17">
      <pivotArea dataOnly="0" labelOnly="1" grandRow="1" outline="0" fieldPosition="0"/>
    </format>
  </formats>
  <chartFormats count="14">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5"/>
          </reference>
        </references>
      </pivotArea>
    </chartFormat>
    <chartFormat chart="4" format="10">
      <pivotArea type="data" outline="0" fieldPosition="0">
        <references count="2">
          <reference field="4294967294" count="1" selected="0">
            <x v="0"/>
          </reference>
          <reference field="6" count="1" selected="0">
            <x v="8"/>
          </reference>
        </references>
      </pivotArea>
    </chartFormat>
    <chartFormat chart="4" format="1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2">
          <reference field="4294967294" count="1" selected="0">
            <x v="0"/>
          </reference>
          <reference field="6" count="1" selected="0">
            <x v="1"/>
          </reference>
        </references>
      </pivotArea>
    </chartFormat>
    <chartFormat chart="4" format="13">
      <pivotArea type="data" outline="0" fieldPosition="0">
        <references count="2">
          <reference field="4294967294" count="1" selected="0">
            <x v="0"/>
          </reference>
          <reference field="6" count="1" selected="0">
            <x v="2"/>
          </reference>
        </references>
      </pivotArea>
    </chartFormat>
    <chartFormat chart="8" format="21" series="1">
      <pivotArea type="data" outline="0" fieldPosition="0">
        <references count="1">
          <reference field="4294967294" count="1" selected="0">
            <x v="0"/>
          </reference>
        </references>
      </pivotArea>
    </chartFormat>
    <chartFormat chart="8" format="22">
      <pivotArea type="data" outline="0" fieldPosition="0">
        <references count="2">
          <reference field="4294967294" count="1" selected="0">
            <x v="0"/>
          </reference>
          <reference field="6" count="1" selected="0">
            <x v="0"/>
          </reference>
        </references>
      </pivotArea>
    </chartFormat>
    <chartFormat chart="8" format="23">
      <pivotArea type="data" outline="0" fieldPosition="0">
        <references count="2">
          <reference field="4294967294" count="1" selected="0">
            <x v="0"/>
          </reference>
          <reference field="6" count="1" selected="0">
            <x v="5"/>
          </reference>
        </references>
      </pivotArea>
    </chartFormat>
    <chartFormat chart="8" format="24">
      <pivotArea type="data" outline="0" fieldPosition="0">
        <references count="2">
          <reference field="4294967294" count="1" selected="0">
            <x v="0"/>
          </reference>
          <reference field="6" count="1" selected="0">
            <x v="8"/>
          </reference>
        </references>
      </pivotArea>
    </chartFormat>
    <chartFormat chart="8" format="25">
      <pivotArea type="data" outline="0" fieldPosition="0">
        <references count="2">
          <reference field="4294967294" count="1" selected="0">
            <x v="0"/>
          </reference>
          <reference field="6" count="1" selected="0">
            <x v="3"/>
          </reference>
        </references>
      </pivotArea>
    </chartFormat>
    <chartFormat chart="8" format="26">
      <pivotArea type="data" outline="0" fieldPosition="0">
        <references count="2">
          <reference field="4294967294" count="1" selected="0">
            <x v="0"/>
          </reference>
          <reference field="6" count="1" selected="0">
            <x v="1"/>
          </reference>
        </references>
      </pivotArea>
    </chartFormat>
    <chartFormat chart="8" format="27">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118D76-E06C-4160-845B-6D4CDC88C35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7" firstHeaderRow="1" firstDataRow="1" firstDataCol="1"/>
  <pivotFields count="18">
    <pivotField showAll="0"/>
    <pivotField showAll="0"/>
    <pivotField showAll="0"/>
    <pivotField showAll="0"/>
    <pivotField showAll="0"/>
    <pivotField showAll="0"/>
    <pivotField axis="axisRow" showAll="0" sortType="descending">
      <items count="14">
        <item x="3"/>
        <item x="0"/>
        <item x="8"/>
        <item x="7"/>
        <item x="1"/>
        <item x="4"/>
        <item x="2"/>
        <item x="11"/>
        <item x="5"/>
        <item x="9"/>
        <item x="12"/>
        <item x="10"/>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dataField="1" showAll="0">
      <items count="90">
        <item x="78"/>
        <item x="68"/>
        <item x="40"/>
        <item x="80"/>
        <item x="53"/>
        <item x="44"/>
        <item x="83"/>
        <item x="52"/>
        <item x="60"/>
        <item x="21"/>
        <item x="55"/>
        <item x="41"/>
        <item x="39"/>
        <item x="48"/>
        <item x="38"/>
        <item x="31"/>
        <item x="51"/>
        <item x="34"/>
        <item x="18"/>
        <item x="26"/>
        <item x="27"/>
        <item x="42"/>
        <item x="49"/>
        <item x="5"/>
        <item x="15"/>
        <item x="29"/>
        <item x="56"/>
        <item x="25"/>
        <item x="19"/>
        <item x="36"/>
        <item x="14"/>
        <item x="23"/>
        <item x="47"/>
        <item x="13"/>
        <item x="33"/>
        <item x="35"/>
        <item x="50"/>
        <item x="20"/>
        <item x="43"/>
        <item x="73"/>
        <item x="1"/>
        <item x="58"/>
        <item x="28"/>
        <item x="9"/>
        <item x="16"/>
        <item x="11"/>
        <item x="37"/>
        <item x="45"/>
        <item x="7"/>
        <item x="32"/>
        <item x="66"/>
        <item x="46"/>
        <item x="22"/>
        <item x="3"/>
        <item x="54"/>
        <item x="75"/>
        <item x="8"/>
        <item x="74"/>
        <item x="6"/>
        <item x="30"/>
        <item x="17"/>
        <item x="61"/>
        <item x="70"/>
        <item x="57"/>
        <item x="4"/>
        <item x="76"/>
        <item x="86"/>
        <item x="63"/>
        <item x="10"/>
        <item x="2"/>
        <item x="82"/>
        <item x="65"/>
        <item x="71"/>
        <item x="62"/>
        <item x="87"/>
        <item x="59"/>
        <item x="79"/>
        <item x="64"/>
        <item x="81"/>
        <item x="0"/>
        <item x="69"/>
        <item x="88"/>
        <item x="24"/>
        <item x="77"/>
        <item x="85"/>
        <item x="72"/>
        <item x="12"/>
        <item x="67"/>
        <item x="84"/>
        <item t="default"/>
      </items>
    </pivotField>
  </pivotFields>
  <rowFields count="1">
    <field x="6"/>
  </rowFields>
  <rowItems count="14">
    <i>
      <x/>
    </i>
    <i>
      <x v="4"/>
    </i>
    <i>
      <x v="6"/>
    </i>
    <i>
      <x v="5"/>
    </i>
    <i>
      <x v="3"/>
    </i>
    <i>
      <x v="8"/>
    </i>
    <i>
      <x v="1"/>
    </i>
    <i>
      <x v="2"/>
    </i>
    <i>
      <x v="9"/>
    </i>
    <i>
      <x v="11"/>
    </i>
    <i>
      <x v="10"/>
    </i>
    <i>
      <x v="7"/>
    </i>
    <i>
      <x v="12"/>
    </i>
    <i t="grand">
      <x/>
    </i>
  </rowItems>
  <colItems count="1">
    <i/>
  </colItems>
  <dataFields count="1">
    <dataField name="Sum of runtime" fld="17" baseField="0" baseItem="0"/>
  </dataFields>
  <formats count="4">
    <format dxfId="16">
      <pivotArea field="6" type="button" dataOnly="0" labelOnly="1" outline="0" axis="axisRow" fieldPosition="0"/>
    </format>
    <format dxfId="15">
      <pivotArea dataOnly="0" labelOnly="1" outline="0" axis="axisValues" fieldPosition="0"/>
    </format>
    <format dxfId="14">
      <pivotArea grandRow="1" outline="0" collapsedLevelsAreSubtotals="1" fieldPosition="0"/>
    </format>
    <format dxfId="13">
      <pivotArea dataOnly="0" labelOnly="1" grandRow="1" outline="0" fieldPosition="0"/>
    </format>
  </formats>
  <chartFormats count="39">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6" count="1" selected="0">
            <x v="0"/>
          </reference>
        </references>
      </pivotArea>
    </chartFormat>
    <chartFormat chart="7" format="18">
      <pivotArea type="data" outline="0" fieldPosition="0">
        <references count="2">
          <reference field="4294967294" count="1" selected="0">
            <x v="0"/>
          </reference>
          <reference field="6" count="1" selected="0">
            <x v="4"/>
          </reference>
        </references>
      </pivotArea>
    </chartFormat>
    <chartFormat chart="7" format="19">
      <pivotArea type="data" outline="0" fieldPosition="0">
        <references count="2">
          <reference field="4294967294" count="1" selected="0">
            <x v="0"/>
          </reference>
          <reference field="6" count="1" selected="0">
            <x v="6"/>
          </reference>
        </references>
      </pivotArea>
    </chartFormat>
    <chartFormat chart="7" format="20">
      <pivotArea type="data" outline="0" fieldPosition="0">
        <references count="2">
          <reference field="4294967294" count="1" selected="0">
            <x v="0"/>
          </reference>
          <reference field="6" count="1" selected="0">
            <x v="5"/>
          </reference>
        </references>
      </pivotArea>
    </chartFormat>
    <chartFormat chart="7" format="21">
      <pivotArea type="data" outline="0" fieldPosition="0">
        <references count="2">
          <reference field="4294967294" count="1" selected="0">
            <x v="0"/>
          </reference>
          <reference field="6" count="1" selected="0">
            <x v="3"/>
          </reference>
        </references>
      </pivotArea>
    </chartFormat>
    <chartFormat chart="7" format="22">
      <pivotArea type="data" outline="0" fieldPosition="0">
        <references count="2">
          <reference field="4294967294" count="1" selected="0">
            <x v="0"/>
          </reference>
          <reference field="6" count="1" selected="0">
            <x v="8"/>
          </reference>
        </references>
      </pivotArea>
    </chartFormat>
    <chartFormat chart="7" format="23">
      <pivotArea type="data" outline="0" fieldPosition="0">
        <references count="2">
          <reference field="4294967294" count="1" selected="0">
            <x v="0"/>
          </reference>
          <reference field="6" count="1" selected="0">
            <x v="1"/>
          </reference>
        </references>
      </pivotArea>
    </chartFormat>
    <chartFormat chart="7" format="24">
      <pivotArea type="data" outline="0" fieldPosition="0">
        <references count="2">
          <reference field="4294967294" count="1" selected="0">
            <x v="0"/>
          </reference>
          <reference field="6" count="1" selected="0">
            <x v="2"/>
          </reference>
        </references>
      </pivotArea>
    </chartFormat>
    <chartFormat chart="7" format="25">
      <pivotArea type="data" outline="0" fieldPosition="0">
        <references count="2">
          <reference field="4294967294" count="1" selected="0">
            <x v="0"/>
          </reference>
          <reference field="6" count="1" selected="0">
            <x v="9"/>
          </reference>
        </references>
      </pivotArea>
    </chartFormat>
    <chartFormat chart="7" format="26">
      <pivotArea type="data" outline="0" fieldPosition="0">
        <references count="2">
          <reference field="4294967294" count="1" selected="0">
            <x v="0"/>
          </reference>
          <reference field="6" count="1" selected="0">
            <x v="11"/>
          </reference>
        </references>
      </pivotArea>
    </chartFormat>
    <chartFormat chart="13" format="38" series="1">
      <pivotArea type="data" outline="0" fieldPosition="0">
        <references count="1">
          <reference field="4294967294" count="1" selected="0">
            <x v="0"/>
          </reference>
        </references>
      </pivotArea>
    </chartFormat>
    <chartFormat chart="13" format="39">
      <pivotArea type="data" outline="0" fieldPosition="0">
        <references count="2">
          <reference field="4294967294" count="1" selected="0">
            <x v="0"/>
          </reference>
          <reference field="6" count="1" selected="0">
            <x v="0"/>
          </reference>
        </references>
      </pivotArea>
    </chartFormat>
    <chartFormat chart="13" format="40">
      <pivotArea type="data" outline="0" fieldPosition="0">
        <references count="2">
          <reference field="4294967294" count="1" selected="0">
            <x v="0"/>
          </reference>
          <reference field="6" count="1" selected="0">
            <x v="4"/>
          </reference>
        </references>
      </pivotArea>
    </chartFormat>
    <chartFormat chart="13" format="41">
      <pivotArea type="data" outline="0" fieldPosition="0">
        <references count="2">
          <reference field="4294967294" count="1" selected="0">
            <x v="0"/>
          </reference>
          <reference field="6" count="1" selected="0">
            <x v="6"/>
          </reference>
        </references>
      </pivotArea>
    </chartFormat>
    <chartFormat chart="13" format="42">
      <pivotArea type="data" outline="0" fieldPosition="0">
        <references count="2">
          <reference field="4294967294" count="1" selected="0">
            <x v="0"/>
          </reference>
          <reference field="6" count="1" selected="0">
            <x v="5"/>
          </reference>
        </references>
      </pivotArea>
    </chartFormat>
    <chartFormat chart="13" format="43">
      <pivotArea type="data" outline="0" fieldPosition="0">
        <references count="2">
          <reference field="4294967294" count="1" selected="0">
            <x v="0"/>
          </reference>
          <reference field="6" count="1" selected="0">
            <x v="3"/>
          </reference>
        </references>
      </pivotArea>
    </chartFormat>
    <chartFormat chart="13" format="44">
      <pivotArea type="data" outline="0" fieldPosition="0">
        <references count="2">
          <reference field="4294967294" count="1" selected="0">
            <x v="0"/>
          </reference>
          <reference field="6" count="1" selected="0">
            <x v="8"/>
          </reference>
        </references>
      </pivotArea>
    </chartFormat>
    <chartFormat chart="13" format="45">
      <pivotArea type="data" outline="0" fieldPosition="0">
        <references count="2">
          <reference field="4294967294" count="1" selected="0">
            <x v="0"/>
          </reference>
          <reference field="6" count="1" selected="0">
            <x v="1"/>
          </reference>
        </references>
      </pivotArea>
    </chartFormat>
    <chartFormat chart="13" format="46">
      <pivotArea type="data" outline="0" fieldPosition="0">
        <references count="2">
          <reference field="4294967294" count="1" selected="0">
            <x v="0"/>
          </reference>
          <reference field="6" count="1" selected="0">
            <x v="2"/>
          </reference>
        </references>
      </pivotArea>
    </chartFormat>
    <chartFormat chart="13" format="47">
      <pivotArea type="data" outline="0" fieldPosition="0">
        <references count="2">
          <reference field="4294967294" count="1" selected="0">
            <x v="0"/>
          </reference>
          <reference field="6" count="1" selected="0">
            <x v="9"/>
          </reference>
        </references>
      </pivotArea>
    </chartFormat>
    <chartFormat chart="13" format="48">
      <pivotArea type="data" outline="0" fieldPosition="0">
        <references count="2">
          <reference field="4294967294" count="1" selected="0">
            <x v="0"/>
          </reference>
          <reference field="6" count="1" selected="0">
            <x v="11"/>
          </reference>
        </references>
      </pivotArea>
    </chartFormat>
    <chartFormat chart="7" format="27">
      <pivotArea type="data" outline="0" fieldPosition="0">
        <references count="2">
          <reference field="4294967294" count="1" selected="0">
            <x v="0"/>
          </reference>
          <reference field="6" count="1" selected="0">
            <x v="10"/>
          </reference>
        </references>
      </pivotArea>
    </chartFormat>
    <chartFormat chart="7" format="28">
      <pivotArea type="data" outline="0" fieldPosition="0">
        <references count="2">
          <reference field="4294967294" count="1" selected="0">
            <x v="0"/>
          </reference>
          <reference field="6" count="1" selected="0">
            <x v="7"/>
          </reference>
        </references>
      </pivotArea>
    </chartFormat>
    <chartFormat chart="7" format="29">
      <pivotArea type="data" outline="0" fieldPosition="0">
        <references count="2">
          <reference field="4294967294" count="1" selected="0">
            <x v="0"/>
          </reference>
          <reference field="6" count="1" selected="0">
            <x v="12"/>
          </reference>
        </references>
      </pivotArea>
    </chartFormat>
    <chartFormat chart="15" format="44" series="1">
      <pivotArea type="data" outline="0" fieldPosition="0">
        <references count="1">
          <reference field="4294967294" count="1" selected="0">
            <x v="0"/>
          </reference>
        </references>
      </pivotArea>
    </chartFormat>
    <chartFormat chart="15" format="45">
      <pivotArea type="data" outline="0" fieldPosition="0">
        <references count="2">
          <reference field="4294967294" count="1" selected="0">
            <x v="0"/>
          </reference>
          <reference field="6" count="1" selected="0">
            <x v="0"/>
          </reference>
        </references>
      </pivotArea>
    </chartFormat>
    <chartFormat chart="15" format="46">
      <pivotArea type="data" outline="0" fieldPosition="0">
        <references count="2">
          <reference field="4294967294" count="1" selected="0">
            <x v="0"/>
          </reference>
          <reference field="6" count="1" selected="0">
            <x v="4"/>
          </reference>
        </references>
      </pivotArea>
    </chartFormat>
    <chartFormat chart="15" format="47">
      <pivotArea type="data" outline="0" fieldPosition="0">
        <references count="2">
          <reference field="4294967294" count="1" selected="0">
            <x v="0"/>
          </reference>
          <reference field="6" count="1" selected="0">
            <x v="6"/>
          </reference>
        </references>
      </pivotArea>
    </chartFormat>
    <chartFormat chart="15" format="48">
      <pivotArea type="data" outline="0" fieldPosition="0">
        <references count="2">
          <reference field="4294967294" count="1" selected="0">
            <x v="0"/>
          </reference>
          <reference field="6" count="1" selected="0">
            <x v="5"/>
          </reference>
        </references>
      </pivotArea>
    </chartFormat>
    <chartFormat chart="15" format="49">
      <pivotArea type="data" outline="0" fieldPosition="0">
        <references count="2">
          <reference field="4294967294" count="1" selected="0">
            <x v="0"/>
          </reference>
          <reference field="6" count="1" selected="0">
            <x v="3"/>
          </reference>
        </references>
      </pivotArea>
    </chartFormat>
    <chartFormat chart="15" format="50">
      <pivotArea type="data" outline="0" fieldPosition="0">
        <references count="2">
          <reference field="4294967294" count="1" selected="0">
            <x v="0"/>
          </reference>
          <reference field="6" count="1" selected="0">
            <x v="8"/>
          </reference>
        </references>
      </pivotArea>
    </chartFormat>
    <chartFormat chart="15" format="51">
      <pivotArea type="data" outline="0" fieldPosition="0">
        <references count="2">
          <reference field="4294967294" count="1" selected="0">
            <x v="0"/>
          </reference>
          <reference field="6" count="1" selected="0">
            <x v="1"/>
          </reference>
        </references>
      </pivotArea>
    </chartFormat>
    <chartFormat chart="15" format="52">
      <pivotArea type="data" outline="0" fieldPosition="0">
        <references count="2">
          <reference field="4294967294" count="1" selected="0">
            <x v="0"/>
          </reference>
          <reference field="6" count="1" selected="0">
            <x v="2"/>
          </reference>
        </references>
      </pivotArea>
    </chartFormat>
    <chartFormat chart="15" format="53">
      <pivotArea type="data" outline="0" fieldPosition="0">
        <references count="2">
          <reference field="4294967294" count="1" selected="0">
            <x v="0"/>
          </reference>
          <reference field="6" count="1" selected="0">
            <x v="9"/>
          </reference>
        </references>
      </pivotArea>
    </chartFormat>
    <chartFormat chart="15" format="54">
      <pivotArea type="data" outline="0" fieldPosition="0">
        <references count="2">
          <reference field="4294967294" count="1" selected="0">
            <x v="0"/>
          </reference>
          <reference field="6" count="1" selected="0">
            <x v="11"/>
          </reference>
        </references>
      </pivotArea>
    </chartFormat>
    <chartFormat chart="15" format="55">
      <pivotArea type="data" outline="0" fieldPosition="0">
        <references count="2">
          <reference field="4294967294" count="1" selected="0">
            <x v="0"/>
          </reference>
          <reference field="6" count="1" selected="0">
            <x v="10"/>
          </reference>
        </references>
      </pivotArea>
    </chartFormat>
    <chartFormat chart="15" format="56">
      <pivotArea type="data" outline="0" fieldPosition="0">
        <references count="2">
          <reference field="4294967294" count="1" selected="0">
            <x v="0"/>
          </reference>
          <reference field="6" count="1" selected="0">
            <x v="7"/>
          </reference>
        </references>
      </pivotArea>
    </chartFormat>
    <chartFormat chart="15" format="57">
      <pivotArea type="data" outline="0" fieldPosition="0">
        <references count="2">
          <reference field="4294967294" count="1" selected="0">
            <x v="0"/>
          </reference>
          <reference field="6"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15429E-CC48-46BD-9D1D-FF1CE33D6DA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7" firstHeaderRow="1" firstDataRow="1" firstDataCol="1"/>
  <pivotFields count="18">
    <pivotField showAll="0"/>
    <pivotField showAll="0"/>
    <pivotField showAll="0"/>
    <pivotField showAll="0"/>
    <pivotField showAll="0"/>
    <pivotField showAll="0"/>
    <pivotField axis="axisRow" showAll="0">
      <items count="14">
        <item x="3"/>
        <item x="0"/>
        <item x="8"/>
        <item x="7"/>
        <item x="1"/>
        <item x="4"/>
        <item x="2"/>
        <item x="11"/>
        <item x="5"/>
        <item x="9"/>
        <item x="12"/>
        <item x="10"/>
        <item x="6"/>
        <item t="default"/>
      </items>
    </pivotField>
    <pivotField showAll="0"/>
    <pivotField showAll="0"/>
    <pivotField showAll="0"/>
    <pivotField showAll="0"/>
    <pivotField showAll="0">
      <items count="886">
        <item x="427"/>
        <item x="404"/>
        <item x="551"/>
        <item x="269"/>
        <item x="526"/>
        <item x="56"/>
        <item x="314"/>
        <item x="166"/>
        <item x="825"/>
        <item x="324"/>
        <item x="413"/>
        <item x="345"/>
        <item x="59"/>
        <item x="406"/>
        <item x="396"/>
        <item x="760"/>
        <item x="156"/>
        <item x="469"/>
        <item x="695"/>
        <item x="102"/>
        <item x="30"/>
        <item x="373"/>
        <item x="445"/>
        <item x="232"/>
        <item x="598"/>
        <item x="501"/>
        <item x="518"/>
        <item x="358"/>
        <item x="500"/>
        <item x="707"/>
        <item x="155"/>
        <item x="305"/>
        <item x="594"/>
        <item x="147"/>
        <item x="780"/>
        <item x="477"/>
        <item x="423"/>
        <item x="539"/>
        <item x="189"/>
        <item x="600"/>
        <item x="610"/>
        <item x="747"/>
        <item x="394"/>
        <item x="178"/>
        <item x="618"/>
        <item x="759"/>
        <item x="660"/>
        <item x="54"/>
        <item x="593"/>
        <item x="833"/>
        <item x="716"/>
        <item x="132"/>
        <item x="29"/>
        <item x="705"/>
        <item x="6"/>
        <item x="138"/>
        <item x="599"/>
        <item x="455"/>
        <item x="655"/>
        <item x="880"/>
        <item x="90"/>
        <item x="754"/>
        <item x="128"/>
        <item x="857"/>
        <item x="792"/>
        <item x="296"/>
        <item x="507"/>
        <item x="882"/>
        <item x="474"/>
        <item x="424"/>
        <item x="349"/>
        <item x="183"/>
        <item x="860"/>
        <item x="330"/>
        <item x="219"/>
        <item x="200"/>
        <item x="524"/>
        <item x="368"/>
        <item x="496"/>
        <item x="130"/>
        <item x="874"/>
        <item x="843"/>
        <item x="279"/>
        <item x="182"/>
        <item x="143"/>
        <item x="693"/>
        <item x="545"/>
        <item x="852"/>
        <item x="4"/>
        <item x="588"/>
        <item x="447"/>
        <item x="557"/>
        <item x="190"/>
        <item x="845"/>
        <item x="283"/>
        <item x="842"/>
        <item x="536"/>
        <item x="879"/>
        <item x="432"/>
        <item x="107"/>
        <item x="718"/>
        <item x="39"/>
        <item x="755"/>
        <item x="683"/>
        <item x="532"/>
        <item x="522"/>
        <item x="371"/>
        <item x="834"/>
        <item x="562"/>
        <item x="250"/>
        <item x="28"/>
        <item x="316"/>
        <item x="284"/>
        <item x="490"/>
        <item x="835"/>
        <item x="682"/>
        <item x="88"/>
        <item x="31"/>
        <item x="134"/>
        <item x="498"/>
        <item x="641"/>
        <item x="441"/>
        <item x="23"/>
        <item x="703"/>
        <item x="848"/>
        <item x="831"/>
        <item x="32"/>
        <item x="137"/>
        <item x="109"/>
        <item x="160"/>
        <item x="486"/>
        <item x="325"/>
        <item x="510"/>
        <item x="770"/>
        <item x="304"/>
        <item x="364"/>
        <item x="744"/>
        <item x="773"/>
        <item x="144"/>
        <item x="738"/>
        <item x="55"/>
        <item x="262"/>
        <item x="139"/>
        <item x="737"/>
        <item x="559"/>
        <item x="422"/>
        <item x="211"/>
        <item x="365"/>
        <item x="220"/>
        <item x="473"/>
        <item x="310"/>
        <item x="451"/>
        <item x="778"/>
        <item x="99"/>
        <item x="340"/>
        <item x="313"/>
        <item x="61"/>
        <item x="98"/>
        <item x="815"/>
        <item x="429"/>
        <item x="812"/>
        <item x="97"/>
        <item x="319"/>
        <item x="454"/>
        <item x="380"/>
        <item x="527"/>
        <item x="844"/>
        <item x="578"/>
        <item x="630"/>
        <item x="308"/>
        <item x="83"/>
        <item x="64"/>
        <item x="781"/>
        <item x="472"/>
        <item x="657"/>
        <item x="346"/>
        <item x="614"/>
        <item x="421"/>
        <item x="246"/>
        <item x="875"/>
        <item x="850"/>
        <item x="173"/>
        <item x="172"/>
        <item x="689"/>
        <item x="335"/>
        <item x="71"/>
        <item x="431"/>
        <item x="115"/>
        <item x="92"/>
        <item x="840"/>
        <item x="395"/>
        <item x="592"/>
        <item x="537"/>
        <item x="555"/>
        <item x="408"/>
        <item x="86"/>
        <item x="33"/>
        <item x="745"/>
        <item x="728"/>
        <item x="583"/>
        <item x="651"/>
        <item x="294"/>
        <item x="690"/>
        <item x="332"/>
        <item x="410"/>
        <item x="347"/>
        <item x="523"/>
        <item x="398"/>
        <item x="620"/>
        <item x="337"/>
        <item x="813"/>
        <item x="488"/>
        <item x="636"/>
        <item x="264"/>
        <item x="320"/>
        <item x="331"/>
        <item x="117"/>
        <item x="530"/>
        <item x="282"/>
        <item x="677"/>
        <item x="643"/>
        <item x="3"/>
        <item x="658"/>
        <item x="627"/>
        <item x="865"/>
        <item x="809"/>
        <item x="233"/>
        <item x="339"/>
        <item x="249"/>
        <item x="336"/>
        <item x="122"/>
        <item x="205"/>
        <item x="549"/>
        <item x="252"/>
        <item x="750"/>
        <item x="862"/>
        <item x="15"/>
        <item x="611"/>
        <item x="299"/>
        <item x="839"/>
        <item x="188"/>
        <item x="356"/>
        <item x="124"/>
        <item x="666"/>
        <item x="606"/>
        <item x="229"/>
        <item x="443"/>
        <item x="735"/>
        <item x="669"/>
        <item x="62"/>
        <item x="268"/>
        <item x="106"/>
        <item x="26"/>
        <item x="126"/>
        <item x="482"/>
        <item x="58"/>
        <item x="810"/>
        <item x="243"/>
        <item x="338"/>
        <item x="717"/>
        <item x="520"/>
        <item x="121"/>
        <item x="768"/>
        <item x="379"/>
        <item x="372"/>
        <item x="847"/>
        <item x="631"/>
        <item x="153"/>
        <item x="596"/>
        <item x="761"/>
        <item x="103"/>
        <item x="161"/>
        <item x="14"/>
        <item x="236"/>
        <item x="7"/>
        <item x="513"/>
        <item x="870"/>
        <item x="653"/>
        <item x="164"/>
        <item x="247"/>
        <item x="776"/>
        <item x="803"/>
        <item x="436"/>
        <item x="484"/>
        <item x="487"/>
        <item x="184"/>
        <item x="841"/>
        <item x="85"/>
        <item x="674"/>
        <item x="679"/>
        <item x="13"/>
        <item x="212"/>
        <item x="186"/>
        <item x="664"/>
        <item x="595"/>
        <item x="628"/>
        <item x="328"/>
        <item x="635"/>
        <item x="287"/>
        <item x="480"/>
        <item x="391"/>
        <item x="67"/>
        <item x="471"/>
        <item x="787"/>
        <item x="453"/>
        <item x="125"/>
        <item x="149"/>
        <item x="116"/>
        <item x="433"/>
        <item x="601"/>
        <item x="709"/>
        <item x="291"/>
        <item x="34"/>
        <item x="706"/>
        <item x="775"/>
        <item x="248"/>
        <item x="772"/>
        <item x="581"/>
        <item x="698"/>
        <item x="866"/>
        <item x="357"/>
        <item x="519"/>
        <item x="837"/>
        <item x="826"/>
        <item x="479"/>
        <item x="225"/>
        <item x="742"/>
        <item x="644"/>
        <item x="231"/>
        <item x="637"/>
        <item x="300"/>
        <item x="819"/>
        <item x="514"/>
        <item x="170"/>
        <item x="604"/>
        <item x="185"/>
        <item x="533"/>
        <item x="528"/>
        <item x="457"/>
        <item x="214"/>
        <item x="321"/>
        <item x="112"/>
        <item x="168"/>
        <item x="280"/>
        <item x="648"/>
        <item x="779"/>
        <item x="207"/>
        <item x="804"/>
        <item x="221"/>
        <item x="12"/>
        <item x="508"/>
        <item x="435"/>
        <item x="218"/>
        <item x="169"/>
        <item x="318"/>
        <item x="369"/>
        <item x="720"/>
        <item x="286"/>
        <item x="179"/>
        <item x="602"/>
        <item x="585"/>
        <item x="851"/>
        <item x="732"/>
        <item x="343"/>
        <item x="251"/>
        <item x="263"/>
        <item x="475"/>
        <item x="104"/>
        <item x="242"/>
        <item x="40"/>
        <item x="293"/>
        <item x="634"/>
        <item x="661"/>
        <item x="855"/>
        <item x="462"/>
        <item x="355"/>
        <item x="140"/>
        <item x="691"/>
        <item x="390"/>
        <item x="17"/>
        <item x="256"/>
        <item x="782"/>
        <item x="699"/>
        <item x="418"/>
        <item x="187"/>
        <item x="814"/>
        <item x="79"/>
        <item x="129"/>
        <item x="816"/>
        <item x="743"/>
        <item x="255"/>
        <item x="114"/>
        <item x="434"/>
        <item x="333"/>
        <item x="180"/>
        <item x="177"/>
        <item x="198"/>
        <item x="854"/>
        <item x="440"/>
        <item x="217"/>
        <item x="616"/>
        <item x="563"/>
        <item x="817"/>
        <item x="311"/>
        <item x="861"/>
        <item x="403"/>
        <item x="867"/>
        <item x="228"/>
        <item x="27"/>
        <item x="327"/>
        <item x="858"/>
        <item x="652"/>
        <item x="315"/>
        <item x="135"/>
        <item x="301"/>
        <item x="439"/>
        <item x="567"/>
        <item x="87"/>
        <item x="697"/>
        <item x="569"/>
        <item x="493"/>
        <item x="239"/>
        <item x="749"/>
        <item x="687"/>
        <item x="341"/>
        <item x="414"/>
        <item x="571"/>
        <item x="504"/>
        <item x="719"/>
        <item x="96"/>
        <item x="42"/>
        <item x="237"/>
        <item x="351"/>
        <item x="36"/>
        <item x="266"/>
        <item x="361"/>
        <item x="801"/>
        <item x="448"/>
        <item x="412"/>
        <item x="363"/>
        <item x="420"/>
        <item x="751"/>
        <item x="830"/>
        <item x="411"/>
        <item x="869"/>
        <item x="771"/>
        <item x="511"/>
        <item x="535"/>
        <item x="733"/>
        <item x="146"/>
        <item x="209"/>
        <item x="141"/>
        <item x="777"/>
        <item x="605"/>
        <item x="686"/>
        <item x="668"/>
        <item x="10"/>
        <item x="757"/>
        <item x="582"/>
        <item x="827"/>
        <item x="261"/>
        <item x="764"/>
        <item x="670"/>
        <item x="19"/>
        <item x="572"/>
        <item x="590"/>
        <item x="1"/>
        <item x="789"/>
        <item x="409"/>
        <item x="387"/>
        <item x="459"/>
        <item x="542"/>
        <item x="646"/>
        <item x="832"/>
        <item x="811"/>
        <item x="267"/>
        <item x="53"/>
        <item x="208"/>
        <item x="575"/>
        <item x="662"/>
        <item x="796"/>
        <item x="485"/>
        <item x="272"/>
        <item x="108"/>
        <item x="44"/>
        <item x="612"/>
        <item x="667"/>
        <item x="399"/>
        <item x="650"/>
        <item x="93"/>
        <item x="407"/>
        <item x="401"/>
        <item x="476"/>
        <item x="344"/>
        <item x="531"/>
        <item x="619"/>
        <item x="75"/>
        <item x="402"/>
        <item x="131"/>
        <item x="678"/>
        <item x="512"/>
        <item x="550"/>
        <item x="50"/>
        <item x="529"/>
        <item x="863"/>
        <item x="556"/>
        <item x="238"/>
        <item x="577"/>
        <item x="18"/>
        <item x="8"/>
        <item x="647"/>
        <item x="580"/>
        <item x="534"/>
        <item x="818"/>
        <item x="821"/>
        <item x="329"/>
        <item x="51"/>
        <item x="805"/>
        <item x="570"/>
        <item x="638"/>
        <item x="739"/>
        <item x="376"/>
        <item x="491"/>
        <item x="297"/>
        <item x="543"/>
        <item x="444"/>
        <item x="194"/>
        <item x="430"/>
        <item x="547"/>
        <item x="823"/>
        <item x="274"/>
        <item x="617"/>
        <item x="295"/>
        <item x="672"/>
        <item x="89"/>
        <item x="16"/>
        <item x="468"/>
        <item x="864"/>
        <item x="378"/>
        <item x="201"/>
        <item x="230"/>
        <item x="52"/>
        <item x="120"/>
        <item x="70"/>
        <item x="288"/>
        <item x="35"/>
        <item x="726"/>
        <item x="400"/>
        <item x="746"/>
        <item x="722"/>
        <item x="625"/>
        <item x="259"/>
        <item x="49"/>
        <item x="853"/>
        <item x="385"/>
        <item x="450"/>
        <item x="587"/>
        <item x="260"/>
        <item x="836"/>
        <item x="712"/>
        <item x="684"/>
        <item x="334"/>
        <item x="607"/>
        <item x="352"/>
        <item x="76"/>
        <item x="152"/>
        <item x="663"/>
        <item x="859"/>
        <item x="158"/>
        <item x="671"/>
        <item x="774"/>
        <item x="417"/>
        <item x="458"/>
        <item x="307"/>
        <item x="167"/>
        <item x="392"/>
        <item x="621"/>
        <item x="223"/>
        <item x="786"/>
        <item x="244"/>
        <item x="568"/>
        <item x="416"/>
        <item x="195"/>
        <item x="497"/>
        <item x="359"/>
        <item x="645"/>
        <item x="289"/>
        <item x="784"/>
        <item x="734"/>
        <item x="849"/>
        <item x="375"/>
        <item x="78"/>
        <item x="397"/>
        <item x="561"/>
        <item x="449"/>
        <item x="127"/>
        <item x="525"/>
        <item x="151"/>
        <item x="824"/>
        <item x="428"/>
        <item x="741"/>
        <item x="123"/>
        <item x="758"/>
        <item x="470"/>
        <item x="281"/>
        <item x="456"/>
        <item x="265"/>
        <item x="715"/>
        <item x="175"/>
        <item x="275"/>
        <item x="113"/>
        <item x="724"/>
        <item x="148"/>
        <item x="45"/>
        <item x="68"/>
        <item x="5"/>
        <item x="110"/>
        <item x="790"/>
        <item x="553"/>
        <item x="681"/>
        <item x="317"/>
        <item x="202"/>
        <item x="665"/>
        <item x="323"/>
        <item x="292"/>
        <item x="467"/>
        <item x="393"/>
        <item x="868"/>
        <item x="362"/>
        <item x="723"/>
        <item x="84"/>
        <item x="558"/>
        <item x="633"/>
        <item x="383"/>
        <item x="105"/>
        <item x="80"/>
        <item x="492"/>
        <item x="478"/>
        <item x="270"/>
        <item x="426"/>
        <item x="704"/>
        <item x="240"/>
        <item x="386"/>
        <item x="624"/>
        <item x="713"/>
        <item x="197"/>
        <item x="278"/>
        <item x="820"/>
        <item x="203"/>
        <item x="873"/>
        <item x="748"/>
        <item x="273"/>
        <item x="69"/>
        <item x="566"/>
        <item x="216"/>
        <item x="253"/>
        <item x="714"/>
        <item x="692"/>
        <item x="615"/>
        <item x="762"/>
        <item x="22"/>
        <item x="192"/>
        <item x="649"/>
        <item x="541"/>
        <item x="591"/>
        <item x="609"/>
        <item x="159"/>
        <item x="303"/>
        <item x="353"/>
        <item x="82"/>
        <item x="584"/>
        <item x="675"/>
        <item x="74"/>
        <item x="366"/>
        <item x="700"/>
        <item x="795"/>
        <item x="756"/>
        <item x="838"/>
        <item x="548"/>
        <item x="374"/>
        <item x="872"/>
        <item x="118"/>
        <item x="370"/>
        <item x="442"/>
        <item x="100"/>
        <item x="405"/>
        <item x="685"/>
        <item x="799"/>
        <item x="66"/>
        <item x="94"/>
        <item x="367"/>
        <item x="91"/>
        <item x="271"/>
        <item x="654"/>
        <item x="696"/>
        <item x="119"/>
        <item x="632"/>
        <item x="673"/>
        <item x="725"/>
        <item x="503"/>
        <item x="807"/>
        <item x="77"/>
        <item x="623"/>
        <item x="24"/>
        <item x="43"/>
        <item x="589"/>
        <item x="731"/>
        <item x="213"/>
        <item x="494"/>
        <item x="350"/>
        <item x="348"/>
        <item x="206"/>
        <item x="461"/>
        <item x="798"/>
        <item x="878"/>
        <item x="298"/>
        <item x="701"/>
        <item x="856"/>
        <item x="72"/>
        <item x="2"/>
        <item x="552"/>
        <item x="176"/>
        <item x="342"/>
        <item x="60"/>
        <item x="639"/>
        <item x="47"/>
        <item x="676"/>
        <item x="793"/>
        <item x="586"/>
        <item x="766"/>
        <item x="285"/>
        <item x="234"/>
        <item x="721"/>
        <item x="163"/>
        <item x="829"/>
        <item x="640"/>
        <item x="753"/>
        <item x="554"/>
        <item x="767"/>
        <item x="460"/>
        <item x="73"/>
        <item x="881"/>
        <item x="227"/>
        <item x="136"/>
        <item x="763"/>
        <item x="257"/>
        <item x="302"/>
        <item x="377"/>
        <item x="702"/>
        <item x="326"/>
        <item x="57"/>
        <item x="791"/>
        <item x="437"/>
        <item x="573"/>
        <item x="438"/>
        <item x="309"/>
        <item x="565"/>
        <item x="515"/>
        <item x="181"/>
        <item x="626"/>
        <item x="808"/>
        <item x="710"/>
        <item x="224"/>
        <item x="783"/>
        <item x="276"/>
        <item x="516"/>
        <item x="680"/>
        <item x="222"/>
        <item x="608"/>
        <item x="258"/>
        <item x="802"/>
        <item x="360"/>
        <item x="506"/>
        <item x="794"/>
        <item x="765"/>
        <item x="521"/>
        <item x="290"/>
        <item x="708"/>
        <item x="21"/>
        <item x="502"/>
        <item x="752"/>
        <item x="235"/>
        <item x="464"/>
        <item x="162"/>
        <item x="466"/>
        <item x="37"/>
        <item x="576"/>
        <item x="613"/>
        <item x="629"/>
        <item x="381"/>
        <item x="46"/>
        <item x="538"/>
        <item x="797"/>
        <item x="806"/>
        <item x="210"/>
        <item x="157"/>
        <item x="9"/>
        <item x="883"/>
        <item x="0"/>
        <item x="174"/>
        <item x="489"/>
        <item x="254"/>
        <item x="111"/>
        <item x="20"/>
        <item x="727"/>
        <item x="740"/>
        <item x="846"/>
        <item x="711"/>
        <item x="226"/>
        <item x="95"/>
        <item x="564"/>
        <item x="579"/>
        <item x="446"/>
        <item x="656"/>
        <item x="736"/>
        <item x="481"/>
        <item x="463"/>
        <item x="785"/>
        <item x="150"/>
        <item x="509"/>
        <item x="65"/>
        <item x="877"/>
        <item x="499"/>
        <item x="659"/>
        <item x="81"/>
        <item x="389"/>
        <item x="495"/>
        <item x="277"/>
        <item x="41"/>
        <item x="425"/>
        <item x="63"/>
        <item x="546"/>
        <item x="688"/>
        <item x="312"/>
        <item x="884"/>
        <item x="729"/>
        <item x="382"/>
        <item x="154"/>
        <item x="544"/>
        <item x="574"/>
        <item x="204"/>
        <item x="193"/>
        <item x="800"/>
        <item x="505"/>
        <item x="322"/>
        <item x="769"/>
        <item x="245"/>
        <item x="38"/>
        <item x="384"/>
        <item x="196"/>
        <item x="822"/>
        <item x="419"/>
        <item x="199"/>
        <item x="597"/>
        <item x="730"/>
        <item x="388"/>
        <item x="306"/>
        <item x="142"/>
        <item x="165"/>
        <item x="241"/>
        <item x="171"/>
        <item x="215"/>
        <item x="145"/>
        <item x="452"/>
        <item x="642"/>
        <item x="517"/>
        <item x="101"/>
        <item x="48"/>
        <item x="871"/>
        <item x="694"/>
        <item x="354"/>
        <item x="415"/>
        <item x="11"/>
        <item x="828"/>
        <item x="603"/>
        <item x="133"/>
        <item x="25"/>
        <item x="788"/>
        <item x="876"/>
        <item x="560"/>
        <item x="191"/>
        <item x="483"/>
        <item x="622"/>
        <item x="540"/>
        <item x="465"/>
        <item t="default"/>
      </items>
    </pivotField>
    <pivotField showAll="0"/>
    <pivotField showAll="0"/>
    <pivotField showAll="0"/>
    <pivotField dataField="1" showAll="0">
      <items count="1104">
        <item x="411"/>
        <item x="1025"/>
        <item x="648"/>
        <item x="629"/>
        <item x="687"/>
        <item x="508"/>
        <item x="1026"/>
        <item x="1017"/>
        <item x="659"/>
        <item x="705"/>
        <item x="813"/>
        <item x="531"/>
        <item x="495"/>
        <item x="907"/>
        <item x="147"/>
        <item x="859"/>
        <item x="1065"/>
        <item x="284"/>
        <item x="1077"/>
        <item x="929"/>
        <item x="909"/>
        <item x="848"/>
        <item x="145"/>
        <item x="871"/>
        <item x="625"/>
        <item x="706"/>
        <item x="719"/>
        <item x="915"/>
        <item x="479"/>
        <item x="891"/>
        <item x="906"/>
        <item x="725"/>
        <item x="689"/>
        <item x="646"/>
        <item x="912"/>
        <item x="529"/>
        <item x="665"/>
        <item x="1051"/>
        <item x="213"/>
        <item x="370"/>
        <item x="930"/>
        <item x="506"/>
        <item x="639"/>
        <item x="211"/>
        <item x="1052"/>
        <item x="140"/>
        <item x="141"/>
        <item x="129"/>
        <item x="866"/>
        <item x="441"/>
        <item x="589"/>
        <item x="468"/>
        <item x="220"/>
        <item x="668"/>
        <item x="458"/>
        <item x="135"/>
        <item x="931"/>
        <item x="56"/>
        <item x="883"/>
        <item x="475"/>
        <item x="989"/>
        <item x="518"/>
        <item x="860"/>
        <item x="738"/>
        <item x="526"/>
        <item x="528"/>
        <item x="680"/>
        <item x="815"/>
        <item x="1068"/>
        <item x="159"/>
        <item x="723"/>
        <item x="637"/>
        <item x="974"/>
        <item x="121"/>
        <item x="285"/>
        <item x="717"/>
        <item x="616"/>
        <item x="826"/>
        <item x="532"/>
        <item x="697"/>
        <item x="720"/>
        <item x="831"/>
        <item x="138"/>
        <item x="621"/>
        <item x="1054"/>
        <item x="726"/>
        <item x="214"/>
        <item x="1029"/>
        <item x="724"/>
        <item x="854"/>
        <item x="45"/>
        <item x="110"/>
        <item x="899"/>
        <item x="1009"/>
        <item x="107"/>
        <item x="716"/>
        <item x="1093"/>
        <item x="1005"/>
        <item x="119"/>
        <item x="1046"/>
        <item x="830"/>
        <item x="733"/>
        <item x="627"/>
        <item x="462"/>
        <item x="683"/>
        <item x="454"/>
        <item x="904"/>
        <item x="595"/>
        <item x="143"/>
        <item x="910"/>
        <item x="1101"/>
        <item x="667"/>
        <item x="718"/>
        <item x="1078"/>
        <item x="913"/>
        <item x="631"/>
        <item x="679"/>
        <item x="661"/>
        <item x="504"/>
        <item x="877"/>
        <item x="514"/>
        <item x="224"/>
        <item x="961"/>
        <item x="451"/>
        <item x="852"/>
        <item x="403"/>
        <item x="782"/>
        <item x="626"/>
        <item x="660"/>
        <item x="1016"/>
        <item x="216"/>
        <item x="884"/>
        <item x="699"/>
        <item x="149"/>
        <item x="519"/>
        <item x="708"/>
        <item x="1096"/>
        <item x="344"/>
        <item x="191"/>
        <item x="914"/>
        <item x="303"/>
        <item x="1092"/>
        <item x="444"/>
        <item x="446"/>
        <item x="1024"/>
        <item x="123"/>
        <item x="215"/>
        <item x="1098"/>
        <item x="82"/>
        <item x="690"/>
        <item x="802"/>
        <item x="144"/>
        <item x="1019"/>
        <item x="675"/>
        <item x="916"/>
        <item x="533"/>
        <item x="735"/>
        <item x="101"/>
        <item x="911"/>
        <item x="732"/>
        <item x="591"/>
        <item x="886"/>
        <item x="374"/>
        <item x="1006"/>
        <item x="850"/>
        <item x="225"/>
        <item x="973"/>
        <item x="1087"/>
        <item x="874"/>
        <item x="115"/>
        <item x="898"/>
        <item x="139"/>
        <item x="698"/>
        <item x="664"/>
        <item x="379"/>
        <item x="148"/>
        <item x="497"/>
        <item x="530"/>
        <item x="536"/>
        <item x="857"/>
        <item x="634"/>
        <item x="18"/>
        <item x="69"/>
        <item x="525"/>
        <item x="67"/>
        <item x="376"/>
        <item x="1072"/>
        <item x="1066"/>
        <item x="887"/>
        <item x="1081"/>
        <item x="824"/>
        <item x="1074"/>
        <item x="132"/>
        <item x="1095"/>
        <item x="367"/>
        <item x="592"/>
        <item x="357"/>
        <item x="908"/>
        <item x="600"/>
        <item x="894"/>
        <item x="761"/>
        <item x="1044"/>
        <item x="658"/>
        <item x="500"/>
        <item x="593"/>
        <item x="109"/>
        <item x="880"/>
        <item x="702"/>
        <item x="710"/>
        <item x="869"/>
        <item x="734"/>
        <item x="895"/>
        <item x="218"/>
        <item x="383"/>
        <item x="1076"/>
        <item x="858"/>
        <item x="429"/>
        <item x="481"/>
        <item x="730"/>
        <item x="222"/>
        <item x="96"/>
        <item x="663"/>
        <item x="510"/>
        <item x="694"/>
        <item x="1075"/>
        <item x="193"/>
        <item x="461"/>
        <item x="249"/>
        <item x="842"/>
        <item x="28"/>
        <item x="968"/>
        <item x="653"/>
        <item x="371"/>
        <item x="422"/>
        <item x="51"/>
        <item x="872"/>
        <item x="757"/>
        <item x="933"/>
        <item x="876"/>
        <item x="837"/>
        <item x="1035"/>
        <item x="470"/>
        <item x="731"/>
        <item x="501"/>
        <item x="243"/>
        <item x="258"/>
        <item x="676"/>
        <item x="1037"/>
        <item x="957"/>
        <item x="130"/>
        <item x="207"/>
        <item x="226"/>
        <item x="729"/>
        <item x="917"/>
        <item x="368"/>
        <item x="932"/>
        <item x="608"/>
        <item x="727"/>
        <item x="849"/>
        <item x="598"/>
        <item x="561"/>
        <item x="1032"/>
        <item x="511"/>
        <item x="1033"/>
        <item x="982"/>
        <item x="633"/>
        <item x="707"/>
        <item x="173"/>
        <item x="622"/>
        <item x="645"/>
        <item x="1003"/>
        <item x="354"/>
        <item x="796"/>
        <item x="491"/>
        <item x="1041"/>
        <item x="624"/>
        <item x="467"/>
        <item x="471"/>
        <item x="611"/>
        <item x="765"/>
        <item x="108"/>
        <item x="407"/>
        <item x="983"/>
        <item x="1097"/>
        <item x="669"/>
        <item x="87"/>
        <item x="524"/>
        <item x="870"/>
        <item x="212"/>
        <item x="728"/>
        <item x="339"/>
        <item x="297"/>
        <item x="674"/>
        <item x="873"/>
        <item x="829"/>
        <item x="1062"/>
        <item x="736"/>
        <item x="125"/>
        <item x="1080"/>
        <item x="790"/>
        <item x="739"/>
        <item x="1084"/>
        <item x="478"/>
        <item x="414"/>
        <item x="515"/>
        <item x="678"/>
        <item x="881"/>
        <item x="1082"/>
        <item x="704"/>
        <item x="712"/>
        <item x="722"/>
        <item x="113"/>
        <item x="1021"/>
        <item x="176"/>
        <item x="845"/>
        <item x="846"/>
        <item x="1094"/>
        <item x="919"/>
        <item x="456"/>
        <item x="666"/>
        <item x="1045"/>
        <item x="1049"/>
        <item x="37"/>
        <item x="136"/>
        <item x="420"/>
        <item x="195"/>
        <item x="650"/>
        <item x="122"/>
        <item x="1083"/>
        <item x="254"/>
        <item x="490"/>
        <item x="922"/>
        <item x="918"/>
        <item x="20"/>
        <item x="927"/>
        <item x="793"/>
        <item x="656"/>
        <item x="392"/>
        <item x="162"/>
        <item x="520"/>
        <item x="131"/>
        <item x="516"/>
        <item x="811"/>
        <item x="1008"/>
        <item x="22"/>
        <item x="485"/>
        <item x="39"/>
        <item x="453"/>
        <item x="662"/>
        <item x="1099"/>
        <item x="672"/>
        <item x="1023"/>
        <item x="1089"/>
        <item x="452"/>
        <item x="180"/>
        <item x="389"/>
        <item x="217"/>
        <item x="401"/>
        <item x="373"/>
        <item x="619"/>
        <item x="673"/>
        <item x="394"/>
        <item x="569"/>
        <item x="721"/>
        <item x="474"/>
        <item x="684"/>
        <item x="150"/>
        <item x="112"/>
        <item x="1042"/>
        <item x="879"/>
        <item x="146"/>
        <item x="1088"/>
        <item x="437"/>
        <item x="507"/>
        <item x="885"/>
        <item x="1055"/>
        <item x="503"/>
        <item x="126"/>
        <item x="127"/>
        <item x="24"/>
        <item x="1047"/>
        <item x="791"/>
        <item x="334"/>
        <item x="559"/>
        <item x="390"/>
        <item x="1031"/>
        <item x="801"/>
        <item x="599"/>
        <item x="488"/>
        <item x="1022"/>
        <item x="618"/>
        <item x="1059"/>
        <item x="482"/>
        <item x="652"/>
        <item x="466"/>
        <item x="43"/>
        <item x="670"/>
        <item x="476"/>
        <item x="1070"/>
        <item x="104"/>
        <item x="522"/>
        <item x="90"/>
        <item x="623"/>
        <item x="763"/>
        <item x="1002"/>
        <item x="692"/>
        <item x="274"/>
        <item x="362"/>
        <item x="928"/>
        <item x="709"/>
        <item x="326"/>
        <item x="685"/>
        <item x="586"/>
        <item x="94"/>
        <item x="550"/>
        <item x="103"/>
        <item x="892"/>
        <item x="711"/>
        <item x="523"/>
        <item x="410"/>
        <item x="293"/>
        <item x="219"/>
        <item x="418"/>
        <item x="776"/>
        <item x="315"/>
        <item x="617"/>
        <item x="424"/>
        <item x="836"/>
        <item x="1000"/>
        <item x="1063"/>
        <item x="196"/>
        <item x="999"/>
        <item x="606"/>
        <item x="489"/>
        <item x="630"/>
        <item x="366"/>
        <item x="509"/>
        <item x="436"/>
        <item x="120"/>
        <item x="841"/>
        <item x="1102"/>
        <item x="385"/>
        <item x="1001"/>
        <item x="902"/>
        <item x="581"/>
        <item x="415"/>
        <item x="134"/>
        <item x="435"/>
        <item x="921"/>
        <item x="294"/>
        <item x="114"/>
        <item x="98"/>
        <item x="267"/>
        <item x="641"/>
        <item x="682"/>
        <item x="1012"/>
        <item x="794"/>
        <item x="65"/>
        <item x="799"/>
        <item x="847"/>
        <item x="861"/>
        <item x="68"/>
        <item x="691"/>
        <item x="1039"/>
        <item x="696"/>
        <item x="46"/>
        <item x="737"/>
        <item x="197"/>
        <item x="273"/>
        <item x="878"/>
        <item x="79"/>
        <item x="450"/>
        <item x="361"/>
        <item x="1091"/>
        <item x="574"/>
        <item x="312"/>
        <item x="833"/>
        <item x="426"/>
        <item x="230"/>
        <item x="640"/>
        <item x="594"/>
        <item x="244"/>
        <item x="348"/>
        <item x="840"/>
        <item x="607"/>
        <item x="864"/>
        <item x="27"/>
        <item x="255"/>
        <item x="651"/>
        <item x="977"/>
        <item x="281"/>
        <item x="472"/>
        <item x="486"/>
        <item x="412"/>
        <item x="517"/>
        <item x="749"/>
        <item x="133"/>
        <item x="943"/>
        <item x="855"/>
        <item x="178"/>
        <item x="527"/>
        <item x="77"/>
        <item x="677"/>
        <item x="505"/>
        <item x="900"/>
        <item x="701"/>
        <item x="172"/>
        <item x="823"/>
        <item x="174"/>
        <item x="186"/>
        <item x="142"/>
        <item x="1090"/>
        <item x="365"/>
        <item x="809"/>
        <item x="419"/>
        <item x="713"/>
        <item x="421"/>
        <item x="480"/>
        <item x="360"/>
        <item x="89"/>
        <item x="459"/>
        <item x="78"/>
        <item x="19"/>
        <item x="1057"/>
        <item x="994"/>
        <item x="602"/>
        <item x="1058"/>
        <item x="396"/>
        <item x="920"/>
        <item x="844"/>
        <item x="638"/>
        <item x="329"/>
        <item x="428"/>
        <item x="494"/>
        <item x="657"/>
        <item x="785"/>
        <item x="29"/>
        <item x="205"/>
        <item x="901"/>
        <item x="116"/>
        <item x="905"/>
        <item x="986"/>
        <item x="292"/>
        <item x="1011"/>
        <item x="317"/>
        <item x="828"/>
        <item x="964"/>
        <item x="369"/>
        <item x="487"/>
        <item x="610"/>
        <item x="457"/>
        <item x="954"/>
        <item x="322"/>
        <item x="897"/>
        <item x="469"/>
        <item x="49"/>
        <item x="863"/>
        <item x="105"/>
        <item x="304"/>
        <item x="88"/>
        <item x="875"/>
        <item x="80"/>
        <item x="995"/>
        <item x="751"/>
        <item x="425"/>
        <item x="987"/>
        <item x="257"/>
        <item x="787"/>
        <item x="513"/>
        <item x="756"/>
        <item x="434"/>
        <item x="307"/>
        <item x="969"/>
        <item x="167"/>
        <item x="851"/>
        <item x="923"/>
        <item x="445"/>
        <item x="643"/>
        <item x="305"/>
        <item x="319"/>
        <item x="85"/>
        <item x="187"/>
        <item x="66"/>
        <item x="747"/>
        <item x="208"/>
        <item x="380"/>
        <item x="375"/>
        <item x="671"/>
        <item x="502"/>
        <item x="102"/>
        <item x="59"/>
        <item x="341"/>
        <item x="888"/>
        <item x="423"/>
        <item x="377"/>
        <item x="1050"/>
        <item x="91"/>
        <item x="893"/>
        <item x="800"/>
        <item x="387"/>
        <item x="512"/>
        <item x="75"/>
        <item x="856"/>
        <item x="805"/>
        <item x="202"/>
        <item x="576"/>
        <item x="1040"/>
        <item x="962"/>
        <item x="447"/>
        <item x="609"/>
        <item x="612"/>
        <item x="636"/>
        <item x="693"/>
        <item x="413"/>
        <item x="342"/>
        <item x="695"/>
        <item x="261"/>
        <item x="189"/>
        <item x="1004"/>
        <item x="236"/>
        <item x="71"/>
        <item x="1020"/>
        <item x="769"/>
        <item x="5"/>
        <item x="161"/>
        <item x="393"/>
        <item x="190"/>
        <item x="248"/>
        <item x="100"/>
        <item x="72"/>
        <item x="106"/>
        <item x="590"/>
        <item x="818"/>
        <item x="976"/>
        <item x="557"/>
        <item x="688"/>
        <item x="280"/>
        <item x="76"/>
        <item x="427"/>
        <item x="170"/>
        <item x="853"/>
        <item x="42"/>
        <item x="889"/>
        <item x="862"/>
        <item x="1015"/>
        <item x="1013"/>
        <item x="1069"/>
        <item x="384"/>
        <item x="832"/>
        <item x="201"/>
        <item x="210"/>
        <item x="568"/>
        <item x="601"/>
        <item x="400"/>
        <item x="351"/>
        <item x="246"/>
        <item x="55"/>
        <item x="1071"/>
        <item x="352"/>
        <item x="773"/>
        <item x="289"/>
        <item x="463"/>
        <item x="128"/>
        <item x="981"/>
        <item x="137"/>
        <item x="1043"/>
        <item x="443"/>
        <item x="398"/>
        <item x="53"/>
        <item x="32"/>
        <item x="409"/>
        <item x="567"/>
        <item x="408"/>
        <item x="545"/>
        <item x="179"/>
        <item x="266"/>
        <item x="163"/>
        <item x="221"/>
        <item x="99"/>
        <item x="810"/>
        <item x="583"/>
        <item x="349"/>
        <item x="442"/>
        <item x="54"/>
        <item x="882"/>
        <item x="60"/>
        <item x="644"/>
        <item x="647"/>
        <item x="984"/>
        <item x="448"/>
        <item x="584"/>
        <item x="597"/>
        <item x="1036"/>
        <item x="272"/>
        <item x="1034"/>
        <item x="335"/>
        <item x="493"/>
        <item x="227"/>
        <item x="455"/>
        <item x="52"/>
        <item x="867"/>
        <item x="543"/>
        <item x="477"/>
        <item x="169"/>
        <item x="465"/>
        <item x="265"/>
        <item x="399"/>
        <item x="492"/>
        <item x="327"/>
        <item x="298"/>
        <item x="223"/>
        <item x="967"/>
        <item x="395"/>
        <item x="838"/>
        <item x="259"/>
        <item x="241"/>
        <item x="655"/>
        <item x="566"/>
        <item x="26"/>
        <item x="585"/>
        <item x="299"/>
        <item x="40"/>
        <item x="620"/>
        <item x="209"/>
        <item x="157"/>
        <item x="301"/>
        <item x="642"/>
        <item x="768"/>
        <item x="232"/>
        <item x="484"/>
        <item x="635"/>
        <item x="843"/>
        <item x="25"/>
        <item x="397"/>
        <item x="865"/>
        <item x="742"/>
        <item x="582"/>
        <item x="279"/>
        <item x="363"/>
        <item x="822"/>
        <item x="194"/>
        <item x="64"/>
        <item x="200"/>
        <item x="549"/>
        <item x="498"/>
        <item x="124"/>
        <item x="404"/>
        <item x="117"/>
        <item x="1064"/>
        <item x="263"/>
        <item x="33"/>
        <item x="340"/>
        <item x="83"/>
        <item x="287"/>
        <item x="86"/>
        <item x="1038"/>
        <item x="1048"/>
        <item x="1060"/>
        <item x="868"/>
        <item x="438"/>
        <item x="58"/>
        <item x="613"/>
        <item x="31"/>
        <item x="649"/>
        <item x="460"/>
        <item x="48"/>
        <item x="558"/>
        <item x="903"/>
        <item x="118"/>
        <item x="579"/>
        <item x="1061"/>
        <item x="177"/>
        <item x="963"/>
        <item x="985"/>
        <item x="185"/>
        <item x="430"/>
        <item x="166"/>
        <item x="247"/>
        <item x="336"/>
        <item x="464"/>
        <item x="84"/>
        <item x="1010"/>
        <item x="405"/>
        <item x="1053"/>
        <item x="15"/>
        <item x="654"/>
        <item x="839"/>
        <item x="62"/>
        <item x="496"/>
        <item x="1028"/>
        <item x="310"/>
        <item x="433"/>
        <item x="381"/>
        <item x="57"/>
        <item x="432"/>
        <item x="61"/>
        <item x="318"/>
        <item x="391"/>
        <item x="1027"/>
        <item x="154"/>
        <item x="540"/>
        <item x="34"/>
        <item x="359"/>
        <item x="182"/>
        <item x="762"/>
        <item x="834"/>
        <item x="979"/>
        <item x="320"/>
        <item x="324"/>
        <item x="372"/>
        <item x="820"/>
        <item x="198"/>
        <item x="703"/>
        <item x="439"/>
        <item x="347"/>
        <item x="827"/>
        <item x="63"/>
        <item x="231"/>
        <item x="290"/>
        <item x="681"/>
        <item x="160"/>
        <item x="890"/>
        <item x="3"/>
        <item x="440"/>
        <item x="700"/>
        <item x="788"/>
        <item x="971"/>
        <item x="988"/>
        <item x="797"/>
        <item x="588"/>
        <item x="764"/>
        <item x="276"/>
        <item x="343"/>
        <item x="431"/>
        <item x="388"/>
        <item x="74"/>
        <item x="277"/>
        <item x="38"/>
        <item x="237"/>
        <item x="1073"/>
        <item x="577"/>
        <item x="8"/>
        <item x="1067"/>
        <item x="278"/>
        <item x="991"/>
        <item x="188"/>
        <item x="563"/>
        <item x="554"/>
        <item x="770"/>
        <item x="229"/>
        <item x="256"/>
        <item x="300"/>
        <item x="632"/>
        <item x="1018"/>
        <item x="73"/>
        <item x="686"/>
        <item x="97"/>
        <item x="547"/>
        <item x="70"/>
        <item x="1007"/>
        <item x="269"/>
        <item x="570"/>
        <item x="271"/>
        <item x="50"/>
        <item x="966"/>
        <item x="548"/>
        <item x="551"/>
        <item x="416"/>
        <item x="935"/>
        <item x="539"/>
        <item x="270"/>
        <item x="386"/>
        <item x="578"/>
        <item x="252"/>
        <item x="204"/>
        <item x="93"/>
        <item x="812"/>
        <item x="295"/>
        <item x="896"/>
        <item x="926"/>
        <item x="605"/>
        <item x="835"/>
        <item x="7"/>
        <item x="152"/>
        <item x="1085"/>
        <item x="199"/>
        <item x="328"/>
        <item x="960"/>
        <item x="780"/>
        <item x="562"/>
        <item x="2"/>
        <item x="924"/>
        <item x="338"/>
        <item x="35"/>
        <item x="23"/>
        <item x="153"/>
        <item x="321"/>
        <item x="309"/>
        <item x="206"/>
        <item x="95"/>
        <item x="17"/>
        <item x="1079"/>
        <item x="356"/>
        <item x="286"/>
        <item x="311"/>
        <item x="814"/>
        <item x="975"/>
        <item x="233"/>
        <item x="951"/>
        <item x="228"/>
        <item x="168"/>
        <item x="402"/>
        <item x="323"/>
        <item x="746"/>
        <item x="556"/>
        <item x="1100"/>
        <item x="715"/>
        <item x="565"/>
        <item x="288"/>
        <item x="936"/>
        <item x="603"/>
        <item x="1"/>
        <item x="596"/>
        <item x="942"/>
        <item x="6"/>
        <item x="325"/>
        <item x="1014"/>
        <item x="192"/>
        <item x="628"/>
        <item x="449"/>
        <item x="980"/>
        <item x="587"/>
        <item x="171"/>
        <item x="36"/>
        <item x="30"/>
        <item x="753"/>
        <item x="291"/>
        <item x="956"/>
        <item x="614"/>
        <item x="264"/>
        <item x="798"/>
        <item x="41"/>
        <item x="337"/>
        <item x="803"/>
        <item x="819"/>
        <item x="521"/>
        <item x="250"/>
        <item x="355"/>
        <item x="81"/>
        <item x="184"/>
        <item x="572"/>
        <item x="345"/>
        <item x="759"/>
        <item x="779"/>
        <item x="789"/>
        <item x="541"/>
        <item x="555"/>
        <item x="546"/>
        <item x="11"/>
        <item x="417"/>
        <item x="382"/>
        <item x="544"/>
        <item x="251"/>
        <item x="993"/>
        <item x="346"/>
        <item x="350"/>
        <item x="978"/>
        <item x="552"/>
        <item x="947"/>
        <item x="253"/>
        <item x="353"/>
        <item x="12"/>
        <item x="308"/>
        <item x="245"/>
        <item x="406"/>
        <item x="364"/>
        <item x="758"/>
        <item x="183"/>
        <item x="950"/>
        <item x="806"/>
        <item x="825"/>
        <item x="332"/>
        <item x="767"/>
        <item x="203"/>
        <item x="766"/>
        <item x="306"/>
        <item x="945"/>
        <item x="260"/>
        <item x="358"/>
        <item x="786"/>
        <item x="283"/>
        <item x="939"/>
        <item x="47"/>
        <item x="821"/>
        <item x="238"/>
        <item x="378"/>
        <item x="316"/>
        <item x="795"/>
        <item x="537"/>
        <item x="9"/>
        <item x="750"/>
        <item x="1056"/>
        <item x="151"/>
        <item x="483"/>
        <item x="275"/>
        <item x="571"/>
        <item x="1086"/>
        <item x="952"/>
        <item x="990"/>
        <item x="165"/>
        <item x="784"/>
        <item x="333"/>
        <item x="268"/>
        <item x="92"/>
        <item x="499"/>
        <item x="155"/>
        <item x="807"/>
        <item x="16"/>
        <item x="774"/>
        <item x="996"/>
        <item x="754"/>
        <item x="714"/>
        <item x="553"/>
        <item x="965"/>
        <item x="817"/>
        <item x="783"/>
        <item x="744"/>
        <item x="743"/>
        <item x="534"/>
        <item x="44"/>
        <item x="282"/>
        <item x="4"/>
        <item x="604"/>
        <item x="615"/>
        <item x="314"/>
        <item x="771"/>
        <item x="970"/>
        <item x="240"/>
        <item x="175"/>
        <item x="330"/>
        <item x="998"/>
        <item x="959"/>
        <item x="748"/>
        <item x="997"/>
        <item x="313"/>
        <item x="542"/>
        <item x="1030"/>
        <item x="473"/>
        <item x="262"/>
        <item x="535"/>
        <item x="755"/>
        <item x="296"/>
        <item x="181"/>
        <item x="580"/>
        <item x="573"/>
        <item x="804"/>
        <item x="21"/>
        <item x="992"/>
        <item x="772"/>
        <item x="946"/>
        <item x="302"/>
        <item x="575"/>
        <item x="775"/>
        <item x="14"/>
        <item x="958"/>
        <item x="242"/>
        <item x="10"/>
        <item x="972"/>
        <item x="156"/>
        <item x="948"/>
        <item x="816"/>
        <item x="538"/>
        <item x="331"/>
        <item x="953"/>
        <item x="560"/>
        <item x="741"/>
        <item x="937"/>
        <item x="777"/>
        <item x="234"/>
        <item x="808"/>
        <item x="745"/>
        <item x="760"/>
        <item x="781"/>
        <item x="778"/>
        <item x="164"/>
        <item x="740"/>
        <item x="955"/>
        <item x="949"/>
        <item x="934"/>
        <item x="111"/>
        <item x="940"/>
        <item x="13"/>
        <item x="938"/>
        <item x="239"/>
        <item x="0"/>
        <item x="235"/>
        <item x="752"/>
        <item x="941"/>
        <item x="158"/>
        <item x="792"/>
        <item x="564"/>
        <item x="925"/>
        <item x="944"/>
        <item t="default"/>
      </items>
    </pivotField>
    <pivotField showAll="0"/>
    <pivotField showAll="0">
      <items count="90">
        <item x="78"/>
        <item x="68"/>
        <item x="40"/>
        <item x="80"/>
        <item x="53"/>
        <item x="44"/>
        <item x="83"/>
        <item x="52"/>
        <item x="60"/>
        <item x="21"/>
        <item x="55"/>
        <item x="41"/>
        <item x="39"/>
        <item x="48"/>
        <item x="38"/>
        <item x="31"/>
        <item x="51"/>
        <item x="34"/>
        <item x="18"/>
        <item x="26"/>
        <item x="27"/>
        <item x="42"/>
        <item x="49"/>
        <item x="5"/>
        <item x="15"/>
        <item x="29"/>
        <item x="56"/>
        <item x="25"/>
        <item x="19"/>
        <item x="36"/>
        <item x="14"/>
        <item x="23"/>
        <item x="47"/>
        <item x="13"/>
        <item x="33"/>
        <item x="35"/>
        <item x="50"/>
        <item x="20"/>
        <item x="43"/>
        <item x="73"/>
        <item x="1"/>
        <item x="58"/>
        <item x="28"/>
        <item x="9"/>
        <item x="16"/>
        <item x="11"/>
        <item x="37"/>
        <item x="45"/>
        <item x="7"/>
        <item x="32"/>
        <item x="66"/>
        <item x="46"/>
        <item x="22"/>
        <item x="3"/>
        <item x="54"/>
        <item x="75"/>
        <item x="8"/>
        <item x="74"/>
        <item x="6"/>
        <item x="30"/>
        <item x="17"/>
        <item x="61"/>
        <item x="70"/>
        <item x="57"/>
        <item x="4"/>
        <item x="76"/>
        <item x="86"/>
        <item x="63"/>
        <item x="10"/>
        <item x="2"/>
        <item x="82"/>
        <item x="65"/>
        <item x="71"/>
        <item x="62"/>
        <item x="87"/>
        <item x="59"/>
        <item x="79"/>
        <item x="64"/>
        <item x="81"/>
        <item x="0"/>
        <item x="69"/>
        <item x="88"/>
        <item x="24"/>
        <item x="77"/>
        <item x="85"/>
        <item x="72"/>
        <item x="12"/>
        <item x="67"/>
        <item x="84"/>
        <item t="default"/>
      </items>
    </pivotField>
  </pivotFields>
  <rowFields count="1">
    <field x="6"/>
  </rowFields>
  <rowItems count="14">
    <i>
      <x/>
    </i>
    <i>
      <x v="1"/>
    </i>
    <i>
      <x v="2"/>
    </i>
    <i>
      <x v="3"/>
    </i>
    <i>
      <x v="4"/>
    </i>
    <i>
      <x v="5"/>
    </i>
    <i>
      <x v="6"/>
    </i>
    <i>
      <x v="7"/>
    </i>
    <i>
      <x v="8"/>
    </i>
    <i>
      <x v="9"/>
    </i>
    <i>
      <x v="10"/>
    </i>
    <i>
      <x v="11"/>
    </i>
    <i>
      <x v="12"/>
    </i>
    <i t="grand">
      <x/>
    </i>
  </rowItems>
  <colItems count="1">
    <i/>
  </colItems>
  <dataFields count="1">
    <dataField name="Sum of gross" fld="15" baseField="0" baseItem="0" numFmtId="164"/>
  </dataFields>
  <formats count="6">
    <format dxfId="12">
      <pivotArea outline="0" collapsedLevelsAreSubtotals="1" fieldPosition="0"/>
    </format>
    <format dxfId="11">
      <pivotArea dataOnly="0" labelOnly="1" outline="0" axis="axisValues" fieldPosition="0"/>
    </format>
    <format dxfId="10">
      <pivotArea field="6" type="button" dataOnly="0" labelOnly="1" outline="0" axis="axisRow" fieldPosition="0"/>
    </format>
    <format dxfId="9">
      <pivotArea dataOnly="0" labelOnly="1" outline="0" axis="axisValues" fieldPosition="0"/>
    </format>
    <format dxfId="8">
      <pivotArea grandRow="1" outline="0" collapsedLevelsAreSubtotals="1" fieldPosition="0"/>
    </format>
    <format dxfId="7">
      <pivotArea dataOnly="0" labelOnly="1" grandRow="1" outline="0" fieldPosition="0"/>
    </format>
  </formats>
  <chartFormats count="2">
    <chartFormat chart="8" format="11"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E0D17B-1F75-4C5B-8CC7-7612152A965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18">
    <pivotField showAll="0"/>
    <pivotField showAll="0"/>
    <pivotField showAll="0"/>
    <pivotField showAll="0"/>
    <pivotField showAll="0"/>
    <pivotField dataField="1" showAll="0"/>
    <pivotField showAll="0">
      <items count="14">
        <item x="3"/>
        <item x="0"/>
        <item x="8"/>
        <item x="7"/>
        <item x="1"/>
        <item x="4"/>
        <item x="2"/>
        <item x="11"/>
        <item x="5"/>
        <item x="9"/>
        <item x="12"/>
        <item x="10"/>
        <item x="6"/>
        <item t="default"/>
      </items>
    </pivotField>
    <pivotField showAll="0"/>
    <pivotField showAll="0"/>
    <pivotField showAll="0"/>
    <pivotField showAll="0"/>
    <pivotField showAll="0"/>
    <pivotField showAll="0"/>
    <pivotField showAll="0"/>
    <pivotField showAll="0"/>
    <pivotField showAll="0"/>
    <pivotField axis="axisRow" showAll="0" measureFilter="1" sortType="descending">
      <items count="480">
        <item x="183"/>
        <item x="424"/>
        <item x="332"/>
        <item x="457"/>
        <item x="177"/>
        <item x="315"/>
        <item x="290"/>
        <item x="230"/>
        <item x="326"/>
        <item x="300"/>
        <item x="272"/>
        <item x="134"/>
        <item x="472"/>
        <item x="411"/>
        <item x="96"/>
        <item x="297"/>
        <item x="280"/>
        <item x="409"/>
        <item x="410"/>
        <item x="52"/>
        <item x="473"/>
        <item x="20"/>
        <item x="301"/>
        <item x="245"/>
        <item x="471"/>
        <item x="42"/>
        <item x="53"/>
        <item x="233"/>
        <item x="107"/>
        <item x="435"/>
        <item x="396"/>
        <item x="248"/>
        <item x="337"/>
        <item x="468"/>
        <item x="236"/>
        <item x="427"/>
        <item x="216"/>
        <item x="30"/>
        <item x="329"/>
        <item x="438"/>
        <item x="324"/>
        <item x="204"/>
        <item x="366"/>
        <item x="449"/>
        <item x="455"/>
        <item x="429"/>
        <item x="72"/>
        <item x="422"/>
        <item x="202"/>
        <item x="98"/>
        <item x="244"/>
        <item x="469"/>
        <item x="383"/>
        <item x="145"/>
        <item x="460"/>
        <item x="269"/>
        <item x="190"/>
        <item x="215"/>
        <item x="382"/>
        <item x="237"/>
        <item x="394"/>
        <item x="34"/>
        <item x="247"/>
        <item x="46"/>
        <item x="50"/>
        <item x="446"/>
        <item x="439"/>
        <item x="431"/>
        <item x="199"/>
        <item x="224"/>
        <item x="11"/>
        <item x="153"/>
        <item x="285"/>
        <item x="477"/>
        <item x="16"/>
        <item x="314"/>
        <item x="262"/>
        <item x="467"/>
        <item x="221"/>
        <item x="141"/>
        <item x="333"/>
        <item x="64"/>
        <item x="278"/>
        <item x="33"/>
        <item x="401"/>
        <item x="369"/>
        <item x="76"/>
        <item x="319"/>
        <item x="303"/>
        <item x="405"/>
        <item x="336"/>
        <item x="173"/>
        <item x="338"/>
        <item x="238"/>
        <item x="387"/>
        <item x="12"/>
        <item x="214"/>
        <item x="334"/>
        <item x="364"/>
        <item x="112"/>
        <item x="398"/>
        <item x="323"/>
        <item x="78"/>
        <item x="95"/>
        <item x="260"/>
        <item x="408"/>
        <item x="286"/>
        <item x="459"/>
        <item x="147"/>
        <item x="440"/>
        <item x="365"/>
        <item x="257"/>
        <item x="418"/>
        <item x="73"/>
        <item x="165"/>
        <item x="218"/>
        <item x="158"/>
        <item x="160"/>
        <item x="307"/>
        <item x="311"/>
        <item x="121"/>
        <item x="211"/>
        <item x="131"/>
        <item x="456"/>
        <item x="450"/>
        <item x="352"/>
        <item x="196"/>
        <item x="4"/>
        <item x="111"/>
        <item x="309"/>
        <item x="271"/>
        <item x="356"/>
        <item x="328"/>
        <item x="292"/>
        <item x="93"/>
        <item x="92"/>
        <item x="276"/>
        <item x="152"/>
        <item x="255"/>
        <item x="219"/>
        <item x="186"/>
        <item x="166"/>
        <item x="250"/>
        <item x="400"/>
        <item x="28"/>
        <item x="2"/>
        <item x="195"/>
        <item x="38"/>
        <item x="71"/>
        <item x="217"/>
        <item x="340"/>
        <item x="386"/>
        <item x="84"/>
        <item x="419"/>
        <item x="65"/>
        <item x="423"/>
        <item x="45"/>
        <item x="390"/>
        <item x="162"/>
        <item x="428"/>
        <item x="213"/>
        <item x="341"/>
        <item x="235"/>
        <item x="420"/>
        <item x="442"/>
        <item x="180"/>
        <item x="368"/>
        <item x="205"/>
        <item x="23"/>
        <item x="441"/>
        <item x="100"/>
        <item x="44"/>
        <item x="5"/>
        <item x="154"/>
        <item x="335"/>
        <item x="108"/>
        <item x="339"/>
        <item x="407"/>
        <item x="229"/>
        <item x="86"/>
        <item x="114"/>
        <item x="14"/>
        <item x="293"/>
        <item x="354"/>
        <item x="157"/>
        <item x="267"/>
        <item x="168"/>
        <item x="15"/>
        <item x="130"/>
        <item x="66"/>
        <item x="415"/>
        <item x="475"/>
        <item x="413"/>
        <item x="259"/>
        <item x="232"/>
        <item x="140"/>
        <item x="29"/>
        <item x="252"/>
        <item x="281"/>
        <item x="379"/>
        <item x="164"/>
        <item x="421"/>
        <item x="79"/>
        <item x="56"/>
        <item x="27"/>
        <item x="402"/>
        <item x="225"/>
        <item x="151"/>
        <item x="348"/>
        <item x="330"/>
        <item x="103"/>
        <item x="179"/>
        <item x="101"/>
        <item x="136"/>
        <item x="210"/>
        <item x="444"/>
        <item x="414"/>
        <item x="174"/>
        <item x="478"/>
        <item x="453"/>
        <item x="3"/>
        <item x="115"/>
        <item x="253"/>
        <item x="399"/>
        <item x="21"/>
        <item x="109"/>
        <item x="81"/>
        <item x="60"/>
        <item x="375"/>
        <item x="344"/>
        <item x="90"/>
        <item x="331"/>
        <item x="258"/>
        <item x="234"/>
        <item x="320"/>
        <item x="159"/>
        <item x="351"/>
        <item x="83"/>
        <item x="384"/>
        <item x="321"/>
        <item x="138"/>
        <item x="342"/>
        <item x="347"/>
        <item x="254"/>
        <item x="417"/>
        <item x="144"/>
        <item x="306"/>
        <item x="119"/>
        <item x="325"/>
        <item x="187"/>
        <item x="59"/>
        <item x="265"/>
        <item x="192"/>
        <item x="105"/>
        <item x="58"/>
        <item x="451"/>
        <item x="198"/>
        <item x="362"/>
        <item x="207"/>
        <item x="376"/>
        <item x="412"/>
        <item x="80"/>
        <item x="63"/>
        <item x="47"/>
        <item x="228"/>
        <item x="176"/>
        <item x="129"/>
        <item x="437"/>
        <item x="464"/>
        <item x="283"/>
        <item x="62"/>
        <item x="32"/>
        <item x="372"/>
        <item x="261"/>
        <item x="404"/>
        <item x="178"/>
        <item x="37"/>
        <item x="313"/>
        <item x="170"/>
        <item x="470"/>
        <item x="69"/>
        <item x="360"/>
        <item x="91"/>
        <item x="116"/>
        <item x="397"/>
        <item x="322"/>
        <item x="113"/>
        <item x="139"/>
        <item x="240"/>
        <item x="88"/>
        <item x="461"/>
        <item x="317"/>
        <item x="239"/>
        <item x="448"/>
        <item x="19"/>
        <item x="104"/>
        <item x="346"/>
        <item x="163"/>
        <item x="345"/>
        <item x="9"/>
        <item x="146"/>
        <item x="274"/>
        <item x="392"/>
        <item x="433"/>
        <item x="241"/>
        <item x="188"/>
        <item x="273"/>
        <item x="169"/>
        <item x="256"/>
        <item x="308"/>
        <item x="182"/>
        <item x="312"/>
        <item x="299"/>
        <item x="298"/>
        <item x="463"/>
        <item x="126"/>
        <item x="251"/>
        <item x="385"/>
        <item x="296"/>
        <item x="122"/>
        <item x="208"/>
        <item x="242"/>
        <item x="282"/>
        <item x="249"/>
        <item x="264"/>
        <item x="476"/>
        <item x="31"/>
        <item x="466"/>
        <item x="231"/>
        <item x="97"/>
        <item x="48"/>
        <item x="227"/>
        <item x="156"/>
        <item x="393"/>
        <item x="270"/>
        <item x="70"/>
        <item x="49"/>
        <item x="133"/>
        <item x="389"/>
        <item x="266"/>
        <item x="74"/>
        <item x="175"/>
        <item x="94"/>
        <item x="462"/>
        <item x="370"/>
        <item x="6"/>
        <item x="13"/>
        <item x="432"/>
        <item x="17"/>
        <item x="167"/>
        <item x="377"/>
        <item x="75"/>
        <item x="305"/>
        <item x="143"/>
        <item x="388"/>
        <item x="381"/>
        <item x="287"/>
        <item x="361"/>
        <item x="327"/>
        <item x="189"/>
        <item x="142"/>
        <item x="474"/>
        <item x="357"/>
        <item x="7"/>
        <item x="106"/>
        <item x="358"/>
        <item x="403"/>
        <item x="35"/>
        <item x="181"/>
        <item x="425"/>
        <item x="137"/>
        <item x="124"/>
        <item x="223"/>
        <item x="443"/>
        <item x="445"/>
        <item x="373"/>
        <item x="426"/>
        <item x="67"/>
        <item x="288"/>
        <item x="220"/>
        <item x="209"/>
        <item x="99"/>
        <item x="55"/>
        <item x="363"/>
        <item x="263"/>
        <item x="350"/>
        <item x="89"/>
        <item x="275"/>
        <item x="212"/>
        <item x="277"/>
        <item x="24"/>
        <item x="43"/>
        <item x="367"/>
        <item x="378"/>
        <item x="197"/>
        <item x="18"/>
        <item x="454"/>
        <item x="355"/>
        <item x="57"/>
        <item x="291"/>
        <item x="41"/>
        <item x="118"/>
        <item x="295"/>
        <item x="203"/>
        <item x="226"/>
        <item x="185"/>
        <item x="304"/>
        <item x="36"/>
        <item x="395"/>
        <item x="289"/>
        <item x="193"/>
        <item x="102"/>
        <item x="465"/>
        <item x="135"/>
        <item x="125"/>
        <item x="294"/>
        <item x="374"/>
        <item x="316"/>
        <item x="222"/>
        <item x="430"/>
        <item x="391"/>
        <item x="120"/>
        <item x="343"/>
        <item x="172"/>
        <item x="353"/>
        <item x="201"/>
        <item x="171"/>
        <item x="51"/>
        <item x="458"/>
        <item x="155"/>
        <item x="416"/>
        <item x="447"/>
        <item x="61"/>
        <item x="436"/>
        <item x="359"/>
        <item x="406"/>
        <item x="54"/>
        <item x="206"/>
        <item x="150"/>
        <item x="194"/>
        <item x="284"/>
        <item x="39"/>
        <item x="452"/>
        <item x="200"/>
        <item x="184"/>
        <item x="87"/>
        <item x="434"/>
        <item x="310"/>
        <item x="10"/>
        <item x="191"/>
        <item x="349"/>
        <item x="246"/>
        <item x="85"/>
        <item x="8"/>
        <item x="25"/>
        <item x="26"/>
        <item x="371"/>
        <item x="302"/>
        <item x="40"/>
        <item x="1"/>
        <item x="268"/>
        <item x="132"/>
        <item x="127"/>
        <item x="243"/>
        <item x="110"/>
        <item x="117"/>
        <item x="22"/>
        <item x="0"/>
        <item x="77"/>
        <item x="148"/>
        <item x="161"/>
        <item x="82"/>
        <item x="128"/>
        <item x="318"/>
        <item x="279"/>
        <item x="380"/>
        <item x="149"/>
        <item x="123"/>
        <item x="68"/>
        <item t="default"/>
      </items>
      <autoSortScope>
        <pivotArea dataOnly="0" outline="0" fieldPosition="0">
          <references count="1">
            <reference field="4294967294" count="1" selected="0">
              <x v="0"/>
            </reference>
          </references>
        </pivotArea>
      </autoSortScope>
    </pivotField>
    <pivotField showAll="0"/>
  </pivotFields>
  <rowFields count="1">
    <field x="16"/>
  </rowFields>
  <rowItems count="6">
    <i>
      <x v="459"/>
    </i>
    <i>
      <x v="145"/>
    </i>
    <i>
      <x v="467"/>
    </i>
    <i>
      <x v="453"/>
    </i>
    <i>
      <x v="363"/>
    </i>
    <i t="grand">
      <x/>
    </i>
  </rowItems>
  <colItems count="1">
    <i/>
  </colItems>
  <dataFields count="1">
    <dataField name="Count of rating" fld="5" subtotal="count" baseField="0" baseItem="0"/>
  </dataFields>
  <formats count="3">
    <format dxfId="6">
      <pivotArea dataOnly="0" grandRow="1" fieldPosition="0"/>
    </format>
    <format dxfId="5">
      <pivotArea field="16" type="button" dataOnly="0" labelOnly="1" outline="0" axis="axisRow" fieldPosition="0"/>
    </format>
    <format dxfId="4">
      <pivotArea dataOnly="0" labelOnly="1" outline="0" axis="axisValues" fieldPosition="0"/>
    </format>
  </formats>
  <chartFormats count="12">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16" count="1" selected="0">
            <x v="145"/>
          </reference>
        </references>
      </pivotArea>
    </chartFormat>
    <chartFormat chart="5" format="13">
      <pivotArea type="data" outline="0" fieldPosition="0">
        <references count="2">
          <reference field="4294967294" count="1" selected="0">
            <x v="0"/>
          </reference>
          <reference field="16" count="1" selected="0">
            <x v="459"/>
          </reference>
        </references>
      </pivotArea>
    </chartFormat>
    <chartFormat chart="5" format="14">
      <pivotArea type="data" outline="0" fieldPosition="0">
        <references count="2">
          <reference field="4294967294" count="1" selected="0">
            <x v="0"/>
          </reference>
          <reference field="16" count="1" selected="0">
            <x v="363"/>
          </reference>
        </references>
      </pivotArea>
    </chartFormat>
    <chartFormat chart="5" format="15">
      <pivotArea type="data" outline="0" fieldPosition="0">
        <references count="2">
          <reference field="4294967294" count="1" selected="0">
            <x v="0"/>
          </reference>
          <reference field="16" count="1" selected="0">
            <x v="453"/>
          </reference>
        </references>
      </pivotArea>
    </chartFormat>
    <chartFormat chart="5" format="16">
      <pivotArea type="data" outline="0" fieldPosition="0">
        <references count="2">
          <reference field="4294967294" count="1" selected="0">
            <x v="0"/>
          </reference>
          <reference field="16" count="1" selected="0">
            <x v="467"/>
          </reference>
        </references>
      </pivotArea>
    </chartFormat>
    <chartFormat chart="10" format="23" series="1">
      <pivotArea type="data" outline="0" fieldPosition="0">
        <references count="1">
          <reference field="4294967294" count="1" selected="0">
            <x v="0"/>
          </reference>
        </references>
      </pivotArea>
    </chartFormat>
    <chartFormat chart="10" format="24">
      <pivotArea type="data" outline="0" fieldPosition="0">
        <references count="2">
          <reference field="4294967294" count="1" selected="0">
            <x v="0"/>
          </reference>
          <reference field="16" count="1" selected="0">
            <x v="459"/>
          </reference>
        </references>
      </pivotArea>
    </chartFormat>
    <chartFormat chart="10" format="25">
      <pivotArea type="data" outline="0" fieldPosition="0">
        <references count="2">
          <reference field="4294967294" count="1" selected="0">
            <x v="0"/>
          </reference>
          <reference field="16" count="1" selected="0">
            <x v="145"/>
          </reference>
        </references>
      </pivotArea>
    </chartFormat>
    <chartFormat chart="10" format="26">
      <pivotArea type="data" outline="0" fieldPosition="0">
        <references count="2">
          <reference field="4294967294" count="1" selected="0">
            <x v="0"/>
          </reference>
          <reference field="16" count="1" selected="0">
            <x v="467"/>
          </reference>
        </references>
      </pivotArea>
    </chartFormat>
    <chartFormat chart="10" format="27">
      <pivotArea type="data" outline="0" fieldPosition="0">
        <references count="2">
          <reference field="4294967294" count="1" selected="0">
            <x v="0"/>
          </reference>
          <reference field="16" count="1" selected="0">
            <x v="453"/>
          </reference>
        </references>
      </pivotArea>
    </chartFormat>
    <chartFormat chart="10" format="28">
      <pivotArea type="data" outline="0" fieldPosition="0">
        <references count="2">
          <reference field="4294967294" count="1" selected="0">
            <x v="0"/>
          </reference>
          <reference field="16" count="1" selected="0">
            <x v="363"/>
          </reference>
        </references>
      </pivotArea>
    </chartFormat>
  </chartFormats>
  <pivotTableStyleInfo name="PivotStyleLight16" showRowHeaders="1" showColHeaders="1" showRowStripes="0" showColStripes="0" showLastColumn="1"/>
  <filters count="1">
    <filter fld="16"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B01C59-7D4E-4BA9-BB26-E923779DF00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2" firstHeaderRow="1" firstDataRow="1" firstDataCol="1"/>
  <pivotFields count="18">
    <pivotField showAll="0"/>
    <pivotField showAll="0"/>
    <pivotField showAll="0"/>
    <pivotField dataField="1" showAll="0"/>
    <pivotField showAll="0"/>
    <pivotField showAll="0"/>
    <pivotField axis="axisRow" showAll="0" measureFilter="1" sortType="ascending">
      <items count="14">
        <item x="3"/>
        <item x="0"/>
        <item x="8"/>
        <item x="7"/>
        <item x="1"/>
        <item x="4"/>
        <item x="2"/>
        <item x="11"/>
        <item x="5"/>
        <item x="9"/>
        <item x="12"/>
        <item x="10"/>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480">
        <item x="183"/>
        <item x="424"/>
        <item x="332"/>
        <item x="457"/>
        <item x="177"/>
        <item x="315"/>
        <item x="290"/>
        <item x="230"/>
        <item x="326"/>
        <item x="300"/>
        <item x="272"/>
        <item x="134"/>
        <item x="472"/>
        <item x="411"/>
        <item x="96"/>
        <item x="297"/>
        <item x="280"/>
        <item x="409"/>
        <item x="410"/>
        <item x="52"/>
        <item x="473"/>
        <item x="20"/>
        <item x="301"/>
        <item x="245"/>
        <item x="471"/>
        <item x="42"/>
        <item x="53"/>
        <item x="233"/>
        <item x="107"/>
        <item x="435"/>
        <item x="396"/>
        <item x="248"/>
        <item x="337"/>
        <item x="468"/>
        <item x="236"/>
        <item x="427"/>
        <item x="216"/>
        <item x="30"/>
        <item x="329"/>
        <item x="438"/>
        <item x="324"/>
        <item x="204"/>
        <item x="366"/>
        <item x="449"/>
        <item x="455"/>
        <item x="429"/>
        <item x="72"/>
        <item x="422"/>
        <item x="202"/>
        <item x="98"/>
        <item x="244"/>
        <item x="469"/>
        <item x="383"/>
        <item x="145"/>
        <item x="460"/>
        <item x="269"/>
        <item x="190"/>
        <item x="215"/>
        <item x="382"/>
        <item x="237"/>
        <item x="394"/>
        <item x="34"/>
        <item x="247"/>
        <item x="46"/>
        <item x="50"/>
        <item x="446"/>
        <item x="439"/>
        <item x="431"/>
        <item x="199"/>
        <item x="224"/>
        <item x="11"/>
        <item x="153"/>
        <item x="285"/>
        <item x="477"/>
        <item x="16"/>
        <item x="314"/>
        <item x="262"/>
        <item x="467"/>
        <item x="221"/>
        <item x="141"/>
        <item x="333"/>
        <item x="64"/>
        <item x="278"/>
        <item x="33"/>
        <item x="401"/>
        <item x="369"/>
        <item x="76"/>
        <item x="319"/>
        <item x="303"/>
        <item x="405"/>
        <item x="336"/>
        <item x="173"/>
        <item x="338"/>
        <item x="238"/>
        <item x="387"/>
        <item x="12"/>
        <item x="214"/>
        <item x="334"/>
        <item x="364"/>
        <item x="112"/>
        <item x="398"/>
        <item x="323"/>
        <item x="78"/>
        <item x="95"/>
        <item x="260"/>
        <item x="408"/>
        <item x="286"/>
        <item x="459"/>
        <item x="147"/>
        <item x="440"/>
        <item x="365"/>
        <item x="257"/>
        <item x="418"/>
        <item x="73"/>
        <item x="165"/>
        <item x="218"/>
        <item x="158"/>
        <item x="160"/>
        <item x="307"/>
        <item x="311"/>
        <item x="121"/>
        <item x="211"/>
        <item x="131"/>
        <item x="456"/>
        <item x="450"/>
        <item x="352"/>
        <item x="196"/>
        <item x="4"/>
        <item x="111"/>
        <item x="309"/>
        <item x="271"/>
        <item x="356"/>
        <item x="328"/>
        <item x="292"/>
        <item x="93"/>
        <item x="92"/>
        <item x="276"/>
        <item x="152"/>
        <item x="255"/>
        <item x="219"/>
        <item x="186"/>
        <item x="166"/>
        <item x="250"/>
        <item x="400"/>
        <item x="28"/>
        <item x="2"/>
        <item x="195"/>
        <item x="38"/>
        <item x="71"/>
        <item x="217"/>
        <item x="340"/>
        <item x="386"/>
        <item x="84"/>
        <item x="419"/>
        <item x="65"/>
        <item x="423"/>
        <item x="45"/>
        <item x="390"/>
        <item x="162"/>
        <item x="428"/>
        <item x="213"/>
        <item x="341"/>
        <item x="235"/>
        <item x="420"/>
        <item x="442"/>
        <item x="180"/>
        <item x="368"/>
        <item x="205"/>
        <item x="23"/>
        <item x="441"/>
        <item x="100"/>
        <item x="44"/>
        <item x="5"/>
        <item x="154"/>
        <item x="335"/>
        <item x="108"/>
        <item x="339"/>
        <item x="407"/>
        <item x="229"/>
        <item x="86"/>
        <item x="114"/>
        <item x="14"/>
        <item x="293"/>
        <item x="354"/>
        <item x="157"/>
        <item x="267"/>
        <item x="168"/>
        <item x="15"/>
        <item x="130"/>
        <item x="66"/>
        <item x="415"/>
        <item x="475"/>
        <item x="413"/>
        <item x="259"/>
        <item x="232"/>
        <item x="140"/>
        <item x="29"/>
        <item x="252"/>
        <item x="281"/>
        <item x="379"/>
        <item x="164"/>
        <item x="421"/>
        <item x="79"/>
        <item x="56"/>
        <item x="27"/>
        <item x="402"/>
        <item x="225"/>
        <item x="151"/>
        <item x="348"/>
        <item x="330"/>
        <item x="103"/>
        <item x="179"/>
        <item x="101"/>
        <item x="136"/>
        <item x="210"/>
        <item x="444"/>
        <item x="414"/>
        <item x="174"/>
        <item x="478"/>
        <item x="453"/>
        <item x="3"/>
        <item x="115"/>
        <item x="253"/>
        <item x="399"/>
        <item x="21"/>
        <item x="109"/>
        <item x="81"/>
        <item x="60"/>
        <item x="375"/>
        <item x="344"/>
        <item x="90"/>
        <item x="331"/>
        <item x="258"/>
        <item x="234"/>
        <item x="320"/>
        <item x="159"/>
        <item x="351"/>
        <item x="83"/>
        <item x="384"/>
        <item x="321"/>
        <item x="138"/>
        <item x="342"/>
        <item x="347"/>
        <item x="254"/>
        <item x="417"/>
        <item x="144"/>
        <item x="306"/>
        <item x="119"/>
        <item x="325"/>
        <item x="187"/>
        <item x="59"/>
        <item x="265"/>
        <item x="192"/>
        <item x="105"/>
        <item x="58"/>
        <item x="451"/>
        <item x="198"/>
        <item x="362"/>
        <item x="207"/>
        <item x="376"/>
        <item x="412"/>
        <item x="80"/>
        <item x="63"/>
        <item x="47"/>
        <item x="228"/>
        <item x="176"/>
        <item x="129"/>
        <item x="437"/>
        <item x="464"/>
        <item x="283"/>
        <item x="62"/>
        <item x="32"/>
        <item x="372"/>
        <item x="261"/>
        <item x="404"/>
        <item x="178"/>
        <item x="37"/>
        <item x="313"/>
        <item x="170"/>
        <item x="470"/>
        <item x="69"/>
        <item x="360"/>
        <item x="91"/>
        <item x="116"/>
        <item x="397"/>
        <item x="322"/>
        <item x="113"/>
        <item x="139"/>
        <item x="240"/>
        <item x="88"/>
        <item x="461"/>
        <item x="317"/>
        <item x="239"/>
        <item x="448"/>
        <item x="19"/>
        <item x="104"/>
        <item x="346"/>
        <item x="163"/>
        <item x="345"/>
        <item x="9"/>
        <item x="146"/>
        <item x="274"/>
        <item x="392"/>
        <item x="433"/>
        <item x="241"/>
        <item x="188"/>
        <item x="273"/>
        <item x="169"/>
        <item x="256"/>
        <item x="308"/>
        <item x="182"/>
        <item x="312"/>
        <item x="299"/>
        <item x="298"/>
        <item x="463"/>
        <item x="126"/>
        <item x="251"/>
        <item x="385"/>
        <item x="296"/>
        <item x="122"/>
        <item x="208"/>
        <item x="242"/>
        <item x="282"/>
        <item x="249"/>
        <item x="264"/>
        <item x="476"/>
        <item x="31"/>
        <item x="466"/>
        <item x="231"/>
        <item x="97"/>
        <item x="48"/>
        <item x="227"/>
        <item x="156"/>
        <item x="393"/>
        <item x="270"/>
        <item x="70"/>
        <item x="49"/>
        <item x="133"/>
        <item x="389"/>
        <item x="266"/>
        <item x="74"/>
        <item x="175"/>
        <item x="94"/>
        <item x="462"/>
        <item x="370"/>
        <item x="6"/>
        <item x="13"/>
        <item x="432"/>
        <item x="17"/>
        <item x="167"/>
        <item x="377"/>
        <item x="75"/>
        <item x="305"/>
        <item x="143"/>
        <item x="388"/>
        <item x="381"/>
        <item x="287"/>
        <item x="361"/>
        <item x="327"/>
        <item x="189"/>
        <item x="142"/>
        <item x="474"/>
        <item x="357"/>
        <item x="7"/>
        <item x="106"/>
        <item x="358"/>
        <item x="403"/>
        <item x="35"/>
        <item x="181"/>
        <item x="425"/>
        <item x="137"/>
        <item x="124"/>
        <item x="223"/>
        <item x="443"/>
        <item x="445"/>
        <item x="373"/>
        <item x="426"/>
        <item x="67"/>
        <item x="288"/>
        <item x="220"/>
        <item x="209"/>
        <item x="99"/>
        <item x="55"/>
        <item x="363"/>
        <item x="263"/>
        <item x="350"/>
        <item x="89"/>
        <item x="275"/>
        <item x="212"/>
        <item x="277"/>
        <item x="24"/>
        <item x="43"/>
        <item x="367"/>
        <item x="378"/>
        <item x="197"/>
        <item x="18"/>
        <item x="454"/>
        <item x="355"/>
        <item x="57"/>
        <item x="291"/>
        <item x="41"/>
        <item x="118"/>
        <item x="295"/>
        <item x="203"/>
        <item x="226"/>
        <item x="185"/>
        <item x="304"/>
        <item x="36"/>
        <item x="395"/>
        <item x="289"/>
        <item x="193"/>
        <item x="102"/>
        <item x="465"/>
        <item x="135"/>
        <item x="125"/>
        <item x="294"/>
        <item x="374"/>
        <item x="316"/>
        <item x="222"/>
        <item x="430"/>
        <item x="391"/>
        <item x="120"/>
        <item x="343"/>
        <item x="172"/>
        <item x="353"/>
        <item x="201"/>
        <item x="171"/>
        <item x="51"/>
        <item x="458"/>
        <item x="155"/>
        <item x="416"/>
        <item x="447"/>
        <item x="61"/>
        <item x="436"/>
        <item x="359"/>
        <item x="406"/>
        <item x="54"/>
        <item x="206"/>
        <item x="150"/>
        <item x="194"/>
        <item x="284"/>
        <item x="39"/>
        <item x="452"/>
        <item x="200"/>
        <item x="184"/>
        <item x="87"/>
        <item x="434"/>
        <item x="310"/>
        <item x="10"/>
        <item x="191"/>
        <item x="349"/>
        <item x="246"/>
        <item x="85"/>
        <item x="8"/>
        <item x="25"/>
        <item x="26"/>
        <item x="371"/>
        <item x="302"/>
        <item x="40"/>
        <item x="1"/>
        <item x="268"/>
        <item x="132"/>
        <item x="127"/>
        <item x="243"/>
        <item x="110"/>
        <item x="117"/>
        <item x="22"/>
        <item x="0"/>
        <item x="77"/>
        <item x="148"/>
        <item x="161"/>
        <item x="82"/>
        <item x="128"/>
        <item x="318"/>
        <item x="279"/>
        <item x="380"/>
        <item x="149"/>
        <item x="123"/>
        <item x="68"/>
        <item t="default"/>
      </items>
    </pivotField>
    <pivotField showAll="0"/>
  </pivotFields>
  <rowFields count="1">
    <field x="6"/>
  </rowFields>
  <rowItems count="9">
    <i>
      <x v="2"/>
    </i>
    <i>
      <x v="1"/>
    </i>
    <i>
      <x v="3"/>
    </i>
    <i>
      <x v="8"/>
    </i>
    <i>
      <x v="5"/>
    </i>
    <i>
      <x v="6"/>
    </i>
    <i>
      <x v="4"/>
    </i>
    <i>
      <x/>
    </i>
    <i t="grand">
      <x/>
    </i>
  </rowItems>
  <colItems count="1">
    <i/>
  </colItems>
  <dataFields count="1">
    <dataField name="Count of sentiment_scores" fld="3" subtotal="count" baseField="0" baseItem="0"/>
  </dataFields>
  <formats count="4">
    <format dxfId="3">
      <pivotArea grandRow="1" outline="0" collapsedLevelsAreSubtotals="1" fieldPosition="0"/>
    </format>
    <format dxfId="2">
      <pivotArea dataOnly="0" labelOnly="1" grandRow="1" outline="0" fieldPosition="0"/>
    </format>
    <format dxfId="1">
      <pivotArea field="6" type="button" dataOnly="0" labelOnly="1" outline="0" axis="axisRow" fieldPosition="0"/>
    </format>
    <format dxfId="0">
      <pivotArea dataOnly="0" labelOnly="1" outline="0" axis="axisValues" fieldPosition="0"/>
    </format>
  </formats>
  <chartFormats count="15">
    <chartFormat chart="9" format="22" series="1">
      <pivotArea type="data" outline="0" fieldPosition="0">
        <references count="1">
          <reference field="4294967294" count="1" selected="0">
            <x v="0"/>
          </reference>
        </references>
      </pivotArea>
    </chartFormat>
    <chartFormat chart="9" format="23">
      <pivotArea type="data" outline="0" fieldPosition="0">
        <references count="2">
          <reference field="4294967294" count="1" selected="0">
            <x v="0"/>
          </reference>
          <reference field="6" count="1" selected="0">
            <x v="0"/>
          </reference>
        </references>
      </pivotArea>
    </chartFormat>
    <chartFormat chart="9" format="24">
      <pivotArea type="data" outline="0" fieldPosition="0">
        <references count="2">
          <reference field="4294967294" count="1" selected="0">
            <x v="0"/>
          </reference>
          <reference field="6" count="1" selected="0">
            <x v="4"/>
          </reference>
        </references>
      </pivotArea>
    </chartFormat>
    <chartFormat chart="9" format="25">
      <pivotArea type="data" outline="0" fieldPosition="0">
        <references count="2">
          <reference field="4294967294" count="1" selected="0">
            <x v="0"/>
          </reference>
          <reference field="6" count="1" selected="0">
            <x v="6"/>
          </reference>
        </references>
      </pivotArea>
    </chartFormat>
    <chartFormat chart="9" format="26">
      <pivotArea type="data" outline="0" fieldPosition="0">
        <references count="2">
          <reference field="4294967294" count="1" selected="0">
            <x v="0"/>
          </reference>
          <reference field="6" count="1" selected="0">
            <x v="5"/>
          </reference>
        </references>
      </pivotArea>
    </chartFormat>
    <chartFormat chart="9" format="27">
      <pivotArea type="data" outline="0" fieldPosition="0">
        <references count="2">
          <reference field="4294967294" count="1" selected="0">
            <x v="0"/>
          </reference>
          <reference field="6" count="1" selected="0">
            <x v="8"/>
          </reference>
        </references>
      </pivotArea>
    </chartFormat>
    <chartFormat chart="9" format="28">
      <pivotArea type="data" outline="0" fieldPosition="0">
        <references count="2">
          <reference field="4294967294" count="1" selected="0">
            <x v="0"/>
          </reference>
          <reference field="6" count="1" selected="0">
            <x v="3"/>
          </reference>
        </references>
      </pivotArea>
    </chartFormat>
    <chartFormat chart="9" format="29">
      <pivotArea type="data" outline="0" fieldPosition="0">
        <references count="2">
          <reference field="4294967294" count="1" selected="0">
            <x v="0"/>
          </reference>
          <reference field="6" count="1" selected="0">
            <x v="1"/>
          </reference>
        </references>
      </pivotArea>
    </chartFormat>
    <chartFormat chart="15" format="37" series="1">
      <pivotArea type="data" outline="0" fieldPosition="0">
        <references count="1">
          <reference field="4294967294" count="1" selected="0">
            <x v="0"/>
          </reference>
        </references>
      </pivotArea>
    </chartFormat>
    <chartFormat chart="15" format="38">
      <pivotArea type="data" outline="0" fieldPosition="0">
        <references count="2">
          <reference field="4294967294" count="1" selected="0">
            <x v="0"/>
          </reference>
          <reference field="6" count="1" selected="0">
            <x v="3"/>
          </reference>
        </references>
      </pivotArea>
    </chartFormat>
    <chartFormat chart="15" format="39">
      <pivotArea type="data" outline="0" fieldPosition="0">
        <references count="2">
          <reference field="4294967294" count="1" selected="0">
            <x v="0"/>
          </reference>
          <reference field="6" count="1" selected="0">
            <x v="8"/>
          </reference>
        </references>
      </pivotArea>
    </chartFormat>
    <chartFormat chart="15" format="40">
      <pivotArea type="data" outline="0" fieldPosition="0">
        <references count="2">
          <reference field="4294967294" count="1" selected="0">
            <x v="0"/>
          </reference>
          <reference field="6" count="1" selected="0">
            <x v="5"/>
          </reference>
        </references>
      </pivotArea>
    </chartFormat>
    <chartFormat chart="15" format="41">
      <pivotArea type="data" outline="0" fieldPosition="0">
        <references count="2">
          <reference field="4294967294" count="1" selected="0">
            <x v="0"/>
          </reference>
          <reference field="6" count="1" selected="0">
            <x v="6"/>
          </reference>
        </references>
      </pivotArea>
    </chartFormat>
    <chartFormat chart="15" format="42">
      <pivotArea type="data" outline="0" fieldPosition="0">
        <references count="2">
          <reference field="4294967294" count="1" selected="0">
            <x v="0"/>
          </reference>
          <reference field="6" count="1" selected="0">
            <x v="4"/>
          </reference>
        </references>
      </pivotArea>
    </chartFormat>
    <chartFormat chart="15" format="43">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filters count="1">
    <filter fld="6" type="count" evalOrder="-1" id="5"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482E4B4F-D829-4818-B8F3-4B70949F2904}" sourceName="genre">
  <pivotTables>
    <pivotTable tabId="13" name="PivotTable1"/>
    <pivotTable tabId="12" name="PivotTable1"/>
    <pivotTable tabId="14" name="PivotTable1"/>
    <pivotTable tabId="4" name="PivotTable1"/>
    <pivotTable tabId="5" name="PivotTable1"/>
    <pivotTable tabId="6" name="PivotTable1"/>
  </pivotTables>
  <data>
    <tabular pivotCacheId="638240869">
      <items count="13">
        <i x="3" s="1"/>
        <i x="0" s="1"/>
        <i x="8" s="1"/>
        <i x="7" s="1"/>
        <i x="1" s="1"/>
        <i x="4" s="1"/>
        <i x="2" s="1"/>
        <i x="11" s="1"/>
        <i x="5" s="1"/>
        <i x="9" s="1"/>
        <i x="12" s="1"/>
        <i x="1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riter" xr10:uid="{D2AE1DA2-8BDD-49AA-A167-F5F9F5578482}" sourceName="writer">
  <pivotTables>
    <pivotTable tabId="13" name="PivotTable1"/>
  </pivotTables>
  <data>
    <tabular pivotCacheId="638240869">
      <items count="885">
        <i x="427" s="1"/>
        <i x="404" s="1"/>
        <i x="551" s="1"/>
        <i x="269" s="1"/>
        <i x="526" s="1"/>
        <i x="56" s="1"/>
        <i x="314" s="1"/>
        <i x="166" s="1"/>
        <i x="825" s="1"/>
        <i x="324" s="1"/>
        <i x="413" s="1"/>
        <i x="345" s="1"/>
        <i x="59" s="1"/>
        <i x="406" s="1"/>
        <i x="396" s="1"/>
        <i x="760" s="1"/>
        <i x="156" s="1"/>
        <i x="469" s="1"/>
        <i x="695" s="1"/>
        <i x="102" s="1"/>
        <i x="30" s="1"/>
        <i x="373" s="1"/>
        <i x="445" s="1"/>
        <i x="232" s="1"/>
        <i x="598" s="1"/>
        <i x="501" s="1"/>
        <i x="518" s="1"/>
        <i x="358" s="1"/>
        <i x="500" s="1"/>
        <i x="707" s="1"/>
        <i x="155" s="1"/>
        <i x="305" s="1"/>
        <i x="594" s="1"/>
        <i x="147" s="1"/>
        <i x="780" s="1"/>
        <i x="477" s="1"/>
        <i x="423" s="1"/>
        <i x="539" s="1"/>
        <i x="189" s="1"/>
        <i x="600" s="1"/>
        <i x="610" s="1"/>
        <i x="747" s="1"/>
        <i x="394" s="1"/>
        <i x="178" s="1"/>
        <i x="618" s="1"/>
        <i x="759" s="1"/>
        <i x="660" s="1"/>
        <i x="54" s="1"/>
        <i x="593" s="1"/>
        <i x="833" s="1"/>
        <i x="716" s="1"/>
        <i x="132" s="1"/>
        <i x="29" s="1"/>
        <i x="705" s="1"/>
        <i x="6" s="1"/>
        <i x="138" s="1"/>
        <i x="599" s="1"/>
        <i x="455" s="1"/>
        <i x="655" s="1"/>
        <i x="880" s="1"/>
        <i x="90" s="1"/>
        <i x="754" s="1"/>
        <i x="128" s="1"/>
        <i x="857" s="1"/>
        <i x="792" s="1"/>
        <i x="296" s="1"/>
        <i x="507" s="1"/>
        <i x="882" s="1"/>
        <i x="474" s="1"/>
        <i x="424" s="1"/>
        <i x="349" s="1"/>
        <i x="183" s="1"/>
        <i x="860" s="1"/>
        <i x="330" s="1"/>
        <i x="219" s="1"/>
        <i x="200" s="1"/>
        <i x="524" s="1"/>
        <i x="368" s="1"/>
        <i x="496" s="1"/>
        <i x="130" s="1"/>
        <i x="874" s="1"/>
        <i x="843" s="1"/>
        <i x="279" s="1"/>
        <i x="182" s="1"/>
        <i x="143" s="1"/>
        <i x="693" s="1"/>
        <i x="545" s="1"/>
        <i x="852" s="1"/>
        <i x="4" s="1"/>
        <i x="588" s="1"/>
        <i x="447" s="1"/>
        <i x="557" s="1"/>
        <i x="190" s="1"/>
        <i x="845" s="1"/>
        <i x="283" s="1"/>
        <i x="842" s="1"/>
        <i x="536" s="1"/>
        <i x="879" s="1"/>
        <i x="432" s="1"/>
        <i x="107" s="1"/>
        <i x="718" s="1"/>
        <i x="39" s="1"/>
        <i x="755" s="1"/>
        <i x="683" s="1"/>
        <i x="532" s="1"/>
        <i x="522" s="1"/>
        <i x="371" s="1"/>
        <i x="834" s="1"/>
        <i x="562" s="1"/>
        <i x="250" s="1"/>
        <i x="28" s="1"/>
        <i x="316" s="1"/>
        <i x="284" s="1"/>
        <i x="490" s="1"/>
        <i x="835" s="1"/>
        <i x="682" s="1"/>
        <i x="88" s="1"/>
        <i x="31" s="1"/>
        <i x="134" s="1"/>
        <i x="498" s="1"/>
        <i x="641" s="1"/>
        <i x="441" s="1"/>
        <i x="23" s="1"/>
        <i x="703" s="1"/>
        <i x="848" s="1"/>
        <i x="831" s="1"/>
        <i x="32" s="1"/>
        <i x="137" s="1"/>
        <i x="109" s="1"/>
        <i x="160" s="1"/>
        <i x="486" s="1"/>
        <i x="325" s="1"/>
        <i x="510" s="1"/>
        <i x="770" s="1"/>
        <i x="304" s="1"/>
        <i x="364" s="1"/>
        <i x="744" s="1"/>
        <i x="773" s="1"/>
        <i x="144" s="1"/>
        <i x="738" s="1"/>
        <i x="55" s="1"/>
        <i x="262" s="1"/>
        <i x="139" s="1"/>
        <i x="737" s="1"/>
        <i x="559" s="1"/>
        <i x="422" s="1"/>
        <i x="211" s="1"/>
        <i x="365" s="1"/>
        <i x="220" s="1"/>
        <i x="473" s="1"/>
        <i x="310" s="1"/>
        <i x="451" s="1"/>
        <i x="778" s="1"/>
        <i x="99" s="1"/>
        <i x="340" s="1"/>
        <i x="313" s="1"/>
        <i x="61" s="1"/>
        <i x="98" s="1"/>
        <i x="815" s="1"/>
        <i x="429" s="1"/>
        <i x="812" s="1"/>
        <i x="97" s="1"/>
        <i x="319" s="1"/>
        <i x="454" s="1"/>
        <i x="380" s="1"/>
        <i x="527" s="1"/>
        <i x="844" s="1"/>
        <i x="578" s="1"/>
        <i x="630" s="1"/>
        <i x="308" s="1"/>
        <i x="83" s="1"/>
        <i x="64" s="1"/>
        <i x="781" s="1"/>
        <i x="472" s="1"/>
        <i x="657" s="1"/>
        <i x="346" s="1"/>
        <i x="614" s="1"/>
        <i x="421" s="1"/>
        <i x="246" s="1"/>
        <i x="875" s="1"/>
        <i x="850" s="1"/>
        <i x="173" s="1"/>
        <i x="172" s="1"/>
        <i x="689" s="1"/>
        <i x="335" s="1"/>
        <i x="71" s="1"/>
        <i x="431" s="1"/>
        <i x="115" s="1"/>
        <i x="92" s="1"/>
        <i x="840" s="1"/>
        <i x="395" s="1"/>
        <i x="592" s="1"/>
        <i x="537" s="1"/>
        <i x="555" s="1"/>
        <i x="408" s="1"/>
        <i x="86" s="1"/>
        <i x="33" s="1"/>
        <i x="745" s="1"/>
        <i x="728" s="1"/>
        <i x="583" s="1"/>
        <i x="651" s="1"/>
        <i x="294" s="1"/>
        <i x="690" s="1"/>
        <i x="332" s="1"/>
        <i x="410" s="1"/>
        <i x="347" s="1"/>
        <i x="523" s="1"/>
        <i x="398" s="1"/>
        <i x="620" s="1"/>
        <i x="337" s="1"/>
        <i x="813" s="1"/>
        <i x="488" s="1"/>
        <i x="636" s="1"/>
        <i x="264" s="1"/>
        <i x="320" s="1"/>
        <i x="331" s="1"/>
        <i x="117" s="1"/>
        <i x="530" s="1"/>
        <i x="282" s="1"/>
        <i x="677" s="1"/>
        <i x="643" s="1"/>
        <i x="3" s="1"/>
        <i x="658" s="1"/>
        <i x="627" s="1"/>
        <i x="865" s="1"/>
        <i x="809" s="1"/>
        <i x="233" s="1"/>
        <i x="339" s="1"/>
        <i x="249" s="1"/>
        <i x="336" s="1"/>
        <i x="122" s="1"/>
        <i x="205" s="1"/>
        <i x="549" s="1"/>
        <i x="252" s="1"/>
        <i x="750" s="1"/>
        <i x="862" s="1"/>
        <i x="15" s="1"/>
        <i x="611" s="1"/>
        <i x="299" s="1"/>
        <i x="839" s="1"/>
        <i x="188" s="1"/>
        <i x="356" s="1"/>
        <i x="124" s="1"/>
        <i x="666" s="1"/>
        <i x="606" s="1"/>
        <i x="229" s="1"/>
        <i x="443" s="1"/>
        <i x="735" s="1"/>
        <i x="669" s="1"/>
        <i x="62" s="1"/>
        <i x="268" s="1"/>
        <i x="106" s="1"/>
        <i x="26" s="1"/>
        <i x="126" s="1"/>
        <i x="482" s="1"/>
        <i x="58" s="1"/>
        <i x="810" s="1"/>
        <i x="243" s="1"/>
        <i x="338" s="1"/>
        <i x="717" s="1"/>
        <i x="520" s="1"/>
        <i x="121" s="1"/>
        <i x="768" s="1"/>
        <i x="379" s="1"/>
        <i x="372" s="1"/>
        <i x="847" s="1"/>
        <i x="631" s="1"/>
        <i x="153" s="1"/>
        <i x="596" s="1"/>
        <i x="761" s="1"/>
        <i x="103" s="1"/>
        <i x="161" s="1"/>
        <i x="14" s="1"/>
        <i x="236" s="1"/>
        <i x="7" s="1"/>
        <i x="513" s="1"/>
        <i x="870" s="1"/>
        <i x="653" s="1"/>
        <i x="164" s="1"/>
        <i x="247" s="1"/>
        <i x="776" s="1"/>
        <i x="803" s="1"/>
        <i x="436" s="1"/>
        <i x="484" s="1"/>
        <i x="487" s="1"/>
        <i x="184" s="1"/>
        <i x="841" s="1"/>
        <i x="85" s="1"/>
        <i x="674" s="1"/>
        <i x="679" s="1"/>
        <i x="13" s="1"/>
        <i x="212" s="1"/>
        <i x="186" s="1"/>
        <i x="664" s="1"/>
        <i x="595" s="1"/>
        <i x="628" s="1"/>
        <i x="328" s="1"/>
        <i x="635" s="1"/>
        <i x="287" s="1"/>
        <i x="480" s="1"/>
        <i x="391" s="1"/>
        <i x="67" s="1"/>
        <i x="471" s="1"/>
        <i x="787" s="1"/>
        <i x="453" s="1"/>
        <i x="125" s="1"/>
        <i x="149" s="1"/>
        <i x="116" s="1"/>
        <i x="433" s="1"/>
        <i x="601" s="1"/>
        <i x="709" s="1"/>
        <i x="291" s="1"/>
        <i x="34" s="1"/>
        <i x="706" s="1"/>
        <i x="775" s="1"/>
        <i x="248" s="1"/>
        <i x="772" s="1"/>
        <i x="581" s="1"/>
        <i x="698" s="1"/>
        <i x="866" s="1"/>
        <i x="357" s="1"/>
        <i x="519" s="1"/>
        <i x="837" s="1"/>
        <i x="826" s="1"/>
        <i x="479" s="1"/>
        <i x="225" s="1"/>
        <i x="742" s="1"/>
        <i x="644" s="1"/>
        <i x="231" s="1"/>
        <i x="637" s="1"/>
        <i x="300" s="1"/>
        <i x="819" s="1"/>
        <i x="514" s="1"/>
        <i x="170" s="1"/>
        <i x="604" s="1"/>
        <i x="185" s="1"/>
        <i x="533" s="1"/>
        <i x="528" s="1"/>
        <i x="457" s="1"/>
        <i x="214" s="1"/>
        <i x="321" s="1"/>
        <i x="112" s="1"/>
        <i x="168" s="1"/>
        <i x="280" s="1"/>
        <i x="648" s="1"/>
        <i x="779" s="1"/>
        <i x="207" s="1"/>
        <i x="804" s="1"/>
        <i x="221" s="1"/>
        <i x="12" s="1"/>
        <i x="508" s="1"/>
        <i x="435" s="1"/>
        <i x="218" s="1"/>
        <i x="169" s="1"/>
        <i x="318" s="1"/>
        <i x="369" s="1"/>
        <i x="720" s="1"/>
        <i x="286" s="1"/>
        <i x="179" s="1"/>
        <i x="602" s="1"/>
        <i x="585" s="1"/>
        <i x="851" s="1"/>
        <i x="732" s="1"/>
        <i x="343" s="1"/>
        <i x="251" s="1"/>
        <i x="263" s="1"/>
        <i x="475" s="1"/>
        <i x="104" s="1"/>
        <i x="242" s="1"/>
        <i x="40" s="1"/>
        <i x="293" s="1"/>
        <i x="634" s="1"/>
        <i x="661" s="1"/>
        <i x="855" s="1"/>
        <i x="462" s="1"/>
        <i x="355" s="1"/>
        <i x="140" s="1"/>
        <i x="691" s="1"/>
        <i x="390" s="1"/>
        <i x="17" s="1"/>
        <i x="256" s="1"/>
        <i x="782" s="1"/>
        <i x="699" s="1"/>
        <i x="418" s="1"/>
        <i x="187" s="1"/>
        <i x="814" s="1"/>
        <i x="79" s="1"/>
        <i x="129" s="1"/>
        <i x="816" s="1"/>
        <i x="743" s="1"/>
        <i x="255" s="1"/>
        <i x="114" s="1"/>
        <i x="434" s="1"/>
        <i x="333" s="1"/>
        <i x="180" s="1"/>
        <i x="177" s="1"/>
        <i x="198" s="1"/>
        <i x="854" s="1"/>
        <i x="440" s="1"/>
        <i x="217" s="1"/>
        <i x="616" s="1"/>
        <i x="563" s="1"/>
        <i x="817" s="1"/>
        <i x="311" s="1"/>
        <i x="861" s="1"/>
        <i x="403" s="1"/>
        <i x="867" s="1"/>
        <i x="228" s="1"/>
        <i x="27" s="1"/>
        <i x="327" s="1"/>
        <i x="858" s="1"/>
        <i x="652" s="1"/>
        <i x="315" s="1"/>
        <i x="135" s="1"/>
        <i x="301" s="1"/>
        <i x="439" s="1"/>
        <i x="567" s="1"/>
        <i x="87" s="1"/>
        <i x="697" s="1"/>
        <i x="569" s="1"/>
        <i x="493" s="1"/>
        <i x="239" s="1"/>
        <i x="749" s="1"/>
        <i x="687" s="1"/>
        <i x="341" s="1"/>
        <i x="414" s="1"/>
        <i x="571" s="1"/>
        <i x="504" s="1"/>
        <i x="719" s="1"/>
        <i x="96" s="1"/>
        <i x="42" s="1"/>
        <i x="237" s="1"/>
        <i x="351" s="1"/>
        <i x="36" s="1"/>
        <i x="266" s="1"/>
        <i x="361" s="1"/>
        <i x="801" s="1"/>
        <i x="448" s="1"/>
        <i x="412" s="1"/>
        <i x="363" s="1"/>
        <i x="420" s="1"/>
        <i x="751" s="1"/>
        <i x="830" s="1"/>
        <i x="411" s="1"/>
        <i x="869" s="1"/>
        <i x="771" s="1"/>
        <i x="511" s="1"/>
        <i x="535" s="1"/>
        <i x="733" s="1"/>
        <i x="146" s="1"/>
        <i x="209" s="1"/>
        <i x="141" s="1"/>
        <i x="777" s="1"/>
        <i x="605" s="1"/>
        <i x="686" s="1"/>
        <i x="668" s="1"/>
        <i x="10" s="1"/>
        <i x="757" s="1"/>
        <i x="582" s="1"/>
        <i x="827" s="1"/>
        <i x="261" s="1"/>
        <i x="764" s="1"/>
        <i x="670" s="1"/>
        <i x="19" s="1"/>
        <i x="572" s="1"/>
        <i x="590" s="1"/>
        <i x="1" s="1"/>
        <i x="789" s="1"/>
        <i x="409" s="1"/>
        <i x="387" s="1"/>
        <i x="459" s="1"/>
        <i x="542" s="1"/>
        <i x="646" s="1"/>
        <i x="832" s="1"/>
        <i x="811" s="1"/>
        <i x="267" s="1"/>
        <i x="53" s="1"/>
        <i x="208" s="1"/>
        <i x="575" s="1"/>
        <i x="662" s="1"/>
        <i x="796" s="1"/>
        <i x="485" s="1"/>
        <i x="272" s="1"/>
        <i x="108" s="1"/>
        <i x="44" s="1"/>
        <i x="612" s="1"/>
        <i x="667" s="1"/>
        <i x="399" s="1"/>
        <i x="650" s="1"/>
        <i x="93" s="1"/>
        <i x="407" s="1"/>
        <i x="401" s="1"/>
        <i x="476" s="1"/>
        <i x="344" s="1"/>
        <i x="531" s="1"/>
        <i x="619" s="1"/>
        <i x="75" s="1"/>
        <i x="402" s="1"/>
        <i x="131" s="1"/>
        <i x="678" s="1"/>
        <i x="512" s="1"/>
        <i x="550" s="1"/>
        <i x="50" s="1"/>
        <i x="529" s="1"/>
        <i x="863" s="1"/>
        <i x="556" s="1"/>
        <i x="238" s="1"/>
        <i x="577" s="1"/>
        <i x="18" s="1"/>
        <i x="8" s="1"/>
        <i x="647" s="1"/>
        <i x="580" s="1"/>
        <i x="534" s="1"/>
        <i x="818" s="1"/>
        <i x="821" s="1"/>
        <i x="329" s="1"/>
        <i x="51" s="1"/>
        <i x="805" s="1"/>
        <i x="570" s="1"/>
        <i x="638" s="1"/>
        <i x="739" s="1"/>
        <i x="376" s="1"/>
        <i x="491" s="1"/>
        <i x="297" s="1"/>
        <i x="543" s="1"/>
        <i x="444" s="1"/>
        <i x="194" s="1"/>
        <i x="430" s="1"/>
        <i x="547" s="1"/>
        <i x="823" s="1"/>
        <i x="274" s="1"/>
        <i x="617" s="1"/>
        <i x="295" s="1"/>
        <i x="672" s="1"/>
        <i x="89" s="1"/>
        <i x="16" s="1"/>
        <i x="468" s="1"/>
        <i x="864" s="1"/>
        <i x="378" s="1"/>
        <i x="201" s="1"/>
        <i x="230" s="1"/>
        <i x="52" s="1"/>
        <i x="120" s="1"/>
        <i x="70" s="1"/>
        <i x="288" s="1"/>
        <i x="35" s="1"/>
        <i x="726" s="1"/>
        <i x="400" s="1"/>
        <i x="746" s="1"/>
        <i x="722" s="1"/>
        <i x="625" s="1"/>
        <i x="259" s="1"/>
        <i x="49" s="1"/>
        <i x="853" s="1"/>
        <i x="385" s="1"/>
        <i x="450" s="1"/>
        <i x="587" s="1"/>
        <i x="260" s="1"/>
        <i x="836" s="1"/>
        <i x="712" s="1"/>
        <i x="684" s="1"/>
        <i x="334" s="1"/>
        <i x="607" s="1"/>
        <i x="352" s="1"/>
        <i x="76" s="1"/>
        <i x="152" s="1"/>
        <i x="663" s="1"/>
        <i x="859" s="1"/>
        <i x="158" s="1"/>
        <i x="671" s="1"/>
        <i x="774" s="1"/>
        <i x="417" s="1"/>
        <i x="458" s="1"/>
        <i x="307" s="1"/>
        <i x="167" s="1"/>
        <i x="392" s="1"/>
        <i x="621" s="1"/>
        <i x="223" s="1"/>
        <i x="786" s="1"/>
        <i x="244" s="1"/>
        <i x="568" s="1"/>
        <i x="416" s="1"/>
        <i x="195" s="1"/>
        <i x="497" s="1"/>
        <i x="359" s="1"/>
        <i x="645" s="1"/>
        <i x="289" s="1"/>
        <i x="784" s="1"/>
        <i x="734" s="1"/>
        <i x="849" s="1"/>
        <i x="375" s="1"/>
        <i x="78" s="1"/>
        <i x="397" s="1"/>
        <i x="561" s="1"/>
        <i x="449" s="1"/>
        <i x="127" s="1"/>
        <i x="525" s="1"/>
        <i x="151" s="1"/>
        <i x="824" s="1"/>
        <i x="428" s="1"/>
        <i x="741" s="1"/>
        <i x="123" s="1"/>
        <i x="758" s="1"/>
        <i x="470" s="1"/>
        <i x="281" s="1"/>
        <i x="456" s="1"/>
        <i x="265" s="1"/>
        <i x="715" s="1"/>
        <i x="175" s="1"/>
        <i x="275" s="1"/>
        <i x="113" s="1"/>
        <i x="724" s="1"/>
        <i x="148" s="1"/>
        <i x="45" s="1"/>
        <i x="68" s="1"/>
        <i x="5" s="1"/>
        <i x="110" s="1"/>
        <i x="790" s="1"/>
        <i x="553" s="1"/>
        <i x="681" s="1"/>
        <i x="317" s="1"/>
        <i x="202" s="1"/>
        <i x="665" s="1"/>
        <i x="323" s="1"/>
        <i x="292" s="1"/>
        <i x="467" s="1"/>
        <i x="393" s="1"/>
        <i x="868" s="1"/>
        <i x="362" s="1"/>
        <i x="723" s="1"/>
        <i x="84" s="1"/>
        <i x="558" s="1"/>
        <i x="633" s="1"/>
        <i x="383" s="1"/>
        <i x="105" s="1"/>
        <i x="80" s="1"/>
        <i x="492" s="1"/>
        <i x="478" s="1"/>
        <i x="270" s="1"/>
        <i x="426" s="1"/>
        <i x="704" s="1"/>
        <i x="240" s="1"/>
        <i x="386" s="1"/>
        <i x="624" s="1"/>
        <i x="713" s="1"/>
        <i x="197" s="1"/>
        <i x="278" s="1"/>
        <i x="820" s="1"/>
        <i x="203" s="1"/>
        <i x="873" s="1"/>
        <i x="748" s="1"/>
        <i x="273" s="1"/>
        <i x="69" s="1"/>
        <i x="566" s="1"/>
        <i x="216" s="1"/>
        <i x="253" s="1"/>
        <i x="714" s="1"/>
        <i x="692" s="1"/>
        <i x="615" s="1"/>
        <i x="762" s="1"/>
        <i x="22" s="1"/>
        <i x="192" s="1"/>
        <i x="649" s="1"/>
        <i x="541" s="1"/>
        <i x="591" s="1"/>
        <i x="609" s="1"/>
        <i x="159" s="1"/>
        <i x="303" s="1"/>
        <i x="353" s="1"/>
        <i x="82" s="1"/>
        <i x="584" s="1"/>
        <i x="675" s="1"/>
        <i x="74" s="1"/>
        <i x="366" s="1"/>
        <i x="700" s="1"/>
        <i x="795" s="1"/>
        <i x="756" s="1"/>
        <i x="838" s="1"/>
        <i x="548" s="1"/>
        <i x="374" s="1"/>
        <i x="872" s="1"/>
        <i x="118" s="1"/>
        <i x="370" s="1"/>
        <i x="442" s="1"/>
        <i x="100" s="1"/>
        <i x="405" s="1"/>
        <i x="685" s="1"/>
        <i x="799" s="1"/>
        <i x="66" s="1"/>
        <i x="94" s="1"/>
        <i x="367" s="1"/>
        <i x="91" s="1"/>
        <i x="271" s="1"/>
        <i x="654" s="1"/>
        <i x="696" s="1"/>
        <i x="119" s="1"/>
        <i x="632" s="1"/>
        <i x="673" s="1"/>
        <i x="725" s="1"/>
        <i x="503" s="1"/>
        <i x="807" s="1"/>
        <i x="77" s="1"/>
        <i x="623" s="1"/>
        <i x="24" s="1"/>
        <i x="43" s="1"/>
        <i x="589" s="1"/>
        <i x="731" s="1"/>
        <i x="213" s="1"/>
        <i x="494" s="1"/>
        <i x="350" s="1"/>
        <i x="348" s="1"/>
        <i x="206" s="1"/>
        <i x="461" s="1"/>
        <i x="798" s="1"/>
        <i x="878" s="1"/>
        <i x="298" s="1"/>
        <i x="701" s="1"/>
        <i x="856" s="1"/>
        <i x="72" s="1"/>
        <i x="2" s="1"/>
        <i x="552" s="1"/>
        <i x="176" s="1"/>
        <i x="342" s="1"/>
        <i x="60" s="1"/>
        <i x="639" s="1"/>
        <i x="47" s="1"/>
        <i x="676" s="1"/>
        <i x="793" s="1"/>
        <i x="586" s="1"/>
        <i x="766" s="1"/>
        <i x="285" s="1"/>
        <i x="234" s="1"/>
        <i x="721" s="1"/>
        <i x="163" s="1"/>
        <i x="829" s="1"/>
        <i x="640" s="1"/>
        <i x="753" s="1"/>
        <i x="554" s="1"/>
        <i x="767" s="1"/>
        <i x="460" s="1"/>
        <i x="73" s="1"/>
        <i x="881" s="1"/>
        <i x="227" s="1"/>
        <i x="136" s="1"/>
        <i x="763" s="1"/>
        <i x="257" s="1"/>
        <i x="302" s="1"/>
        <i x="377" s="1"/>
        <i x="702" s="1"/>
        <i x="326" s="1"/>
        <i x="57" s="1"/>
        <i x="791" s="1"/>
        <i x="437" s="1"/>
        <i x="573" s="1"/>
        <i x="438" s="1"/>
        <i x="309" s="1"/>
        <i x="565" s="1"/>
        <i x="515" s="1"/>
        <i x="181" s="1"/>
        <i x="626" s="1"/>
        <i x="808" s="1"/>
        <i x="710" s="1"/>
        <i x="224" s="1"/>
        <i x="783" s="1"/>
        <i x="276" s="1"/>
        <i x="516" s="1"/>
        <i x="680" s="1"/>
        <i x="222" s="1"/>
        <i x="608" s="1"/>
        <i x="258" s="1"/>
        <i x="802" s="1"/>
        <i x="360" s="1"/>
        <i x="506" s="1"/>
        <i x="794" s="1"/>
        <i x="765" s="1"/>
        <i x="521" s="1"/>
        <i x="290" s="1"/>
        <i x="708" s="1"/>
        <i x="21" s="1"/>
        <i x="502" s="1"/>
        <i x="752" s="1"/>
        <i x="235" s="1"/>
        <i x="464" s="1"/>
        <i x="162" s="1"/>
        <i x="466" s="1"/>
        <i x="37" s="1"/>
        <i x="576" s="1"/>
        <i x="613" s="1"/>
        <i x="629" s="1"/>
        <i x="381" s="1"/>
        <i x="46" s="1"/>
        <i x="538" s="1"/>
        <i x="797" s="1"/>
        <i x="806" s="1"/>
        <i x="210" s="1"/>
        <i x="157" s="1"/>
        <i x="9" s="1"/>
        <i x="883" s="1"/>
        <i x="0" s="1"/>
        <i x="174" s="1"/>
        <i x="489" s="1"/>
        <i x="254" s="1"/>
        <i x="111" s="1"/>
        <i x="20" s="1"/>
        <i x="727" s="1"/>
        <i x="740" s="1"/>
        <i x="846" s="1"/>
        <i x="711" s="1"/>
        <i x="226" s="1"/>
        <i x="95" s="1"/>
        <i x="564" s="1"/>
        <i x="579" s="1"/>
        <i x="446" s="1"/>
        <i x="656" s="1"/>
        <i x="736" s="1"/>
        <i x="481" s="1"/>
        <i x="463" s="1"/>
        <i x="785" s="1"/>
        <i x="150" s="1"/>
        <i x="509" s="1"/>
        <i x="65" s="1"/>
        <i x="877" s="1"/>
        <i x="499" s="1"/>
        <i x="659" s="1"/>
        <i x="81" s="1"/>
        <i x="389" s="1"/>
        <i x="495" s="1"/>
        <i x="277" s="1"/>
        <i x="41" s="1"/>
        <i x="425" s="1"/>
        <i x="63" s="1"/>
        <i x="546" s="1"/>
        <i x="688" s="1"/>
        <i x="312" s="1"/>
        <i x="884" s="1"/>
        <i x="729" s="1"/>
        <i x="382" s="1"/>
        <i x="154" s="1"/>
        <i x="544" s="1"/>
        <i x="574" s="1"/>
        <i x="204" s="1"/>
        <i x="193" s="1"/>
        <i x="800" s="1"/>
        <i x="505" s="1"/>
        <i x="322" s="1"/>
        <i x="769" s="1"/>
        <i x="245" s="1"/>
        <i x="38" s="1"/>
        <i x="384" s="1"/>
        <i x="196" s="1"/>
        <i x="822" s="1"/>
        <i x="419" s="1"/>
        <i x="199" s="1"/>
        <i x="597" s="1"/>
        <i x="730" s="1"/>
        <i x="388" s="1"/>
        <i x="306" s="1"/>
        <i x="142" s="1"/>
        <i x="165" s="1"/>
        <i x="241" s="1"/>
        <i x="171" s="1"/>
        <i x="215" s="1"/>
        <i x="145" s="1"/>
        <i x="452" s="1"/>
        <i x="642" s="1"/>
        <i x="517" s="1"/>
        <i x="101" s="1"/>
        <i x="48" s="1"/>
        <i x="871" s="1"/>
        <i x="694" s="1"/>
        <i x="354" s="1"/>
        <i x="415" s="1"/>
        <i x="11" s="1"/>
        <i x="828" s="1"/>
        <i x="603" s="1"/>
        <i x="133" s="1"/>
        <i x="25" s="1"/>
        <i x="788" s="1"/>
        <i x="876" s="1"/>
        <i x="560" s="1"/>
        <i x="191" s="1"/>
        <i x="483" s="1"/>
        <i x="622" s="1"/>
        <i x="540" s="1"/>
        <i x="46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ss" xr10:uid="{FF6CC9E9-7DDB-4EBE-87ED-5FAD303C5A69}" sourceName="gross">
  <pivotTables>
    <pivotTable tabId="13" name="PivotTable1"/>
  </pivotTables>
  <data>
    <tabular pivotCacheId="638240869">
      <items count="1103">
        <i x="411" s="1"/>
        <i x="1025" s="1"/>
        <i x="648" s="1"/>
        <i x="629" s="1"/>
        <i x="687" s="1"/>
        <i x="508" s="1"/>
        <i x="1026" s="1"/>
        <i x="1017" s="1"/>
        <i x="659" s="1"/>
        <i x="705" s="1"/>
        <i x="813" s="1"/>
        <i x="531" s="1"/>
        <i x="495" s="1"/>
        <i x="907" s="1"/>
        <i x="147" s="1"/>
        <i x="859" s="1"/>
        <i x="1065" s="1"/>
        <i x="284" s="1"/>
        <i x="1077" s="1"/>
        <i x="929" s="1"/>
        <i x="909" s="1"/>
        <i x="848" s="1"/>
        <i x="145" s="1"/>
        <i x="871" s="1"/>
        <i x="625" s="1"/>
        <i x="706" s="1"/>
        <i x="719" s="1"/>
        <i x="915" s="1"/>
        <i x="479" s="1"/>
        <i x="891" s="1"/>
        <i x="906" s="1"/>
        <i x="725" s="1"/>
        <i x="689" s="1"/>
        <i x="646" s="1"/>
        <i x="912" s="1"/>
        <i x="529" s="1"/>
        <i x="665" s="1"/>
        <i x="1051" s="1"/>
        <i x="213" s="1"/>
        <i x="370" s="1"/>
        <i x="930" s="1"/>
        <i x="506" s="1"/>
        <i x="639" s="1"/>
        <i x="211" s="1"/>
        <i x="1052" s="1"/>
        <i x="140" s="1"/>
        <i x="141" s="1"/>
        <i x="129" s="1"/>
        <i x="866" s="1"/>
        <i x="441" s="1"/>
        <i x="589" s="1"/>
        <i x="468" s="1"/>
        <i x="220" s="1"/>
        <i x="668" s="1"/>
        <i x="458" s="1"/>
        <i x="135" s="1"/>
        <i x="931" s="1"/>
        <i x="56" s="1"/>
        <i x="883" s="1"/>
        <i x="475" s="1"/>
        <i x="989" s="1"/>
        <i x="518" s="1"/>
        <i x="860" s="1"/>
        <i x="738" s="1"/>
        <i x="526" s="1"/>
        <i x="528" s="1"/>
        <i x="680" s="1"/>
        <i x="815" s="1"/>
        <i x="1068" s="1"/>
        <i x="159" s="1"/>
        <i x="723" s="1"/>
        <i x="637" s="1"/>
        <i x="974" s="1"/>
        <i x="121" s="1"/>
        <i x="285" s="1"/>
        <i x="717" s="1"/>
        <i x="616" s="1"/>
        <i x="826" s="1"/>
        <i x="532" s="1"/>
        <i x="697" s="1"/>
        <i x="720" s="1"/>
        <i x="831" s="1"/>
        <i x="138" s="1"/>
        <i x="621" s="1"/>
        <i x="1054" s="1"/>
        <i x="726" s="1"/>
        <i x="214" s="1"/>
        <i x="1029" s="1"/>
        <i x="724" s="1"/>
        <i x="854" s="1"/>
        <i x="45" s="1"/>
        <i x="110" s="1"/>
        <i x="899" s="1"/>
        <i x="1009" s="1"/>
        <i x="107" s="1"/>
        <i x="716" s="1"/>
        <i x="1093" s="1"/>
        <i x="1005" s="1"/>
        <i x="119" s="1"/>
        <i x="1046" s="1"/>
        <i x="830" s="1"/>
        <i x="733" s="1"/>
        <i x="627" s="1"/>
        <i x="462" s="1"/>
        <i x="683" s="1"/>
        <i x="454" s="1"/>
        <i x="904" s="1"/>
        <i x="595" s="1"/>
        <i x="143" s="1"/>
        <i x="910" s="1"/>
        <i x="1101" s="1"/>
        <i x="667" s="1"/>
        <i x="718" s="1"/>
        <i x="1078" s="1"/>
        <i x="913" s="1"/>
        <i x="631" s="1"/>
        <i x="679" s="1"/>
        <i x="661" s="1"/>
        <i x="504" s="1"/>
        <i x="877" s="1"/>
        <i x="514" s="1"/>
        <i x="224" s="1"/>
        <i x="961" s="1"/>
        <i x="451" s="1"/>
        <i x="852" s="1"/>
        <i x="403" s="1"/>
        <i x="782" s="1"/>
        <i x="626" s="1"/>
        <i x="660" s="1"/>
        <i x="1016" s="1"/>
        <i x="216" s="1"/>
        <i x="884" s="1"/>
        <i x="699" s="1"/>
        <i x="149" s="1"/>
        <i x="519" s="1"/>
        <i x="708" s="1"/>
        <i x="1096" s="1"/>
        <i x="344" s="1"/>
        <i x="191" s="1"/>
        <i x="914" s="1"/>
        <i x="303" s="1"/>
        <i x="1092" s="1"/>
        <i x="444" s="1"/>
        <i x="446" s="1"/>
        <i x="1024" s="1"/>
        <i x="123" s="1"/>
        <i x="215" s="1"/>
        <i x="1098" s="1"/>
        <i x="82" s="1"/>
        <i x="690" s="1"/>
        <i x="802" s="1"/>
        <i x="144" s="1"/>
        <i x="1019" s="1"/>
        <i x="675" s="1"/>
        <i x="916" s="1"/>
        <i x="533" s="1"/>
        <i x="735" s="1"/>
        <i x="101" s="1"/>
        <i x="911" s="1"/>
        <i x="732" s="1"/>
        <i x="591" s="1"/>
        <i x="886" s="1"/>
        <i x="374" s="1"/>
        <i x="1006" s="1"/>
        <i x="850" s="1"/>
        <i x="225" s="1"/>
        <i x="973" s="1"/>
        <i x="1087" s="1"/>
        <i x="874" s="1"/>
        <i x="115" s="1"/>
        <i x="898" s="1"/>
        <i x="139" s="1"/>
        <i x="698" s="1"/>
        <i x="664" s="1"/>
        <i x="379" s="1"/>
        <i x="148" s="1"/>
        <i x="497" s="1"/>
        <i x="530" s="1"/>
        <i x="536" s="1"/>
        <i x="857" s="1"/>
        <i x="634" s="1"/>
        <i x="18" s="1"/>
        <i x="69" s="1"/>
        <i x="525" s="1"/>
        <i x="67" s="1"/>
        <i x="376" s="1"/>
        <i x="1072" s="1"/>
        <i x="1066" s="1"/>
        <i x="887" s="1"/>
        <i x="1081" s="1"/>
        <i x="824" s="1"/>
        <i x="1074" s="1"/>
        <i x="132" s="1"/>
        <i x="1095" s="1"/>
        <i x="367" s="1"/>
        <i x="592" s="1"/>
        <i x="357" s="1"/>
        <i x="908" s="1"/>
        <i x="600" s="1"/>
        <i x="894" s="1"/>
        <i x="761" s="1"/>
        <i x="1044" s="1"/>
        <i x="658" s="1"/>
        <i x="500" s="1"/>
        <i x="593" s="1"/>
        <i x="109" s="1"/>
        <i x="880" s="1"/>
        <i x="702" s="1"/>
        <i x="710" s="1"/>
        <i x="869" s="1"/>
        <i x="734" s="1"/>
        <i x="895" s="1"/>
        <i x="218" s="1"/>
        <i x="383" s="1"/>
        <i x="1076" s="1"/>
        <i x="858" s="1"/>
        <i x="429" s="1"/>
        <i x="481" s="1"/>
        <i x="730" s="1"/>
        <i x="222" s="1"/>
        <i x="96" s="1"/>
        <i x="663" s="1"/>
        <i x="510" s="1"/>
        <i x="694" s="1"/>
        <i x="1075" s="1"/>
        <i x="193" s="1"/>
        <i x="461" s="1"/>
        <i x="249" s="1"/>
        <i x="842" s="1"/>
        <i x="28" s="1"/>
        <i x="968" s="1"/>
        <i x="653" s="1"/>
        <i x="371" s="1"/>
        <i x="422" s="1"/>
        <i x="51" s="1"/>
        <i x="872" s="1"/>
        <i x="757" s="1"/>
        <i x="933" s="1"/>
        <i x="876" s="1"/>
        <i x="837" s="1"/>
        <i x="1035" s="1"/>
        <i x="470" s="1"/>
        <i x="731" s="1"/>
        <i x="501" s="1"/>
        <i x="243" s="1"/>
        <i x="258" s="1"/>
        <i x="676" s="1"/>
        <i x="1037" s="1"/>
        <i x="957" s="1"/>
        <i x="130" s="1"/>
        <i x="207" s="1"/>
        <i x="226" s="1"/>
        <i x="729" s="1"/>
        <i x="917" s="1"/>
        <i x="368" s="1"/>
        <i x="932" s="1"/>
        <i x="608" s="1"/>
        <i x="727" s="1"/>
        <i x="849" s="1"/>
        <i x="598" s="1"/>
        <i x="561" s="1"/>
        <i x="1032" s="1"/>
        <i x="511" s="1"/>
        <i x="1033" s="1"/>
        <i x="982" s="1"/>
        <i x="633" s="1"/>
        <i x="707" s="1"/>
        <i x="173" s="1"/>
        <i x="622" s="1"/>
        <i x="645" s="1"/>
        <i x="1003" s="1"/>
        <i x="354" s="1"/>
        <i x="796" s="1"/>
        <i x="491" s="1"/>
        <i x="1041" s="1"/>
        <i x="624" s="1"/>
        <i x="467" s="1"/>
        <i x="471" s="1"/>
        <i x="611" s="1"/>
        <i x="765" s="1"/>
        <i x="108" s="1"/>
        <i x="407" s="1"/>
        <i x="983" s="1"/>
        <i x="1097" s="1"/>
        <i x="669" s="1"/>
        <i x="87" s="1"/>
        <i x="524" s="1"/>
        <i x="870" s="1"/>
        <i x="212" s="1"/>
        <i x="728" s="1"/>
        <i x="339" s="1"/>
        <i x="297" s="1"/>
        <i x="674" s="1"/>
        <i x="873" s="1"/>
        <i x="829" s="1"/>
        <i x="1062" s="1"/>
        <i x="736" s="1"/>
        <i x="125" s="1"/>
        <i x="1080" s="1"/>
        <i x="790" s="1"/>
        <i x="739" s="1"/>
        <i x="1084" s="1"/>
        <i x="478" s="1"/>
        <i x="414" s="1"/>
        <i x="515" s="1"/>
        <i x="678" s="1"/>
        <i x="881" s="1"/>
        <i x="1082" s="1"/>
        <i x="704" s="1"/>
        <i x="712" s="1"/>
        <i x="722" s="1"/>
        <i x="113" s="1"/>
        <i x="1021" s="1"/>
        <i x="176" s="1"/>
        <i x="845" s="1"/>
        <i x="846" s="1"/>
        <i x="1094" s="1"/>
        <i x="919" s="1"/>
        <i x="456" s="1"/>
        <i x="666" s="1"/>
        <i x="1045" s="1"/>
        <i x="1049" s="1"/>
        <i x="37" s="1"/>
        <i x="136" s="1"/>
        <i x="420" s="1"/>
        <i x="195" s="1"/>
        <i x="650" s="1"/>
        <i x="122" s="1"/>
        <i x="1083" s="1"/>
        <i x="254" s="1"/>
        <i x="490" s="1"/>
        <i x="922" s="1"/>
        <i x="918" s="1"/>
        <i x="20" s="1"/>
        <i x="927" s="1"/>
        <i x="793" s="1"/>
        <i x="656" s="1"/>
        <i x="392" s="1"/>
        <i x="162" s="1"/>
        <i x="520" s="1"/>
        <i x="131" s="1"/>
        <i x="516" s="1"/>
        <i x="811" s="1"/>
        <i x="1008" s="1"/>
        <i x="22" s="1"/>
        <i x="485" s="1"/>
        <i x="39" s="1"/>
        <i x="453" s="1"/>
        <i x="662" s="1"/>
        <i x="1099" s="1"/>
        <i x="672" s="1"/>
        <i x="1023" s="1"/>
        <i x="1089" s="1"/>
        <i x="452" s="1"/>
        <i x="180" s="1"/>
        <i x="389" s="1"/>
        <i x="217" s="1"/>
        <i x="401" s="1"/>
        <i x="373" s="1"/>
        <i x="619" s="1"/>
        <i x="673" s="1"/>
        <i x="394" s="1"/>
        <i x="569" s="1"/>
        <i x="721" s="1"/>
        <i x="474" s="1"/>
        <i x="684" s="1"/>
        <i x="150" s="1"/>
        <i x="112" s="1"/>
        <i x="1042" s="1"/>
        <i x="879" s="1"/>
        <i x="146" s="1"/>
        <i x="1088" s="1"/>
        <i x="437" s="1"/>
        <i x="507" s="1"/>
        <i x="885" s="1"/>
        <i x="1055" s="1"/>
        <i x="503" s="1"/>
        <i x="126" s="1"/>
        <i x="127" s="1"/>
        <i x="24" s="1"/>
        <i x="1047" s="1"/>
        <i x="791" s="1"/>
        <i x="334" s="1"/>
        <i x="559" s="1"/>
        <i x="390" s="1"/>
        <i x="1031" s="1"/>
        <i x="801" s="1"/>
        <i x="599" s="1"/>
        <i x="488" s="1"/>
        <i x="1022" s="1"/>
        <i x="618" s="1"/>
        <i x="1059" s="1"/>
        <i x="482" s="1"/>
        <i x="652" s="1"/>
        <i x="466" s="1"/>
        <i x="43" s="1"/>
        <i x="670" s="1"/>
        <i x="476" s="1"/>
        <i x="1070" s="1"/>
        <i x="104" s="1"/>
        <i x="522" s="1"/>
        <i x="90" s="1"/>
        <i x="623" s="1"/>
        <i x="763" s="1"/>
        <i x="1002" s="1"/>
        <i x="692" s="1"/>
        <i x="274" s="1"/>
        <i x="362" s="1"/>
        <i x="928" s="1"/>
        <i x="709" s="1"/>
        <i x="326" s="1"/>
        <i x="685" s="1"/>
        <i x="586" s="1"/>
        <i x="94" s="1"/>
        <i x="550" s="1"/>
        <i x="103" s="1"/>
        <i x="892" s="1"/>
        <i x="711" s="1"/>
        <i x="523" s="1"/>
        <i x="410" s="1"/>
        <i x="293" s="1"/>
        <i x="219" s="1"/>
        <i x="418" s="1"/>
        <i x="776" s="1"/>
        <i x="315" s="1"/>
        <i x="617" s="1"/>
        <i x="424" s="1"/>
        <i x="836" s="1"/>
        <i x="1000" s="1"/>
        <i x="1063" s="1"/>
        <i x="196" s="1"/>
        <i x="999" s="1"/>
        <i x="606" s="1"/>
        <i x="489" s="1"/>
        <i x="630" s="1"/>
        <i x="366" s="1"/>
        <i x="509" s="1"/>
        <i x="436" s="1"/>
        <i x="120" s="1"/>
        <i x="841" s="1"/>
        <i x="1102" s="1"/>
        <i x="385" s="1"/>
        <i x="1001" s="1"/>
        <i x="902" s="1"/>
        <i x="581" s="1"/>
        <i x="415" s="1"/>
        <i x="134" s="1"/>
        <i x="435" s="1"/>
        <i x="921" s="1"/>
        <i x="294" s="1"/>
        <i x="114" s="1"/>
        <i x="98" s="1"/>
        <i x="267" s="1"/>
        <i x="641" s="1"/>
        <i x="682" s="1"/>
        <i x="1012" s="1"/>
        <i x="794" s="1"/>
        <i x="65" s="1"/>
        <i x="799" s="1"/>
        <i x="847" s="1"/>
        <i x="861" s="1"/>
        <i x="68" s="1"/>
        <i x="691" s="1"/>
        <i x="1039" s="1"/>
        <i x="696" s="1"/>
        <i x="46" s="1"/>
        <i x="737" s="1"/>
        <i x="197" s="1"/>
        <i x="273" s="1"/>
        <i x="878" s="1"/>
        <i x="79" s="1"/>
        <i x="450" s="1"/>
        <i x="361" s="1"/>
        <i x="1091" s="1"/>
        <i x="574" s="1"/>
        <i x="312" s="1"/>
        <i x="833" s="1"/>
        <i x="426" s="1"/>
        <i x="230" s="1"/>
        <i x="640" s="1"/>
        <i x="594" s="1"/>
        <i x="244" s="1"/>
        <i x="348" s="1"/>
        <i x="840" s="1"/>
        <i x="607" s="1"/>
        <i x="864" s="1"/>
        <i x="27" s="1"/>
        <i x="255" s="1"/>
        <i x="651" s="1"/>
        <i x="977" s="1"/>
        <i x="281" s="1"/>
        <i x="472" s="1"/>
        <i x="486" s="1"/>
        <i x="412" s="1"/>
        <i x="517" s="1"/>
        <i x="749" s="1"/>
        <i x="133" s="1"/>
        <i x="943" s="1"/>
        <i x="855" s="1"/>
        <i x="178" s="1"/>
        <i x="527" s="1"/>
        <i x="77" s="1"/>
        <i x="677" s="1"/>
        <i x="505" s="1"/>
        <i x="900" s="1"/>
        <i x="701" s="1"/>
        <i x="172" s="1"/>
        <i x="823" s="1"/>
        <i x="174" s="1"/>
        <i x="186" s="1"/>
        <i x="142" s="1"/>
        <i x="1090" s="1"/>
        <i x="365" s="1"/>
        <i x="809" s="1"/>
        <i x="419" s="1"/>
        <i x="713" s="1"/>
        <i x="421" s="1"/>
        <i x="480" s="1"/>
        <i x="360" s="1"/>
        <i x="89" s="1"/>
        <i x="459" s="1"/>
        <i x="78" s="1"/>
        <i x="19" s="1"/>
        <i x="1057" s="1"/>
        <i x="994" s="1"/>
        <i x="602" s="1"/>
        <i x="1058" s="1"/>
        <i x="396" s="1"/>
        <i x="920" s="1"/>
        <i x="844" s="1"/>
        <i x="638" s="1"/>
        <i x="329" s="1"/>
        <i x="428" s="1"/>
        <i x="494" s="1"/>
        <i x="657" s="1"/>
        <i x="785" s="1"/>
        <i x="29" s="1"/>
        <i x="205" s="1"/>
        <i x="901" s="1"/>
        <i x="116" s="1"/>
        <i x="905" s="1"/>
        <i x="986" s="1"/>
        <i x="292" s="1"/>
        <i x="1011" s="1"/>
        <i x="317" s="1"/>
        <i x="828" s="1"/>
        <i x="964" s="1"/>
        <i x="369" s="1"/>
        <i x="487" s="1"/>
        <i x="610" s="1"/>
        <i x="457" s="1"/>
        <i x="954" s="1"/>
        <i x="322" s="1"/>
        <i x="897" s="1"/>
        <i x="469" s="1"/>
        <i x="49" s="1"/>
        <i x="863" s="1"/>
        <i x="105" s="1"/>
        <i x="304" s="1"/>
        <i x="88" s="1"/>
        <i x="875" s="1"/>
        <i x="80" s="1"/>
        <i x="995" s="1"/>
        <i x="751" s="1"/>
        <i x="425" s="1"/>
        <i x="987" s="1"/>
        <i x="257" s="1"/>
        <i x="787" s="1"/>
        <i x="513" s="1"/>
        <i x="756" s="1"/>
        <i x="434" s="1"/>
        <i x="307" s="1"/>
        <i x="969" s="1"/>
        <i x="167" s="1"/>
        <i x="851" s="1"/>
        <i x="923" s="1"/>
        <i x="445" s="1"/>
        <i x="643" s="1"/>
        <i x="305" s="1"/>
        <i x="319" s="1"/>
        <i x="85" s="1"/>
        <i x="187" s="1"/>
        <i x="66" s="1"/>
        <i x="747" s="1"/>
        <i x="208" s="1"/>
        <i x="380" s="1"/>
        <i x="375" s="1"/>
        <i x="671" s="1"/>
        <i x="502" s="1"/>
        <i x="102" s="1"/>
        <i x="59" s="1"/>
        <i x="341" s="1"/>
        <i x="888" s="1"/>
        <i x="423" s="1"/>
        <i x="377" s="1"/>
        <i x="1050" s="1"/>
        <i x="91" s="1"/>
        <i x="893" s="1"/>
        <i x="800" s="1"/>
        <i x="387" s="1"/>
        <i x="512" s="1"/>
        <i x="75" s="1"/>
        <i x="856" s="1"/>
        <i x="805" s="1"/>
        <i x="202" s="1"/>
        <i x="576" s="1"/>
        <i x="1040" s="1"/>
        <i x="962" s="1"/>
        <i x="447" s="1"/>
        <i x="609" s="1"/>
        <i x="612" s="1"/>
        <i x="636" s="1"/>
        <i x="693" s="1"/>
        <i x="413" s="1"/>
        <i x="342" s="1"/>
        <i x="695" s="1"/>
        <i x="261" s="1"/>
        <i x="189" s="1"/>
        <i x="1004" s="1"/>
        <i x="236" s="1"/>
        <i x="71" s="1"/>
        <i x="1020" s="1"/>
        <i x="769" s="1"/>
        <i x="5" s="1"/>
        <i x="161" s="1"/>
        <i x="393" s="1"/>
        <i x="190" s="1"/>
        <i x="248" s="1"/>
        <i x="100" s="1"/>
        <i x="72" s="1"/>
        <i x="106" s="1"/>
        <i x="590" s="1"/>
        <i x="818" s="1"/>
        <i x="976" s="1"/>
        <i x="557" s="1"/>
        <i x="688" s="1"/>
        <i x="280" s="1"/>
        <i x="76" s="1"/>
        <i x="427" s="1"/>
        <i x="170" s="1"/>
        <i x="853" s="1"/>
        <i x="42" s="1"/>
        <i x="889" s="1"/>
        <i x="862" s="1"/>
        <i x="1015" s="1"/>
        <i x="1013" s="1"/>
        <i x="1069" s="1"/>
        <i x="384" s="1"/>
        <i x="832" s="1"/>
        <i x="201" s="1"/>
        <i x="210" s="1"/>
        <i x="568" s="1"/>
        <i x="601" s="1"/>
        <i x="400" s="1"/>
        <i x="351" s="1"/>
        <i x="246" s="1"/>
        <i x="55" s="1"/>
        <i x="1071" s="1"/>
        <i x="352" s="1"/>
        <i x="773" s="1"/>
        <i x="289" s="1"/>
        <i x="463" s="1"/>
        <i x="128" s="1"/>
        <i x="981" s="1"/>
        <i x="137" s="1"/>
        <i x="1043" s="1"/>
        <i x="443" s="1"/>
        <i x="398" s="1"/>
        <i x="53" s="1"/>
        <i x="32" s="1"/>
        <i x="409" s="1"/>
        <i x="567" s="1"/>
        <i x="408" s="1"/>
        <i x="545" s="1"/>
        <i x="179" s="1"/>
        <i x="266" s="1"/>
        <i x="163" s="1"/>
        <i x="221" s="1"/>
        <i x="99" s="1"/>
        <i x="810" s="1"/>
        <i x="583" s="1"/>
        <i x="349" s="1"/>
        <i x="442" s="1"/>
        <i x="54" s="1"/>
        <i x="882" s="1"/>
        <i x="60" s="1"/>
        <i x="644" s="1"/>
        <i x="647" s="1"/>
        <i x="984" s="1"/>
        <i x="448" s="1"/>
        <i x="584" s="1"/>
        <i x="597" s="1"/>
        <i x="1036" s="1"/>
        <i x="272" s="1"/>
        <i x="1034" s="1"/>
        <i x="335" s="1"/>
        <i x="493" s="1"/>
        <i x="227" s="1"/>
        <i x="455" s="1"/>
        <i x="52" s="1"/>
        <i x="867" s="1"/>
        <i x="543" s="1"/>
        <i x="477" s="1"/>
        <i x="169" s="1"/>
        <i x="465" s="1"/>
        <i x="265" s="1"/>
        <i x="399" s="1"/>
        <i x="492" s="1"/>
        <i x="327" s="1"/>
        <i x="298" s="1"/>
        <i x="223" s="1"/>
        <i x="967" s="1"/>
        <i x="395" s="1"/>
        <i x="838" s="1"/>
        <i x="259" s="1"/>
        <i x="241" s="1"/>
        <i x="655" s="1"/>
        <i x="566" s="1"/>
        <i x="26" s="1"/>
        <i x="585" s="1"/>
        <i x="299" s="1"/>
        <i x="40" s="1"/>
        <i x="620" s="1"/>
        <i x="209" s="1"/>
        <i x="157" s="1"/>
        <i x="301" s="1"/>
        <i x="642" s="1"/>
        <i x="768" s="1"/>
        <i x="232" s="1"/>
        <i x="484" s="1"/>
        <i x="635" s="1"/>
        <i x="843" s="1"/>
        <i x="25" s="1"/>
        <i x="397" s="1"/>
        <i x="865" s="1"/>
        <i x="742" s="1"/>
        <i x="582" s="1"/>
        <i x="279" s="1"/>
        <i x="363" s="1"/>
        <i x="822" s="1"/>
        <i x="194" s="1"/>
        <i x="64" s="1"/>
        <i x="200" s="1"/>
        <i x="549" s="1"/>
        <i x="498" s="1"/>
        <i x="124" s="1"/>
        <i x="404" s="1"/>
        <i x="117" s="1"/>
        <i x="1064" s="1"/>
        <i x="263" s="1"/>
        <i x="33" s="1"/>
        <i x="340" s="1"/>
        <i x="83" s="1"/>
        <i x="287" s="1"/>
        <i x="86" s="1"/>
        <i x="1038" s="1"/>
        <i x="1048" s="1"/>
        <i x="1060" s="1"/>
        <i x="868" s="1"/>
        <i x="438" s="1"/>
        <i x="58" s="1"/>
        <i x="613" s="1"/>
        <i x="31" s="1"/>
        <i x="649" s="1"/>
        <i x="460" s="1"/>
        <i x="48" s="1"/>
        <i x="558" s="1"/>
        <i x="903" s="1"/>
        <i x="118" s="1"/>
        <i x="579" s="1"/>
        <i x="1061" s="1"/>
        <i x="177" s="1"/>
        <i x="963" s="1"/>
        <i x="985" s="1"/>
        <i x="185" s="1"/>
        <i x="430" s="1"/>
        <i x="166" s="1"/>
        <i x="247" s="1"/>
        <i x="336" s="1"/>
        <i x="464" s="1"/>
        <i x="84" s="1"/>
        <i x="1010" s="1"/>
        <i x="405" s="1"/>
        <i x="1053" s="1"/>
        <i x="15" s="1"/>
        <i x="654" s="1"/>
        <i x="839" s="1"/>
        <i x="62" s="1"/>
        <i x="496" s="1"/>
        <i x="1028" s="1"/>
        <i x="310" s="1"/>
        <i x="433" s="1"/>
        <i x="381" s="1"/>
        <i x="57" s="1"/>
        <i x="432" s="1"/>
        <i x="61" s="1"/>
        <i x="318" s="1"/>
        <i x="391" s="1"/>
        <i x="1027" s="1"/>
        <i x="154" s="1"/>
        <i x="540" s="1"/>
        <i x="34" s="1"/>
        <i x="359" s="1"/>
        <i x="182" s="1"/>
        <i x="762" s="1"/>
        <i x="834" s="1"/>
        <i x="979" s="1"/>
        <i x="320" s="1"/>
        <i x="324" s="1"/>
        <i x="372" s="1"/>
        <i x="820" s="1"/>
        <i x="198" s="1"/>
        <i x="703" s="1"/>
        <i x="439" s="1"/>
        <i x="347" s="1"/>
        <i x="827" s="1"/>
        <i x="63" s="1"/>
        <i x="231" s="1"/>
        <i x="290" s="1"/>
        <i x="681" s="1"/>
        <i x="160" s="1"/>
        <i x="890" s="1"/>
        <i x="3" s="1"/>
        <i x="440" s="1"/>
        <i x="700" s="1"/>
        <i x="788" s="1"/>
        <i x="971" s="1"/>
        <i x="988" s="1"/>
        <i x="797" s="1"/>
        <i x="588" s="1"/>
        <i x="764" s="1"/>
        <i x="276" s="1"/>
        <i x="343" s="1"/>
        <i x="431" s="1"/>
        <i x="388" s="1"/>
        <i x="74" s="1"/>
        <i x="277" s="1"/>
        <i x="38" s="1"/>
        <i x="237" s="1"/>
        <i x="1073" s="1"/>
        <i x="577" s="1"/>
        <i x="8" s="1"/>
        <i x="1067" s="1"/>
        <i x="278" s="1"/>
        <i x="991" s="1"/>
        <i x="188" s="1"/>
        <i x="563" s="1"/>
        <i x="554" s="1"/>
        <i x="770" s="1"/>
        <i x="229" s="1"/>
        <i x="256" s="1"/>
        <i x="300" s="1"/>
        <i x="632" s="1"/>
        <i x="1018" s="1"/>
        <i x="73" s="1"/>
        <i x="686" s="1"/>
        <i x="97" s="1"/>
        <i x="547" s="1"/>
        <i x="70" s="1"/>
        <i x="1007" s="1"/>
        <i x="269" s="1"/>
        <i x="570" s="1"/>
        <i x="271" s="1"/>
        <i x="50" s="1"/>
        <i x="966" s="1"/>
        <i x="548" s="1"/>
        <i x="551" s="1"/>
        <i x="416" s="1"/>
        <i x="935" s="1"/>
        <i x="539" s="1"/>
        <i x="270" s="1"/>
        <i x="386" s="1"/>
        <i x="578" s="1"/>
        <i x="252" s="1"/>
        <i x="204" s="1"/>
        <i x="93" s="1"/>
        <i x="812" s="1"/>
        <i x="295" s="1"/>
        <i x="896" s="1"/>
        <i x="926" s="1"/>
        <i x="605" s="1"/>
        <i x="835" s="1"/>
        <i x="7" s="1"/>
        <i x="152" s="1"/>
        <i x="1085" s="1"/>
        <i x="199" s="1"/>
        <i x="328" s="1"/>
        <i x="960" s="1"/>
        <i x="780" s="1"/>
        <i x="562" s="1"/>
        <i x="2" s="1"/>
        <i x="924" s="1"/>
        <i x="338" s="1"/>
        <i x="35" s="1"/>
        <i x="23" s="1"/>
        <i x="153" s="1"/>
        <i x="321" s="1"/>
        <i x="309" s="1"/>
        <i x="206" s="1"/>
        <i x="95" s="1"/>
        <i x="17" s="1"/>
        <i x="1079" s="1"/>
        <i x="356" s="1"/>
        <i x="286" s="1"/>
        <i x="311" s="1"/>
        <i x="814" s="1"/>
        <i x="975" s="1"/>
        <i x="233" s="1"/>
        <i x="951" s="1"/>
        <i x="228" s="1"/>
        <i x="168" s="1"/>
        <i x="402" s="1"/>
        <i x="323" s="1"/>
        <i x="746" s="1"/>
        <i x="556" s="1"/>
        <i x="1100" s="1"/>
        <i x="715" s="1"/>
        <i x="565" s="1"/>
        <i x="288" s="1"/>
        <i x="936" s="1"/>
        <i x="603" s="1"/>
        <i x="1" s="1"/>
        <i x="596" s="1"/>
        <i x="942" s="1"/>
        <i x="6" s="1"/>
        <i x="325" s="1"/>
        <i x="1014" s="1"/>
        <i x="192" s="1"/>
        <i x="628" s="1"/>
        <i x="449" s="1"/>
        <i x="980" s="1"/>
        <i x="587" s="1"/>
        <i x="171" s="1"/>
        <i x="36" s="1"/>
        <i x="30" s="1"/>
        <i x="753" s="1"/>
        <i x="291" s="1"/>
        <i x="956" s="1"/>
        <i x="614" s="1"/>
        <i x="264" s="1"/>
        <i x="798" s="1"/>
        <i x="41" s="1"/>
        <i x="337" s="1"/>
        <i x="803" s="1"/>
        <i x="819" s="1"/>
        <i x="521" s="1"/>
        <i x="250" s="1"/>
        <i x="355" s="1"/>
        <i x="81" s="1"/>
        <i x="184" s="1"/>
        <i x="572" s="1"/>
        <i x="345" s="1"/>
        <i x="759" s="1"/>
        <i x="779" s="1"/>
        <i x="789" s="1"/>
        <i x="541" s="1"/>
        <i x="555" s="1"/>
        <i x="546" s="1"/>
        <i x="11" s="1"/>
        <i x="417" s="1"/>
        <i x="382" s="1"/>
        <i x="544" s="1"/>
        <i x="251" s="1"/>
        <i x="993" s="1"/>
        <i x="346" s="1"/>
        <i x="350" s="1"/>
        <i x="978" s="1"/>
        <i x="552" s="1"/>
        <i x="947" s="1"/>
        <i x="253" s="1"/>
        <i x="353" s="1"/>
        <i x="12" s="1"/>
        <i x="308" s="1"/>
        <i x="245" s="1"/>
        <i x="406" s="1"/>
        <i x="364" s="1"/>
        <i x="758" s="1"/>
        <i x="183" s="1"/>
        <i x="950" s="1"/>
        <i x="806" s="1"/>
        <i x="825" s="1"/>
        <i x="332" s="1"/>
        <i x="767" s="1"/>
        <i x="203" s="1"/>
        <i x="766" s="1"/>
        <i x="306" s="1"/>
        <i x="945" s="1"/>
        <i x="260" s="1"/>
        <i x="358" s="1"/>
        <i x="786" s="1"/>
        <i x="283" s="1"/>
        <i x="939" s="1"/>
        <i x="47" s="1"/>
        <i x="821" s="1"/>
        <i x="238" s="1"/>
        <i x="378" s="1"/>
        <i x="316" s="1"/>
        <i x="795" s="1"/>
        <i x="537" s="1"/>
        <i x="9" s="1"/>
        <i x="750" s="1"/>
        <i x="1056" s="1"/>
        <i x="151" s="1"/>
        <i x="483" s="1"/>
        <i x="275" s="1"/>
        <i x="571" s="1"/>
        <i x="1086" s="1"/>
        <i x="952" s="1"/>
        <i x="990" s="1"/>
        <i x="165" s="1"/>
        <i x="784" s="1"/>
        <i x="333" s="1"/>
        <i x="268" s="1"/>
        <i x="92" s="1"/>
        <i x="499" s="1"/>
        <i x="155" s="1"/>
        <i x="807" s="1"/>
        <i x="16" s="1"/>
        <i x="774" s="1"/>
        <i x="996" s="1"/>
        <i x="754" s="1"/>
        <i x="714" s="1"/>
        <i x="553" s="1"/>
        <i x="965" s="1"/>
        <i x="817" s="1"/>
        <i x="783" s="1"/>
        <i x="744" s="1"/>
        <i x="743" s="1"/>
        <i x="534" s="1"/>
        <i x="44" s="1"/>
        <i x="282" s="1"/>
        <i x="4" s="1"/>
        <i x="604" s="1"/>
        <i x="615" s="1"/>
        <i x="314" s="1"/>
        <i x="771" s="1"/>
        <i x="970" s="1"/>
        <i x="240" s="1"/>
        <i x="175" s="1"/>
        <i x="330" s="1"/>
        <i x="998" s="1"/>
        <i x="959" s="1"/>
        <i x="748" s="1"/>
        <i x="997" s="1"/>
        <i x="313" s="1"/>
        <i x="542" s="1"/>
        <i x="1030" s="1"/>
        <i x="473" s="1"/>
        <i x="262" s="1"/>
        <i x="535" s="1"/>
        <i x="755" s="1"/>
        <i x="296" s="1"/>
        <i x="181" s="1"/>
        <i x="580" s="1"/>
        <i x="573" s="1"/>
        <i x="804" s="1"/>
        <i x="21" s="1"/>
        <i x="992" s="1"/>
        <i x="772" s="1"/>
        <i x="946" s="1"/>
        <i x="302" s="1"/>
        <i x="575" s="1"/>
        <i x="775" s="1"/>
        <i x="14" s="1"/>
        <i x="958" s="1"/>
        <i x="242" s="1"/>
        <i x="10" s="1"/>
        <i x="972" s="1"/>
        <i x="156" s="1"/>
        <i x="948" s="1"/>
        <i x="816" s="1"/>
        <i x="538" s="1"/>
        <i x="331" s="1"/>
        <i x="953" s="1"/>
        <i x="560" s="1"/>
        <i x="741" s="1"/>
        <i x="937" s="1"/>
        <i x="777" s="1"/>
        <i x="234" s="1"/>
        <i x="808" s="1"/>
        <i x="745" s="1"/>
        <i x="760" s="1"/>
        <i x="781" s="1"/>
        <i x="778" s="1"/>
        <i x="164" s="1"/>
        <i x="740" s="1"/>
        <i x="955" s="1"/>
        <i x="949" s="1"/>
        <i x="934" s="1"/>
        <i x="111" s="1"/>
        <i x="940" s="1"/>
        <i x="13" s="1"/>
        <i x="938" s="1"/>
        <i x="239" s="1"/>
        <i x="0" s="1"/>
        <i x="235" s="1"/>
        <i x="752" s="1"/>
        <i x="941" s="1"/>
        <i x="158" s="1"/>
        <i x="792" s="1"/>
        <i x="564" s="1"/>
        <i x="925" s="1"/>
        <i x="94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3D5E7D3A-C866-44DA-BAE8-AA1DA34807D1}" cache="Slicer_genre" caption="genre" style="Slicer Style 5" rowHeight="241300"/>
  <slicer name="writer" xr10:uid="{5E85D71D-4010-449C-92B6-E0B7B7148617}" cache="Slicer_writer" caption="writer" style="Slicer Style 5" rowHeight="241300"/>
  <slicer name="gross" xr10:uid="{3D97B7E6-DA17-4D30-99B6-F239A446853F}" cache="Slicer_gross" caption="gross" style="Slicer Style 5"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13CC6-7710-42C2-BD92-84CC414E4EF7}">
  <dimension ref="A1:R1106"/>
  <sheetViews>
    <sheetView topLeftCell="J1" workbookViewId="0">
      <selection activeCell="M11" sqref="M11"/>
    </sheetView>
  </sheetViews>
  <sheetFormatPr defaultRowHeight="14.5" x14ac:dyDescent="0.35"/>
  <cols>
    <col min="1" max="1" width="42.08984375" bestFit="1" customWidth="1"/>
    <col min="2" max="2" width="48.453125" bestFit="1" customWidth="1"/>
    <col min="3" max="3" width="14.90625" bestFit="1" customWidth="1"/>
    <col min="4" max="4" width="37.7265625" bestFit="1" customWidth="1"/>
    <col min="5" max="5" width="11.81640625" bestFit="1" customWidth="1"/>
    <col min="6" max="6" width="9.08984375" bestFit="1" customWidth="1"/>
    <col min="7" max="7" width="9.54296875" bestFit="1" customWidth="1"/>
    <col min="8" max="8" width="4.81640625" bestFit="1" customWidth="1"/>
    <col min="9" max="9" width="36.26953125" bestFit="1" customWidth="1"/>
    <col min="10" max="10" width="7.81640625" bestFit="1" customWidth="1"/>
    <col min="11" max="12" width="30.1796875" bestFit="1" customWidth="1"/>
    <col min="13" max="13" width="21.81640625" bestFit="1" customWidth="1"/>
    <col min="14" max="14" width="18.7265625" bestFit="1" customWidth="1"/>
    <col min="15" max="15" width="9.81640625" bestFit="1" customWidth="1"/>
    <col min="16" max="16" width="10.81640625" bestFit="1" customWidth="1"/>
    <col min="17" max="17" width="52" bestFit="1" customWidth="1"/>
    <col min="18" max="18" width="7.453125" bestFit="1" customWidth="1"/>
  </cols>
  <sheetData>
    <row r="1" spans="1:18"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5">
      <c r="A2" t="s">
        <v>18</v>
      </c>
      <c r="B2" t="s">
        <v>19</v>
      </c>
      <c r="C2" t="s">
        <v>20</v>
      </c>
      <c r="D2" t="s">
        <v>21</v>
      </c>
      <c r="E2">
        <v>0.63043478260869501</v>
      </c>
      <c r="F2" t="s">
        <v>22</v>
      </c>
      <c r="G2" t="s">
        <v>23</v>
      </c>
      <c r="H2">
        <v>2005</v>
      </c>
      <c r="I2" t="s">
        <v>24</v>
      </c>
      <c r="J2">
        <v>566000</v>
      </c>
      <c r="K2" t="s">
        <v>25</v>
      </c>
      <c r="L2" t="s">
        <v>26</v>
      </c>
      <c r="M2" t="s">
        <v>27</v>
      </c>
      <c r="N2" t="s">
        <v>28</v>
      </c>
      <c r="O2">
        <v>150000000</v>
      </c>
      <c r="P2">
        <v>896678241</v>
      </c>
      <c r="Q2" t="s">
        <v>29</v>
      </c>
      <c r="R2">
        <v>157</v>
      </c>
    </row>
    <row r="3" spans="1:18" x14ac:dyDescent="0.35">
      <c r="A3" t="s">
        <v>30</v>
      </c>
      <c r="B3" t="s">
        <v>31</v>
      </c>
      <c r="C3" t="s">
        <v>32</v>
      </c>
      <c r="D3" t="s">
        <v>33</v>
      </c>
      <c r="E3">
        <v>0.68965517241379304</v>
      </c>
      <c r="F3" t="s">
        <v>34</v>
      </c>
      <c r="G3" t="s">
        <v>35</v>
      </c>
      <c r="H3">
        <v>2005</v>
      </c>
      <c r="I3" t="s">
        <v>36</v>
      </c>
      <c r="J3">
        <v>407000</v>
      </c>
      <c r="K3" t="s">
        <v>37</v>
      </c>
      <c r="L3" t="s">
        <v>37</v>
      </c>
      <c r="M3" t="s">
        <v>38</v>
      </c>
      <c r="N3" t="s">
        <v>39</v>
      </c>
      <c r="O3">
        <v>26000000</v>
      </c>
      <c r="P3">
        <v>177378645</v>
      </c>
      <c r="Q3" t="s">
        <v>40</v>
      </c>
      <c r="R3">
        <v>116</v>
      </c>
    </row>
    <row r="4" spans="1:18" x14ac:dyDescent="0.35">
      <c r="A4" t="s">
        <v>41</v>
      </c>
      <c r="B4" t="s">
        <v>42</v>
      </c>
      <c r="C4" t="s">
        <v>43</v>
      </c>
      <c r="D4" t="s">
        <v>44</v>
      </c>
      <c r="E4">
        <v>0.74534161490683204</v>
      </c>
      <c r="F4" t="s">
        <v>22</v>
      </c>
      <c r="G4" t="s">
        <v>45</v>
      </c>
      <c r="H4">
        <v>2005</v>
      </c>
      <c r="I4" t="s">
        <v>46</v>
      </c>
      <c r="J4">
        <v>141000</v>
      </c>
      <c r="K4" t="s">
        <v>47</v>
      </c>
      <c r="L4" t="s">
        <v>48</v>
      </c>
      <c r="M4" t="s">
        <v>49</v>
      </c>
      <c r="N4" t="s">
        <v>50</v>
      </c>
      <c r="O4">
        <v>85000000</v>
      </c>
      <c r="P4">
        <v>162242962</v>
      </c>
      <c r="Q4" t="s">
        <v>51</v>
      </c>
      <c r="R4">
        <v>145</v>
      </c>
    </row>
    <row r="5" spans="1:18" x14ac:dyDescent="0.35">
      <c r="A5" t="s">
        <v>52</v>
      </c>
      <c r="B5" t="s">
        <v>53</v>
      </c>
      <c r="C5" t="s">
        <v>54</v>
      </c>
      <c r="D5" t="s">
        <v>55</v>
      </c>
      <c r="E5">
        <v>0.83035714285714202</v>
      </c>
      <c r="F5" t="s">
        <v>56</v>
      </c>
      <c r="G5" t="s">
        <v>45</v>
      </c>
      <c r="H5">
        <v>2005</v>
      </c>
      <c r="I5" t="s">
        <v>57</v>
      </c>
      <c r="J5">
        <v>269000</v>
      </c>
      <c r="K5" t="s">
        <v>58</v>
      </c>
      <c r="L5" t="s">
        <v>59</v>
      </c>
      <c r="M5" t="s">
        <v>60</v>
      </c>
      <c r="N5" t="s">
        <v>50</v>
      </c>
      <c r="O5">
        <v>28000000</v>
      </c>
      <c r="P5">
        <v>121616555</v>
      </c>
      <c r="Q5" t="s">
        <v>61</v>
      </c>
      <c r="R5">
        <v>129</v>
      </c>
    </row>
    <row r="6" spans="1:18" x14ac:dyDescent="0.35">
      <c r="A6" t="s">
        <v>62</v>
      </c>
      <c r="B6" t="s">
        <v>63</v>
      </c>
      <c r="C6" t="s">
        <v>64</v>
      </c>
      <c r="D6" t="s">
        <v>65</v>
      </c>
      <c r="E6">
        <v>0.83660130718954195</v>
      </c>
      <c r="F6" t="s">
        <v>22</v>
      </c>
      <c r="G6" t="s">
        <v>66</v>
      </c>
      <c r="H6">
        <v>2005</v>
      </c>
      <c r="I6" t="s">
        <v>67</v>
      </c>
      <c r="J6">
        <v>1300000</v>
      </c>
      <c r="K6" t="s">
        <v>68</v>
      </c>
      <c r="L6" t="s">
        <v>69</v>
      </c>
      <c r="M6" t="s">
        <v>70</v>
      </c>
      <c r="N6" t="s">
        <v>28</v>
      </c>
      <c r="O6">
        <v>150000000</v>
      </c>
      <c r="P6">
        <v>373661946</v>
      </c>
      <c r="Q6" t="s">
        <v>29</v>
      </c>
      <c r="R6">
        <v>140</v>
      </c>
    </row>
    <row r="7" spans="1:18" x14ac:dyDescent="0.35">
      <c r="A7" t="s">
        <v>71</v>
      </c>
      <c r="B7" t="s">
        <v>72</v>
      </c>
      <c r="C7" t="s">
        <v>73</v>
      </c>
      <c r="D7" t="s">
        <v>74</v>
      </c>
      <c r="E7">
        <v>0.49450549450549403</v>
      </c>
      <c r="F7" t="s">
        <v>34</v>
      </c>
      <c r="G7" t="s">
        <v>23</v>
      </c>
      <c r="H7">
        <v>2005</v>
      </c>
      <c r="I7" t="s">
        <v>75</v>
      </c>
      <c r="J7">
        <v>207000</v>
      </c>
      <c r="K7" t="s">
        <v>76</v>
      </c>
      <c r="L7" t="s">
        <v>76</v>
      </c>
      <c r="M7" t="s">
        <v>77</v>
      </c>
      <c r="N7" t="s">
        <v>28</v>
      </c>
      <c r="P7">
        <v>57130027</v>
      </c>
      <c r="Q7" t="s">
        <v>78</v>
      </c>
      <c r="R7">
        <v>99</v>
      </c>
    </row>
    <row r="8" spans="1:18" x14ac:dyDescent="0.35">
      <c r="A8" t="s">
        <v>79</v>
      </c>
      <c r="B8" t="s">
        <v>80</v>
      </c>
      <c r="C8" t="s">
        <v>81</v>
      </c>
      <c r="D8" t="s">
        <v>82</v>
      </c>
      <c r="E8">
        <v>0.62209302325581395</v>
      </c>
      <c r="F8" t="s">
        <v>34</v>
      </c>
      <c r="G8" t="s">
        <v>45</v>
      </c>
      <c r="H8">
        <v>2005</v>
      </c>
      <c r="I8" t="s">
        <v>83</v>
      </c>
      <c r="J8">
        <v>333000</v>
      </c>
      <c r="K8" t="s">
        <v>84</v>
      </c>
      <c r="L8" t="s">
        <v>85</v>
      </c>
      <c r="M8" t="s">
        <v>86</v>
      </c>
      <c r="N8" t="s">
        <v>39</v>
      </c>
      <c r="O8">
        <v>14000000</v>
      </c>
      <c r="P8">
        <v>178062759</v>
      </c>
      <c r="Q8" t="s">
        <v>61</v>
      </c>
      <c r="R8">
        <v>134</v>
      </c>
    </row>
    <row r="9" spans="1:18" x14ac:dyDescent="0.35">
      <c r="A9" t="s">
        <v>87</v>
      </c>
      <c r="B9" t="s">
        <v>88</v>
      </c>
      <c r="C9" t="s">
        <v>89</v>
      </c>
      <c r="D9" t="s">
        <v>90</v>
      </c>
      <c r="E9">
        <v>0.77622377622377603</v>
      </c>
      <c r="F9" t="s">
        <v>34</v>
      </c>
      <c r="G9" t="s">
        <v>91</v>
      </c>
      <c r="H9">
        <v>2005</v>
      </c>
      <c r="I9" t="s">
        <v>92</v>
      </c>
      <c r="J9">
        <v>745000</v>
      </c>
      <c r="K9" t="s">
        <v>93</v>
      </c>
      <c r="L9" t="s">
        <v>93</v>
      </c>
      <c r="M9" t="s">
        <v>94</v>
      </c>
      <c r="N9" t="s">
        <v>39</v>
      </c>
      <c r="O9">
        <v>40000000</v>
      </c>
      <c r="P9">
        <v>158733820</v>
      </c>
      <c r="Q9" t="s">
        <v>95</v>
      </c>
      <c r="R9">
        <v>124</v>
      </c>
    </row>
    <row r="10" spans="1:18" x14ac:dyDescent="0.35">
      <c r="A10" t="s">
        <v>96</v>
      </c>
      <c r="B10" t="s">
        <v>97</v>
      </c>
      <c r="C10" t="s">
        <v>98</v>
      </c>
      <c r="D10" t="s">
        <v>99</v>
      </c>
      <c r="E10">
        <v>0.70940170940170899</v>
      </c>
      <c r="F10" t="s">
        <v>34</v>
      </c>
      <c r="G10" t="s">
        <v>66</v>
      </c>
      <c r="H10">
        <v>2005</v>
      </c>
      <c r="I10" t="s">
        <v>100</v>
      </c>
      <c r="J10">
        <v>1100000</v>
      </c>
      <c r="K10" t="s">
        <v>101</v>
      </c>
      <c r="L10" t="s">
        <v>102</v>
      </c>
      <c r="M10" t="s">
        <v>103</v>
      </c>
      <c r="N10" t="s">
        <v>39</v>
      </c>
      <c r="O10">
        <v>54000000</v>
      </c>
      <c r="P10">
        <v>132511035</v>
      </c>
      <c r="Q10" t="s">
        <v>29</v>
      </c>
      <c r="R10">
        <v>132</v>
      </c>
    </row>
    <row r="11" spans="1:18" x14ac:dyDescent="0.35">
      <c r="A11" t="s">
        <v>104</v>
      </c>
      <c r="B11" t="s">
        <v>105</v>
      </c>
      <c r="C11" t="s">
        <v>106</v>
      </c>
      <c r="D11" t="s">
        <v>107</v>
      </c>
      <c r="E11">
        <v>0.62962962962962898</v>
      </c>
      <c r="F11" t="s">
        <v>34</v>
      </c>
      <c r="G11" t="s">
        <v>35</v>
      </c>
      <c r="H11">
        <v>2005</v>
      </c>
      <c r="I11" t="s">
        <v>108</v>
      </c>
      <c r="J11">
        <v>339000</v>
      </c>
      <c r="K11" t="s">
        <v>109</v>
      </c>
      <c r="L11" t="s">
        <v>110</v>
      </c>
      <c r="M11" t="s">
        <v>111</v>
      </c>
      <c r="N11" t="s">
        <v>39</v>
      </c>
      <c r="O11">
        <v>40000000</v>
      </c>
      <c r="P11">
        <v>288467645</v>
      </c>
      <c r="Q11" t="s">
        <v>112</v>
      </c>
      <c r="R11">
        <v>119</v>
      </c>
    </row>
    <row r="12" spans="1:18" x14ac:dyDescent="0.35">
      <c r="A12" t="s">
        <v>113</v>
      </c>
      <c r="B12" t="s">
        <v>114</v>
      </c>
      <c r="C12" t="s">
        <v>115</v>
      </c>
      <c r="D12" t="s">
        <v>116</v>
      </c>
      <c r="E12">
        <v>0.59523809523809501</v>
      </c>
      <c r="F12" t="s">
        <v>22</v>
      </c>
      <c r="G12" t="s">
        <v>23</v>
      </c>
      <c r="H12">
        <v>2005</v>
      </c>
      <c r="I12" t="s">
        <v>117</v>
      </c>
      <c r="J12">
        <v>424000</v>
      </c>
      <c r="K12" t="s">
        <v>118</v>
      </c>
      <c r="L12" t="s">
        <v>119</v>
      </c>
      <c r="M12" t="s">
        <v>120</v>
      </c>
      <c r="N12" t="s">
        <v>39</v>
      </c>
      <c r="O12">
        <v>132000000</v>
      </c>
      <c r="P12">
        <v>603873119</v>
      </c>
      <c r="Q12" t="s">
        <v>121</v>
      </c>
      <c r="R12">
        <v>116</v>
      </c>
    </row>
    <row r="13" spans="1:18" x14ac:dyDescent="0.35">
      <c r="A13" t="s">
        <v>122</v>
      </c>
      <c r="B13" t="s">
        <v>123</v>
      </c>
      <c r="C13" t="s">
        <v>124</v>
      </c>
      <c r="D13" t="s">
        <v>125</v>
      </c>
      <c r="E13">
        <v>0.65697674418604601</v>
      </c>
      <c r="F13" t="s">
        <v>34</v>
      </c>
      <c r="G13" t="s">
        <v>66</v>
      </c>
      <c r="H13">
        <v>2005</v>
      </c>
      <c r="I13" t="s">
        <v>126</v>
      </c>
      <c r="J13">
        <v>272000</v>
      </c>
      <c r="K13" t="s">
        <v>127</v>
      </c>
      <c r="L13" t="s">
        <v>128</v>
      </c>
      <c r="M13" t="s">
        <v>129</v>
      </c>
      <c r="N13" t="s">
        <v>28</v>
      </c>
      <c r="O13">
        <v>130000000</v>
      </c>
      <c r="P13">
        <v>218122627</v>
      </c>
      <c r="Q13" t="s">
        <v>130</v>
      </c>
      <c r="R13">
        <v>144</v>
      </c>
    </row>
    <row r="14" spans="1:18" x14ac:dyDescent="0.35">
      <c r="A14" t="s">
        <v>131</v>
      </c>
      <c r="B14" t="s">
        <v>132</v>
      </c>
      <c r="C14" t="s">
        <v>133</v>
      </c>
      <c r="D14" t="s">
        <v>134</v>
      </c>
      <c r="E14">
        <v>0.74242424242424199</v>
      </c>
      <c r="F14" t="s">
        <v>34</v>
      </c>
      <c r="G14" t="s">
        <v>66</v>
      </c>
      <c r="H14">
        <v>2005</v>
      </c>
      <c r="I14" t="s">
        <v>135</v>
      </c>
      <c r="J14">
        <v>317000</v>
      </c>
      <c r="K14" t="s">
        <v>136</v>
      </c>
      <c r="L14" t="s">
        <v>137</v>
      </c>
      <c r="M14" t="s">
        <v>138</v>
      </c>
      <c r="N14" t="s">
        <v>39</v>
      </c>
      <c r="O14">
        <v>100000000</v>
      </c>
      <c r="P14">
        <v>230884728</v>
      </c>
      <c r="Q14" t="s">
        <v>29</v>
      </c>
      <c r="R14">
        <v>121</v>
      </c>
    </row>
    <row r="15" spans="1:18" x14ac:dyDescent="0.35">
      <c r="A15" t="s">
        <v>139</v>
      </c>
      <c r="B15" t="s">
        <v>140</v>
      </c>
      <c r="C15" t="s">
        <v>141</v>
      </c>
      <c r="D15" t="s">
        <v>142</v>
      </c>
      <c r="E15">
        <v>0.63157894736842102</v>
      </c>
      <c r="F15" t="s">
        <v>22</v>
      </c>
      <c r="G15" t="s">
        <v>66</v>
      </c>
      <c r="H15">
        <v>2005</v>
      </c>
      <c r="I15" t="s">
        <v>143</v>
      </c>
      <c r="J15">
        <v>729000</v>
      </c>
      <c r="K15" t="s">
        <v>144</v>
      </c>
      <c r="L15" t="s">
        <v>144</v>
      </c>
      <c r="M15" t="s">
        <v>145</v>
      </c>
      <c r="N15" t="s">
        <v>39</v>
      </c>
      <c r="O15">
        <v>113000000</v>
      </c>
      <c r="P15">
        <v>868390560</v>
      </c>
      <c r="Q15" t="s">
        <v>146</v>
      </c>
      <c r="R15">
        <v>140</v>
      </c>
    </row>
    <row r="16" spans="1:18" x14ac:dyDescent="0.35">
      <c r="A16" t="s">
        <v>147</v>
      </c>
      <c r="B16" t="s">
        <v>148</v>
      </c>
      <c r="C16" t="s">
        <v>149</v>
      </c>
      <c r="D16" t="s">
        <v>150</v>
      </c>
      <c r="E16">
        <v>0.77333333333333298</v>
      </c>
      <c r="F16" t="s">
        <v>22</v>
      </c>
      <c r="G16" t="s">
        <v>66</v>
      </c>
      <c r="H16">
        <v>2005</v>
      </c>
      <c r="I16" t="s">
        <v>151</v>
      </c>
      <c r="J16">
        <v>403000</v>
      </c>
      <c r="K16" t="s">
        <v>152</v>
      </c>
      <c r="L16" t="s">
        <v>153</v>
      </c>
      <c r="M16" t="s">
        <v>154</v>
      </c>
      <c r="N16" t="s">
        <v>39</v>
      </c>
      <c r="O16">
        <v>207000000</v>
      </c>
      <c r="P16">
        <v>562363449</v>
      </c>
      <c r="Q16" t="s">
        <v>40</v>
      </c>
      <c r="R16">
        <v>187</v>
      </c>
    </row>
    <row r="17" spans="1:18" x14ac:dyDescent="0.35">
      <c r="A17" t="s">
        <v>155</v>
      </c>
      <c r="B17" t="s">
        <v>156</v>
      </c>
      <c r="C17" t="s">
        <v>157</v>
      </c>
      <c r="D17" t="s">
        <v>158</v>
      </c>
      <c r="E17">
        <v>0.69784172661870503</v>
      </c>
      <c r="F17" t="s">
        <v>56</v>
      </c>
      <c r="G17" t="s">
        <v>23</v>
      </c>
      <c r="H17">
        <v>2005</v>
      </c>
      <c r="I17" t="s">
        <v>159</v>
      </c>
      <c r="J17">
        <v>190000</v>
      </c>
      <c r="K17" t="s">
        <v>160</v>
      </c>
      <c r="L17" t="s">
        <v>161</v>
      </c>
      <c r="M17" t="s">
        <v>162</v>
      </c>
      <c r="N17" t="s">
        <v>28</v>
      </c>
      <c r="O17">
        <v>50000000</v>
      </c>
      <c r="P17">
        <v>104478416</v>
      </c>
      <c r="Q17" t="s">
        <v>163</v>
      </c>
      <c r="R17">
        <v>109</v>
      </c>
    </row>
    <row r="18" spans="1:18" x14ac:dyDescent="0.35">
      <c r="A18" t="s">
        <v>164</v>
      </c>
      <c r="B18" t="s">
        <v>165</v>
      </c>
      <c r="C18" t="s">
        <v>166</v>
      </c>
      <c r="D18" t="s">
        <v>167</v>
      </c>
      <c r="E18">
        <v>0.651898734177215</v>
      </c>
      <c r="F18" t="s">
        <v>22</v>
      </c>
      <c r="G18" t="s">
        <v>66</v>
      </c>
      <c r="H18">
        <v>2005</v>
      </c>
      <c r="I18" t="s">
        <v>168</v>
      </c>
      <c r="J18">
        <v>316000</v>
      </c>
      <c r="K18" t="s">
        <v>169</v>
      </c>
      <c r="L18" t="s">
        <v>170</v>
      </c>
      <c r="M18" t="s">
        <v>171</v>
      </c>
      <c r="N18" t="s">
        <v>39</v>
      </c>
      <c r="O18">
        <v>100000000</v>
      </c>
      <c r="P18">
        <v>333535934</v>
      </c>
      <c r="Q18" t="s">
        <v>130</v>
      </c>
      <c r="R18">
        <v>106</v>
      </c>
    </row>
    <row r="19" spans="1:18" x14ac:dyDescent="0.35">
      <c r="A19" t="s">
        <v>164</v>
      </c>
      <c r="B19" t="s">
        <v>165</v>
      </c>
      <c r="C19" t="s">
        <v>166</v>
      </c>
      <c r="D19" t="s">
        <v>167</v>
      </c>
      <c r="E19">
        <v>0.651898734177215</v>
      </c>
      <c r="F19" t="s">
        <v>22</v>
      </c>
      <c r="G19" t="s">
        <v>66</v>
      </c>
      <c r="H19">
        <v>2015</v>
      </c>
      <c r="I19" t="s">
        <v>172</v>
      </c>
      <c r="J19">
        <v>156000</v>
      </c>
      <c r="K19" t="s">
        <v>173</v>
      </c>
      <c r="L19" t="s">
        <v>174</v>
      </c>
      <c r="M19" t="s">
        <v>175</v>
      </c>
      <c r="N19" t="s">
        <v>39</v>
      </c>
      <c r="O19">
        <v>120000000</v>
      </c>
      <c r="P19">
        <v>167882881</v>
      </c>
      <c r="Q19" t="s">
        <v>130</v>
      </c>
      <c r="R19">
        <v>100</v>
      </c>
    </row>
    <row r="20" spans="1:18" x14ac:dyDescent="0.35">
      <c r="A20" t="s">
        <v>176</v>
      </c>
      <c r="B20" t="s">
        <v>177</v>
      </c>
      <c r="C20" t="s">
        <v>178</v>
      </c>
      <c r="D20" t="s">
        <v>179</v>
      </c>
      <c r="E20">
        <v>0.58333333333333304</v>
      </c>
      <c r="F20" t="s">
        <v>34</v>
      </c>
      <c r="G20" t="s">
        <v>91</v>
      </c>
      <c r="H20">
        <v>2005</v>
      </c>
      <c r="I20" t="s">
        <v>180</v>
      </c>
      <c r="J20">
        <v>144000</v>
      </c>
      <c r="K20" t="s">
        <v>181</v>
      </c>
      <c r="L20" t="s">
        <v>181</v>
      </c>
      <c r="M20" t="s">
        <v>182</v>
      </c>
      <c r="N20" t="s">
        <v>28</v>
      </c>
      <c r="P20">
        <v>3814717</v>
      </c>
      <c r="Q20" t="s">
        <v>183</v>
      </c>
      <c r="R20">
        <v>109</v>
      </c>
    </row>
    <row r="21" spans="1:18" x14ac:dyDescent="0.35">
      <c r="A21" t="s">
        <v>184</v>
      </c>
      <c r="B21" t="s">
        <v>185</v>
      </c>
      <c r="C21" t="s">
        <v>186</v>
      </c>
      <c r="D21" t="s">
        <v>187</v>
      </c>
      <c r="E21">
        <v>0.55828220858895705</v>
      </c>
      <c r="F21" t="s">
        <v>22</v>
      </c>
      <c r="G21" t="s">
        <v>66</v>
      </c>
      <c r="H21">
        <v>2005</v>
      </c>
      <c r="I21" t="s">
        <v>188</v>
      </c>
      <c r="J21">
        <v>287000</v>
      </c>
      <c r="K21" t="s">
        <v>189</v>
      </c>
      <c r="L21" t="s">
        <v>189</v>
      </c>
      <c r="M21" t="s">
        <v>190</v>
      </c>
      <c r="N21" t="s">
        <v>39</v>
      </c>
      <c r="O21">
        <v>39000000</v>
      </c>
      <c r="P21">
        <v>40445129</v>
      </c>
      <c r="Q21" t="s">
        <v>40</v>
      </c>
      <c r="R21">
        <v>119</v>
      </c>
    </row>
    <row r="22" spans="1:18" x14ac:dyDescent="0.35">
      <c r="A22" t="s">
        <v>184</v>
      </c>
      <c r="B22" t="s">
        <v>185</v>
      </c>
      <c r="C22" t="s">
        <v>186</v>
      </c>
      <c r="D22" t="s">
        <v>187</v>
      </c>
      <c r="E22">
        <v>0.55828220858895705</v>
      </c>
      <c r="F22" t="s">
        <v>34</v>
      </c>
      <c r="G22" t="s">
        <v>45</v>
      </c>
      <c r="H22">
        <v>2019</v>
      </c>
      <c r="I22" t="s">
        <v>191</v>
      </c>
      <c r="J22">
        <v>38000</v>
      </c>
      <c r="K22" t="s">
        <v>192</v>
      </c>
      <c r="L22" t="s">
        <v>192</v>
      </c>
      <c r="M22" t="s">
        <v>193</v>
      </c>
      <c r="N22" t="s">
        <v>28</v>
      </c>
      <c r="O22">
        <v>25000000</v>
      </c>
      <c r="P22">
        <v>14454622</v>
      </c>
      <c r="Q22" t="s">
        <v>194</v>
      </c>
      <c r="R22">
        <v>106</v>
      </c>
    </row>
    <row r="23" spans="1:18" x14ac:dyDescent="0.35">
      <c r="A23" t="s">
        <v>195</v>
      </c>
      <c r="B23" t="s">
        <v>196</v>
      </c>
      <c r="C23" t="s">
        <v>197</v>
      </c>
      <c r="D23" t="s">
        <v>198</v>
      </c>
      <c r="E23">
        <v>0.68421052631578905</v>
      </c>
      <c r="F23" t="s">
        <v>22</v>
      </c>
      <c r="G23" t="s">
        <v>66</v>
      </c>
      <c r="H23">
        <v>2005</v>
      </c>
      <c r="I23" t="s">
        <v>199</v>
      </c>
      <c r="J23">
        <v>461000</v>
      </c>
      <c r="K23" t="s">
        <v>200</v>
      </c>
      <c r="L23" t="s">
        <v>201</v>
      </c>
      <c r="M23" t="s">
        <v>202</v>
      </c>
      <c r="N23" t="s">
        <v>39</v>
      </c>
      <c r="O23">
        <v>110000000</v>
      </c>
      <c r="P23">
        <v>487287646</v>
      </c>
      <c r="Q23" t="s">
        <v>203</v>
      </c>
      <c r="R23">
        <v>120</v>
      </c>
    </row>
    <row r="24" spans="1:18" x14ac:dyDescent="0.35">
      <c r="A24" t="s">
        <v>204</v>
      </c>
      <c r="B24" t="s">
        <v>205</v>
      </c>
      <c r="C24" t="s">
        <v>206</v>
      </c>
      <c r="D24" t="s">
        <v>207</v>
      </c>
      <c r="E24">
        <v>0.67307692307692302</v>
      </c>
      <c r="F24" t="s">
        <v>34</v>
      </c>
      <c r="G24" t="s">
        <v>66</v>
      </c>
      <c r="H24">
        <v>1980</v>
      </c>
      <c r="I24" t="s">
        <v>208</v>
      </c>
      <c r="J24">
        <v>3900</v>
      </c>
      <c r="K24" t="s">
        <v>209</v>
      </c>
      <c r="L24" t="s">
        <v>210</v>
      </c>
      <c r="M24" t="s">
        <v>211</v>
      </c>
      <c r="N24" t="s">
        <v>39</v>
      </c>
      <c r="O24">
        <v>22000000</v>
      </c>
      <c r="P24">
        <v>15716828</v>
      </c>
      <c r="Q24" t="s">
        <v>40</v>
      </c>
      <c r="R24">
        <v>109</v>
      </c>
    </row>
    <row r="25" spans="1:18" x14ac:dyDescent="0.35">
      <c r="A25" t="s">
        <v>204</v>
      </c>
      <c r="B25" t="s">
        <v>205</v>
      </c>
      <c r="C25" t="s">
        <v>206</v>
      </c>
      <c r="D25" t="s">
        <v>207</v>
      </c>
      <c r="E25">
        <v>0.67307692307692302</v>
      </c>
      <c r="F25" t="s">
        <v>22</v>
      </c>
      <c r="G25" t="s">
        <v>66</v>
      </c>
      <c r="H25">
        <v>2005</v>
      </c>
      <c r="I25" t="s">
        <v>212</v>
      </c>
      <c r="J25">
        <v>304000</v>
      </c>
      <c r="K25" t="s">
        <v>213</v>
      </c>
      <c r="L25" t="s">
        <v>214</v>
      </c>
      <c r="M25" t="s">
        <v>215</v>
      </c>
      <c r="N25" t="s">
        <v>39</v>
      </c>
      <c r="O25">
        <v>126000000</v>
      </c>
      <c r="P25">
        <v>162949164</v>
      </c>
      <c r="Q25" t="s">
        <v>216</v>
      </c>
      <c r="R25">
        <v>136</v>
      </c>
    </row>
    <row r="26" spans="1:18" x14ac:dyDescent="0.35">
      <c r="A26" t="s">
        <v>217</v>
      </c>
      <c r="B26" t="s">
        <v>218</v>
      </c>
      <c r="C26" t="s">
        <v>219</v>
      </c>
      <c r="D26" t="s">
        <v>220</v>
      </c>
      <c r="E26">
        <v>0.76666666666666605</v>
      </c>
      <c r="F26" t="s">
        <v>34</v>
      </c>
      <c r="G26" t="s">
        <v>35</v>
      </c>
      <c r="H26">
        <v>2005</v>
      </c>
      <c r="I26" t="s">
        <v>221</v>
      </c>
      <c r="J26">
        <v>93000</v>
      </c>
      <c r="K26" t="s">
        <v>222</v>
      </c>
      <c r="L26" t="s">
        <v>222</v>
      </c>
      <c r="M26" t="s">
        <v>223</v>
      </c>
      <c r="N26" t="s">
        <v>39</v>
      </c>
      <c r="O26">
        <v>3000000</v>
      </c>
      <c r="P26">
        <v>18637690</v>
      </c>
      <c r="Q26" t="s">
        <v>224</v>
      </c>
      <c r="R26">
        <v>94</v>
      </c>
    </row>
    <row r="27" spans="1:18" x14ac:dyDescent="0.35">
      <c r="A27" t="s">
        <v>225</v>
      </c>
      <c r="B27" t="s">
        <v>226</v>
      </c>
      <c r="C27" t="s">
        <v>227</v>
      </c>
      <c r="D27" t="s">
        <v>228</v>
      </c>
      <c r="E27">
        <v>0.58771929824561397</v>
      </c>
      <c r="F27" t="s">
        <v>34</v>
      </c>
      <c r="G27" t="s">
        <v>45</v>
      </c>
      <c r="H27">
        <v>2005</v>
      </c>
      <c r="I27" t="s">
        <v>229</v>
      </c>
      <c r="J27">
        <v>209000</v>
      </c>
      <c r="K27" t="s">
        <v>230</v>
      </c>
      <c r="L27" t="s">
        <v>230</v>
      </c>
      <c r="M27" t="s">
        <v>215</v>
      </c>
      <c r="N27" t="s">
        <v>28</v>
      </c>
      <c r="O27">
        <v>15000000</v>
      </c>
      <c r="P27">
        <v>85638656</v>
      </c>
      <c r="Q27" t="s">
        <v>231</v>
      </c>
      <c r="R27">
        <v>124</v>
      </c>
    </row>
    <row r="28" spans="1:18" x14ac:dyDescent="0.35">
      <c r="A28" t="s">
        <v>232</v>
      </c>
      <c r="B28" t="s">
        <v>233</v>
      </c>
      <c r="C28" t="s">
        <v>234</v>
      </c>
      <c r="D28" t="s">
        <v>235</v>
      </c>
      <c r="E28">
        <v>0.48809523809523803</v>
      </c>
      <c r="F28" t="s">
        <v>34</v>
      </c>
      <c r="G28" t="s">
        <v>236</v>
      </c>
      <c r="H28">
        <v>2005</v>
      </c>
      <c r="I28" t="s">
        <v>237</v>
      </c>
      <c r="J28">
        <v>172000</v>
      </c>
      <c r="K28" t="s">
        <v>238</v>
      </c>
      <c r="L28" t="s">
        <v>238</v>
      </c>
      <c r="M28" t="s">
        <v>239</v>
      </c>
      <c r="N28" t="s">
        <v>39</v>
      </c>
      <c r="O28">
        <v>4800000</v>
      </c>
      <c r="P28">
        <v>81979826</v>
      </c>
      <c r="Q28" t="s">
        <v>240</v>
      </c>
      <c r="R28">
        <v>94</v>
      </c>
    </row>
    <row r="29" spans="1:18" x14ac:dyDescent="0.35">
      <c r="A29" t="s">
        <v>241</v>
      </c>
      <c r="B29" t="s">
        <v>242</v>
      </c>
      <c r="C29" t="s">
        <v>243</v>
      </c>
      <c r="D29" t="s">
        <v>244</v>
      </c>
      <c r="E29">
        <v>0.64705882352941102</v>
      </c>
      <c r="F29" t="s">
        <v>34</v>
      </c>
      <c r="G29" t="s">
        <v>66</v>
      </c>
      <c r="H29">
        <v>2005</v>
      </c>
      <c r="I29" t="s">
        <v>245</v>
      </c>
      <c r="J29">
        <v>75000</v>
      </c>
      <c r="K29" t="s">
        <v>246</v>
      </c>
      <c r="L29" t="s">
        <v>247</v>
      </c>
      <c r="M29" t="s">
        <v>248</v>
      </c>
      <c r="N29" t="s">
        <v>50</v>
      </c>
      <c r="O29">
        <v>30000000</v>
      </c>
      <c r="P29">
        <v>35294470</v>
      </c>
      <c r="Q29" t="s">
        <v>249</v>
      </c>
      <c r="R29">
        <v>109</v>
      </c>
    </row>
    <row r="30" spans="1:18" x14ac:dyDescent="0.35">
      <c r="A30" t="s">
        <v>250</v>
      </c>
      <c r="B30" t="s">
        <v>251</v>
      </c>
      <c r="C30" t="s">
        <v>252</v>
      </c>
      <c r="D30" t="s">
        <v>253</v>
      </c>
      <c r="E30">
        <v>0.53125</v>
      </c>
      <c r="F30" t="s">
        <v>34</v>
      </c>
      <c r="G30" t="s">
        <v>45</v>
      </c>
      <c r="H30">
        <v>2005</v>
      </c>
      <c r="I30" t="s">
        <v>254</v>
      </c>
      <c r="J30">
        <v>156000</v>
      </c>
      <c r="K30" t="s">
        <v>255</v>
      </c>
      <c r="L30" t="s">
        <v>256</v>
      </c>
      <c r="M30" t="s">
        <v>257</v>
      </c>
      <c r="N30" t="s">
        <v>39</v>
      </c>
      <c r="O30">
        <v>950000</v>
      </c>
      <c r="P30">
        <v>7022209</v>
      </c>
      <c r="Q30" t="s">
        <v>258</v>
      </c>
      <c r="R30">
        <v>104</v>
      </c>
    </row>
    <row r="31" spans="1:18" x14ac:dyDescent="0.35">
      <c r="A31" t="s">
        <v>259</v>
      </c>
      <c r="B31" t="s">
        <v>260</v>
      </c>
      <c r="C31" t="s">
        <v>261</v>
      </c>
      <c r="D31" t="s">
        <v>262</v>
      </c>
      <c r="E31">
        <v>1</v>
      </c>
      <c r="F31" t="s">
        <v>56</v>
      </c>
      <c r="G31" t="s">
        <v>35</v>
      </c>
      <c r="H31">
        <v>2005</v>
      </c>
      <c r="I31" t="s">
        <v>263</v>
      </c>
      <c r="J31">
        <v>56000</v>
      </c>
      <c r="K31" t="s">
        <v>264</v>
      </c>
      <c r="L31" t="s">
        <v>265</v>
      </c>
      <c r="M31" t="s">
        <v>266</v>
      </c>
      <c r="N31" t="s">
        <v>39</v>
      </c>
      <c r="O31">
        <v>25000000</v>
      </c>
      <c r="P31">
        <v>42013878</v>
      </c>
      <c r="Q31" t="s">
        <v>267</v>
      </c>
      <c r="R31">
        <v>119</v>
      </c>
    </row>
    <row r="32" spans="1:18" x14ac:dyDescent="0.35">
      <c r="A32" t="s">
        <v>268</v>
      </c>
      <c r="B32" t="s">
        <v>269</v>
      </c>
      <c r="C32" t="s">
        <v>270</v>
      </c>
      <c r="D32" t="s">
        <v>271</v>
      </c>
      <c r="E32">
        <v>0.75</v>
      </c>
      <c r="F32" t="s">
        <v>22</v>
      </c>
      <c r="G32" t="s">
        <v>35</v>
      </c>
      <c r="H32">
        <v>2005</v>
      </c>
      <c r="I32" t="s">
        <v>272</v>
      </c>
      <c r="J32">
        <v>167000</v>
      </c>
      <c r="K32" t="s">
        <v>273</v>
      </c>
      <c r="L32" t="s">
        <v>274</v>
      </c>
      <c r="M32" t="s">
        <v>275</v>
      </c>
      <c r="N32" t="s">
        <v>39</v>
      </c>
      <c r="O32">
        <v>82000000</v>
      </c>
      <c r="P32">
        <v>191466556</v>
      </c>
      <c r="Q32" t="s">
        <v>121</v>
      </c>
      <c r="R32">
        <v>113</v>
      </c>
    </row>
    <row r="33" spans="1:18" x14ac:dyDescent="0.35">
      <c r="A33" t="s">
        <v>276</v>
      </c>
      <c r="B33" t="s">
        <v>277</v>
      </c>
      <c r="C33" t="s">
        <v>278</v>
      </c>
      <c r="D33" t="s">
        <v>279</v>
      </c>
      <c r="E33">
        <v>0.73015873015873001</v>
      </c>
      <c r="F33" t="s">
        <v>22</v>
      </c>
      <c r="G33" t="s">
        <v>280</v>
      </c>
      <c r="H33">
        <v>2005</v>
      </c>
      <c r="I33" t="s">
        <v>36</v>
      </c>
      <c r="J33">
        <v>115000</v>
      </c>
      <c r="K33" t="s">
        <v>281</v>
      </c>
      <c r="L33" t="s">
        <v>282</v>
      </c>
      <c r="M33" t="s">
        <v>283</v>
      </c>
      <c r="N33" t="s">
        <v>39</v>
      </c>
      <c r="O33">
        <v>26000000</v>
      </c>
      <c r="P33">
        <v>96258201</v>
      </c>
      <c r="Q33" t="s">
        <v>216</v>
      </c>
      <c r="R33">
        <v>85</v>
      </c>
    </row>
    <row r="34" spans="1:18" x14ac:dyDescent="0.35">
      <c r="A34" t="s">
        <v>284</v>
      </c>
      <c r="B34" t="s">
        <v>285</v>
      </c>
      <c r="C34" t="s">
        <v>286</v>
      </c>
      <c r="D34" t="s">
        <v>287</v>
      </c>
      <c r="E34">
        <v>0.61904761904761896</v>
      </c>
      <c r="F34" t="s">
        <v>34</v>
      </c>
      <c r="G34" t="s">
        <v>236</v>
      </c>
      <c r="H34">
        <v>2005</v>
      </c>
      <c r="I34" t="s">
        <v>126</v>
      </c>
      <c r="J34">
        <v>118000</v>
      </c>
      <c r="K34" t="s">
        <v>288</v>
      </c>
      <c r="L34" t="s">
        <v>289</v>
      </c>
      <c r="M34" t="s">
        <v>290</v>
      </c>
      <c r="N34" t="s">
        <v>291</v>
      </c>
      <c r="O34">
        <v>40000000</v>
      </c>
      <c r="P34">
        <v>68766121</v>
      </c>
      <c r="Q34" t="s">
        <v>29</v>
      </c>
      <c r="R34">
        <v>113</v>
      </c>
    </row>
    <row r="35" spans="1:18" x14ac:dyDescent="0.35">
      <c r="A35" t="s">
        <v>292</v>
      </c>
      <c r="B35" t="s">
        <v>293</v>
      </c>
      <c r="C35" t="s">
        <v>294</v>
      </c>
      <c r="D35" t="s">
        <v>295</v>
      </c>
      <c r="E35">
        <v>0.77108433734939696</v>
      </c>
      <c r="F35" t="s">
        <v>34</v>
      </c>
      <c r="G35" t="s">
        <v>66</v>
      </c>
      <c r="H35">
        <v>2005</v>
      </c>
      <c r="I35" t="s">
        <v>296</v>
      </c>
      <c r="J35">
        <v>138000</v>
      </c>
      <c r="K35" t="s">
        <v>297</v>
      </c>
      <c r="L35" t="s">
        <v>298</v>
      </c>
      <c r="M35" t="s">
        <v>299</v>
      </c>
      <c r="N35" t="s">
        <v>39</v>
      </c>
      <c r="O35">
        <v>45000000</v>
      </c>
      <c r="P35">
        <v>92374674</v>
      </c>
      <c r="Q35" t="s">
        <v>121</v>
      </c>
      <c r="R35">
        <v>109</v>
      </c>
    </row>
    <row r="36" spans="1:18" x14ac:dyDescent="0.35">
      <c r="A36" t="s">
        <v>300</v>
      </c>
      <c r="B36" t="s">
        <v>301</v>
      </c>
      <c r="C36" t="s">
        <v>302</v>
      </c>
      <c r="D36" t="s">
        <v>303</v>
      </c>
      <c r="E36">
        <v>0.73809523809523803</v>
      </c>
      <c r="F36" t="s">
        <v>22</v>
      </c>
      <c r="G36" t="s">
        <v>35</v>
      </c>
      <c r="H36">
        <v>2005</v>
      </c>
      <c r="I36" t="s">
        <v>304</v>
      </c>
      <c r="J36">
        <v>76000</v>
      </c>
      <c r="K36" t="s">
        <v>305</v>
      </c>
      <c r="L36" t="s">
        <v>306</v>
      </c>
      <c r="M36" t="s">
        <v>307</v>
      </c>
      <c r="N36" t="s">
        <v>39</v>
      </c>
      <c r="O36">
        <v>50000000</v>
      </c>
      <c r="P36">
        <v>111069515</v>
      </c>
      <c r="Q36" t="s">
        <v>29</v>
      </c>
      <c r="R36">
        <v>104</v>
      </c>
    </row>
    <row r="37" spans="1:18" x14ac:dyDescent="0.35">
      <c r="A37" t="s">
        <v>308</v>
      </c>
      <c r="B37" t="s">
        <v>309</v>
      </c>
      <c r="C37" t="s">
        <v>310</v>
      </c>
      <c r="D37" t="s">
        <v>311</v>
      </c>
      <c r="E37">
        <v>0.65476190476190399</v>
      </c>
      <c r="F37" t="s">
        <v>22</v>
      </c>
      <c r="G37" t="s">
        <v>91</v>
      </c>
      <c r="H37">
        <v>2005</v>
      </c>
      <c r="I37" t="s">
        <v>312</v>
      </c>
      <c r="J37">
        <v>101000</v>
      </c>
      <c r="K37" t="s">
        <v>313</v>
      </c>
      <c r="L37" t="s">
        <v>314</v>
      </c>
      <c r="M37" t="s">
        <v>315</v>
      </c>
      <c r="N37" t="s">
        <v>28</v>
      </c>
      <c r="O37">
        <v>80000000</v>
      </c>
      <c r="P37">
        <v>162944923</v>
      </c>
      <c r="Q37" t="s">
        <v>40</v>
      </c>
      <c r="R37">
        <v>128</v>
      </c>
    </row>
    <row r="38" spans="1:18" x14ac:dyDescent="0.35">
      <c r="A38" t="s">
        <v>316</v>
      </c>
      <c r="B38" t="s">
        <v>317</v>
      </c>
      <c r="C38" t="s">
        <v>318</v>
      </c>
      <c r="D38" t="s">
        <v>319</v>
      </c>
      <c r="E38">
        <v>0.77586206896551702</v>
      </c>
      <c r="F38" t="s">
        <v>22</v>
      </c>
      <c r="G38" t="s">
        <v>320</v>
      </c>
      <c r="H38">
        <v>2005</v>
      </c>
      <c r="I38" t="s">
        <v>24</v>
      </c>
      <c r="J38">
        <v>239000</v>
      </c>
      <c r="K38" t="s">
        <v>321</v>
      </c>
      <c r="L38" t="s">
        <v>322</v>
      </c>
      <c r="M38" t="s">
        <v>323</v>
      </c>
      <c r="N38" t="s">
        <v>39</v>
      </c>
      <c r="O38">
        <v>28000000</v>
      </c>
      <c r="P38">
        <v>186797986</v>
      </c>
      <c r="Q38" t="s">
        <v>324</v>
      </c>
      <c r="R38">
        <v>136</v>
      </c>
    </row>
    <row r="39" spans="1:18" x14ac:dyDescent="0.35">
      <c r="A39" t="s">
        <v>325</v>
      </c>
      <c r="B39" t="s">
        <v>326</v>
      </c>
      <c r="C39" t="s">
        <v>327</v>
      </c>
      <c r="D39" t="s">
        <v>328</v>
      </c>
      <c r="E39">
        <v>0.828125</v>
      </c>
      <c r="F39" t="s">
        <v>22</v>
      </c>
      <c r="G39" t="s">
        <v>320</v>
      </c>
      <c r="H39">
        <v>2005</v>
      </c>
      <c r="I39" t="s">
        <v>329</v>
      </c>
      <c r="J39">
        <v>53000</v>
      </c>
      <c r="K39" t="s">
        <v>330</v>
      </c>
      <c r="L39" t="s">
        <v>331</v>
      </c>
      <c r="M39" t="s">
        <v>332</v>
      </c>
      <c r="N39" t="s">
        <v>39</v>
      </c>
      <c r="O39">
        <v>25000000</v>
      </c>
      <c r="P39">
        <v>13411957</v>
      </c>
      <c r="Q39" t="s">
        <v>51</v>
      </c>
      <c r="R39">
        <v>107</v>
      </c>
    </row>
    <row r="40" spans="1:18" x14ac:dyDescent="0.35">
      <c r="A40" t="s">
        <v>333</v>
      </c>
      <c r="B40" t="s">
        <v>334</v>
      </c>
      <c r="C40" t="s">
        <v>335</v>
      </c>
      <c r="D40" t="s">
        <v>336</v>
      </c>
      <c r="E40">
        <v>0.55855855855855796</v>
      </c>
      <c r="F40" t="s">
        <v>34</v>
      </c>
      <c r="G40" t="s">
        <v>66</v>
      </c>
      <c r="H40">
        <v>2005</v>
      </c>
      <c r="I40" t="s">
        <v>237</v>
      </c>
      <c r="J40">
        <v>216000</v>
      </c>
      <c r="K40" t="s">
        <v>118</v>
      </c>
      <c r="L40" t="s">
        <v>337</v>
      </c>
      <c r="M40" t="s">
        <v>338</v>
      </c>
      <c r="N40" t="s">
        <v>39</v>
      </c>
      <c r="O40">
        <v>70000000</v>
      </c>
      <c r="P40">
        <v>130982129</v>
      </c>
      <c r="Q40" t="s">
        <v>216</v>
      </c>
      <c r="R40">
        <v>164</v>
      </c>
    </row>
    <row r="41" spans="1:18" x14ac:dyDescent="0.35">
      <c r="A41" t="s">
        <v>339</v>
      </c>
      <c r="B41" t="s">
        <v>340</v>
      </c>
      <c r="C41" t="s">
        <v>341</v>
      </c>
      <c r="D41" t="s">
        <v>342</v>
      </c>
      <c r="E41">
        <v>0.79104477611940205</v>
      </c>
      <c r="F41" t="s">
        <v>34</v>
      </c>
      <c r="G41" t="s">
        <v>35</v>
      </c>
      <c r="H41">
        <v>2005</v>
      </c>
      <c r="I41" t="s">
        <v>24</v>
      </c>
      <c r="J41">
        <v>219000</v>
      </c>
      <c r="K41" t="s">
        <v>343</v>
      </c>
      <c r="L41" t="s">
        <v>344</v>
      </c>
      <c r="M41" t="s">
        <v>345</v>
      </c>
      <c r="N41" t="s">
        <v>39</v>
      </c>
      <c r="O41">
        <v>15000000</v>
      </c>
      <c r="P41">
        <v>15785148</v>
      </c>
      <c r="Q41" t="s">
        <v>29</v>
      </c>
      <c r="R41">
        <v>103</v>
      </c>
    </row>
    <row r="42" spans="1:18" x14ac:dyDescent="0.35">
      <c r="A42" t="s">
        <v>346</v>
      </c>
      <c r="B42" t="s">
        <v>347</v>
      </c>
      <c r="C42" t="s">
        <v>348</v>
      </c>
      <c r="D42" t="s">
        <v>349</v>
      </c>
      <c r="E42">
        <v>0.66336633663366296</v>
      </c>
      <c r="F42" t="s">
        <v>34</v>
      </c>
      <c r="G42" t="s">
        <v>45</v>
      </c>
      <c r="H42">
        <v>2005</v>
      </c>
      <c r="I42" t="s">
        <v>350</v>
      </c>
      <c r="J42">
        <v>135000</v>
      </c>
      <c r="K42" t="s">
        <v>351</v>
      </c>
      <c r="L42" t="s">
        <v>352</v>
      </c>
      <c r="M42" t="s">
        <v>353</v>
      </c>
      <c r="N42" t="s">
        <v>28</v>
      </c>
      <c r="O42">
        <v>25000000</v>
      </c>
      <c r="P42">
        <v>82468097</v>
      </c>
      <c r="Q42" t="s">
        <v>61</v>
      </c>
      <c r="R42">
        <v>129</v>
      </c>
    </row>
    <row r="43" spans="1:18" x14ac:dyDescent="0.35">
      <c r="A43" t="s">
        <v>354</v>
      </c>
      <c r="B43" t="s">
        <v>355</v>
      </c>
      <c r="C43" t="s">
        <v>356</v>
      </c>
      <c r="D43" t="s">
        <v>357</v>
      </c>
      <c r="E43">
        <v>0.79166666666666596</v>
      </c>
      <c r="F43" t="s">
        <v>56</v>
      </c>
      <c r="G43" t="s">
        <v>66</v>
      </c>
      <c r="H43">
        <v>2005</v>
      </c>
      <c r="I43" t="s">
        <v>358</v>
      </c>
      <c r="J43">
        <v>90000</v>
      </c>
      <c r="K43" t="s">
        <v>359</v>
      </c>
      <c r="L43" t="s">
        <v>360</v>
      </c>
      <c r="M43" t="s">
        <v>361</v>
      </c>
      <c r="N43" t="s">
        <v>362</v>
      </c>
      <c r="O43">
        <v>56000000</v>
      </c>
      <c r="P43">
        <v>198636868</v>
      </c>
      <c r="Q43" t="s">
        <v>363</v>
      </c>
      <c r="R43">
        <v>95</v>
      </c>
    </row>
    <row r="44" spans="1:18" x14ac:dyDescent="0.35">
      <c r="A44" t="s">
        <v>364</v>
      </c>
      <c r="B44" t="s">
        <v>365</v>
      </c>
      <c r="C44" t="s">
        <v>366</v>
      </c>
      <c r="D44" t="s">
        <v>367</v>
      </c>
      <c r="E44">
        <v>0.64912280701754299</v>
      </c>
      <c r="F44" t="s">
        <v>34</v>
      </c>
      <c r="G44" t="s">
        <v>45</v>
      </c>
      <c r="H44">
        <v>2005</v>
      </c>
      <c r="I44" t="s">
        <v>188</v>
      </c>
      <c r="J44">
        <v>228000</v>
      </c>
      <c r="K44" t="s">
        <v>368</v>
      </c>
      <c r="L44" t="s">
        <v>369</v>
      </c>
      <c r="M44" t="s">
        <v>370</v>
      </c>
      <c r="N44" t="s">
        <v>362</v>
      </c>
      <c r="O44">
        <v>32000000</v>
      </c>
      <c r="P44">
        <v>61385065</v>
      </c>
      <c r="Q44" t="s">
        <v>112</v>
      </c>
      <c r="R44">
        <v>96</v>
      </c>
    </row>
    <row r="45" spans="1:18" x14ac:dyDescent="0.35">
      <c r="A45" t="s">
        <v>371</v>
      </c>
      <c r="B45" t="s">
        <v>372</v>
      </c>
      <c r="C45" t="s">
        <v>373</v>
      </c>
      <c r="D45" t="s">
        <v>374</v>
      </c>
      <c r="E45">
        <v>0.5</v>
      </c>
      <c r="F45" t="s">
        <v>34</v>
      </c>
      <c r="G45" t="s">
        <v>236</v>
      </c>
      <c r="H45">
        <v>2005</v>
      </c>
      <c r="I45" t="s">
        <v>212</v>
      </c>
      <c r="J45">
        <v>95000</v>
      </c>
      <c r="K45" t="s">
        <v>375</v>
      </c>
      <c r="L45" t="s">
        <v>375</v>
      </c>
      <c r="M45" t="s">
        <v>376</v>
      </c>
      <c r="N45" t="s">
        <v>39</v>
      </c>
      <c r="O45">
        <v>7000000</v>
      </c>
      <c r="P45">
        <v>20901859</v>
      </c>
      <c r="Q45" t="s">
        <v>258</v>
      </c>
      <c r="R45">
        <v>107</v>
      </c>
    </row>
    <row r="46" spans="1:18" x14ac:dyDescent="0.35">
      <c r="A46" t="s">
        <v>377</v>
      </c>
      <c r="B46" t="s">
        <v>378</v>
      </c>
      <c r="C46" t="s">
        <v>379</v>
      </c>
      <c r="D46" t="s">
        <v>380</v>
      </c>
      <c r="E46">
        <v>0.71844660194174703</v>
      </c>
      <c r="F46" t="s">
        <v>22</v>
      </c>
      <c r="G46" t="s">
        <v>35</v>
      </c>
      <c r="H46">
        <v>2005</v>
      </c>
      <c r="I46" t="s">
        <v>381</v>
      </c>
      <c r="J46">
        <v>301000</v>
      </c>
      <c r="K46" t="s">
        <v>382</v>
      </c>
      <c r="L46" t="s">
        <v>383</v>
      </c>
      <c r="M46" t="s">
        <v>384</v>
      </c>
      <c r="N46" t="s">
        <v>39</v>
      </c>
      <c r="O46">
        <v>70000000</v>
      </c>
      <c r="P46">
        <v>371594210</v>
      </c>
      <c r="Q46" t="s">
        <v>51</v>
      </c>
      <c r="R46">
        <v>118</v>
      </c>
    </row>
    <row r="47" spans="1:18" x14ac:dyDescent="0.35">
      <c r="A47" t="s">
        <v>385</v>
      </c>
      <c r="B47" t="s">
        <v>386</v>
      </c>
      <c r="C47" t="s">
        <v>387</v>
      </c>
      <c r="D47" t="s">
        <v>388</v>
      </c>
      <c r="E47">
        <v>0.8</v>
      </c>
      <c r="F47" t="s">
        <v>56</v>
      </c>
      <c r="G47" t="s">
        <v>23</v>
      </c>
      <c r="H47">
        <v>2005</v>
      </c>
      <c r="I47" t="s">
        <v>389</v>
      </c>
      <c r="J47">
        <v>22000</v>
      </c>
      <c r="K47" t="s">
        <v>390</v>
      </c>
      <c r="L47" t="s">
        <v>391</v>
      </c>
      <c r="M47" t="s">
        <v>392</v>
      </c>
      <c r="N47" t="s">
        <v>28</v>
      </c>
      <c r="O47">
        <v>4000000</v>
      </c>
      <c r="P47">
        <v>866999</v>
      </c>
      <c r="Q47" t="s">
        <v>393</v>
      </c>
      <c r="R47">
        <v>101</v>
      </c>
    </row>
    <row r="48" spans="1:18" x14ac:dyDescent="0.35">
      <c r="A48" t="s">
        <v>394</v>
      </c>
      <c r="B48" t="s">
        <v>395</v>
      </c>
      <c r="C48" t="s">
        <v>396</v>
      </c>
      <c r="D48" t="s">
        <v>397</v>
      </c>
      <c r="E48">
        <v>0.72340425531914898</v>
      </c>
      <c r="F48" t="s">
        <v>22</v>
      </c>
      <c r="G48" t="s">
        <v>45</v>
      </c>
      <c r="H48">
        <v>2005</v>
      </c>
      <c r="I48" t="s">
        <v>57</v>
      </c>
      <c r="J48">
        <v>49000</v>
      </c>
      <c r="K48" t="s">
        <v>398</v>
      </c>
      <c r="L48" t="s">
        <v>399</v>
      </c>
      <c r="M48" t="s">
        <v>400</v>
      </c>
      <c r="N48" t="s">
        <v>39</v>
      </c>
      <c r="O48">
        <v>40000000</v>
      </c>
      <c r="P48">
        <v>31670620</v>
      </c>
      <c r="Q48" t="s">
        <v>401</v>
      </c>
      <c r="R48">
        <v>135</v>
      </c>
    </row>
    <row r="49" spans="1:18" x14ac:dyDescent="0.35">
      <c r="A49" t="s">
        <v>402</v>
      </c>
      <c r="B49" t="s">
        <v>403</v>
      </c>
      <c r="C49" t="s">
        <v>404</v>
      </c>
      <c r="D49" t="s">
        <v>405</v>
      </c>
      <c r="E49">
        <v>0.72727272727272696</v>
      </c>
      <c r="F49" t="s">
        <v>56</v>
      </c>
      <c r="G49" t="s">
        <v>406</v>
      </c>
      <c r="H49">
        <v>2005</v>
      </c>
      <c r="I49" t="s">
        <v>407</v>
      </c>
      <c r="J49">
        <v>137000</v>
      </c>
      <c r="K49" t="s">
        <v>408</v>
      </c>
      <c r="L49" t="s">
        <v>409</v>
      </c>
      <c r="M49" t="s">
        <v>410</v>
      </c>
      <c r="N49" t="s">
        <v>39</v>
      </c>
      <c r="O49">
        <v>75000000</v>
      </c>
      <c r="P49">
        <v>262511490</v>
      </c>
      <c r="Q49" t="s">
        <v>411</v>
      </c>
      <c r="R49">
        <v>91</v>
      </c>
    </row>
    <row r="50" spans="1:18" x14ac:dyDescent="0.35">
      <c r="A50" t="s">
        <v>412</v>
      </c>
      <c r="B50" t="s">
        <v>413</v>
      </c>
      <c r="C50" t="s">
        <v>414</v>
      </c>
      <c r="D50" t="s">
        <v>415</v>
      </c>
      <c r="E50">
        <v>0.59354838709677404</v>
      </c>
      <c r="F50" t="s">
        <v>34</v>
      </c>
      <c r="G50" t="s">
        <v>66</v>
      </c>
      <c r="H50">
        <v>2005</v>
      </c>
      <c r="I50" t="s">
        <v>416</v>
      </c>
      <c r="J50">
        <v>179000</v>
      </c>
      <c r="K50" t="s">
        <v>417</v>
      </c>
      <c r="L50" t="s">
        <v>418</v>
      </c>
      <c r="M50" t="s">
        <v>86</v>
      </c>
      <c r="N50" t="s">
        <v>39</v>
      </c>
      <c r="O50">
        <v>72000000</v>
      </c>
      <c r="P50">
        <v>97076152</v>
      </c>
      <c r="Q50" t="s">
        <v>40</v>
      </c>
      <c r="R50">
        <v>125</v>
      </c>
    </row>
    <row r="51" spans="1:18" x14ac:dyDescent="0.35">
      <c r="A51" t="s">
        <v>419</v>
      </c>
      <c r="B51" t="s">
        <v>420</v>
      </c>
      <c r="C51" t="s">
        <v>421</v>
      </c>
      <c r="D51" t="s">
        <v>422</v>
      </c>
      <c r="E51">
        <v>0.74418604651162701</v>
      </c>
      <c r="F51" t="s">
        <v>22</v>
      </c>
      <c r="G51" t="s">
        <v>66</v>
      </c>
      <c r="H51">
        <v>2005</v>
      </c>
      <c r="I51" t="s">
        <v>188</v>
      </c>
      <c r="J51">
        <v>74000</v>
      </c>
      <c r="K51" t="s">
        <v>423</v>
      </c>
      <c r="L51" t="s">
        <v>424</v>
      </c>
      <c r="M51" t="s">
        <v>425</v>
      </c>
      <c r="N51" t="s">
        <v>39</v>
      </c>
      <c r="O51">
        <v>50000000</v>
      </c>
      <c r="P51">
        <v>46117696</v>
      </c>
      <c r="Q51" t="s">
        <v>51</v>
      </c>
      <c r="R51">
        <v>110</v>
      </c>
    </row>
    <row r="52" spans="1:18" x14ac:dyDescent="0.35">
      <c r="A52" t="s">
        <v>426</v>
      </c>
      <c r="B52" t="s">
        <v>427</v>
      </c>
      <c r="C52" t="s">
        <v>428</v>
      </c>
      <c r="D52" t="s">
        <v>429</v>
      </c>
      <c r="E52">
        <v>0.710280373831775</v>
      </c>
      <c r="F52" t="s">
        <v>34</v>
      </c>
      <c r="G52" t="s">
        <v>236</v>
      </c>
      <c r="H52">
        <v>2005</v>
      </c>
      <c r="I52" t="s">
        <v>430</v>
      </c>
      <c r="J52">
        <v>239000</v>
      </c>
      <c r="K52" t="s">
        <v>431</v>
      </c>
      <c r="L52" t="s">
        <v>432</v>
      </c>
      <c r="M52" t="s">
        <v>433</v>
      </c>
      <c r="N52" t="s">
        <v>362</v>
      </c>
      <c r="O52">
        <v>4000000</v>
      </c>
      <c r="P52">
        <v>147748505</v>
      </c>
      <c r="Q52" t="s">
        <v>434</v>
      </c>
      <c r="R52">
        <v>93</v>
      </c>
    </row>
    <row r="53" spans="1:18" x14ac:dyDescent="0.35">
      <c r="A53" t="s">
        <v>435</v>
      </c>
      <c r="B53" t="s">
        <v>436</v>
      </c>
      <c r="C53" t="s">
        <v>437</v>
      </c>
      <c r="D53" t="s">
        <v>438</v>
      </c>
      <c r="E53">
        <v>0</v>
      </c>
      <c r="F53" t="s">
        <v>34</v>
      </c>
      <c r="G53" t="s">
        <v>66</v>
      </c>
      <c r="H53">
        <v>2005</v>
      </c>
      <c r="I53" t="s">
        <v>439</v>
      </c>
      <c r="J53">
        <v>92000</v>
      </c>
      <c r="K53" t="s">
        <v>440</v>
      </c>
      <c r="L53" t="s">
        <v>441</v>
      </c>
      <c r="M53" t="s">
        <v>442</v>
      </c>
      <c r="N53" t="s">
        <v>50</v>
      </c>
      <c r="P53">
        <v>7155807</v>
      </c>
      <c r="Q53" t="s">
        <v>443</v>
      </c>
      <c r="R53">
        <v>111</v>
      </c>
    </row>
    <row r="54" spans="1:18" x14ac:dyDescent="0.35">
      <c r="A54" t="s">
        <v>444</v>
      </c>
      <c r="B54" t="s">
        <v>445</v>
      </c>
      <c r="C54" t="s">
        <v>446</v>
      </c>
      <c r="D54" t="s">
        <v>447</v>
      </c>
      <c r="E54">
        <v>0.765625</v>
      </c>
      <c r="F54" t="s">
        <v>22</v>
      </c>
      <c r="G54" t="s">
        <v>320</v>
      </c>
      <c r="H54">
        <v>2005</v>
      </c>
      <c r="I54" t="s">
        <v>448</v>
      </c>
      <c r="J54">
        <v>133000</v>
      </c>
      <c r="K54" t="s">
        <v>449</v>
      </c>
      <c r="L54" t="s">
        <v>450</v>
      </c>
      <c r="M54" t="s">
        <v>451</v>
      </c>
      <c r="N54" t="s">
        <v>39</v>
      </c>
      <c r="O54">
        <v>30000000</v>
      </c>
      <c r="P54">
        <v>76669554</v>
      </c>
      <c r="Q54" t="s">
        <v>444</v>
      </c>
      <c r="R54">
        <v>136</v>
      </c>
    </row>
    <row r="55" spans="1:18" x14ac:dyDescent="0.35">
      <c r="A55" t="s">
        <v>452</v>
      </c>
      <c r="B55" t="s">
        <v>453</v>
      </c>
      <c r="C55" t="s">
        <v>454</v>
      </c>
      <c r="D55" t="s">
        <v>455</v>
      </c>
      <c r="E55">
        <v>0.54385964912280704</v>
      </c>
      <c r="F55" t="s">
        <v>22</v>
      </c>
      <c r="G55" t="s">
        <v>45</v>
      </c>
      <c r="H55">
        <v>2005</v>
      </c>
      <c r="I55" t="s">
        <v>168</v>
      </c>
      <c r="J55">
        <v>60000</v>
      </c>
      <c r="K55" t="s">
        <v>456</v>
      </c>
      <c r="L55" t="s">
        <v>457</v>
      </c>
      <c r="M55" t="s">
        <v>458</v>
      </c>
      <c r="N55" t="s">
        <v>39</v>
      </c>
      <c r="O55">
        <v>30000000</v>
      </c>
      <c r="P55">
        <v>68357079</v>
      </c>
      <c r="Q55" t="s">
        <v>163</v>
      </c>
      <c r="R55">
        <v>105</v>
      </c>
    </row>
    <row r="56" spans="1:18" x14ac:dyDescent="0.35">
      <c r="A56" t="s">
        <v>459</v>
      </c>
      <c r="B56" t="s">
        <v>460</v>
      </c>
      <c r="C56" t="s">
        <v>461</v>
      </c>
      <c r="D56" t="s">
        <v>462</v>
      </c>
      <c r="E56">
        <v>0.57894736842105199</v>
      </c>
      <c r="F56" t="s">
        <v>34</v>
      </c>
      <c r="G56" t="s">
        <v>66</v>
      </c>
      <c r="H56">
        <v>2005</v>
      </c>
      <c r="I56" t="s">
        <v>463</v>
      </c>
      <c r="J56">
        <v>300000</v>
      </c>
      <c r="K56" t="s">
        <v>464</v>
      </c>
      <c r="L56" t="s">
        <v>464</v>
      </c>
      <c r="M56" t="s">
        <v>465</v>
      </c>
      <c r="N56" t="s">
        <v>50</v>
      </c>
      <c r="O56">
        <v>50000000</v>
      </c>
      <c r="P56">
        <v>72617068</v>
      </c>
      <c r="Q56" t="s">
        <v>466</v>
      </c>
      <c r="R56">
        <v>122</v>
      </c>
    </row>
    <row r="57" spans="1:18" x14ac:dyDescent="0.35">
      <c r="A57" t="s">
        <v>467</v>
      </c>
      <c r="B57" t="s">
        <v>468</v>
      </c>
      <c r="C57" t="s">
        <v>469</v>
      </c>
      <c r="D57" t="s">
        <v>470</v>
      </c>
      <c r="E57">
        <v>0.77027027027026995</v>
      </c>
      <c r="F57" t="s">
        <v>56</v>
      </c>
      <c r="G57" t="s">
        <v>66</v>
      </c>
      <c r="H57">
        <v>2005</v>
      </c>
      <c r="I57" t="s">
        <v>471</v>
      </c>
      <c r="J57">
        <v>97000</v>
      </c>
      <c r="K57" t="s">
        <v>472</v>
      </c>
      <c r="L57" t="s">
        <v>473</v>
      </c>
      <c r="M57" t="s">
        <v>474</v>
      </c>
      <c r="N57" t="s">
        <v>39</v>
      </c>
      <c r="O57">
        <v>65000000</v>
      </c>
      <c r="P57">
        <v>65079104</v>
      </c>
      <c r="Q57" t="s">
        <v>51</v>
      </c>
      <c r="R57">
        <v>101</v>
      </c>
    </row>
    <row r="58" spans="1:18" x14ac:dyDescent="0.35">
      <c r="A58" t="s">
        <v>475</v>
      </c>
      <c r="B58" t="s">
        <v>476</v>
      </c>
      <c r="C58" t="s">
        <v>477</v>
      </c>
      <c r="D58" t="s">
        <v>478</v>
      </c>
      <c r="E58">
        <v>0.66494845360824695</v>
      </c>
      <c r="F58" t="s">
        <v>34</v>
      </c>
      <c r="G58" t="s">
        <v>91</v>
      </c>
      <c r="H58">
        <v>2005</v>
      </c>
      <c r="I58" t="s">
        <v>479</v>
      </c>
      <c r="J58">
        <v>16000</v>
      </c>
      <c r="K58" t="s">
        <v>480</v>
      </c>
      <c r="L58" t="s">
        <v>481</v>
      </c>
      <c r="M58" t="s">
        <v>482</v>
      </c>
      <c r="N58" t="s">
        <v>39</v>
      </c>
      <c r="O58">
        <v>900000</v>
      </c>
      <c r="P58">
        <v>381420</v>
      </c>
      <c r="Q58" t="s">
        <v>483</v>
      </c>
      <c r="R58">
        <v>96</v>
      </c>
    </row>
    <row r="59" spans="1:18" x14ac:dyDescent="0.35">
      <c r="A59" t="s">
        <v>484</v>
      </c>
      <c r="B59" t="s">
        <v>485</v>
      </c>
      <c r="C59" t="s">
        <v>486</v>
      </c>
      <c r="D59" t="s">
        <v>487</v>
      </c>
      <c r="E59">
        <v>0.59183673469387699</v>
      </c>
      <c r="F59" t="s">
        <v>34</v>
      </c>
      <c r="G59" t="s">
        <v>236</v>
      </c>
      <c r="H59">
        <v>2005</v>
      </c>
      <c r="I59" t="s">
        <v>488</v>
      </c>
      <c r="J59">
        <v>107000</v>
      </c>
      <c r="K59" t="s">
        <v>489</v>
      </c>
      <c r="L59" t="s">
        <v>490</v>
      </c>
      <c r="M59" t="s">
        <v>223</v>
      </c>
      <c r="N59" t="s">
        <v>39</v>
      </c>
      <c r="O59">
        <v>19000000</v>
      </c>
      <c r="P59">
        <v>107516369</v>
      </c>
      <c r="Q59" t="s">
        <v>491</v>
      </c>
      <c r="R59">
        <v>90</v>
      </c>
    </row>
    <row r="60" spans="1:18" x14ac:dyDescent="0.35">
      <c r="A60" t="s">
        <v>492</v>
      </c>
      <c r="B60" t="s">
        <v>493</v>
      </c>
      <c r="C60" t="s">
        <v>494</v>
      </c>
      <c r="D60" t="s">
        <v>495</v>
      </c>
      <c r="E60">
        <v>0.88</v>
      </c>
      <c r="F60" t="s">
        <v>22</v>
      </c>
      <c r="G60" t="s">
        <v>35</v>
      </c>
      <c r="H60">
        <v>2005</v>
      </c>
      <c r="I60" t="s">
        <v>358</v>
      </c>
      <c r="J60">
        <v>68000</v>
      </c>
      <c r="K60" t="s">
        <v>496</v>
      </c>
      <c r="L60" t="s">
        <v>497</v>
      </c>
      <c r="M60" t="s">
        <v>498</v>
      </c>
      <c r="N60" t="s">
        <v>39</v>
      </c>
      <c r="O60">
        <v>53000000</v>
      </c>
      <c r="P60">
        <v>95763716</v>
      </c>
      <c r="Q60" t="s">
        <v>491</v>
      </c>
      <c r="R60">
        <v>118</v>
      </c>
    </row>
    <row r="61" spans="1:18" x14ac:dyDescent="0.35">
      <c r="A61" t="s">
        <v>499</v>
      </c>
      <c r="B61" t="s">
        <v>500</v>
      </c>
      <c r="C61" t="s">
        <v>501</v>
      </c>
      <c r="D61" t="s">
        <v>502</v>
      </c>
      <c r="E61">
        <v>0.752941176470588</v>
      </c>
      <c r="F61" t="s">
        <v>22</v>
      </c>
      <c r="G61" t="s">
        <v>35</v>
      </c>
      <c r="H61">
        <v>2005</v>
      </c>
      <c r="I61" t="s">
        <v>57</v>
      </c>
      <c r="J61">
        <v>109000</v>
      </c>
      <c r="K61" t="s">
        <v>503</v>
      </c>
      <c r="L61" t="s">
        <v>504</v>
      </c>
      <c r="M61" t="s">
        <v>223</v>
      </c>
      <c r="N61" t="s">
        <v>505</v>
      </c>
      <c r="P61">
        <v>51024243</v>
      </c>
      <c r="Q61" t="s">
        <v>506</v>
      </c>
      <c r="R61">
        <v>96</v>
      </c>
    </row>
    <row r="62" spans="1:18" x14ac:dyDescent="0.35">
      <c r="A62" t="s">
        <v>507</v>
      </c>
      <c r="B62" t="s">
        <v>508</v>
      </c>
      <c r="C62" t="s">
        <v>509</v>
      </c>
      <c r="D62" t="s">
        <v>510</v>
      </c>
      <c r="E62">
        <v>1</v>
      </c>
      <c r="F62" t="s">
        <v>56</v>
      </c>
      <c r="G62" t="s">
        <v>35</v>
      </c>
      <c r="H62">
        <v>2005</v>
      </c>
      <c r="I62" t="s">
        <v>57</v>
      </c>
      <c r="J62">
        <v>27000</v>
      </c>
      <c r="K62" t="s">
        <v>511</v>
      </c>
      <c r="L62" t="s">
        <v>512</v>
      </c>
      <c r="M62" t="s">
        <v>513</v>
      </c>
      <c r="N62" t="s">
        <v>39</v>
      </c>
      <c r="O62">
        <v>45000000</v>
      </c>
      <c r="P62">
        <v>72662923</v>
      </c>
      <c r="Q62" t="s">
        <v>121</v>
      </c>
      <c r="R62">
        <v>88</v>
      </c>
    </row>
    <row r="63" spans="1:18" x14ac:dyDescent="0.35">
      <c r="A63" t="s">
        <v>514</v>
      </c>
      <c r="B63" t="s">
        <v>515</v>
      </c>
      <c r="C63" t="s">
        <v>516</v>
      </c>
      <c r="D63" t="s">
        <v>517</v>
      </c>
      <c r="E63">
        <v>0.74358974358974295</v>
      </c>
      <c r="F63" t="s">
        <v>22</v>
      </c>
      <c r="G63" t="s">
        <v>320</v>
      </c>
      <c r="H63">
        <v>2005</v>
      </c>
      <c r="I63" t="s">
        <v>329</v>
      </c>
      <c r="J63">
        <v>179000</v>
      </c>
      <c r="K63" t="s">
        <v>518</v>
      </c>
      <c r="L63" t="s">
        <v>519</v>
      </c>
      <c r="M63" t="s">
        <v>520</v>
      </c>
      <c r="N63" t="s">
        <v>39</v>
      </c>
      <c r="O63">
        <v>88000000</v>
      </c>
      <c r="P63">
        <v>108539911</v>
      </c>
      <c r="Q63" t="s">
        <v>40</v>
      </c>
      <c r="R63">
        <v>144</v>
      </c>
    </row>
    <row r="64" spans="1:18" x14ac:dyDescent="0.35">
      <c r="A64" t="s">
        <v>521</v>
      </c>
      <c r="B64" t="s">
        <v>522</v>
      </c>
      <c r="C64" t="s">
        <v>523</v>
      </c>
      <c r="D64" t="s">
        <v>524</v>
      </c>
      <c r="E64">
        <v>0.581395348837209</v>
      </c>
      <c r="F64" t="s">
        <v>22</v>
      </c>
      <c r="G64" t="s">
        <v>66</v>
      </c>
      <c r="H64">
        <v>2005</v>
      </c>
      <c r="I64" t="s">
        <v>525</v>
      </c>
      <c r="J64">
        <v>118000</v>
      </c>
      <c r="K64" t="s">
        <v>526</v>
      </c>
      <c r="L64" t="s">
        <v>527</v>
      </c>
      <c r="M64" t="s">
        <v>528</v>
      </c>
      <c r="N64" t="s">
        <v>39</v>
      </c>
      <c r="O64">
        <v>88000000</v>
      </c>
      <c r="P64">
        <v>105316267</v>
      </c>
      <c r="Q64" t="s">
        <v>95</v>
      </c>
      <c r="R64">
        <v>118</v>
      </c>
    </row>
    <row r="65" spans="1:18" x14ac:dyDescent="0.35">
      <c r="A65" t="s">
        <v>529</v>
      </c>
      <c r="B65" t="s">
        <v>530</v>
      </c>
      <c r="C65" t="s">
        <v>531</v>
      </c>
      <c r="D65" t="s">
        <v>532</v>
      </c>
      <c r="E65">
        <v>0.69536423841059603</v>
      </c>
      <c r="F65" t="s">
        <v>56</v>
      </c>
      <c r="G65" t="s">
        <v>406</v>
      </c>
      <c r="H65">
        <v>2005</v>
      </c>
      <c r="I65" t="s">
        <v>533</v>
      </c>
      <c r="J65">
        <v>251000</v>
      </c>
      <c r="K65" t="s">
        <v>534</v>
      </c>
      <c r="L65" t="s">
        <v>534</v>
      </c>
      <c r="M65" t="s">
        <v>535</v>
      </c>
      <c r="N65" t="s">
        <v>39</v>
      </c>
      <c r="O65">
        <v>40000000</v>
      </c>
      <c r="P65">
        <v>118090836</v>
      </c>
      <c r="Q65" t="s">
        <v>29</v>
      </c>
      <c r="R65">
        <v>77</v>
      </c>
    </row>
    <row r="66" spans="1:18" x14ac:dyDescent="0.35">
      <c r="A66" t="s">
        <v>536</v>
      </c>
      <c r="B66" t="s">
        <v>537</v>
      </c>
      <c r="C66" t="s">
        <v>538</v>
      </c>
      <c r="D66" t="s">
        <v>539</v>
      </c>
      <c r="E66">
        <v>0.76470588235294101</v>
      </c>
      <c r="F66" t="s">
        <v>34</v>
      </c>
      <c r="G66" t="s">
        <v>66</v>
      </c>
      <c r="H66">
        <v>2005</v>
      </c>
      <c r="I66" t="s">
        <v>540</v>
      </c>
      <c r="J66">
        <v>195000</v>
      </c>
      <c r="K66" t="s">
        <v>541</v>
      </c>
      <c r="L66" t="s">
        <v>441</v>
      </c>
      <c r="M66" t="s">
        <v>442</v>
      </c>
      <c r="N66" t="s">
        <v>50</v>
      </c>
      <c r="O66">
        <v>32000000</v>
      </c>
      <c r="P66">
        <v>89083229</v>
      </c>
      <c r="Q66" t="s">
        <v>443</v>
      </c>
      <c r="R66">
        <v>87</v>
      </c>
    </row>
    <row r="67" spans="1:18" x14ac:dyDescent="0.35">
      <c r="A67" t="s">
        <v>542</v>
      </c>
      <c r="B67" t="s">
        <v>543</v>
      </c>
      <c r="C67" t="s">
        <v>544</v>
      </c>
      <c r="D67" t="s">
        <v>545</v>
      </c>
      <c r="E67">
        <v>0.78048780487804803</v>
      </c>
      <c r="F67" t="s">
        <v>34</v>
      </c>
      <c r="G67" t="s">
        <v>91</v>
      </c>
      <c r="H67">
        <v>2005</v>
      </c>
      <c r="I67" t="s">
        <v>221</v>
      </c>
      <c r="J67">
        <v>44000</v>
      </c>
      <c r="K67" t="s">
        <v>546</v>
      </c>
      <c r="L67" t="s">
        <v>547</v>
      </c>
      <c r="M67" t="s">
        <v>193</v>
      </c>
      <c r="N67" t="s">
        <v>39</v>
      </c>
      <c r="O67">
        <v>35000000</v>
      </c>
      <c r="P67">
        <v>30526509</v>
      </c>
      <c r="Q67" t="s">
        <v>40</v>
      </c>
      <c r="R67">
        <v>122</v>
      </c>
    </row>
    <row r="68" spans="1:18" x14ac:dyDescent="0.35">
      <c r="A68" t="s">
        <v>548</v>
      </c>
      <c r="B68" t="s">
        <v>549</v>
      </c>
      <c r="C68" t="s">
        <v>550</v>
      </c>
      <c r="D68" t="s">
        <v>551</v>
      </c>
      <c r="E68">
        <v>0.73333333333333295</v>
      </c>
      <c r="F68" t="s">
        <v>22</v>
      </c>
      <c r="G68" t="s">
        <v>320</v>
      </c>
      <c r="H68">
        <v>2005</v>
      </c>
      <c r="I68" t="s">
        <v>229</v>
      </c>
      <c r="J68">
        <v>84000</v>
      </c>
      <c r="K68" t="s">
        <v>552</v>
      </c>
      <c r="L68" t="s">
        <v>552</v>
      </c>
      <c r="M68" t="s">
        <v>553</v>
      </c>
      <c r="N68" t="s">
        <v>39</v>
      </c>
      <c r="O68">
        <v>30000000</v>
      </c>
      <c r="P68">
        <v>49334775</v>
      </c>
      <c r="Q68" t="s">
        <v>112</v>
      </c>
      <c r="R68">
        <v>135</v>
      </c>
    </row>
    <row r="69" spans="1:18" x14ac:dyDescent="0.35">
      <c r="A69" t="s">
        <v>554</v>
      </c>
      <c r="B69" t="s">
        <v>555</v>
      </c>
      <c r="C69" t="s">
        <v>556</v>
      </c>
      <c r="D69" t="s">
        <v>557</v>
      </c>
      <c r="E69">
        <v>0.70879120879120805</v>
      </c>
      <c r="F69" t="s">
        <v>34</v>
      </c>
      <c r="G69" t="s">
        <v>66</v>
      </c>
      <c r="H69">
        <v>2005</v>
      </c>
      <c r="I69" t="s">
        <v>558</v>
      </c>
      <c r="J69">
        <v>103000</v>
      </c>
      <c r="K69" t="s">
        <v>559</v>
      </c>
      <c r="L69" t="s">
        <v>559</v>
      </c>
      <c r="M69" t="s">
        <v>560</v>
      </c>
      <c r="N69" t="s">
        <v>39</v>
      </c>
      <c r="O69">
        <v>475000</v>
      </c>
      <c r="P69">
        <v>3947579</v>
      </c>
      <c r="Q69" t="s">
        <v>561</v>
      </c>
      <c r="R69">
        <v>110</v>
      </c>
    </row>
    <row r="70" spans="1:18" x14ac:dyDescent="0.35">
      <c r="A70" t="s">
        <v>562</v>
      </c>
      <c r="B70" t="s">
        <v>563</v>
      </c>
      <c r="C70" t="s">
        <v>564</v>
      </c>
      <c r="D70" t="s">
        <v>565</v>
      </c>
      <c r="E70">
        <v>0.58333333333333304</v>
      </c>
      <c r="F70" t="s">
        <v>34</v>
      </c>
      <c r="G70" t="s">
        <v>236</v>
      </c>
      <c r="H70">
        <v>2005</v>
      </c>
      <c r="I70" t="s">
        <v>566</v>
      </c>
      <c r="J70">
        <v>69000</v>
      </c>
      <c r="K70" t="s">
        <v>567</v>
      </c>
      <c r="L70" t="s">
        <v>567</v>
      </c>
      <c r="M70" t="s">
        <v>568</v>
      </c>
      <c r="N70" t="s">
        <v>291</v>
      </c>
      <c r="O70">
        <v>1000000</v>
      </c>
      <c r="P70">
        <v>30894796</v>
      </c>
      <c r="Q70" t="s">
        <v>569</v>
      </c>
      <c r="R70">
        <v>99</v>
      </c>
    </row>
    <row r="71" spans="1:18" x14ac:dyDescent="0.35">
      <c r="A71" t="s">
        <v>570</v>
      </c>
      <c r="B71" t="s">
        <v>571</v>
      </c>
      <c r="C71" t="s">
        <v>572</v>
      </c>
      <c r="D71" t="s">
        <v>573</v>
      </c>
      <c r="E71">
        <v>0.77528089887640395</v>
      </c>
      <c r="F71" t="s">
        <v>34</v>
      </c>
      <c r="G71" t="s">
        <v>35</v>
      </c>
      <c r="H71">
        <v>2005</v>
      </c>
      <c r="I71" t="s">
        <v>237</v>
      </c>
      <c r="J71">
        <v>21000</v>
      </c>
      <c r="K71" t="s">
        <v>574</v>
      </c>
      <c r="L71" t="s">
        <v>574</v>
      </c>
      <c r="M71" t="s">
        <v>575</v>
      </c>
      <c r="N71" t="s">
        <v>576</v>
      </c>
      <c r="P71">
        <v>3942254</v>
      </c>
      <c r="Q71" t="s">
        <v>577</v>
      </c>
      <c r="R71">
        <v>128</v>
      </c>
    </row>
    <row r="72" spans="1:18" x14ac:dyDescent="0.35">
      <c r="A72" t="s">
        <v>578</v>
      </c>
      <c r="B72" t="s">
        <v>579</v>
      </c>
      <c r="C72" t="s">
        <v>580</v>
      </c>
      <c r="D72" t="s">
        <v>581</v>
      </c>
      <c r="E72">
        <v>0.46753246753246702</v>
      </c>
      <c r="F72" t="s">
        <v>22</v>
      </c>
      <c r="G72" t="s">
        <v>45</v>
      </c>
      <c r="H72">
        <v>2005</v>
      </c>
      <c r="I72" t="s">
        <v>582</v>
      </c>
      <c r="J72">
        <v>122000</v>
      </c>
      <c r="K72" t="s">
        <v>583</v>
      </c>
      <c r="L72" t="s">
        <v>584</v>
      </c>
      <c r="M72" t="s">
        <v>585</v>
      </c>
      <c r="N72" t="s">
        <v>39</v>
      </c>
      <c r="O72">
        <v>19000000</v>
      </c>
      <c r="P72">
        <v>145166804</v>
      </c>
      <c r="Q72" t="s">
        <v>586</v>
      </c>
      <c r="R72">
        <v>119</v>
      </c>
    </row>
    <row r="73" spans="1:18" x14ac:dyDescent="0.35">
      <c r="A73" t="s">
        <v>587</v>
      </c>
      <c r="B73" t="s">
        <v>588</v>
      </c>
      <c r="C73" t="s">
        <v>589</v>
      </c>
      <c r="D73" t="s">
        <v>590</v>
      </c>
      <c r="E73">
        <v>0.64052287581699296</v>
      </c>
      <c r="F73" t="s">
        <v>22</v>
      </c>
      <c r="G73" t="s">
        <v>66</v>
      </c>
      <c r="H73">
        <v>2005</v>
      </c>
      <c r="I73" t="s">
        <v>448</v>
      </c>
      <c r="J73">
        <v>89000</v>
      </c>
      <c r="K73" t="s">
        <v>591</v>
      </c>
      <c r="L73" t="s">
        <v>592</v>
      </c>
      <c r="M73" t="s">
        <v>593</v>
      </c>
      <c r="N73" t="s">
        <v>362</v>
      </c>
      <c r="O73">
        <v>43000000</v>
      </c>
      <c r="P73">
        <v>56995646</v>
      </c>
      <c r="Q73" t="s">
        <v>130</v>
      </c>
      <c r="R73">
        <v>97</v>
      </c>
    </row>
    <row r="74" spans="1:18" x14ac:dyDescent="0.35">
      <c r="A74" t="s">
        <v>594</v>
      </c>
      <c r="B74" t="s">
        <v>595</v>
      </c>
      <c r="C74" t="s">
        <v>596</v>
      </c>
      <c r="D74" t="s">
        <v>597</v>
      </c>
      <c r="E74">
        <v>0.62337662337662303</v>
      </c>
      <c r="F74" t="s">
        <v>34</v>
      </c>
      <c r="G74" t="s">
        <v>66</v>
      </c>
      <c r="H74">
        <v>2005</v>
      </c>
      <c r="I74" t="s">
        <v>598</v>
      </c>
      <c r="J74">
        <v>110000</v>
      </c>
      <c r="K74" t="s">
        <v>599</v>
      </c>
      <c r="L74" t="s">
        <v>600</v>
      </c>
      <c r="M74" t="s">
        <v>601</v>
      </c>
      <c r="N74" t="s">
        <v>28</v>
      </c>
      <c r="O74">
        <v>60000000</v>
      </c>
      <c r="P74">
        <v>58072119</v>
      </c>
      <c r="Q74" t="s">
        <v>602</v>
      </c>
      <c r="R74">
        <v>105</v>
      </c>
    </row>
    <row r="75" spans="1:18" x14ac:dyDescent="0.35">
      <c r="A75" t="s">
        <v>603</v>
      </c>
      <c r="B75" t="s">
        <v>604</v>
      </c>
      <c r="C75" t="s">
        <v>605</v>
      </c>
      <c r="D75" t="s">
        <v>606</v>
      </c>
      <c r="E75">
        <v>0.5</v>
      </c>
      <c r="F75" t="s">
        <v>56</v>
      </c>
      <c r="G75" t="s">
        <v>66</v>
      </c>
      <c r="H75">
        <v>2005</v>
      </c>
      <c r="I75" t="s">
        <v>430</v>
      </c>
      <c r="J75">
        <v>95000</v>
      </c>
      <c r="K75" t="s">
        <v>607</v>
      </c>
      <c r="L75" t="s">
        <v>608</v>
      </c>
      <c r="M75" t="s">
        <v>609</v>
      </c>
      <c r="N75" t="s">
        <v>39</v>
      </c>
      <c r="O75">
        <v>75000000</v>
      </c>
      <c r="P75">
        <v>142400065</v>
      </c>
      <c r="Q75" t="s">
        <v>51</v>
      </c>
      <c r="R75">
        <v>129</v>
      </c>
    </row>
    <row r="76" spans="1:18" x14ac:dyDescent="0.35">
      <c r="A76" t="s">
        <v>610</v>
      </c>
      <c r="B76" t="s">
        <v>611</v>
      </c>
      <c r="C76" t="s">
        <v>612</v>
      </c>
      <c r="D76" t="s">
        <v>613</v>
      </c>
      <c r="E76">
        <v>0.61538461538461497</v>
      </c>
      <c r="F76" t="s">
        <v>56</v>
      </c>
      <c r="G76" t="s">
        <v>23</v>
      </c>
      <c r="H76">
        <v>2005</v>
      </c>
      <c r="I76" t="s">
        <v>614</v>
      </c>
      <c r="J76">
        <v>56000</v>
      </c>
      <c r="K76" t="s">
        <v>359</v>
      </c>
      <c r="L76" t="s">
        <v>615</v>
      </c>
      <c r="M76" t="s">
        <v>616</v>
      </c>
      <c r="N76" t="s">
        <v>39</v>
      </c>
      <c r="O76">
        <v>60000000</v>
      </c>
      <c r="P76">
        <v>130154568</v>
      </c>
      <c r="Q76" t="s">
        <v>130</v>
      </c>
      <c r="R76">
        <v>94</v>
      </c>
    </row>
    <row r="77" spans="1:18" x14ac:dyDescent="0.35">
      <c r="A77" t="s">
        <v>617</v>
      </c>
      <c r="B77" t="s">
        <v>618</v>
      </c>
      <c r="C77" t="s">
        <v>619</v>
      </c>
      <c r="D77" t="s">
        <v>620</v>
      </c>
      <c r="E77">
        <v>0.64102564102564097</v>
      </c>
      <c r="F77" t="s">
        <v>22</v>
      </c>
      <c r="G77" t="s">
        <v>66</v>
      </c>
      <c r="H77">
        <v>2005</v>
      </c>
      <c r="I77" t="s">
        <v>621</v>
      </c>
      <c r="J77">
        <v>125000</v>
      </c>
      <c r="K77" t="s">
        <v>622</v>
      </c>
      <c r="L77" t="s">
        <v>623</v>
      </c>
      <c r="M77" t="s">
        <v>624</v>
      </c>
      <c r="N77" t="s">
        <v>39</v>
      </c>
      <c r="O77">
        <v>62000000</v>
      </c>
      <c r="P77">
        <v>53321673</v>
      </c>
      <c r="Q77" t="s">
        <v>121</v>
      </c>
      <c r="R77">
        <v>93</v>
      </c>
    </row>
    <row r="78" spans="1:18" x14ac:dyDescent="0.35">
      <c r="A78" t="s">
        <v>625</v>
      </c>
      <c r="B78" t="s">
        <v>626</v>
      </c>
      <c r="C78" t="s">
        <v>627</v>
      </c>
      <c r="D78" t="s">
        <v>628</v>
      </c>
      <c r="E78">
        <v>0.58333333333333304</v>
      </c>
      <c r="F78" t="s">
        <v>56</v>
      </c>
      <c r="G78" t="s">
        <v>35</v>
      </c>
      <c r="H78">
        <v>2005</v>
      </c>
      <c r="I78" t="s">
        <v>135</v>
      </c>
      <c r="J78">
        <v>53000</v>
      </c>
      <c r="K78" t="s">
        <v>629</v>
      </c>
      <c r="L78" t="s">
        <v>630</v>
      </c>
      <c r="M78" t="s">
        <v>631</v>
      </c>
      <c r="N78" t="s">
        <v>39</v>
      </c>
      <c r="O78">
        <v>84000000</v>
      </c>
      <c r="P78">
        <v>59981548</v>
      </c>
      <c r="Q78" t="s">
        <v>112</v>
      </c>
      <c r="R78">
        <v>94</v>
      </c>
    </row>
    <row r="79" spans="1:18" x14ac:dyDescent="0.35">
      <c r="A79" t="s">
        <v>632</v>
      </c>
      <c r="B79" t="s">
        <v>633</v>
      </c>
      <c r="C79" t="s">
        <v>634</v>
      </c>
      <c r="D79" t="s">
        <v>635</v>
      </c>
      <c r="E79">
        <v>0.70833333333333304</v>
      </c>
      <c r="F79" t="s">
        <v>22</v>
      </c>
      <c r="G79" t="s">
        <v>35</v>
      </c>
      <c r="H79">
        <v>2005</v>
      </c>
      <c r="I79" t="s">
        <v>566</v>
      </c>
      <c r="J79">
        <v>42000</v>
      </c>
      <c r="K79" t="s">
        <v>636</v>
      </c>
      <c r="L79" t="s">
        <v>637</v>
      </c>
      <c r="M79" t="s">
        <v>638</v>
      </c>
      <c r="N79" t="s">
        <v>39</v>
      </c>
      <c r="O79">
        <v>45000000</v>
      </c>
      <c r="P79">
        <v>38075318</v>
      </c>
      <c r="Q79" t="s">
        <v>40</v>
      </c>
      <c r="R79">
        <v>134</v>
      </c>
    </row>
    <row r="80" spans="1:18" x14ac:dyDescent="0.35">
      <c r="A80" t="s">
        <v>639</v>
      </c>
      <c r="B80" t="s">
        <v>640</v>
      </c>
      <c r="C80" t="s">
        <v>641</v>
      </c>
      <c r="D80" t="s">
        <v>642</v>
      </c>
      <c r="E80">
        <v>0.6</v>
      </c>
      <c r="F80" t="s">
        <v>22</v>
      </c>
      <c r="G80" t="s">
        <v>35</v>
      </c>
      <c r="H80">
        <v>2005</v>
      </c>
      <c r="I80" t="s">
        <v>46</v>
      </c>
      <c r="J80">
        <v>36000</v>
      </c>
      <c r="K80" t="s">
        <v>643</v>
      </c>
      <c r="L80" t="s">
        <v>644</v>
      </c>
      <c r="M80" t="s">
        <v>645</v>
      </c>
      <c r="N80" t="s">
        <v>39</v>
      </c>
      <c r="P80">
        <v>40442443</v>
      </c>
      <c r="Q80" t="s">
        <v>646</v>
      </c>
      <c r="R80">
        <v>94</v>
      </c>
    </row>
    <row r="81" spans="1:18" x14ac:dyDescent="0.35">
      <c r="A81" t="s">
        <v>647</v>
      </c>
      <c r="B81" t="s">
        <v>648</v>
      </c>
      <c r="C81" t="s">
        <v>649</v>
      </c>
      <c r="D81" t="s">
        <v>650</v>
      </c>
      <c r="E81">
        <v>0.679245283018867</v>
      </c>
      <c r="F81" t="s">
        <v>22</v>
      </c>
      <c r="G81" t="s">
        <v>66</v>
      </c>
      <c r="H81">
        <v>2005</v>
      </c>
      <c r="I81" t="s">
        <v>525</v>
      </c>
      <c r="J81">
        <v>36000</v>
      </c>
      <c r="K81" t="s">
        <v>651</v>
      </c>
      <c r="L81" t="s">
        <v>652</v>
      </c>
      <c r="M81" t="s">
        <v>653</v>
      </c>
      <c r="N81" t="s">
        <v>39</v>
      </c>
      <c r="O81">
        <v>30000000</v>
      </c>
      <c r="P81">
        <v>33296457</v>
      </c>
      <c r="Q81" t="s">
        <v>586</v>
      </c>
      <c r="R81">
        <v>97</v>
      </c>
    </row>
    <row r="82" spans="1:18" x14ac:dyDescent="0.35">
      <c r="A82" t="s">
        <v>654</v>
      </c>
      <c r="B82" t="s">
        <v>655</v>
      </c>
      <c r="C82" t="s">
        <v>656</v>
      </c>
      <c r="D82" t="s">
        <v>657</v>
      </c>
      <c r="E82">
        <v>0.73333333333333295</v>
      </c>
      <c r="F82" t="s">
        <v>34</v>
      </c>
      <c r="G82" t="s">
        <v>35</v>
      </c>
      <c r="H82">
        <v>2005</v>
      </c>
      <c r="I82" t="s">
        <v>525</v>
      </c>
      <c r="J82">
        <v>100000</v>
      </c>
      <c r="K82" t="s">
        <v>658</v>
      </c>
      <c r="L82" t="s">
        <v>658</v>
      </c>
      <c r="M82" t="s">
        <v>659</v>
      </c>
      <c r="N82" t="s">
        <v>50</v>
      </c>
      <c r="O82">
        <v>10000000</v>
      </c>
      <c r="P82">
        <v>47329961</v>
      </c>
      <c r="Q82" t="s">
        <v>61</v>
      </c>
      <c r="R82">
        <v>106</v>
      </c>
    </row>
    <row r="83" spans="1:18" x14ac:dyDescent="0.35">
      <c r="A83" t="s">
        <v>660</v>
      </c>
      <c r="B83" t="s">
        <v>661</v>
      </c>
      <c r="C83" t="s">
        <v>662</v>
      </c>
      <c r="D83" t="s">
        <v>663</v>
      </c>
      <c r="E83">
        <v>0.713043478260869</v>
      </c>
      <c r="F83" t="s">
        <v>22</v>
      </c>
      <c r="G83" t="s">
        <v>35</v>
      </c>
      <c r="H83">
        <v>2005</v>
      </c>
      <c r="I83" t="s">
        <v>614</v>
      </c>
      <c r="J83">
        <v>139000</v>
      </c>
      <c r="K83" t="s">
        <v>664</v>
      </c>
      <c r="L83" t="s">
        <v>37</v>
      </c>
      <c r="M83" t="s">
        <v>665</v>
      </c>
      <c r="N83" t="s">
        <v>39</v>
      </c>
      <c r="O83">
        <v>100000000</v>
      </c>
      <c r="P83">
        <v>204681899</v>
      </c>
      <c r="Q83" t="s">
        <v>51</v>
      </c>
      <c r="R83">
        <v>90</v>
      </c>
    </row>
    <row r="84" spans="1:18" x14ac:dyDescent="0.35">
      <c r="A84" t="s">
        <v>666</v>
      </c>
      <c r="B84" t="s">
        <v>667</v>
      </c>
      <c r="C84" t="s">
        <v>668</v>
      </c>
      <c r="D84" t="s">
        <v>669</v>
      </c>
      <c r="E84">
        <v>0.79411764705882304</v>
      </c>
      <c r="F84" t="s">
        <v>34</v>
      </c>
      <c r="G84" t="s">
        <v>35</v>
      </c>
      <c r="H84">
        <v>2005</v>
      </c>
      <c r="I84" t="s">
        <v>670</v>
      </c>
      <c r="J84">
        <v>31000</v>
      </c>
      <c r="K84" t="s">
        <v>671</v>
      </c>
      <c r="L84" t="s">
        <v>671</v>
      </c>
      <c r="M84" t="s">
        <v>653</v>
      </c>
      <c r="N84" t="s">
        <v>28</v>
      </c>
      <c r="O84">
        <v>7900000</v>
      </c>
      <c r="P84">
        <v>2635305</v>
      </c>
      <c r="Q84" t="s">
        <v>231</v>
      </c>
      <c r="R84">
        <v>90</v>
      </c>
    </row>
    <row r="85" spans="1:18" x14ac:dyDescent="0.35">
      <c r="A85" t="s">
        <v>672</v>
      </c>
      <c r="B85" t="s">
        <v>673</v>
      </c>
      <c r="C85" t="s">
        <v>674</v>
      </c>
      <c r="D85" t="s">
        <v>675</v>
      </c>
      <c r="E85">
        <v>0.53333333333333299</v>
      </c>
      <c r="F85" t="s">
        <v>22</v>
      </c>
      <c r="G85" t="s">
        <v>35</v>
      </c>
      <c r="H85">
        <v>2005</v>
      </c>
      <c r="I85" t="s">
        <v>676</v>
      </c>
      <c r="J85">
        <v>63000</v>
      </c>
      <c r="K85" t="s">
        <v>677</v>
      </c>
      <c r="L85" t="s">
        <v>677</v>
      </c>
      <c r="M85" t="s">
        <v>678</v>
      </c>
      <c r="N85" t="s">
        <v>39</v>
      </c>
      <c r="O85">
        <v>18000000</v>
      </c>
      <c r="P85">
        <v>92884429</v>
      </c>
      <c r="Q85" t="s">
        <v>672</v>
      </c>
      <c r="R85">
        <v>103</v>
      </c>
    </row>
    <row r="86" spans="1:18" x14ac:dyDescent="0.35">
      <c r="A86" t="s">
        <v>679</v>
      </c>
      <c r="B86" t="s">
        <v>680</v>
      </c>
      <c r="C86" t="s">
        <v>681</v>
      </c>
      <c r="D86" t="s">
        <v>682</v>
      </c>
      <c r="E86">
        <v>0.79245283018867896</v>
      </c>
      <c r="F86" t="s">
        <v>22</v>
      </c>
      <c r="G86" t="s">
        <v>35</v>
      </c>
      <c r="H86">
        <v>2005</v>
      </c>
      <c r="I86" t="s">
        <v>463</v>
      </c>
      <c r="J86">
        <v>101000</v>
      </c>
      <c r="K86" t="s">
        <v>683</v>
      </c>
      <c r="L86" t="s">
        <v>684</v>
      </c>
      <c r="M86" t="s">
        <v>685</v>
      </c>
      <c r="N86" t="s">
        <v>39</v>
      </c>
      <c r="O86">
        <v>58000000</v>
      </c>
      <c r="P86">
        <v>102854431</v>
      </c>
      <c r="Q86" t="s">
        <v>216</v>
      </c>
      <c r="R86">
        <v>95</v>
      </c>
    </row>
    <row r="87" spans="1:18" x14ac:dyDescent="0.35">
      <c r="A87" t="s">
        <v>686</v>
      </c>
      <c r="B87" t="s">
        <v>687</v>
      </c>
      <c r="C87" t="s">
        <v>688</v>
      </c>
      <c r="D87" t="s">
        <v>689</v>
      </c>
      <c r="E87">
        <v>0.75</v>
      </c>
      <c r="F87" t="s">
        <v>34</v>
      </c>
      <c r="G87" t="s">
        <v>320</v>
      </c>
      <c r="H87">
        <v>2005</v>
      </c>
      <c r="I87" t="s">
        <v>690</v>
      </c>
      <c r="J87">
        <v>128000</v>
      </c>
      <c r="K87" t="s">
        <v>691</v>
      </c>
      <c r="L87" t="s">
        <v>692</v>
      </c>
      <c r="M87" t="s">
        <v>693</v>
      </c>
      <c r="N87" t="s">
        <v>39</v>
      </c>
      <c r="O87">
        <v>7000000</v>
      </c>
      <c r="P87">
        <v>49327405</v>
      </c>
      <c r="Q87" t="s">
        <v>694</v>
      </c>
      <c r="R87">
        <v>114</v>
      </c>
    </row>
    <row r="88" spans="1:18" x14ac:dyDescent="0.35">
      <c r="A88" t="s">
        <v>695</v>
      </c>
      <c r="B88" t="s">
        <v>696</v>
      </c>
      <c r="C88" t="s">
        <v>697</v>
      </c>
      <c r="D88" t="s">
        <v>698</v>
      </c>
      <c r="E88">
        <v>0.67058823529411704</v>
      </c>
      <c r="F88" t="s">
        <v>22</v>
      </c>
      <c r="G88" t="s">
        <v>45</v>
      </c>
      <c r="H88">
        <v>2005</v>
      </c>
      <c r="I88" t="s">
        <v>699</v>
      </c>
      <c r="J88">
        <v>108000</v>
      </c>
      <c r="K88" t="s">
        <v>700</v>
      </c>
      <c r="L88" t="s">
        <v>527</v>
      </c>
      <c r="M88" t="s">
        <v>701</v>
      </c>
      <c r="N88" t="s">
        <v>39</v>
      </c>
      <c r="O88">
        <v>43000000</v>
      </c>
      <c r="P88">
        <v>93983911</v>
      </c>
      <c r="Q88" t="s">
        <v>40</v>
      </c>
      <c r="R88">
        <v>104</v>
      </c>
    </row>
    <row r="89" spans="1:18" x14ac:dyDescent="0.35">
      <c r="A89" t="s">
        <v>702</v>
      </c>
      <c r="B89" t="s">
        <v>703</v>
      </c>
      <c r="C89" t="s">
        <v>704</v>
      </c>
      <c r="D89" t="s">
        <v>705</v>
      </c>
      <c r="E89">
        <v>0.76470588235294101</v>
      </c>
      <c r="F89" t="s">
        <v>34</v>
      </c>
      <c r="G89" t="s">
        <v>35</v>
      </c>
      <c r="H89">
        <v>2005</v>
      </c>
      <c r="I89" t="s">
        <v>676</v>
      </c>
      <c r="J89">
        <v>80000</v>
      </c>
      <c r="K89" t="s">
        <v>706</v>
      </c>
      <c r="L89" t="s">
        <v>706</v>
      </c>
      <c r="M89" t="s">
        <v>707</v>
      </c>
      <c r="N89" t="s">
        <v>39</v>
      </c>
      <c r="O89">
        <v>1500000</v>
      </c>
      <c r="P89">
        <v>11098131</v>
      </c>
      <c r="Q89" t="s">
        <v>708</v>
      </c>
      <c r="R89">
        <v>81</v>
      </c>
    </row>
    <row r="90" spans="1:18" x14ac:dyDescent="0.35">
      <c r="A90" t="s">
        <v>709</v>
      </c>
      <c r="B90" t="s">
        <v>710</v>
      </c>
      <c r="C90" t="s">
        <v>711</v>
      </c>
      <c r="D90" t="s">
        <v>712</v>
      </c>
      <c r="E90">
        <v>1</v>
      </c>
      <c r="F90" t="s">
        <v>34</v>
      </c>
      <c r="G90" t="s">
        <v>236</v>
      </c>
      <c r="H90">
        <v>2005</v>
      </c>
      <c r="I90" t="s">
        <v>713</v>
      </c>
      <c r="J90">
        <v>93000</v>
      </c>
      <c r="K90" t="s">
        <v>714</v>
      </c>
      <c r="L90" t="s">
        <v>714</v>
      </c>
      <c r="M90" t="s">
        <v>715</v>
      </c>
      <c r="N90" t="s">
        <v>39</v>
      </c>
      <c r="O90">
        <v>15000000</v>
      </c>
      <c r="P90">
        <v>47074133</v>
      </c>
      <c r="Q90" t="s">
        <v>40</v>
      </c>
      <c r="R90">
        <v>93</v>
      </c>
    </row>
    <row r="91" spans="1:18" x14ac:dyDescent="0.35">
      <c r="A91" t="s">
        <v>716</v>
      </c>
      <c r="B91" t="s">
        <v>717</v>
      </c>
      <c r="C91" t="s">
        <v>718</v>
      </c>
      <c r="D91" t="s">
        <v>719</v>
      </c>
      <c r="E91">
        <v>0.96296296296296202</v>
      </c>
      <c r="F91" t="s">
        <v>56</v>
      </c>
      <c r="G91" t="s">
        <v>35</v>
      </c>
      <c r="H91">
        <v>1995</v>
      </c>
      <c r="I91" t="s">
        <v>720</v>
      </c>
      <c r="J91">
        <v>8900</v>
      </c>
      <c r="K91" t="s">
        <v>721</v>
      </c>
      <c r="L91" t="s">
        <v>722</v>
      </c>
      <c r="M91" t="s">
        <v>723</v>
      </c>
      <c r="N91" t="s">
        <v>39</v>
      </c>
      <c r="P91">
        <v>40070995</v>
      </c>
      <c r="Q91" t="s">
        <v>724</v>
      </c>
      <c r="R91">
        <v>96</v>
      </c>
    </row>
    <row r="92" spans="1:18" x14ac:dyDescent="0.35">
      <c r="A92" t="s">
        <v>716</v>
      </c>
      <c r="B92" t="s">
        <v>717</v>
      </c>
      <c r="C92" t="s">
        <v>718</v>
      </c>
      <c r="D92" t="s">
        <v>719</v>
      </c>
      <c r="E92">
        <v>0.96296296296296202</v>
      </c>
      <c r="F92" t="s">
        <v>22</v>
      </c>
      <c r="G92" t="s">
        <v>35</v>
      </c>
      <c r="H92">
        <v>2005</v>
      </c>
      <c r="I92" t="s">
        <v>725</v>
      </c>
      <c r="J92">
        <v>23000</v>
      </c>
      <c r="K92" t="s">
        <v>726</v>
      </c>
      <c r="L92" t="s">
        <v>727</v>
      </c>
      <c r="M92" t="s">
        <v>728</v>
      </c>
      <c r="N92" t="s">
        <v>39</v>
      </c>
      <c r="O92">
        <v>40000000</v>
      </c>
      <c r="P92">
        <v>21577624</v>
      </c>
      <c r="Q92" t="s">
        <v>729</v>
      </c>
      <c r="R92">
        <v>100</v>
      </c>
    </row>
    <row r="93" spans="1:18" x14ac:dyDescent="0.35">
      <c r="A93" t="s">
        <v>730</v>
      </c>
      <c r="B93" t="s">
        <v>731</v>
      </c>
      <c r="C93" t="s">
        <v>732</v>
      </c>
      <c r="D93" t="s">
        <v>733</v>
      </c>
      <c r="E93">
        <v>0.82474226804123696</v>
      </c>
      <c r="F93" t="s">
        <v>22</v>
      </c>
      <c r="G93" t="s">
        <v>35</v>
      </c>
      <c r="H93">
        <v>2005</v>
      </c>
      <c r="I93" t="s">
        <v>734</v>
      </c>
      <c r="J93">
        <v>68000</v>
      </c>
      <c r="K93" t="s">
        <v>735</v>
      </c>
      <c r="L93" t="s">
        <v>735</v>
      </c>
      <c r="M93" t="s">
        <v>129</v>
      </c>
      <c r="N93" t="s">
        <v>39</v>
      </c>
      <c r="O93">
        <v>45000000</v>
      </c>
      <c r="P93">
        <v>52164016</v>
      </c>
      <c r="Q93" t="s">
        <v>121</v>
      </c>
      <c r="R93">
        <v>123</v>
      </c>
    </row>
    <row r="94" spans="1:18" x14ac:dyDescent="0.35">
      <c r="A94" t="s">
        <v>736</v>
      </c>
      <c r="B94" t="s">
        <v>737</v>
      </c>
      <c r="C94" t="s">
        <v>738</v>
      </c>
      <c r="D94" t="s">
        <v>739</v>
      </c>
      <c r="E94">
        <v>0.679245283018867</v>
      </c>
      <c r="F94" t="s">
        <v>740</v>
      </c>
      <c r="G94" t="s">
        <v>406</v>
      </c>
      <c r="H94">
        <v>2005</v>
      </c>
      <c r="I94" t="s">
        <v>416</v>
      </c>
      <c r="J94">
        <v>88000</v>
      </c>
      <c r="K94" t="s">
        <v>741</v>
      </c>
      <c r="L94" t="s">
        <v>741</v>
      </c>
      <c r="M94" t="s">
        <v>742</v>
      </c>
      <c r="N94" t="s">
        <v>39</v>
      </c>
      <c r="O94">
        <v>150000000</v>
      </c>
      <c r="P94">
        <v>314432837</v>
      </c>
      <c r="Q94" t="s">
        <v>363</v>
      </c>
      <c r="R94">
        <v>81</v>
      </c>
    </row>
    <row r="95" spans="1:18" x14ac:dyDescent="0.35">
      <c r="A95" t="s">
        <v>743</v>
      </c>
      <c r="B95" t="s">
        <v>744</v>
      </c>
      <c r="C95" t="s">
        <v>745</v>
      </c>
      <c r="D95" t="s">
        <v>746</v>
      </c>
      <c r="E95">
        <v>0.72327044025157206</v>
      </c>
      <c r="F95" t="s">
        <v>22</v>
      </c>
      <c r="G95" t="s">
        <v>35</v>
      </c>
      <c r="H95">
        <v>2005</v>
      </c>
      <c r="I95" t="s">
        <v>747</v>
      </c>
      <c r="J95">
        <v>58000</v>
      </c>
      <c r="K95" t="s">
        <v>748</v>
      </c>
      <c r="L95" t="s">
        <v>749</v>
      </c>
      <c r="M95" t="s">
        <v>750</v>
      </c>
      <c r="N95" t="s">
        <v>39</v>
      </c>
      <c r="O95">
        <v>43000000</v>
      </c>
      <c r="P95">
        <v>155457327</v>
      </c>
      <c r="Q95" t="s">
        <v>112</v>
      </c>
      <c r="R95">
        <v>101</v>
      </c>
    </row>
    <row r="96" spans="1:18" x14ac:dyDescent="0.35">
      <c r="A96" t="s">
        <v>751</v>
      </c>
      <c r="B96" t="s">
        <v>752</v>
      </c>
      <c r="C96" t="s">
        <v>753</v>
      </c>
      <c r="D96" t="s">
        <v>754</v>
      </c>
      <c r="E96">
        <v>0.664556962025316</v>
      </c>
      <c r="F96" t="s">
        <v>34</v>
      </c>
      <c r="G96" t="s">
        <v>66</v>
      </c>
      <c r="H96">
        <v>2005</v>
      </c>
      <c r="I96" t="s">
        <v>734</v>
      </c>
      <c r="J96">
        <v>65000</v>
      </c>
      <c r="K96" t="s">
        <v>755</v>
      </c>
      <c r="L96" t="s">
        <v>756</v>
      </c>
      <c r="M96" t="s">
        <v>60</v>
      </c>
      <c r="N96" t="s">
        <v>39</v>
      </c>
      <c r="O96">
        <v>50000000</v>
      </c>
      <c r="P96">
        <v>22984628</v>
      </c>
      <c r="Q96" t="s">
        <v>112</v>
      </c>
      <c r="R96">
        <v>127</v>
      </c>
    </row>
    <row r="97" spans="1:18" x14ac:dyDescent="0.35">
      <c r="A97" t="s">
        <v>757</v>
      </c>
      <c r="B97" t="s">
        <v>758</v>
      </c>
      <c r="C97" t="s">
        <v>759</v>
      </c>
      <c r="D97" t="s">
        <v>760</v>
      </c>
      <c r="E97">
        <v>0.56097560975609695</v>
      </c>
      <c r="F97" t="s">
        <v>22</v>
      </c>
      <c r="G97" t="s">
        <v>236</v>
      </c>
      <c r="H97">
        <v>2005</v>
      </c>
      <c r="I97" t="s">
        <v>761</v>
      </c>
      <c r="J97">
        <v>93000</v>
      </c>
      <c r="K97" t="s">
        <v>762</v>
      </c>
      <c r="L97" t="s">
        <v>527</v>
      </c>
      <c r="M97" t="s">
        <v>154</v>
      </c>
      <c r="N97" t="s">
        <v>39</v>
      </c>
      <c r="O97">
        <v>50000000</v>
      </c>
      <c r="P97">
        <v>163995949</v>
      </c>
      <c r="Q97" t="s">
        <v>216</v>
      </c>
      <c r="R97">
        <v>110</v>
      </c>
    </row>
    <row r="98" spans="1:18" x14ac:dyDescent="0.35">
      <c r="A98" t="s">
        <v>763</v>
      </c>
      <c r="B98" t="s">
        <v>764</v>
      </c>
      <c r="C98" t="s">
        <v>765</v>
      </c>
      <c r="D98" t="s">
        <v>766</v>
      </c>
      <c r="E98">
        <v>0.83333333333333304</v>
      </c>
      <c r="F98" t="s">
        <v>34</v>
      </c>
      <c r="G98" t="s">
        <v>66</v>
      </c>
      <c r="H98">
        <v>2005</v>
      </c>
      <c r="I98" t="s">
        <v>767</v>
      </c>
      <c r="J98">
        <v>64000</v>
      </c>
      <c r="K98" t="s">
        <v>768</v>
      </c>
      <c r="L98" t="s">
        <v>768</v>
      </c>
      <c r="M98" t="s">
        <v>70</v>
      </c>
      <c r="N98" t="s">
        <v>39</v>
      </c>
      <c r="O98">
        <v>2000000</v>
      </c>
      <c r="P98">
        <v>5969708</v>
      </c>
      <c r="Q98" t="s">
        <v>483</v>
      </c>
      <c r="R98">
        <v>116</v>
      </c>
    </row>
    <row r="99" spans="1:18" x14ac:dyDescent="0.35">
      <c r="A99" t="s">
        <v>769</v>
      </c>
      <c r="B99" t="s">
        <v>770</v>
      </c>
      <c r="C99" t="s">
        <v>771</v>
      </c>
      <c r="D99" t="s">
        <v>772</v>
      </c>
      <c r="E99">
        <v>0.78947368421052599</v>
      </c>
      <c r="F99" t="s">
        <v>740</v>
      </c>
      <c r="G99" t="s">
        <v>23</v>
      </c>
      <c r="H99">
        <v>2005</v>
      </c>
      <c r="I99" t="s">
        <v>773</v>
      </c>
      <c r="J99">
        <v>46000</v>
      </c>
      <c r="K99" t="s">
        <v>774</v>
      </c>
      <c r="L99" t="s">
        <v>360</v>
      </c>
      <c r="M99" t="s">
        <v>775</v>
      </c>
      <c r="N99" t="s">
        <v>39</v>
      </c>
      <c r="O99">
        <v>50000000</v>
      </c>
      <c r="P99">
        <v>144146816</v>
      </c>
      <c r="Q99" t="s">
        <v>363</v>
      </c>
      <c r="R99">
        <v>101</v>
      </c>
    </row>
    <row r="100" spans="1:18" x14ac:dyDescent="0.35">
      <c r="A100" t="s">
        <v>776</v>
      </c>
      <c r="B100" t="s">
        <v>777</v>
      </c>
      <c r="C100" t="s">
        <v>778</v>
      </c>
      <c r="D100" t="s">
        <v>779</v>
      </c>
      <c r="E100">
        <v>0.65060240963855398</v>
      </c>
      <c r="F100" t="s">
        <v>22</v>
      </c>
      <c r="G100" t="s">
        <v>35</v>
      </c>
      <c r="H100">
        <v>2005</v>
      </c>
      <c r="I100" t="s">
        <v>725</v>
      </c>
      <c r="J100">
        <v>31000</v>
      </c>
      <c r="K100" t="s">
        <v>281</v>
      </c>
      <c r="L100" t="s">
        <v>780</v>
      </c>
      <c r="M100" t="s">
        <v>781</v>
      </c>
      <c r="N100" t="s">
        <v>505</v>
      </c>
      <c r="O100">
        <v>38000000</v>
      </c>
      <c r="P100">
        <v>29621722</v>
      </c>
      <c r="Q100" t="s">
        <v>95</v>
      </c>
      <c r="R100">
        <v>97</v>
      </c>
    </row>
    <row r="101" spans="1:18" x14ac:dyDescent="0.35">
      <c r="A101" t="s">
        <v>782</v>
      </c>
      <c r="B101" t="s">
        <v>783</v>
      </c>
      <c r="C101" t="s">
        <v>784</v>
      </c>
      <c r="D101" t="s">
        <v>785</v>
      </c>
      <c r="E101">
        <v>0.73333333333333295</v>
      </c>
      <c r="F101" t="s">
        <v>22</v>
      </c>
      <c r="G101" t="s">
        <v>66</v>
      </c>
      <c r="H101">
        <v>2005</v>
      </c>
      <c r="I101" t="s">
        <v>159</v>
      </c>
      <c r="J101">
        <v>68000</v>
      </c>
      <c r="K101" t="s">
        <v>786</v>
      </c>
      <c r="L101" t="s">
        <v>787</v>
      </c>
      <c r="M101" t="s">
        <v>788</v>
      </c>
      <c r="N101" t="s">
        <v>39</v>
      </c>
      <c r="O101">
        <v>113000000</v>
      </c>
      <c r="P101">
        <v>71022693</v>
      </c>
      <c r="Q101" t="s">
        <v>51</v>
      </c>
      <c r="R101">
        <v>101</v>
      </c>
    </row>
    <row r="102" spans="1:18" x14ac:dyDescent="0.35">
      <c r="A102" t="s">
        <v>789</v>
      </c>
      <c r="B102" t="s">
        <v>790</v>
      </c>
      <c r="C102" t="s">
        <v>791</v>
      </c>
      <c r="D102" t="s">
        <v>792</v>
      </c>
      <c r="E102">
        <v>0.80740740740740702</v>
      </c>
      <c r="F102" t="s">
        <v>34</v>
      </c>
      <c r="G102" t="s">
        <v>91</v>
      </c>
      <c r="H102">
        <v>2005</v>
      </c>
      <c r="I102" t="s">
        <v>471</v>
      </c>
      <c r="J102">
        <v>72000</v>
      </c>
      <c r="K102" t="s">
        <v>793</v>
      </c>
      <c r="L102" t="s">
        <v>794</v>
      </c>
      <c r="M102" t="s">
        <v>795</v>
      </c>
      <c r="N102" t="s">
        <v>39</v>
      </c>
      <c r="O102">
        <v>22000000</v>
      </c>
      <c r="P102">
        <v>57479076</v>
      </c>
      <c r="Q102" t="s">
        <v>796</v>
      </c>
      <c r="R102">
        <v>108</v>
      </c>
    </row>
    <row r="103" spans="1:18" x14ac:dyDescent="0.35">
      <c r="A103" t="s">
        <v>797</v>
      </c>
      <c r="B103" t="s">
        <v>798</v>
      </c>
      <c r="C103" t="s">
        <v>799</v>
      </c>
      <c r="D103" t="s">
        <v>800</v>
      </c>
      <c r="E103">
        <v>0.7</v>
      </c>
      <c r="F103" t="s">
        <v>34</v>
      </c>
      <c r="G103" t="s">
        <v>35</v>
      </c>
      <c r="H103">
        <v>2005</v>
      </c>
      <c r="I103" t="s">
        <v>801</v>
      </c>
      <c r="J103">
        <v>12000</v>
      </c>
      <c r="K103" t="s">
        <v>802</v>
      </c>
      <c r="L103" t="s">
        <v>802</v>
      </c>
      <c r="M103" t="s">
        <v>803</v>
      </c>
      <c r="N103" t="s">
        <v>39</v>
      </c>
      <c r="P103">
        <v>2935242</v>
      </c>
      <c r="Q103" t="s">
        <v>694</v>
      </c>
      <c r="R103">
        <v>105</v>
      </c>
    </row>
    <row r="104" spans="1:18" x14ac:dyDescent="0.35">
      <c r="A104" t="s">
        <v>804</v>
      </c>
      <c r="B104" t="s">
        <v>805</v>
      </c>
      <c r="C104" t="s">
        <v>806</v>
      </c>
      <c r="D104" t="s">
        <v>807</v>
      </c>
      <c r="E104">
        <v>0.78787878787878696</v>
      </c>
      <c r="F104" t="s">
        <v>34</v>
      </c>
      <c r="G104" t="s">
        <v>66</v>
      </c>
      <c r="H104">
        <v>2005</v>
      </c>
      <c r="I104" t="s">
        <v>747</v>
      </c>
      <c r="J104">
        <v>100000</v>
      </c>
      <c r="K104" t="s">
        <v>541</v>
      </c>
      <c r="L104" t="s">
        <v>441</v>
      </c>
      <c r="M104" t="s">
        <v>808</v>
      </c>
      <c r="N104" t="s">
        <v>28</v>
      </c>
      <c r="O104">
        <v>45000000</v>
      </c>
      <c r="P104">
        <v>50871113</v>
      </c>
      <c r="Q104" t="s">
        <v>249</v>
      </c>
      <c r="R104">
        <v>103</v>
      </c>
    </row>
    <row r="105" spans="1:18" x14ac:dyDescent="0.35">
      <c r="A105" t="s">
        <v>809</v>
      </c>
      <c r="B105" t="s">
        <v>810</v>
      </c>
      <c r="C105" t="s">
        <v>811</v>
      </c>
      <c r="D105" t="s">
        <v>812</v>
      </c>
      <c r="E105">
        <v>0.76470588235294101</v>
      </c>
      <c r="F105" t="s">
        <v>34</v>
      </c>
      <c r="G105" t="s">
        <v>91</v>
      </c>
      <c r="H105">
        <v>2005</v>
      </c>
      <c r="I105" t="s">
        <v>212</v>
      </c>
      <c r="J105">
        <v>39000</v>
      </c>
      <c r="K105" t="s">
        <v>813</v>
      </c>
      <c r="L105" t="s">
        <v>813</v>
      </c>
      <c r="M105" t="s">
        <v>814</v>
      </c>
      <c r="N105" t="s">
        <v>39</v>
      </c>
      <c r="O105">
        <v>2800000</v>
      </c>
      <c r="P105">
        <v>23563727</v>
      </c>
      <c r="Q105" t="s">
        <v>815</v>
      </c>
      <c r="R105">
        <v>116</v>
      </c>
    </row>
    <row r="106" spans="1:18" x14ac:dyDescent="0.35">
      <c r="A106" t="s">
        <v>816</v>
      </c>
      <c r="B106" t="s">
        <v>817</v>
      </c>
      <c r="C106" t="s">
        <v>818</v>
      </c>
      <c r="D106" t="s">
        <v>819</v>
      </c>
      <c r="E106">
        <v>0.61654135338345795</v>
      </c>
      <c r="F106" t="s">
        <v>34</v>
      </c>
      <c r="G106" t="s">
        <v>236</v>
      </c>
      <c r="H106">
        <v>1980</v>
      </c>
      <c r="I106" t="s">
        <v>820</v>
      </c>
      <c r="J106">
        <v>66000</v>
      </c>
      <c r="K106" t="s">
        <v>247</v>
      </c>
      <c r="L106" t="s">
        <v>247</v>
      </c>
      <c r="M106" t="s">
        <v>821</v>
      </c>
      <c r="N106" t="s">
        <v>39</v>
      </c>
      <c r="O106">
        <v>1000000</v>
      </c>
      <c r="P106">
        <v>21448782</v>
      </c>
      <c r="Q106" t="s">
        <v>822</v>
      </c>
      <c r="R106">
        <v>89</v>
      </c>
    </row>
    <row r="107" spans="1:18" x14ac:dyDescent="0.35">
      <c r="A107" t="s">
        <v>816</v>
      </c>
      <c r="B107" t="s">
        <v>817</v>
      </c>
      <c r="C107" t="s">
        <v>818</v>
      </c>
      <c r="D107" t="s">
        <v>819</v>
      </c>
      <c r="E107">
        <v>0.61654135338345795</v>
      </c>
      <c r="F107" t="s">
        <v>22</v>
      </c>
      <c r="G107" t="s">
        <v>236</v>
      </c>
      <c r="H107">
        <v>2005</v>
      </c>
      <c r="I107" t="s">
        <v>734</v>
      </c>
      <c r="J107">
        <v>35000</v>
      </c>
      <c r="K107" t="s">
        <v>823</v>
      </c>
      <c r="L107" t="s">
        <v>824</v>
      </c>
      <c r="M107" t="s">
        <v>825</v>
      </c>
      <c r="N107" t="s">
        <v>39</v>
      </c>
      <c r="O107">
        <v>18000000</v>
      </c>
      <c r="P107">
        <v>46201432</v>
      </c>
      <c r="Q107" t="s">
        <v>729</v>
      </c>
      <c r="R107">
        <v>100</v>
      </c>
    </row>
    <row r="108" spans="1:18" x14ac:dyDescent="0.35">
      <c r="A108" t="s">
        <v>826</v>
      </c>
      <c r="B108" t="s">
        <v>827</v>
      </c>
      <c r="C108" t="s">
        <v>828</v>
      </c>
      <c r="D108" t="s">
        <v>829</v>
      </c>
      <c r="E108">
        <v>0</v>
      </c>
      <c r="F108" t="s">
        <v>22</v>
      </c>
      <c r="G108" t="s">
        <v>35</v>
      </c>
      <c r="H108">
        <v>2005</v>
      </c>
      <c r="I108" t="s">
        <v>830</v>
      </c>
      <c r="J108">
        <v>31000</v>
      </c>
      <c r="K108" t="s">
        <v>831</v>
      </c>
      <c r="L108" t="s">
        <v>832</v>
      </c>
      <c r="M108" t="s">
        <v>833</v>
      </c>
      <c r="N108" t="s">
        <v>39</v>
      </c>
      <c r="O108">
        <v>30000000</v>
      </c>
      <c r="P108">
        <v>58231520</v>
      </c>
      <c r="Q108" t="s">
        <v>29</v>
      </c>
      <c r="R108">
        <v>98</v>
      </c>
    </row>
    <row r="109" spans="1:18" x14ac:dyDescent="0.35">
      <c r="A109" t="s">
        <v>834</v>
      </c>
      <c r="B109" t="s">
        <v>835</v>
      </c>
      <c r="C109" t="s">
        <v>836</v>
      </c>
      <c r="D109" t="s">
        <v>837</v>
      </c>
      <c r="E109">
        <v>0.640625</v>
      </c>
      <c r="F109" t="s">
        <v>34</v>
      </c>
      <c r="G109" t="s">
        <v>45</v>
      </c>
      <c r="H109">
        <v>2005</v>
      </c>
      <c r="I109" t="s">
        <v>838</v>
      </c>
      <c r="J109">
        <v>11000</v>
      </c>
      <c r="K109" t="s">
        <v>839</v>
      </c>
      <c r="L109" t="s">
        <v>839</v>
      </c>
      <c r="M109" t="s">
        <v>840</v>
      </c>
      <c r="N109" t="s">
        <v>39</v>
      </c>
      <c r="O109">
        <v>1500000</v>
      </c>
      <c r="P109">
        <v>916051</v>
      </c>
      <c r="Q109" t="s">
        <v>841</v>
      </c>
      <c r="R109">
        <v>112</v>
      </c>
    </row>
    <row r="110" spans="1:18" x14ac:dyDescent="0.35">
      <c r="A110" t="s">
        <v>842</v>
      </c>
      <c r="B110" t="s">
        <v>843</v>
      </c>
      <c r="C110" t="s">
        <v>844</v>
      </c>
      <c r="D110" t="s">
        <v>845</v>
      </c>
      <c r="E110">
        <v>0.65686274509803899</v>
      </c>
      <c r="F110" t="s">
        <v>34</v>
      </c>
      <c r="G110" t="s">
        <v>66</v>
      </c>
      <c r="H110">
        <v>2005</v>
      </c>
      <c r="I110" t="s">
        <v>699</v>
      </c>
      <c r="J110">
        <v>21000</v>
      </c>
      <c r="K110" t="s">
        <v>846</v>
      </c>
      <c r="L110" t="s">
        <v>847</v>
      </c>
      <c r="M110" t="s">
        <v>848</v>
      </c>
      <c r="N110" t="s">
        <v>39</v>
      </c>
      <c r="O110">
        <v>80000000</v>
      </c>
      <c r="P110">
        <v>10777375</v>
      </c>
      <c r="Q110" t="s">
        <v>849</v>
      </c>
      <c r="R110">
        <v>132</v>
      </c>
    </row>
    <row r="111" spans="1:18" x14ac:dyDescent="0.35">
      <c r="A111" t="s">
        <v>850</v>
      </c>
      <c r="B111" t="s">
        <v>851</v>
      </c>
      <c r="C111" t="s">
        <v>852</v>
      </c>
      <c r="D111" t="s">
        <v>853</v>
      </c>
      <c r="E111">
        <v>0.69387755102040805</v>
      </c>
      <c r="F111" t="s">
        <v>34</v>
      </c>
      <c r="G111" t="s">
        <v>236</v>
      </c>
      <c r="H111">
        <v>1981</v>
      </c>
      <c r="I111" t="s">
        <v>854</v>
      </c>
      <c r="J111">
        <v>2600</v>
      </c>
      <c r="K111" t="s">
        <v>855</v>
      </c>
      <c r="L111" t="s">
        <v>856</v>
      </c>
      <c r="M111" t="s">
        <v>857</v>
      </c>
      <c r="N111" t="s">
        <v>28</v>
      </c>
      <c r="P111">
        <v>5229643</v>
      </c>
      <c r="Q111" t="s">
        <v>858</v>
      </c>
      <c r="R111">
        <v>92</v>
      </c>
    </row>
    <row r="112" spans="1:18" x14ac:dyDescent="0.35">
      <c r="A112" t="s">
        <v>850</v>
      </c>
      <c r="B112" t="s">
        <v>851</v>
      </c>
      <c r="C112" t="s">
        <v>852</v>
      </c>
      <c r="D112" t="s">
        <v>853</v>
      </c>
      <c r="E112">
        <v>0.69387755102040805</v>
      </c>
      <c r="F112" t="s">
        <v>34</v>
      </c>
      <c r="G112" t="s">
        <v>236</v>
      </c>
      <c r="H112">
        <v>2005</v>
      </c>
      <c r="I112" t="s">
        <v>463</v>
      </c>
      <c r="J112">
        <v>9700</v>
      </c>
      <c r="K112" t="s">
        <v>859</v>
      </c>
      <c r="L112" t="s">
        <v>860</v>
      </c>
      <c r="M112" t="s">
        <v>861</v>
      </c>
      <c r="N112" t="s">
        <v>39</v>
      </c>
      <c r="P112">
        <v>881779</v>
      </c>
      <c r="Q112" t="s">
        <v>95</v>
      </c>
      <c r="R112">
        <v>87</v>
      </c>
    </row>
    <row r="113" spans="1:18" x14ac:dyDescent="0.35">
      <c r="A113" t="s">
        <v>850</v>
      </c>
      <c r="B113" t="s">
        <v>851</v>
      </c>
      <c r="C113" t="s">
        <v>852</v>
      </c>
      <c r="D113" t="s">
        <v>853</v>
      </c>
      <c r="E113">
        <v>0.69387755102040805</v>
      </c>
      <c r="F113" t="s">
        <v>22</v>
      </c>
      <c r="G113" t="s">
        <v>66</v>
      </c>
      <c r="H113">
        <v>2018</v>
      </c>
      <c r="I113" t="s">
        <v>862</v>
      </c>
      <c r="J113">
        <v>387000</v>
      </c>
      <c r="K113" t="s">
        <v>863</v>
      </c>
      <c r="L113" t="s">
        <v>864</v>
      </c>
      <c r="M113" t="s">
        <v>865</v>
      </c>
      <c r="N113" t="s">
        <v>866</v>
      </c>
      <c r="O113">
        <v>100000000</v>
      </c>
      <c r="P113">
        <v>856085151</v>
      </c>
      <c r="Q113" t="s">
        <v>867</v>
      </c>
      <c r="R113">
        <v>112</v>
      </c>
    </row>
    <row r="114" spans="1:18" x14ac:dyDescent="0.35">
      <c r="A114" t="s">
        <v>868</v>
      </c>
      <c r="B114" t="s">
        <v>869</v>
      </c>
      <c r="C114" t="s">
        <v>870</v>
      </c>
      <c r="D114" t="s">
        <v>871</v>
      </c>
      <c r="E114">
        <v>1</v>
      </c>
      <c r="F114" t="s">
        <v>22</v>
      </c>
      <c r="G114" t="s">
        <v>35</v>
      </c>
      <c r="H114">
        <v>2005</v>
      </c>
      <c r="I114" t="s">
        <v>533</v>
      </c>
      <c r="J114">
        <v>6800</v>
      </c>
      <c r="K114" t="s">
        <v>872</v>
      </c>
      <c r="L114" t="s">
        <v>873</v>
      </c>
      <c r="M114" t="s">
        <v>874</v>
      </c>
      <c r="N114" t="s">
        <v>39</v>
      </c>
      <c r="P114">
        <v>17521290</v>
      </c>
      <c r="Q114" t="s">
        <v>875</v>
      </c>
      <c r="R114">
        <v>112</v>
      </c>
    </row>
    <row r="115" spans="1:18" x14ac:dyDescent="0.35">
      <c r="A115" t="s">
        <v>876</v>
      </c>
      <c r="B115" t="s">
        <v>877</v>
      </c>
      <c r="C115" t="s">
        <v>878</v>
      </c>
      <c r="D115" t="s">
        <v>879</v>
      </c>
      <c r="E115">
        <v>0.60119047619047605</v>
      </c>
      <c r="F115" t="s">
        <v>34</v>
      </c>
      <c r="G115" t="s">
        <v>66</v>
      </c>
      <c r="H115">
        <v>2005</v>
      </c>
      <c r="I115" t="s">
        <v>880</v>
      </c>
      <c r="J115">
        <v>42000</v>
      </c>
      <c r="K115" t="s">
        <v>881</v>
      </c>
      <c r="L115" t="s">
        <v>882</v>
      </c>
      <c r="M115" t="s">
        <v>883</v>
      </c>
      <c r="N115" t="s">
        <v>362</v>
      </c>
      <c r="O115">
        <v>20000000</v>
      </c>
      <c r="P115">
        <v>12693645</v>
      </c>
      <c r="Q115" t="s">
        <v>884</v>
      </c>
      <c r="R115">
        <v>96</v>
      </c>
    </row>
    <row r="116" spans="1:18" x14ac:dyDescent="0.35">
      <c r="A116" t="s">
        <v>885</v>
      </c>
      <c r="B116" t="s">
        <v>886</v>
      </c>
      <c r="C116" t="s">
        <v>887</v>
      </c>
      <c r="D116" t="s">
        <v>888</v>
      </c>
      <c r="E116">
        <v>0.53333333333333299</v>
      </c>
      <c r="F116" t="s">
        <v>22</v>
      </c>
      <c r="G116" t="s">
        <v>45</v>
      </c>
      <c r="H116">
        <v>2005</v>
      </c>
      <c r="I116" t="s">
        <v>889</v>
      </c>
      <c r="J116">
        <v>25000</v>
      </c>
      <c r="K116" t="s">
        <v>890</v>
      </c>
      <c r="L116" t="s">
        <v>891</v>
      </c>
      <c r="M116" t="s">
        <v>892</v>
      </c>
      <c r="N116" t="s">
        <v>28</v>
      </c>
      <c r="O116">
        <v>14000000</v>
      </c>
      <c r="P116">
        <v>29612137</v>
      </c>
      <c r="Q116" t="s">
        <v>893</v>
      </c>
      <c r="R116">
        <v>83</v>
      </c>
    </row>
    <row r="117" spans="1:18" x14ac:dyDescent="0.35">
      <c r="A117" t="s">
        <v>894</v>
      </c>
      <c r="B117" t="s">
        <v>895</v>
      </c>
      <c r="C117" t="s">
        <v>896</v>
      </c>
      <c r="D117" t="s">
        <v>897</v>
      </c>
      <c r="E117">
        <v>0.76470588235294101</v>
      </c>
      <c r="F117" t="s">
        <v>22</v>
      </c>
      <c r="G117" t="s">
        <v>66</v>
      </c>
      <c r="H117">
        <v>2005</v>
      </c>
      <c r="I117" t="s">
        <v>898</v>
      </c>
      <c r="J117">
        <v>4400</v>
      </c>
      <c r="K117" t="s">
        <v>899</v>
      </c>
      <c r="L117" t="s">
        <v>900</v>
      </c>
      <c r="M117" t="s">
        <v>901</v>
      </c>
      <c r="N117" t="s">
        <v>39</v>
      </c>
      <c r="O117">
        <v>16000000</v>
      </c>
      <c r="P117">
        <v>3344431</v>
      </c>
      <c r="Q117" t="s">
        <v>902</v>
      </c>
      <c r="R117">
        <v>80</v>
      </c>
    </row>
    <row r="118" spans="1:18" x14ac:dyDescent="0.35">
      <c r="A118" t="s">
        <v>903</v>
      </c>
      <c r="B118" t="s">
        <v>904</v>
      </c>
      <c r="C118" t="s">
        <v>905</v>
      </c>
      <c r="D118" t="s">
        <v>906</v>
      </c>
      <c r="E118">
        <v>0.63768115942028902</v>
      </c>
      <c r="F118" t="s">
        <v>22</v>
      </c>
      <c r="G118" t="s">
        <v>91</v>
      </c>
      <c r="H118">
        <v>2005</v>
      </c>
      <c r="I118" t="s">
        <v>188</v>
      </c>
      <c r="J118">
        <v>32000</v>
      </c>
      <c r="K118" t="s">
        <v>907</v>
      </c>
      <c r="L118" t="s">
        <v>908</v>
      </c>
      <c r="M118" t="s">
        <v>909</v>
      </c>
      <c r="N118" t="s">
        <v>50</v>
      </c>
      <c r="O118">
        <v>60000000</v>
      </c>
      <c r="P118">
        <v>42580321</v>
      </c>
      <c r="Q118" t="s">
        <v>910</v>
      </c>
      <c r="R118">
        <v>130</v>
      </c>
    </row>
    <row r="119" spans="1:18" x14ac:dyDescent="0.35">
      <c r="A119" t="s">
        <v>911</v>
      </c>
      <c r="B119" t="s">
        <v>912</v>
      </c>
      <c r="C119" t="s">
        <v>913</v>
      </c>
      <c r="D119" t="s">
        <v>914</v>
      </c>
      <c r="E119">
        <v>0.48051948051948001</v>
      </c>
      <c r="F119" t="s">
        <v>22</v>
      </c>
      <c r="G119" t="s">
        <v>45</v>
      </c>
      <c r="H119">
        <v>2005</v>
      </c>
      <c r="I119" t="s">
        <v>915</v>
      </c>
      <c r="J119">
        <v>48000</v>
      </c>
      <c r="K119" t="s">
        <v>916</v>
      </c>
      <c r="L119" t="s">
        <v>917</v>
      </c>
      <c r="M119" t="s">
        <v>918</v>
      </c>
      <c r="N119" t="s">
        <v>28</v>
      </c>
      <c r="O119">
        <v>10000000</v>
      </c>
      <c r="P119">
        <v>91196419</v>
      </c>
      <c r="Q119" t="s">
        <v>40</v>
      </c>
      <c r="R119">
        <v>101</v>
      </c>
    </row>
    <row r="120" spans="1:18" x14ac:dyDescent="0.35">
      <c r="A120" t="s">
        <v>919</v>
      </c>
      <c r="B120" t="s">
        <v>920</v>
      </c>
      <c r="C120" t="s">
        <v>921</v>
      </c>
      <c r="D120" t="s">
        <v>922</v>
      </c>
      <c r="E120">
        <v>0.69090909090909003</v>
      </c>
      <c r="F120" t="s">
        <v>56</v>
      </c>
      <c r="G120" t="s">
        <v>23</v>
      </c>
      <c r="H120">
        <v>2005</v>
      </c>
      <c r="I120" t="s">
        <v>923</v>
      </c>
      <c r="J120">
        <v>30000</v>
      </c>
      <c r="K120" t="s">
        <v>924</v>
      </c>
      <c r="L120" t="s">
        <v>925</v>
      </c>
      <c r="M120" t="s">
        <v>788</v>
      </c>
      <c r="N120" t="s">
        <v>39</v>
      </c>
      <c r="O120">
        <v>32000000</v>
      </c>
      <c r="P120">
        <v>97918663</v>
      </c>
      <c r="Q120" t="s">
        <v>729</v>
      </c>
      <c r="R120">
        <v>95</v>
      </c>
    </row>
    <row r="121" spans="1:18" x14ac:dyDescent="0.35">
      <c r="A121" t="s">
        <v>926</v>
      </c>
      <c r="B121" t="s">
        <v>927</v>
      </c>
      <c r="C121" t="s">
        <v>928</v>
      </c>
      <c r="D121" t="s">
        <v>929</v>
      </c>
      <c r="E121">
        <v>0.5625</v>
      </c>
      <c r="F121" t="s">
        <v>34</v>
      </c>
      <c r="G121" t="s">
        <v>66</v>
      </c>
      <c r="H121">
        <v>1985</v>
      </c>
      <c r="I121" t="s">
        <v>930</v>
      </c>
      <c r="J121">
        <v>4200</v>
      </c>
      <c r="K121" t="s">
        <v>931</v>
      </c>
      <c r="L121" t="s">
        <v>931</v>
      </c>
      <c r="M121" t="s">
        <v>932</v>
      </c>
      <c r="N121" t="s">
        <v>933</v>
      </c>
      <c r="O121">
        <v>5000000</v>
      </c>
      <c r="P121">
        <v>981817</v>
      </c>
      <c r="Q121" t="s">
        <v>934</v>
      </c>
      <c r="R121">
        <v>91</v>
      </c>
    </row>
    <row r="122" spans="1:18" x14ac:dyDescent="0.35">
      <c r="A122" t="s">
        <v>926</v>
      </c>
      <c r="B122" t="s">
        <v>927</v>
      </c>
      <c r="C122" t="s">
        <v>928</v>
      </c>
      <c r="D122" t="s">
        <v>929</v>
      </c>
      <c r="E122">
        <v>0.5625</v>
      </c>
      <c r="F122" t="s">
        <v>34</v>
      </c>
      <c r="G122" t="s">
        <v>66</v>
      </c>
      <c r="H122">
        <v>2005</v>
      </c>
      <c r="I122" t="s">
        <v>935</v>
      </c>
      <c r="J122">
        <v>36000</v>
      </c>
      <c r="K122" t="s">
        <v>936</v>
      </c>
      <c r="L122" t="s">
        <v>937</v>
      </c>
      <c r="M122" t="s">
        <v>938</v>
      </c>
      <c r="N122" t="s">
        <v>939</v>
      </c>
      <c r="P122">
        <v>27165581</v>
      </c>
      <c r="Q122" t="s">
        <v>940</v>
      </c>
      <c r="R122">
        <v>111</v>
      </c>
    </row>
    <row r="123" spans="1:18" x14ac:dyDescent="0.35">
      <c r="A123" t="s">
        <v>941</v>
      </c>
      <c r="B123" t="s">
        <v>942</v>
      </c>
      <c r="C123" t="s">
        <v>943</v>
      </c>
      <c r="D123" t="s">
        <v>944</v>
      </c>
      <c r="E123">
        <v>0.4</v>
      </c>
      <c r="F123" t="s">
        <v>34</v>
      </c>
      <c r="G123" t="s">
        <v>45</v>
      </c>
      <c r="H123">
        <v>1991</v>
      </c>
      <c r="I123" t="s">
        <v>945</v>
      </c>
      <c r="J123">
        <v>6300</v>
      </c>
      <c r="K123" t="s">
        <v>946</v>
      </c>
      <c r="L123" t="s">
        <v>946</v>
      </c>
      <c r="M123" t="s">
        <v>103</v>
      </c>
      <c r="N123" t="s">
        <v>291</v>
      </c>
      <c r="P123">
        <v>524668</v>
      </c>
      <c r="Q123" t="s">
        <v>947</v>
      </c>
      <c r="R123">
        <v>86</v>
      </c>
    </row>
    <row r="124" spans="1:18" x14ac:dyDescent="0.35">
      <c r="A124" t="s">
        <v>941</v>
      </c>
      <c r="B124" t="s">
        <v>942</v>
      </c>
      <c r="C124" t="s">
        <v>943</v>
      </c>
      <c r="D124" t="s">
        <v>944</v>
      </c>
      <c r="E124">
        <v>0.4</v>
      </c>
      <c r="F124" t="s">
        <v>22</v>
      </c>
      <c r="G124" t="s">
        <v>45</v>
      </c>
      <c r="H124">
        <v>2005</v>
      </c>
      <c r="I124" t="s">
        <v>221</v>
      </c>
      <c r="J124">
        <v>44000</v>
      </c>
      <c r="K124" t="s">
        <v>948</v>
      </c>
      <c r="L124" t="s">
        <v>949</v>
      </c>
      <c r="M124" t="s">
        <v>950</v>
      </c>
      <c r="N124" t="s">
        <v>39</v>
      </c>
      <c r="O124">
        <v>20000000</v>
      </c>
      <c r="P124">
        <v>14189860</v>
      </c>
      <c r="Q124" t="s">
        <v>849</v>
      </c>
      <c r="R124">
        <v>100</v>
      </c>
    </row>
    <row r="125" spans="1:18" x14ac:dyDescent="0.35">
      <c r="A125" t="s">
        <v>951</v>
      </c>
      <c r="B125" t="s">
        <v>952</v>
      </c>
      <c r="C125" t="s">
        <v>953</v>
      </c>
      <c r="D125" t="s">
        <v>954</v>
      </c>
      <c r="E125">
        <v>0.55113636363636298</v>
      </c>
      <c r="F125" t="s">
        <v>34</v>
      </c>
      <c r="G125" t="s">
        <v>45</v>
      </c>
      <c r="H125">
        <v>2005</v>
      </c>
      <c r="I125" t="s">
        <v>955</v>
      </c>
      <c r="J125">
        <v>22000</v>
      </c>
      <c r="K125" t="s">
        <v>956</v>
      </c>
      <c r="L125" t="s">
        <v>956</v>
      </c>
      <c r="M125" t="s">
        <v>957</v>
      </c>
      <c r="N125" t="s">
        <v>39</v>
      </c>
      <c r="P125">
        <v>2456454</v>
      </c>
      <c r="Q125" t="s">
        <v>958</v>
      </c>
      <c r="R125">
        <v>97</v>
      </c>
    </row>
    <row r="126" spans="1:18" x14ac:dyDescent="0.35">
      <c r="A126" t="s">
        <v>959</v>
      </c>
      <c r="B126" t="s">
        <v>960</v>
      </c>
      <c r="C126" t="s">
        <v>961</v>
      </c>
      <c r="D126" t="s">
        <v>962</v>
      </c>
      <c r="E126">
        <v>0.65</v>
      </c>
      <c r="F126" t="s">
        <v>56</v>
      </c>
      <c r="G126" t="s">
        <v>23</v>
      </c>
      <c r="H126">
        <v>2005</v>
      </c>
      <c r="I126" t="s">
        <v>448</v>
      </c>
      <c r="J126">
        <v>16000</v>
      </c>
      <c r="K126" t="s">
        <v>963</v>
      </c>
      <c r="L126" t="s">
        <v>964</v>
      </c>
      <c r="M126" t="s">
        <v>965</v>
      </c>
      <c r="N126" t="s">
        <v>39</v>
      </c>
      <c r="O126">
        <v>30000000</v>
      </c>
      <c r="P126">
        <v>90754475</v>
      </c>
      <c r="Q126" t="s">
        <v>267</v>
      </c>
      <c r="R126">
        <v>102</v>
      </c>
    </row>
    <row r="127" spans="1:18" x14ac:dyDescent="0.35">
      <c r="A127" t="s">
        <v>966</v>
      </c>
      <c r="B127" t="s">
        <v>967</v>
      </c>
      <c r="C127" t="s">
        <v>968</v>
      </c>
      <c r="D127" t="s">
        <v>969</v>
      </c>
      <c r="E127">
        <v>0.54487179487179405</v>
      </c>
      <c r="F127" t="s">
        <v>22</v>
      </c>
      <c r="G127" t="s">
        <v>66</v>
      </c>
      <c r="H127">
        <v>2005</v>
      </c>
      <c r="I127" t="s">
        <v>540</v>
      </c>
      <c r="J127">
        <v>19000</v>
      </c>
      <c r="K127" t="s">
        <v>970</v>
      </c>
      <c r="L127" t="s">
        <v>971</v>
      </c>
      <c r="M127" t="s">
        <v>972</v>
      </c>
      <c r="N127" t="s">
        <v>973</v>
      </c>
      <c r="O127">
        <v>80000000</v>
      </c>
      <c r="P127">
        <v>11665465</v>
      </c>
      <c r="Q127" t="s">
        <v>974</v>
      </c>
      <c r="R127">
        <v>110</v>
      </c>
    </row>
    <row r="128" spans="1:18" x14ac:dyDescent="0.35">
      <c r="A128" t="s">
        <v>975</v>
      </c>
      <c r="B128" t="s">
        <v>976</v>
      </c>
      <c r="C128" t="s">
        <v>977</v>
      </c>
      <c r="D128" t="s">
        <v>978</v>
      </c>
      <c r="E128">
        <v>0.74074074074074003</v>
      </c>
      <c r="F128" t="s">
        <v>34</v>
      </c>
      <c r="G128" t="s">
        <v>35</v>
      </c>
      <c r="H128">
        <v>2005</v>
      </c>
      <c r="I128" t="s">
        <v>979</v>
      </c>
      <c r="J128">
        <v>34000</v>
      </c>
      <c r="K128" t="s">
        <v>917</v>
      </c>
      <c r="L128" t="s">
        <v>980</v>
      </c>
      <c r="M128" t="s">
        <v>981</v>
      </c>
      <c r="N128" t="s">
        <v>28</v>
      </c>
      <c r="O128">
        <v>169000</v>
      </c>
      <c r="P128">
        <v>18586834</v>
      </c>
      <c r="Q128" t="s">
        <v>982</v>
      </c>
      <c r="R128">
        <v>99</v>
      </c>
    </row>
    <row r="129" spans="1:18" x14ac:dyDescent="0.35">
      <c r="A129" t="s">
        <v>983</v>
      </c>
      <c r="B129" t="s">
        <v>984</v>
      </c>
      <c r="C129" t="s">
        <v>985</v>
      </c>
      <c r="D129" t="s">
        <v>986</v>
      </c>
      <c r="E129">
        <v>0.82926829268292601</v>
      </c>
      <c r="F129" t="s">
        <v>22</v>
      </c>
      <c r="G129" t="s">
        <v>45</v>
      </c>
      <c r="H129">
        <v>2005</v>
      </c>
      <c r="I129" t="s">
        <v>463</v>
      </c>
      <c r="J129">
        <v>29000</v>
      </c>
      <c r="K129" t="s">
        <v>987</v>
      </c>
      <c r="L129" t="s">
        <v>988</v>
      </c>
      <c r="M129" t="s">
        <v>750</v>
      </c>
      <c r="N129" t="s">
        <v>505</v>
      </c>
      <c r="O129">
        <v>30000000</v>
      </c>
      <c r="P129">
        <v>18618284</v>
      </c>
      <c r="Q129" t="s">
        <v>849</v>
      </c>
      <c r="R129">
        <v>108</v>
      </c>
    </row>
    <row r="130" spans="1:18" x14ac:dyDescent="0.35">
      <c r="A130" t="s">
        <v>989</v>
      </c>
      <c r="B130" t="s">
        <v>990</v>
      </c>
      <c r="C130" t="s">
        <v>991</v>
      </c>
      <c r="D130" t="s">
        <v>992</v>
      </c>
      <c r="E130">
        <v>0.45142857142857101</v>
      </c>
      <c r="F130" t="s">
        <v>22</v>
      </c>
      <c r="G130" t="s">
        <v>45</v>
      </c>
      <c r="H130">
        <v>2005</v>
      </c>
      <c r="I130" t="s">
        <v>993</v>
      </c>
      <c r="J130">
        <v>30000</v>
      </c>
      <c r="K130" t="s">
        <v>994</v>
      </c>
      <c r="L130" t="s">
        <v>995</v>
      </c>
      <c r="M130" t="s">
        <v>996</v>
      </c>
      <c r="N130" t="s">
        <v>39</v>
      </c>
      <c r="O130">
        <v>20000000</v>
      </c>
      <c r="P130">
        <v>67192859</v>
      </c>
      <c r="Q130" t="s">
        <v>586</v>
      </c>
      <c r="R130">
        <v>89</v>
      </c>
    </row>
    <row r="131" spans="1:18" x14ac:dyDescent="0.35">
      <c r="A131" t="s">
        <v>997</v>
      </c>
      <c r="B131" t="s">
        <v>998</v>
      </c>
      <c r="C131" t="s">
        <v>999</v>
      </c>
      <c r="D131" t="s">
        <v>1000</v>
      </c>
      <c r="E131">
        <v>0.84210526315789402</v>
      </c>
      <c r="F131" t="s">
        <v>34</v>
      </c>
      <c r="G131" t="s">
        <v>45</v>
      </c>
      <c r="H131">
        <v>2005</v>
      </c>
      <c r="I131" t="s">
        <v>1001</v>
      </c>
      <c r="J131">
        <v>6600</v>
      </c>
      <c r="K131" t="s">
        <v>1002</v>
      </c>
      <c r="L131" t="s">
        <v>1003</v>
      </c>
      <c r="M131" t="s">
        <v>833</v>
      </c>
      <c r="N131" t="s">
        <v>39</v>
      </c>
      <c r="P131">
        <v>269755</v>
      </c>
      <c r="Q131" t="s">
        <v>1004</v>
      </c>
      <c r="R131">
        <v>107</v>
      </c>
    </row>
    <row r="132" spans="1:18" x14ac:dyDescent="0.35">
      <c r="A132" t="s">
        <v>1005</v>
      </c>
      <c r="B132" t="s">
        <v>1006</v>
      </c>
      <c r="C132" t="s">
        <v>1007</v>
      </c>
      <c r="D132" t="s">
        <v>1008</v>
      </c>
      <c r="E132">
        <v>0.85714285714285698</v>
      </c>
      <c r="F132" t="s">
        <v>34</v>
      </c>
      <c r="G132" t="s">
        <v>35</v>
      </c>
      <c r="H132">
        <v>2005</v>
      </c>
      <c r="I132" t="s">
        <v>304</v>
      </c>
      <c r="J132">
        <v>36000</v>
      </c>
      <c r="K132" t="s">
        <v>1009</v>
      </c>
      <c r="L132" t="s">
        <v>1009</v>
      </c>
      <c r="M132" t="s">
        <v>1010</v>
      </c>
      <c r="N132" t="s">
        <v>39</v>
      </c>
      <c r="O132">
        <v>800000</v>
      </c>
      <c r="P132">
        <v>8012838</v>
      </c>
      <c r="Q132" t="s">
        <v>1011</v>
      </c>
      <c r="R132">
        <v>91</v>
      </c>
    </row>
    <row r="133" spans="1:18" x14ac:dyDescent="0.35">
      <c r="A133" t="s">
        <v>1012</v>
      </c>
      <c r="B133" t="s">
        <v>1013</v>
      </c>
      <c r="C133" t="s">
        <v>1014</v>
      </c>
      <c r="D133" t="s">
        <v>1015</v>
      </c>
      <c r="E133">
        <v>0.86363636363636298</v>
      </c>
      <c r="F133" t="s">
        <v>34</v>
      </c>
      <c r="G133" t="s">
        <v>23</v>
      </c>
      <c r="H133">
        <v>2005</v>
      </c>
      <c r="I133" t="s">
        <v>1016</v>
      </c>
      <c r="J133">
        <v>41000</v>
      </c>
      <c r="K133" t="s">
        <v>1017</v>
      </c>
      <c r="L133" t="s">
        <v>1017</v>
      </c>
      <c r="M133" t="s">
        <v>1018</v>
      </c>
      <c r="N133" t="s">
        <v>39</v>
      </c>
      <c r="O133">
        <v>1000000</v>
      </c>
      <c r="P133">
        <v>15151744</v>
      </c>
      <c r="Q133" t="s">
        <v>1019</v>
      </c>
      <c r="R133">
        <v>103</v>
      </c>
    </row>
    <row r="134" spans="1:18" x14ac:dyDescent="0.35">
      <c r="A134" t="s">
        <v>1020</v>
      </c>
      <c r="B134" t="s">
        <v>1021</v>
      </c>
      <c r="C134" t="s">
        <v>1022</v>
      </c>
      <c r="D134" t="s">
        <v>1023</v>
      </c>
      <c r="E134">
        <v>0.651685393258427</v>
      </c>
      <c r="F134" t="s">
        <v>34</v>
      </c>
      <c r="G134" t="s">
        <v>45</v>
      </c>
      <c r="H134">
        <v>2005</v>
      </c>
      <c r="I134" t="s">
        <v>1024</v>
      </c>
      <c r="J134">
        <v>9300</v>
      </c>
      <c r="K134" t="s">
        <v>1025</v>
      </c>
      <c r="L134" t="s">
        <v>1026</v>
      </c>
      <c r="M134" t="s">
        <v>1025</v>
      </c>
      <c r="N134" t="s">
        <v>39</v>
      </c>
      <c r="O134">
        <v>9600000</v>
      </c>
      <c r="P134">
        <v>4408011</v>
      </c>
      <c r="Q134" t="s">
        <v>1027</v>
      </c>
      <c r="R134">
        <v>144</v>
      </c>
    </row>
    <row r="135" spans="1:18" x14ac:dyDescent="0.35">
      <c r="A135" t="s">
        <v>1028</v>
      </c>
      <c r="B135" t="s">
        <v>1029</v>
      </c>
      <c r="C135" t="s">
        <v>1030</v>
      </c>
      <c r="D135" t="s">
        <v>1031</v>
      </c>
      <c r="E135">
        <v>0.82352941176470495</v>
      </c>
      <c r="F135" t="s">
        <v>22</v>
      </c>
      <c r="G135" t="s">
        <v>35</v>
      </c>
      <c r="H135">
        <v>2005</v>
      </c>
      <c r="I135" t="s">
        <v>1032</v>
      </c>
      <c r="J135">
        <v>17000</v>
      </c>
      <c r="K135" t="s">
        <v>1033</v>
      </c>
      <c r="L135" t="s">
        <v>1034</v>
      </c>
      <c r="M135" t="s">
        <v>1035</v>
      </c>
      <c r="N135" t="s">
        <v>39</v>
      </c>
      <c r="P135">
        <v>37245453</v>
      </c>
      <c r="Q135" t="s">
        <v>491</v>
      </c>
      <c r="R135">
        <v>105</v>
      </c>
    </row>
    <row r="136" spans="1:18" x14ac:dyDescent="0.35">
      <c r="A136" t="s">
        <v>1036</v>
      </c>
      <c r="B136" t="s">
        <v>1037</v>
      </c>
      <c r="C136" t="s">
        <v>1038</v>
      </c>
      <c r="D136" t="s">
        <v>1039</v>
      </c>
      <c r="E136">
        <v>0.72413793103448199</v>
      </c>
      <c r="F136" t="s">
        <v>34</v>
      </c>
      <c r="G136" t="s">
        <v>35</v>
      </c>
      <c r="H136">
        <v>2005</v>
      </c>
      <c r="I136" t="s">
        <v>92</v>
      </c>
      <c r="J136">
        <v>21000</v>
      </c>
      <c r="K136" t="s">
        <v>1040</v>
      </c>
      <c r="L136" t="s">
        <v>1040</v>
      </c>
      <c r="M136" t="s">
        <v>1041</v>
      </c>
      <c r="N136" t="s">
        <v>39</v>
      </c>
      <c r="O136">
        <v>12000000</v>
      </c>
      <c r="P136">
        <v>28237488</v>
      </c>
      <c r="Q136" t="s">
        <v>112</v>
      </c>
      <c r="R136">
        <v>118</v>
      </c>
    </row>
    <row r="137" spans="1:18" x14ac:dyDescent="0.35">
      <c r="A137" t="s">
        <v>1042</v>
      </c>
      <c r="B137" t="s">
        <v>1043</v>
      </c>
      <c r="C137" t="s">
        <v>1044</v>
      </c>
      <c r="D137" t="s">
        <v>1045</v>
      </c>
      <c r="E137">
        <v>0.70491803278688503</v>
      </c>
      <c r="F137" t="s">
        <v>34</v>
      </c>
      <c r="G137" t="s">
        <v>35</v>
      </c>
      <c r="H137">
        <v>2005</v>
      </c>
      <c r="I137" t="s">
        <v>1046</v>
      </c>
      <c r="J137">
        <v>18000</v>
      </c>
      <c r="K137" t="s">
        <v>1047</v>
      </c>
      <c r="L137" t="s">
        <v>1047</v>
      </c>
      <c r="M137" t="s">
        <v>1048</v>
      </c>
      <c r="N137" t="s">
        <v>39</v>
      </c>
      <c r="O137">
        <v>6800000</v>
      </c>
      <c r="P137">
        <v>351401</v>
      </c>
      <c r="Q137" t="s">
        <v>1049</v>
      </c>
      <c r="R137">
        <v>108</v>
      </c>
    </row>
    <row r="138" spans="1:18" x14ac:dyDescent="0.35">
      <c r="A138" t="s">
        <v>1050</v>
      </c>
      <c r="B138" t="s">
        <v>1051</v>
      </c>
      <c r="C138" t="s">
        <v>1052</v>
      </c>
      <c r="D138" t="s">
        <v>1053</v>
      </c>
      <c r="E138">
        <v>0.74</v>
      </c>
      <c r="F138" t="s">
        <v>22</v>
      </c>
      <c r="G138" t="s">
        <v>66</v>
      </c>
      <c r="H138">
        <v>2005</v>
      </c>
      <c r="I138" t="s">
        <v>582</v>
      </c>
      <c r="J138">
        <v>25000</v>
      </c>
      <c r="K138" t="s">
        <v>1054</v>
      </c>
      <c r="L138" t="s">
        <v>1055</v>
      </c>
      <c r="M138" t="s">
        <v>451</v>
      </c>
      <c r="N138" t="s">
        <v>39</v>
      </c>
      <c r="O138">
        <v>33000000</v>
      </c>
      <c r="P138">
        <v>13485145</v>
      </c>
      <c r="Q138" t="s">
        <v>112</v>
      </c>
      <c r="R138">
        <v>83</v>
      </c>
    </row>
    <row r="139" spans="1:18" x14ac:dyDescent="0.35">
      <c r="A139" t="s">
        <v>1056</v>
      </c>
      <c r="B139" t="s">
        <v>1057</v>
      </c>
      <c r="C139" t="s">
        <v>1058</v>
      </c>
      <c r="D139" t="s">
        <v>1059</v>
      </c>
      <c r="E139">
        <v>0.66891891891891897</v>
      </c>
      <c r="F139" t="s">
        <v>22</v>
      </c>
      <c r="G139" t="s">
        <v>35</v>
      </c>
      <c r="H139">
        <v>2005</v>
      </c>
      <c r="I139" t="s">
        <v>430</v>
      </c>
      <c r="J139">
        <v>40000</v>
      </c>
      <c r="K139" t="s">
        <v>1060</v>
      </c>
      <c r="L139" t="s">
        <v>1060</v>
      </c>
      <c r="M139" t="s">
        <v>1061</v>
      </c>
      <c r="N139" t="s">
        <v>39</v>
      </c>
      <c r="O139">
        <v>22000000</v>
      </c>
      <c r="P139">
        <v>67937494</v>
      </c>
      <c r="Q139" t="s">
        <v>1062</v>
      </c>
      <c r="R139">
        <v>105</v>
      </c>
    </row>
    <row r="140" spans="1:18" x14ac:dyDescent="0.35">
      <c r="A140" t="s">
        <v>1063</v>
      </c>
      <c r="B140" t="s">
        <v>1064</v>
      </c>
      <c r="C140" t="s">
        <v>1065</v>
      </c>
      <c r="D140" t="s">
        <v>1066</v>
      </c>
      <c r="E140">
        <v>0.52777777777777701</v>
      </c>
      <c r="F140" t="s">
        <v>1067</v>
      </c>
      <c r="G140" t="s">
        <v>45</v>
      </c>
      <c r="H140">
        <v>2005</v>
      </c>
      <c r="I140" t="s">
        <v>1068</v>
      </c>
      <c r="J140">
        <v>23000</v>
      </c>
      <c r="K140" t="s">
        <v>1069</v>
      </c>
      <c r="L140" t="s">
        <v>1069</v>
      </c>
      <c r="M140" t="s">
        <v>1070</v>
      </c>
      <c r="N140" t="s">
        <v>1071</v>
      </c>
      <c r="O140">
        <v>14200000</v>
      </c>
      <c r="P140">
        <v>674918</v>
      </c>
      <c r="Q140" t="s">
        <v>1072</v>
      </c>
      <c r="R140">
        <v>139</v>
      </c>
    </row>
    <row r="141" spans="1:18" x14ac:dyDescent="0.35">
      <c r="A141" t="s">
        <v>1073</v>
      </c>
      <c r="B141" t="s">
        <v>1074</v>
      </c>
      <c r="C141" t="s">
        <v>1075</v>
      </c>
      <c r="D141" t="s">
        <v>1076</v>
      </c>
      <c r="E141">
        <v>0.66666666666666596</v>
      </c>
      <c r="F141" t="s">
        <v>34</v>
      </c>
      <c r="G141" t="s">
        <v>35</v>
      </c>
      <c r="H141">
        <v>2005</v>
      </c>
      <c r="I141" t="s">
        <v>463</v>
      </c>
      <c r="J141">
        <v>22000</v>
      </c>
      <c r="K141" t="s">
        <v>1077</v>
      </c>
      <c r="L141" t="s">
        <v>1078</v>
      </c>
      <c r="M141" t="s">
        <v>1079</v>
      </c>
      <c r="N141" t="s">
        <v>39</v>
      </c>
      <c r="O141">
        <v>1000000</v>
      </c>
      <c r="P141">
        <v>3399228</v>
      </c>
      <c r="Q141" t="s">
        <v>1080</v>
      </c>
      <c r="R141">
        <v>106</v>
      </c>
    </row>
    <row r="142" spans="1:18" x14ac:dyDescent="0.35">
      <c r="A142" t="s">
        <v>1081</v>
      </c>
      <c r="B142" t="s">
        <v>1082</v>
      </c>
      <c r="C142" t="s">
        <v>1083</v>
      </c>
      <c r="D142" t="s">
        <v>1084</v>
      </c>
      <c r="E142">
        <v>0.446540880503144</v>
      </c>
      <c r="F142" t="s">
        <v>34</v>
      </c>
      <c r="G142" t="s">
        <v>45</v>
      </c>
      <c r="H142">
        <v>2005</v>
      </c>
      <c r="I142" t="s">
        <v>1085</v>
      </c>
      <c r="J142">
        <v>11000</v>
      </c>
      <c r="K142" t="s">
        <v>1086</v>
      </c>
      <c r="L142" t="s">
        <v>1087</v>
      </c>
      <c r="M142" t="s">
        <v>1088</v>
      </c>
      <c r="N142" t="s">
        <v>39</v>
      </c>
      <c r="O142">
        <v>30000000</v>
      </c>
      <c r="P142">
        <v>251495</v>
      </c>
      <c r="Q142" t="s">
        <v>1089</v>
      </c>
      <c r="R142">
        <v>117</v>
      </c>
    </row>
    <row r="143" spans="1:18" x14ac:dyDescent="0.35">
      <c r="A143" t="s">
        <v>1090</v>
      </c>
      <c r="B143" t="s">
        <v>1091</v>
      </c>
      <c r="C143" t="s">
        <v>1092</v>
      </c>
      <c r="D143" t="s">
        <v>1093</v>
      </c>
      <c r="E143">
        <v>0.375</v>
      </c>
      <c r="F143" t="s">
        <v>1094</v>
      </c>
      <c r="G143" t="s">
        <v>91</v>
      </c>
      <c r="H143">
        <v>2005</v>
      </c>
      <c r="I143" t="s">
        <v>1095</v>
      </c>
      <c r="J143">
        <v>6100</v>
      </c>
      <c r="K143" t="s">
        <v>1096</v>
      </c>
      <c r="L143" t="s">
        <v>1096</v>
      </c>
      <c r="M143" t="s">
        <v>1097</v>
      </c>
      <c r="N143" t="s">
        <v>1098</v>
      </c>
      <c r="P143">
        <v>258227</v>
      </c>
      <c r="Q143" t="s">
        <v>1099</v>
      </c>
      <c r="R143">
        <v>98</v>
      </c>
    </row>
    <row r="144" spans="1:18" x14ac:dyDescent="0.35">
      <c r="A144" t="s">
        <v>1100</v>
      </c>
      <c r="B144" t="s">
        <v>1101</v>
      </c>
      <c r="C144" t="s">
        <v>1102</v>
      </c>
      <c r="D144" t="s">
        <v>1103</v>
      </c>
      <c r="E144">
        <v>1</v>
      </c>
      <c r="F144" t="s">
        <v>56</v>
      </c>
      <c r="G144" t="s">
        <v>45</v>
      </c>
      <c r="H144">
        <v>2005</v>
      </c>
      <c r="I144" t="s">
        <v>598</v>
      </c>
      <c r="J144">
        <v>12000</v>
      </c>
      <c r="K144" t="s">
        <v>1104</v>
      </c>
      <c r="L144" t="s">
        <v>1104</v>
      </c>
      <c r="M144" t="s">
        <v>1105</v>
      </c>
      <c r="N144" t="s">
        <v>39</v>
      </c>
      <c r="O144">
        <v>32000000</v>
      </c>
      <c r="P144">
        <v>38741732</v>
      </c>
      <c r="Q144" t="s">
        <v>216</v>
      </c>
      <c r="R144">
        <v>106</v>
      </c>
    </row>
    <row r="145" spans="1:18" x14ac:dyDescent="0.35">
      <c r="A145" t="s">
        <v>1106</v>
      </c>
      <c r="B145" t="s">
        <v>1107</v>
      </c>
      <c r="C145" t="s">
        <v>1108</v>
      </c>
      <c r="D145" t="s">
        <v>1109</v>
      </c>
      <c r="E145">
        <v>0.75</v>
      </c>
      <c r="F145" t="s">
        <v>1067</v>
      </c>
      <c r="G145" t="s">
        <v>45</v>
      </c>
      <c r="H145">
        <v>2005</v>
      </c>
      <c r="I145" t="s">
        <v>993</v>
      </c>
      <c r="J145">
        <v>34000</v>
      </c>
      <c r="K145" t="s">
        <v>1110</v>
      </c>
      <c r="L145" t="s">
        <v>1110</v>
      </c>
      <c r="M145" t="s">
        <v>1111</v>
      </c>
      <c r="N145" t="s">
        <v>1112</v>
      </c>
      <c r="P145">
        <v>1266341</v>
      </c>
      <c r="Q145" t="s">
        <v>1113</v>
      </c>
      <c r="R145">
        <v>122</v>
      </c>
    </row>
    <row r="146" spans="1:18" x14ac:dyDescent="0.35">
      <c r="A146" t="s">
        <v>1114</v>
      </c>
      <c r="B146" t="s">
        <v>1115</v>
      </c>
      <c r="C146" t="s">
        <v>1116</v>
      </c>
      <c r="D146" t="s">
        <v>1117</v>
      </c>
      <c r="E146">
        <v>0.763636363636363</v>
      </c>
      <c r="F146" t="s">
        <v>34</v>
      </c>
      <c r="G146" t="s">
        <v>35</v>
      </c>
      <c r="H146">
        <v>2005</v>
      </c>
      <c r="I146" t="s">
        <v>1118</v>
      </c>
      <c r="J146">
        <v>14000</v>
      </c>
      <c r="K146" t="s">
        <v>1119</v>
      </c>
      <c r="L146" t="s">
        <v>1120</v>
      </c>
      <c r="M146" t="s">
        <v>1121</v>
      </c>
      <c r="N146" t="s">
        <v>1122</v>
      </c>
      <c r="O146">
        <v>1000000</v>
      </c>
      <c r="P146">
        <v>2708087</v>
      </c>
      <c r="Q146" t="s">
        <v>1123</v>
      </c>
      <c r="R146">
        <v>94</v>
      </c>
    </row>
    <row r="147" spans="1:18" x14ac:dyDescent="0.35">
      <c r="A147" t="s">
        <v>1124</v>
      </c>
      <c r="B147" t="s">
        <v>1125</v>
      </c>
      <c r="C147" t="s">
        <v>1126</v>
      </c>
      <c r="D147" t="s">
        <v>1127</v>
      </c>
      <c r="E147">
        <v>0.6</v>
      </c>
      <c r="F147" t="s">
        <v>34</v>
      </c>
      <c r="G147" t="s">
        <v>66</v>
      </c>
      <c r="H147">
        <v>2005</v>
      </c>
      <c r="I147" t="s">
        <v>1128</v>
      </c>
      <c r="J147">
        <v>18000</v>
      </c>
      <c r="K147" t="s">
        <v>1129</v>
      </c>
      <c r="L147" t="s">
        <v>1130</v>
      </c>
      <c r="M147" t="s">
        <v>1131</v>
      </c>
      <c r="N147" t="s">
        <v>362</v>
      </c>
      <c r="P147">
        <v>92076</v>
      </c>
      <c r="Q147" t="s">
        <v>1132</v>
      </c>
      <c r="R147">
        <v>103</v>
      </c>
    </row>
    <row r="148" spans="1:18" x14ac:dyDescent="0.35">
      <c r="A148" t="s">
        <v>1133</v>
      </c>
      <c r="B148" t="s">
        <v>1134</v>
      </c>
      <c r="C148" t="s">
        <v>1135</v>
      </c>
      <c r="D148" t="s">
        <v>1136</v>
      </c>
      <c r="E148">
        <v>0.54705882352941104</v>
      </c>
      <c r="F148" t="s">
        <v>22</v>
      </c>
      <c r="G148" t="s">
        <v>45</v>
      </c>
      <c r="H148">
        <v>2005</v>
      </c>
      <c r="I148" t="s">
        <v>1137</v>
      </c>
      <c r="J148">
        <v>28000</v>
      </c>
      <c r="K148" t="s">
        <v>1138</v>
      </c>
      <c r="L148" t="s">
        <v>1138</v>
      </c>
      <c r="M148" t="s">
        <v>1139</v>
      </c>
      <c r="N148" t="s">
        <v>50</v>
      </c>
      <c r="P148">
        <v>17709155</v>
      </c>
      <c r="Q148" t="s">
        <v>1140</v>
      </c>
      <c r="R148">
        <v>116</v>
      </c>
    </row>
    <row r="149" spans="1:18" x14ac:dyDescent="0.35">
      <c r="A149" t="s">
        <v>1141</v>
      </c>
      <c r="B149" t="s">
        <v>1142</v>
      </c>
      <c r="C149" t="s">
        <v>1143</v>
      </c>
      <c r="D149" t="s">
        <v>1144</v>
      </c>
      <c r="E149">
        <v>0.8</v>
      </c>
      <c r="F149" t="s">
        <v>34</v>
      </c>
      <c r="G149" t="s">
        <v>35</v>
      </c>
      <c r="H149">
        <v>2005</v>
      </c>
      <c r="I149" t="s">
        <v>1145</v>
      </c>
      <c r="J149">
        <v>6800</v>
      </c>
      <c r="K149" t="s">
        <v>1146</v>
      </c>
      <c r="L149" t="s">
        <v>1147</v>
      </c>
      <c r="M149" t="s">
        <v>1147</v>
      </c>
      <c r="N149" t="s">
        <v>39</v>
      </c>
      <c r="P149">
        <v>36099</v>
      </c>
      <c r="Q149" t="s">
        <v>1148</v>
      </c>
      <c r="R149">
        <v>91</v>
      </c>
    </row>
    <row r="150" spans="1:18" x14ac:dyDescent="0.35">
      <c r="A150" t="s">
        <v>1149</v>
      </c>
      <c r="B150" t="s">
        <v>1150</v>
      </c>
      <c r="C150" t="s">
        <v>1151</v>
      </c>
      <c r="D150" t="s">
        <v>1152</v>
      </c>
      <c r="E150">
        <v>0.72549019607843102</v>
      </c>
      <c r="F150" t="s">
        <v>22</v>
      </c>
      <c r="G150" t="s">
        <v>35</v>
      </c>
      <c r="H150">
        <v>2005</v>
      </c>
      <c r="I150" t="s">
        <v>1153</v>
      </c>
      <c r="J150">
        <v>57000</v>
      </c>
      <c r="K150" t="s">
        <v>1154</v>
      </c>
      <c r="L150" t="s">
        <v>1155</v>
      </c>
      <c r="M150" t="s">
        <v>182</v>
      </c>
      <c r="N150" t="s">
        <v>39</v>
      </c>
      <c r="O150">
        <v>7000000</v>
      </c>
      <c r="P150">
        <v>3601974</v>
      </c>
      <c r="Q150" t="s">
        <v>1156</v>
      </c>
      <c r="R150">
        <v>106</v>
      </c>
    </row>
    <row r="151" spans="1:18" x14ac:dyDescent="0.35">
      <c r="A151" t="s">
        <v>1157</v>
      </c>
      <c r="B151" t="s">
        <v>1158</v>
      </c>
      <c r="C151" t="s">
        <v>1159</v>
      </c>
      <c r="D151" t="s">
        <v>1160</v>
      </c>
      <c r="E151">
        <v>1</v>
      </c>
      <c r="F151" t="s">
        <v>34</v>
      </c>
      <c r="G151" t="s">
        <v>35</v>
      </c>
      <c r="H151">
        <v>2005</v>
      </c>
      <c r="I151" t="s">
        <v>221</v>
      </c>
      <c r="J151">
        <v>21000</v>
      </c>
      <c r="K151" t="s">
        <v>1161</v>
      </c>
      <c r="L151" t="s">
        <v>1162</v>
      </c>
      <c r="M151" t="s">
        <v>1163</v>
      </c>
      <c r="N151" t="s">
        <v>39</v>
      </c>
      <c r="O151">
        <v>4000000</v>
      </c>
      <c r="P151">
        <v>2138742</v>
      </c>
      <c r="Q151" t="s">
        <v>1164</v>
      </c>
      <c r="R151">
        <v>96</v>
      </c>
    </row>
    <row r="152" spans="1:18" x14ac:dyDescent="0.35">
      <c r="A152" t="s">
        <v>1165</v>
      </c>
      <c r="B152" t="s">
        <v>1166</v>
      </c>
      <c r="C152" t="s">
        <v>1167</v>
      </c>
      <c r="D152" t="s">
        <v>1168</v>
      </c>
      <c r="E152">
        <v>0.5</v>
      </c>
      <c r="F152" t="s">
        <v>56</v>
      </c>
      <c r="G152" t="s">
        <v>35</v>
      </c>
      <c r="H152">
        <v>2005</v>
      </c>
      <c r="I152" t="s">
        <v>296</v>
      </c>
      <c r="J152">
        <v>13000</v>
      </c>
      <c r="K152" t="s">
        <v>1169</v>
      </c>
      <c r="L152" t="s">
        <v>1170</v>
      </c>
      <c r="M152" t="s">
        <v>1171</v>
      </c>
      <c r="N152" t="s">
        <v>39</v>
      </c>
      <c r="O152">
        <v>33100000</v>
      </c>
      <c r="P152">
        <v>17492014</v>
      </c>
      <c r="Q152" t="s">
        <v>130</v>
      </c>
      <c r="R152">
        <v>86</v>
      </c>
    </row>
    <row r="153" spans="1:18" x14ac:dyDescent="0.35">
      <c r="A153" t="s">
        <v>1172</v>
      </c>
      <c r="B153" t="s">
        <v>1173</v>
      </c>
      <c r="C153" t="s">
        <v>1174</v>
      </c>
      <c r="D153" t="s">
        <v>1175</v>
      </c>
      <c r="E153">
        <v>0.765822784810126</v>
      </c>
      <c r="F153" t="s">
        <v>34</v>
      </c>
      <c r="G153" t="s">
        <v>91</v>
      </c>
      <c r="H153">
        <v>2006</v>
      </c>
      <c r="I153" t="s">
        <v>979</v>
      </c>
      <c r="J153">
        <v>1200000</v>
      </c>
      <c r="K153" t="s">
        <v>1176</v>
      </c>
      <c r="L153" t="s">
        <v>128</v>
      </c>
      <c r="M153" t="s">
        <v>1177</v>
      </c>
      <c r="N153" t="s">
        <v>39</v>
      </c>
      <c r="O153">
        <v>90000000</v>
      </c>
      <c r="P153">
        <v>291465373</v>
      </c>
      <c r="Q153" t="s">
        <v>29</v>
      </c>
      <c r="R153">
        <v>151</v>
      </c>
    </row>
    <row r="154" spans="1:18" x14ac:dyDescent="0.35">
      <c r="A154" t="s">
        <v>1178</v>
      </c>
      <c r="B154" t="s">
        <v>1179</v>
      </c>
      <c r="C154" t="s">
        <v>1180</v>
      </c>
      <c r="D154" t="s">
        <v>1181</v>
      </c>
      <c r="E154">
        <v>0.60869565217391297</v>
      </c>
      <c r="F154" t="s">
        <v>22</v>
      </c>
      <c r="G154" t="s">
        <v>66</v>
      </c>
      <c r="H154">
        <v>2006</v>
      </c>
      <c r="I154" t="s">
        <v>1182</v>
      </c>
      <c r="J154">
        <v>252000</v>
      </c>
      <c r="K154" t="s">
        <v>1183</v>
      </c>
      <c r="L154" t="s">
        <v>1184</v>
      </c>
      <c r="M154" t="s">
        <v>1185</v>
      </c>
      <c r="N154" t="s">
        <v>39</v>
      </c>
      <c r="O154">
        <v>85000000</v>
      </c>
      <c r="P154">
        <v>158964610</v>
      </c>
      <c r="Q154" t="s">
        <v>40</v>
      </c>
      <c r="R154">
        <v>104</v>
      </c>
    </row>
    <row r="155" spans="1:18" x14ac:dyDescent="0.35">
      <c r="A155" t="s">
        <v>1186</v>
      </c>
      <c r="B155" t="s">
        <v>1187</v>
      </c>
      <c r="C155" t="s">
        <v>1188</v>
      </c>
      <c r="D155" t="s">
        <v>1189</v>
      </c>
      <c r="E155">
        <v>0.72727272727272696</v>
      </c>
      <c r="F155" t="s">
        <v>22</v>
      </c>
      <c r="G155" t="s">
        <v>35</v>
      </c>
      <c r="H155">
        <v>2006</v>
      </c>
      <c r="I155" t="s">
        <v>75</v>
      </c>
      <c r="J155">
        <v>172000</v>
      </c>
      <c r="K155" t="s">
        <v>1190</v>
      </c>
      <c r="L155" t="s">
        <v>1191</v>
      </c>
      <c r="M155" t="s">
        <v>1191</v>
      </c>
      <c r="N155" t="s">
        <v>39</v>
      </c>
      <c r="O155">
        <v>72500000</v>
      </c>
      <c r="P155">
        <v>163362095</v>
      </c>
      <c r="Q155" t="s">
        <v>51</v>
      </c>
      <c r="R155">
        <v>108</v>
      </c>
    </row>
    <row r="156" spans="1:18" x14ac:dyDescent="0.35">
      <c r="A156" t="s">
        <v>1192</v>
      </c>
      <c r="B156" t="s">
        <v>1193</v>
      </c>
      <c r="C156" t="s">
        <v>1194</v>
      </c>
      <c r="D156" t="s">
        <v>1195</v>
      </c>
      <c r="E156">
        <v>0.81879194630872398</v>
      </c>
      <c r="F156" t="s">
        <v>22</v>
      </c>
      <c r="G156" t="s">
        <v>45</v>
      </c>
      <c r="H156">
        <v>2006</v>
      </c>
      <c r="I156" t="s">
        <v>1196</v>
      </c>
      <c r="J156">
        <v>1200000</v>
      </c>
      <c r="K156" t="s">
        <v>68</v>
      </c>
      <c r="L156" t="s">
        <v>1197</v>
      </c>
      <c r="M156" t="s">
        <v>70</v>
      </c>
      <c r="N156" t="s">
        <v>28</v>
      </c>
      <c r="O156">
        <v>40000000</v>
      </c>
      <c r="P156">
        <v>109676311</v>
      </c>
      <c r="Q156" t="s">
        <v>163</v>
      </c>
      <c r="R156">
        <v>130</v>
      </c>
    </row>
    <row r="157" spans="1:18" x14ac:dyDescent="0.35">
      <c r="A157" t="s">
        <v>1198</v>
      </c>
      <c r="B157" t="s">
        <v>1199</v>
      </c>
      <c r="C157" t="s">
        <v>1200</v>
      </c>
      <c r="D157" t="s">
        <v>1201</v>
      </c>
      <c r="E157">
        <v>0.70072992700729897</v>
      </c>
      <c r="F157" t="s">
        <v>22</v>
      </c>
      <c r="G157" t="s">
        <v>35</v>
      </c>
      <c r="H157">
        <v>2006</v>
      </c>
      <c r="I157" t="s">
        <v>1202</v>
      </c>
      <c r="J157">
        <v>385000</v>
      </c>
      <c r="K157" t="s">
        <v>1203</v>
      </c>
      <c r="L157" t="s">
        <v>1204</v>
      </c>
      <c r="M157" t="s">
        <v>1205</v>
      </c>
      <c r="N157" t="s">
        <v>39</v>
      </c>
      <c r="O157">
        <v>35000000</v>
      </c>
      <c r="P157">
        <v>326706115</v>
      </c>
      <c r="Q157" t="s">
        <v>324</v>
      </c>
      <c r="R157">
        <v>109</v>
      </c>
    </row>
    <row r="158" spans="1:18" x14ac:dyDescent="0.35">
      <c r="A158" t="s">
        <v>1206</v>
      </c>
      <c r="B158" t="s">
        <v>1207</v>
      </c>
      <c r="C158" t="s">
        <v>1208</v>
      </c>
      <c r="D158" t="s">
        <v>1209</v>
      </c>
      <c r="E158">
        <v>0.72777777777777697</v>
      </c>
      <c r="F158" t="s">
        <v>22</v>
      </c>
      <c r="G158" t="s">
        <v>66</v>
      </c>
      <c r="H158">
        <v>2006</v>
      </c>
      <c r="I158" t="s">
        <v>1210</v>
      </c>
      <c r="J158">
        <v>594000</v>
      </c>
      <c r="K158" t="s">
        <v>607</v>
      </c>
      <c r="L158" t="s">
        <v>1211</v>
      </c>
      <c r="M158" t="s">
        <v>1212</v>
      </c>
      <c r="N158" t="s">
        <v>28</v>
      </c>
      <c r="O158">
        <v>150000000</v>
      </c>
      <c r="P158">
        <v>616502912</v>
      </c>
      <c r="Q158" t="s">
        <v>51</v>
      </c>
      <c r="R158">
        <v>144</v>
      </c>
    </row>
    <row r="159" spans="1:18" x14ac:dyDescent="0.35">
      <c r="A159" t="s">
        <v>1213</v>
      </c>
      <c r="B159" t="s">
        <v>1214</v>
      </c>
      <c r="C159" t="s">
        <v>1215</v>
      </c>
      <c r="D159" t="s">
        <v>1216</v>
      </c>
      <c r="E159">
        <v>0.58333333333333304</v>
      </c>
      <c r="F159" t="s">
        <v>34</v>
      </c>
      <c r="G159" t="s">
        <v>45</v>
      </c>
      <c r="H159">
        <v>2006</v>
      </c>
      <c r="I159" t="s">
        <v>1217</v>
      </c>
      <c r="J159">
        <v>631000</v>
      </c>
      <c r="K159" t="s">
        <v>1218</v>
      </c>
      <c r="L159" t="s">
        <v>1218</v>
      </c>
      <c r="M159" t="s">
        <v>1219</v>
      </c>
      <c r="N159" t="s">
        <v>1220</v>
      </c>
      <c r="O159">
        <v>19000000</v>
      </c>
      <c r="P159">
        <v>83850267</v>
      </c>
      <c r="Q159" t="s">
        <v>1221</v>
      </c>
      <c r="R159">
        <v>118</v>
      </c>
    </row>
    <row r="160" spans="1:18" x14ac:dyDescent="0.35">
      <c r="A160" t="s">
        <v>1222</v>
      </c>
      <c r="B160" t="s">
        <v>1223</v>
      </c>
      <c r="C160" t="s">
        <v>1224</v>
      </c>
      <c r="D160" t="s">
        <v>1225</v>
      </c>
      <c r="E160">
        <v>0.64864864864864802</v>
      </c>
      <c r="F160" t="s">
        <v>22</v>
      </c>
      <c r="G160" t="s">
        <v>66</v>
      </c>
      <c r="H160">
        <v>2006</v>
      </c>
      <c r="I160" t="s">
        <v>1226</v>
      </c>
      <c r="J160">
        <v>668000</v>
      </c>
      <c r="K160" t="s">
        <v>1227</v>
      </c>
      <c r="L160" t="s">
        <v>1228</v>
      </c>
      <c r="M160" t="s">
        <v>535</v>
      </c>
      <c r="N160" t="s">
        <v>39</v>
      </c>
      <c r="O160">
        <v>225000000</v>
      </c>
      <c r="P160">
        <v>1066179747</v>
      </c>
      <c r="Q160" t="s">
        <v>363</v>
      </c>
      <c r="R160">
        <v>151</v>
      </c>
    </row>
    <row r="161" spans="1:18" x14ac:dyDescent="0.35">
      <c r="A161" t="s">
        <v>1229</v>
      </c>
      <c r="B161" t="s">
        <v>1230</v>
      </c>
      <c r="C161" t="s">
        <v>1231</v>
      </c>
      <c r="D161" t="s">
        <v>1232</v>
      </c>
      <c r="E161">
        <v>0.61206896551724099</v>
      </c>
      <c r="F161" t="s">
        <v>34</v>
      </c>
      <c r="G161" t="s">
        <v>23</v>
      </c>
      <c r="H161">
        <v>2006</v>
      </c>
      <c r="I161" t="s">
        <v>1233</v>
      </c>
      <c r="J161">
        <v>150000</v>
      </c>
      <c r="K161" t="s">
        <v>1234</v>
      </c>
      <c r="L161" t="s">
        <v>1234</v>
      </c>
      <c r="M161" t="s">
        <v>1235</v>
      </c>
      <c r="N161" t="s">
        <v>39</v>
      </c>
      <c r="P161">
        <v>495303</v>
      </c>
      <c r="Q161" t="s">
        <v>130</v>
      </c>
      <c r="R161">
        <v>84</v>
      </c>
    </row>
    <row r="162" spans="1:18" x14ac:dyDescent="0.35">
      <c r="A162" t="s">
        <v>1236</v>
      </c>
      <c r="B162" t="s">
        <v>1237</v>
      </c>
      <c r="C162" t="s">
        <v>1238</v>
      </c>
      <c r="D162" t="s">
        <v>1239</v>
      </c>
      <c r="E162">
        <v>0.78343949044585903</v>
      </c>
      <c r="F162" t="s">
        <v>34</v>
      </c>
      <c r="G162" t="s">
        <v>66</v>
      </c>
      <c r="H162">
        <v>2006</v>
      </c>
      <c r="I162" t="s">
        <v>1240</v>
      </c>
      <c r="J162">
        <v>297000</v>
      </c>
      <c r="K162" t="s">
        <v>1241</v>
      </c>
      <c r="L162" t="s">
        <v>1241</v>
      </c>
      <c r="M162" t="s">
        <v>1242</v>
      </c>
      <c r="N162" t="s">
        <v>39</v>
      </c>
      <c r="O162">
        <v>40000000</v>
      </c>
      <c r="P162">
        <v>120673227</v>
      </c>
      <c r="Q162" t="s">
        <v>1243</v>
      </c>
      <c r="R162">
        <v>139</v>
      </c>
    </row>
    <row r="163" spans="1:18" x14ac:dyDescent="0.35">
      <c r="A163" t="s">
        <v>1244</v>
      </c>
      <c r="B163" t="s">
        <v>1245</v>
      </c>
      <c r="C163" t="s">
        <v>1246</v>
      </c>
      <c r="D163" t="s">
        <v>1247</v>
      </c>
      <c r="E163">
        <v>0.79020979020978999</v>
      </c>
      <c r="F163" t="s">
        <v>22</v>
      </c>
      <c r="G163" t="s">
        <v>35</v>
      </c>
      <c r="H163">
        <v>2006</v>
      </c>
      <c r="I163" t="s">
        <v>100</v>
      </c>
      <c r="J163">
        <v>149000</v>
      </c>
      <c r="K163" t="s">
        <v>1248</v>
      </c>
      <c r="L163" t="s">
        <v>1249</v>
      </c>
      <c r="M163" t="s">
        <v>1250</v>
      </c>
      <c r="N163" t="s">
        <v>39</v>
      </c>
      <c r="O163">
        <v>20000000</v>
      </c>
      <c r="P163">
        <v>57194667</v>
      </c>
      <c r="Q163" t="s">
        <v>216</v>
      </c>
      <c r="R163">
        <v>105</v>
      </c>
    </row>
    <row r="164" spans="1:18" x14ac:dyDescent="0.35">
      <c r="A164" t="s">
        <v>1251</v>
      </c>
      <c r="B164" t="s">
        <v>1252</v>
      </c>
      <c r="C164" t="s">
        <v>1253</v>
      </c>
      <c r="D164" t="s">
        <v>1254</v>
      </c>
      <c r="E164">
        <v>0.8</v>
      </c>
      <c r="F164" t="s">
        <v>34</v>
      </c>
      <c r="G164" t="s">
        <v>45</v>
      </c>
      <c r="H164">
        <v>2006</v>
      </c>
      <c r="I164" t="s">
        <v>1255</v>
      </c>
      <c r="J164">
        <v>107000</v>
      </c>
      <c r="K164" t="s">
        <v>1256</v>
      </c>
      <c r="L164" t="s">
        <v>1256</v>
      </c>
      <c r="M164" t="s">
        <v>1257</v>
      </c>
      <c r="N164" t="s">
        <v>39</v>
      </c>
      <c r="O164">
        <v>26000000</v>
      </c>
      <c r="P164">
        <v>14821658</v>
      </c>
      <c r="Q164" t="s">
        <v>112</v>
      </c>
      <c r="R164">
        <v>137</v>
      </c>
    </row>
    <row r="165" spans="1:18" x14ac:dyDescent="0.35">
      <c r="A165" t="s">
        <v>1258</v>
      </c>
      <c r="B165" t="s">
        <v>1259</v>
      </c>
      <c r="C165" t="s">
        <v>1260</v>
      </c>
      <c r="D165" t="s">
        <v>1261</v>
      </c>
      <c r="E165">
        <v>0.66013071895424802</v>
      </c>
      <c r="F165" t="s">
        <v>34</v>
      </c>
      <c r="G165" t="s">
        <v>23</v>
      </c>
      <c r="H165">
        <v>2006</v>
      </c>
      <c r="I165" t="s">
        <v>1262</v>
      </c>
      <c r="J165">
        <v>474000</v>
      </c>
      <c r="K165" t="s">
        <v>1263</v>
      </c>
      <c r="L165" t="s">
        <v>1263</v>
      </c>
      <c r="M165" t="s">
        <v>1264</v>
      </c>
      <c r="N165" t="s">
        <v>39</v>
      </c>
      <c r="O165">
        <v>76000000</v>
      </c>
      <c r="P165">
        <v>70595464</v>
      </c>
      <c r="Q165" t="s">
        <v>40</v>
      </c>
      <c r="R165">
        <v>109</v>
      </c>
    </row>
    <row r="166" spans="1:18" x14ac:dyDescent="0.35">
      <c r="A166" t="s">
        <v>1265</v>
      </c>
      <c r="B166" t="s">
        <v>1266</v>
      </c>
      <c r="C166" t="s">
        <v>1267</v>
      </c>
      <c r="D166" t="s">
        <v>1268</v>
      </c>
      <c r="E166">
        <v>0.75</v>
      </c>
      <c r="F166" t="s">
        <v>22</v>
      </c>
      <c r="G166" t="s">
        <v>1269</v>
      </c>
      <c r="H166">
        <v>2006</v>
      </c>
      <c r="I166" t="s">
        <v>1270</v>
      </c>
      <c r="J166">
        <v>410000</v>
      </c>
      <c r="K166" t="s">
        <v>518</v>
      </c>
      <c r="L166" t="s">
        <v>1271</v>
      </c>
      <c r="M166" t="s">
        <v>1272</v>
      </c>
      <c r="N166" t="s">
        <v>39</v>
      </c>
      <c r="O166">
        <v>125000000</v>
      </c>
      <c r="P166">
        <v>760006945</v>
      </c>
      <c r="Q166" t="s">
        <v>51</v>
      </c>
      <c r="R166">
        <v>149</v>
      </c>
    </row>
    <row r="167" spans="1:18" x14ac:dyDescent="0.35">
      <c r="A167" t="s">
        <v>1273</v>
      </c>
      <c r="B167" t="s">
        <v>1274</v>
      </c>
      <c r="C167" t="s">
        <v>1275</v>
      </c>
      <c r="D167" t="s">
        <v>1276</v>
      </c>
      <c r="E167">
        <v>0.80434782608695599</v>
      </c>
      <c r="F167" t="s">
        <v>22</v>
      </c>
      <c r="G167" t="s">
        <v>320</v>
      </c>
      <c r="H167">
        <v>2006</v>
      </c>
      <c r="I167" t="s">
        <v>1277</v>
      </c>
      <c r="J167">
        <v>465000</v>
      </c>
      <c r="K167" t="s">
        <v>1278</v>
      </c>
      <c r="L167" t="s">
        <v>1279</v>
      </c>
      <c r="M167" t="s">
        <v>384</v>
      </c>
      <c r="N167" t="s">
        <v>39</v>
      </c>
      <c r="O167">
        <v>55000000</v>
      </c>
      <c r="P167">
        <v>307127625</v>
      </c>
      <c r="Q167" t="s">
        <v>51</v>
      </c>
      <c r="R167">
        <v>117</v>
      </c>
    </row>
    <row r="168" spans="1:18" x14ac:dyDescent="0.35">
      <c r="A168" t="s">
        <v>1280</v>
      </c>
      <c r="B168" t="s">
        <v>1281</v>
      </c>
      <c r="C168" t="s">
        <v>1282</v>
      </c>
      <c r="D168" t="s">
        <v>1283</v>
      </c>
      <c r="E168">
        <v>0.78787878787878696</v>
      </c>
      <c r="F168" t="s">
        <v>34</v>
      </c>
      <c r="G168" t="s">
        <v>35</v>
      </c>
      <c r="H168">
        <v>2006</v>
      </c>
      <c r="I168" t="s">
        <v>1284</v>
      </c>
      <c r="J168">
        <v>450000</v>
      </c>
      <c r="K168" t="s">
        <v>1285</v>
      </c>
      <c r="L168" t="s">
        <v>1286</v>
      </c>
      <c r="M168" t="s">
        <v>38</v>
      </c>
      <c r="N168" t="s">
        <v>39</v>
      </c>
      <c r="O168">
        <v>8000000</v>
      </c>
      <c r="P168">
        <v>101058954</v>
      </c>
      <c r="Q168" t="s">
        <v>1287</v>
      </c>
      <c r="R168">
        <v>101</v>
      </c>
    </row>
    <row r="169" spans="1:18" x14ac:dyDescent="0.35">
      <c r="A169" t="s">
        <v>1288</v>
      </c>
      <c r="B169" t="s">
        <v>1289</v>
      </c>
      <c r="C169" t="s">
        <v>1290</v>
      </c>
      <c r="D169" t="s">
        <v>1291</v>
      </c>
      <c r="E169">
        <v>0.625</v>
      </c>
      <c r="F169" t="s">
        <v>34</v>
      </c>
      <c r="G169" t="s">
        <v>320</v>
      </c>
      <c r="H169">
        <v>2006</v>
      </c>
      <c r="I169" t="s">
        <v>1217</v>
      </c>
      <c r="J169">
        <v>179000</v>
      </c>
      <c r="K169" t="s">
        <v>1292</v>
      </c>
      <c r="L169" t="s">
        <v>1293</v>
      </c>
      <c r="M169" t="s">
        <v>1294</v>
      </c>
      <c r="N169" t="s">
        <v>28</v>
      </c>
      <c r="O169">
        <v>6000000</v>
      </c>
      <c r="P169">
        <v>48618191</v>
      </c>
      <c r="Q169" t="s">
        <v>1287</v>
      </c>
      <c r="R169">
        <v>123</v>
      </c>
    </row>
    <row r="170" spans="1:18" x14ac:dyDescent="0.35">
      <c r="A170" t="s">
        <v>1295</v>
      </c>
      <c r="B170" t="s">
        <v>1296</v>
      </c>
      <c r="C170" t="s">
        <v>1297</v>
      </c>
      <c r="D170" t="s">
        <v>1298</v>
      </c>
      <c r="E170">
        <v>0.70440251572326995</v>
      </c>
      <c r="F170" t="s">
        <v>34</v>
      </c>
      <c r="G170" t="s">
        <v>23</v>
      </c>
      <c r="H170">
        <v>2006</v>
      </c>
      <c r="I170" t="s">
        <v>1240</v>
      </c>
      <c r="J170">
        <v>511000</v>
      </c>
      <c r="K170" t="s">
        <v>1299</v>
      </c>
      <c r="L170" t="s">
        <v>1300</v>
      </c>
      <c r="M170" t="s">
        <v>1177</v>
      </c>
      <c r="N170" t="s">
        <v>39</v>
      </c>
      <c r="O170">
        <v>100000000</v>
      </c>
      <c r="P170">
        <v>171720398</v>
      </c>
      <c r="Q170" t="s">
        <v>29</v>
      </c>
      <c r="R170">
        <v>143</v>
      </c>
    </row>
    <row r="171" spans="1:18" x14ac:dyDescent="0.35">
      <c r="A171" t="s">
        <v>1301</v>
      </c>
      <c r="B171" t="s">
        <v>1302</v>
      </c>
      <c r="C171" t="s">
        <v>1303</v>
      </c>
      <c r="D171" t="s">
        <v>1304</v>
      </c>
      <c r="E171">
        <v>0.73684210526315697</v>
      </c>
      <c r="F171" t="s">
        <v>34</v>
      </c>
      <c r="G171" t="s">
        <v>45</v>
      </c>
      <c r="H171">
        <v>2006</v>
      </c>
      <c r="I171" t="s">
        <v>1305</v>
      </c>
      <c r="J171">
        <v>368000</v>
      </c>
      <c r="K171" t="s">
        <v>1306</v>
      </c>
      <c r="L171" t="s">
        <v>1306</v>
      </c>
      <c r="M171" t="s">
        <v>1307</v>
      </c>
      <c r="N171" t="s">
        <v>505</v>
      </c>
      <c r="O171">
        <v>2000000</v>
      </c>
      <c r="P171">
        <v>77356942</v>
      </c>
      <c r="Q171" t="s">
        <v>1308</v>
      </c>
      <c r="R171">
        <v>137</v>
      </c>
    </row>
    <row r="172" spans="1:18" x14ac:dyDescent="0.35">
      <c r="A172" t="s">
        <v>1309</v>
      </c>
      <c r="B172" t="s">
        <v>1310</v>
      </c>
      <c r="C172" t="s">
        <v>1311</v>
      </c>
      <c r="D172" t="s">
        <v>1312</v>
      </c>
      <c r="E172">
        <v>0.644295302013422</v>
      </c>
      <c r="F172" t="s">
        <v>22</v>
      </c>
      <c r="G172" t="s">
        <v>320</v>
      </c>
      <c r="H172">
        <v>2006</v>
      </c>
      <c r="I172" t="s">
        <v>1196</v>
      </c>
      <c r="J172">
        <v>104000</v>
      </c>
      <c r="K172" t="s">
        <v>1313</v>
      </c>
      <c r="L172" t="s">
        <v>1313</v>
      </c>
      <c r="M172" t="s">
        <v>1314</v>
      </c>
      <c r="N172" t="s">
        <v>39</v>
      </c>
      <c r="O172">
        <v>40000000</v>
      </c>
      <c r="P172">
        <v>60917189</v>
      </c>
      <c r="Q172" t="s">
        <v>51</v>
      </c>
      <c r="R172">
        <v>123</v>
      </c>
    </row>
    <row r="173" spans="1:18" x14ac:dyDescent="0.35">
      <c r="A173" t="s">
        <v>1315</v>
      </c>
      <c r="B173" t="s">
        <v>1316</v>
      </c>
      <c r="C173" t="s">
        <v>1317</v>
      </c>
      <c r="D173" t="s">
        <v>1318</v>
      </c>
      <c r="E173">
        <v>0.88235294117647001</v>
      </c>
      <c r="F173" t="s">
        <v>34</v>
      </c>
      <c r="G173" t="s">
        <v>91</v>
      </c>
      <c r="H173">
        <v>2006</v>
      </c>
      <c r="I173" t="s">
        <v>1319</v>
      </c>
      <c r="J173">
        <v>350000</v>
      </c>
      <c r="K173" t="s">
        <v>1320</v>
      </c>
      <c r="L173" t="s">
        <v>1321</v>
      </c>
      <c r="M173" t="s">
        <v>1322</v>
      </c>
      <c r="N173" t="s">
        <v>39</v>
      </c>
      <c r="O173">
        <v>45000000</v>
      </c>
      <c r="P173">
        <v>186003591</v>
      </c>
      <c r="Q173" t="s">
        <v>40</v>
      </c>
      <c r="R173">
        <v>129</v>
      </c>
    </row>
    <row r="174" spans="1:18" x14ac:dyDescent="0.35">
      <c r="A174" t="s">
        <v>1323</v>
      </c>
      <c r="B174" t="s">
        <v>1324</v>
      </c>
      <c r="C174" t="s">
        <v>1325</v>
      </c>
      <c r="D174" t="s">
        <v>1326</v>
      </c>
      <c r="E174">
        <v>0.8125</v>
      </c>
      <c r="F174" t="s">
        <v>34</v>
      </c>
      <c r="G174" t="s">
        <v>66</v>
      </c>
      <c r="H174">
        <v>1986</v>
      </c>
      <c r="I174" t="s">
        <v>1327</v>
      </c>
      <c r="J174">
        <v>12000</v>
      </c>
      <c r="K174" t="s">
        <v>970</v>
      </c>
      <c r="L174" t="s">
        <v>1328</v>
      </c>
      <c r="M174" t="s">
        <v>1329</v>
      </c>
      <c r="N174" t="s">
        <v>39</v>
      </c>
      <c r="P174">
        <v>38500726</v>
      </c>
      <c r="Q174" t="s">
        <v>491</v>
      </c>
      <c r="R174">
        <v>107</v>
      </c>
    </row>
    <row r="175" spans="1:18" x14ac:dyDescent="0.35">
      <c r="A175" t="s">
        <v>1323</v>
      </c>
      <c r="B175" t="s">
        <v>1324</v>
      </c>
      <c r="C175" t="s">
        <v>1325</v>
      </c>
      <c r="D175" t="s">
        <v>1326</v>
      </c>
      <c r="E175">
        <v>0.8125</v>
      </c>
      <c r="F175" t="s">
        <v>34</v>
      </c>
      <c r="G175" t="s">
        <v>66</v>
      </c>
      <c r="H175">
        <v>2006</v>
      </c>
      <c r="I175" t="s">
        <v>1330</v>
      </c>
      <c r="J175">
        <v>98000</v>
      </c>
      <c r="K175" t="s">
        <v>1331</v>
      </c>
      <c r="L175" t="s">
        <v>1331</v>
      </c>
      <c r="M175" t="s">
        <v>425</v>
      </c>
      <c r="N175" t="s">
        <v>505</v>
      </c>
      <c r="O175">
        <v>15000000</v>
      </c>
      <c r="P175">
        <v>9380029</v>
      </c>
      <c r="Q175" t="s">
        <v>112</v>
      </c>
      <c r="R175">
        <v>122</v>
      </c>
    </row>
    <row r="176" spans="1:18" x14ac:dyDescent="0.35">
      <c r="A176" t="s">
        <v>1332</v>
      </c>
      <c r="B176" t="s">
        <v>1333</v>
      </c>
      <c r="C176" t="s">
        <v>1334</v>
      </c>
      <c r="D176" t="s">
        <v>1335</v>
      </c>
      <c r="E176">
        <v>0.72222222222222199</v>
      </c>
      <c r="F176" t="s">
        <v>22</v>
      </c>
      <c r="G176" t="s">
        <v>35</v>
      </c>
      <c r="H176">
        <v>2006</v>
      </c>
      <c r="I176" t="s">
        <v>1284</v>
      </c>
      <c r="J176">
        <v>127000</v>
      </c>
      <c r="K176" t="s">
        <v>1336</v>
      </c>
      <c r="L176" t="s">
        <v>1337</v>
      </c>
      <c r="M176" t="s">
        <v>1338</v>
      </c>
      <c r="N176" t="s">
        <v>39</v>
      </c>
      <c r="O176">
        <v>23000000</v>
      </c>
      <c r="P176">
        <v>38623262</v>
      </c>
      <c r="Q176" t="s">
        <v>40</v>
      </c>
      <c r="R176">
        <v>93</v>
      </c>
    </row>
    <row r="177" spans="1:18" x14ac:dyDescent="0.35">
      <c r="A177" t="s">
        <v>1339</v>
      </c>
      <c r="B177" t="s">
        <v>1340</v>
      </c>
      <c r="C177" t="s">
        <v>1341</v>
      </c>
      <c r="D177" t="s">
        <v>1342</v>
      </c>
      <c r="E177">
        <v>0.75449101796407103</v>
      </c>
      <c r="F177" t="s">
        <v>22</v>
      </c>
      <c r="G177" t="s">
        <v>66</v>
      </c>
      <c r="H177">
        <v>2006</v>
      </c>
      <c r="I177" t="s">
        <v>1343</v>
      </c>
      <c r="J177">
        <v>274000</v>
      </c>
      <c r="K177" t="s">
        <v>1344</v>
      </c>
      <c r="L177" t="s">
        <v>1345</v>
      </c>
      <c r="M177" t="s">
        <v>1346</v>
      </c>
      <c r="N177" t="s">
        <v>39</v>
      </c>
      <c r="O177">
        <v>270000000</v>
      </c>
      <c r="P177">
        <v>391081192</v>
      </c>
      <c r="Q177" t="s">
        <v>29</v>
      </c>
      <c r="R177">
        <v>154</v>
      </c>
    </row>
    <row r="178" spans="1:18" x14ac:dyDescent="0.35">
      <c r="A178" t="s">
        <v>1347</v>
      </c>
      <c r="B178" t="s">
        <v>1348</v>
      </c>
      <c r="C178" t="s">
        <v>1349</v>
      </c>
      <c r="D178" t="s">
        <v>1350</v>
      </c>
      <c r="E178">
        <v>0.55462184873949505</v>
      </c>
      <c r="F178" t="s">
        <v>34</v>
      </c>
      <c r="G178" t="s">
        <v>35</v>
      </c>
      <c r="H178">
        <v>2006</v>
      </c>
      <c r="I178" t="s">
        <v>1351</v>
      </c>
      <c r="J178">
        <v>76000</v>
      </c>
      <c r="K178" t="s">
        <v>1352</v>
      </c>
      <c r="L178" t="s">
        <v>1352</v>
      </c>
      <c r="M178" t="s">
        <v>190</v>
      </c>
      <c r="N178" t="s">
        <v>362</v>
      </c>
      <c r="O178">
        <v>15000000</v>
      </c>
      <c r="P178">
        <v>12834936</v>
      </c>
      <c r="Q178" t="s">
        <v>1353</v>
      </c>
      <c r="R178">
        <v>95</v>
      </c>
    </row>
    <row r="179" spans="1:18" x14ac:dyDescent="0.35">
      <c r="A179" t="s">
        <v>1354</v>
      </c>
      <c r="B179" t="s">
        <v>1355</v>
      </c>
      <c r="C179" t="s">
        <v>1356</v>
      </c>
      <c r="D179" t="s">
        <v>1357</v>
      </c>
      <c r="E179">
        <v>0.86666666666666603</v>
      </c>
      <c r="F179" t="s">
        <v>56</v>
      </c>
      <c r="G179" t="s">
        <v>35</v>
      </c>
      <c r="H179">
        <v>2006</v>
      </c>
      <c r="I179" t="s">
        <v>1182</v>
      </c>
      <c r="J179">
        <v>83000</v>
      </c>
      <c r="K179" t="s">
        <v>1358</v>
      </c>
      <c r="L179" t="s">
        <v>1358</v>
      </c>
      <c r="M179" t="s">
        <v>1359</v>
      </c>
      <c r="N179" t="s">
        <v>39</v>
      </c>
      <c r="O179">
        <v>35000000</v>
      </c>
      <c r="P179">
        <v>99255460</v>
      </c>
      <c r="Q179" t="s">
        <v>121</v>
      </c>
      <c r="R179">
        <v>92</v>
      </c>
    </row>
    <row r="180" spans="1:18" x14ac:dyDescent="0.35">
      <c r="A180" t="s">
        <v>1360</v>
      </c>
      <c r="B180" t="s">
        <v>1361</v>
      </c>
      <c r="C180" t="s">
        <v>1362</v>
      </c>
      <c r="D180" t="s">
        <v>1363</v>
      </c>
      <c r="E180">
        <v>0.75543478260869501</v>
      </c>
      <c r="F180" t="s">
        <v>22</v>
      </c>
      <c r="G180" t="s">
        <v>66</v>
      </c>
      <c r="H180">
        <v>2006</v>
      </c>
      <c r="I180" t="s">
        <v>935</v>
      </c>
      <c r="J180">
        <v>48000</v>
      </c>
      <c r="K180" t="s">
        <v>1364</v>
      </c>
      <c r="L180" t="s">
        <v>1365</v>
      </c>
      <c r="M180" t="s">
        <v>1366</v>
      </c>
      <c r="N180" t="s">
        <v>39</v>
      </c>
      <c r="O180">
        <v>20000000</v>
      </c>
      <c r="P180">
        <v>37598767</v>
      </c>
      <c r="Q180" t="s">
        <v>586</v>
      </c>
      <c r="R180">
        <v>97</v>
      </c>
    </row>
    <row r="181" spans="1:18" x14ac:dyDescent="0.35">
      <c r="A181" t="s">
        <v>1367</v>
      </c>
      <c r="B181" t="s">
        <v>1368</v>
      </c>
      <c r="C181" t="s">
        <v>1369</v>
      </c>
      <c r="D181" t="s">
        <v>1370</v>
      </c>
      <c r="E181">
        <v>0.54676258992805704</v>
      </c>
      <c r="F181" t="s">
        <v>34</v>
      </c>
      <c r="G181" t="s">
        <v>236</v>
      </c>
      <c r="H181">
        <v>2006</v>
      </c>
      <c r="I181" t="s">
        <v>1371</v>
      </c>
      <c r="J181">
        <v>162000</v>
      </c>
      <c r="K181" t="s">
        <v>1372</v>
      </c>
      <c r="L181" t="s">
        <v>281</v>
      </c>
      <c r="M181" t="s">
        <v>1373</v>
      </c>
      <c r="N181" t="s">
        <v>39</v>
      </c>
      <c r="O181">
        <v>15000000</v>
      </c>
      <c r="P181">
        <v>70009308</v>
      </c>
      <c r="Q181" t="s">
        <v>1374</v>
      </c>
      <c r="R181">
        <v>107</v>
      </c>
    </row>
    <row r="182" spans="1:18" x14ac:dyDescent="0.35">
      <c r="A182" t="s">
        <v>1375</v>
      </c>
      <c r="B182" t="s">
        <v>1376</v>
      </c>
      <c r="C182" t="s">
        <v>1377</v>
      </c>
      <c r="D182" t="s">
        <v>1378</v>
      </c>
      <c r="E182">
        <v>0.73584905660377298</v>
      </c>
      <c r="F182" t="s">
        <v>22</v>
      </c>
      <c r="G182" t="s">
        <v>45</v>
      </c>
      <c r="H182">
        <v>2006</v>
      </c>
      <c r="I182" t="s">
        <v>1379</v>
      </c>
      <c r="J182">
        <v>232000</v>
      </c>
      <c r="K182" t="s">
        <v>1380</v>
      </c>
      <c r="L182" t="s">
        <v>1380</v>
      </c>
      <c r="M182" t="s">
        <v>1381</v>
      </c>
      <c r="N182" t="s">
        <v>362</v>
      </c>
      <c r="O182">
        <v>35000000</v>
      </c>
      <c r="P182">
        <v>16468343</v>
      </c>
      <c r="Q182" t="s">
        <v>29</v>
      </c>
      <c r="R182">
        <v>97</v>
      </c>
    </row>
    <row r="183" spans="1:18" x14ac:dyDescent="0.35">
      <c r="A183" t="s">
        <v>1382</v>
      </c>
      <c r="B183" t="s">
        <v>1383</v>
      </c>
      <c r="C183" t="s">
        <v>1384</v>
      </c>
      <c r="D183" t="s">
        <v>1385</v>
      </c>
      <c r="E183">
        <v>0.66666666666666596</v>
      </c>
      <c r="F183" t="s">
        <v>22</v>
      </c>
      <c r="G183" t="s">
        <v>66</v>
      </c>
      <c r="H183">
        <v>2006</v>
      </c>
      <c r="I183" t="s">
        <v>1024</v>
      </c>
      <c r="J183">
        <v>491000</v>
      </c>
      <c r="K183" t="s">
        <v>1386</v>
      </c>
      <c r="L183" t="s">
        <v>201</v>
      </c>
      <c r="M183" t="s">
        <v>1387</v>
      </c>
      <c r="N183" t="s">
        <v>39</v>
      </c>
      <c r="O183">
        <v>210000000</v>
      </c>
      <c r="P183">
        <v>460435291</v>
      </c>
      <c r="Q183" t="s">
        <v>130</v>
      </c>
      <c r="R183">
        <v>104</v>
      </c>
    </row>
    <row r="184" spans="1:18" x14ac:dyDescent="0.35">
      <c r="A184" t="s">
        <v>1388</v>
      </c>
      <c r="B184" t="s">
        <v>1389</v>
      </c>
      <c r="C184" t="s">
        <v>1390</v>
      </c>
      <c r="D184" t="s">
        <v>1391</v>
      </c>
      <c r="E184">
        <v>0.80555555555555503</v>
      </c>
      <c r="F184" t="s">
        <v>34</v>
      </c>
      <c r="G184" t="s">
        <v>66</v>
      </c>
      <c r="H184">
        <v>2006</v>
      </c>
      <c r="I184" t="s">
        <v>229</v>
      </c>
      <c r="J184">
        <v>193000</v>
      </c>
      <c r="K184" t="s">
        <v>1392</v>
      </c>
      <c r="L184" t="s">
        <v>1393</v>
      </c>
      <c r="M184" t="s">
        <v>1394</v>
      </c>
      <c r="N184" t="s">
        <v>39</v>
      </c>
      <c r="O184">
        <v>50000000</v>
      </c>
      <c r="P184">
        <v>111476513</v>
      </c>
      <c r="Q184" t="s">
        <v>586</v>
      </c>
      <c r="R184">
        <v>106</v>
      </c>
    </row>
    <row r="185" spans="1:18" x14ac:dyDescent="0.35">
      <c r="A185" t="s">
        <v>1395</v>
      </c>
      <c r="B185" t="s">
        <v>1396</v>
      </c>
      <c r="C185" t="s">
        <v>1397</v>
      </c>
      <c r="D185" t="s">
        <v>1398</v>
      </c>
      <c r="E185">
        <v>0.63354037267080698</v>
      </c>
      <c r="F185" t="s">
        <v>22</v>
      </c>
      <c r="G185" t="s">
        <v>35</v>
      </c>
      <c r="H185">
        <v>2006</v>
      </c>
      <c r="I185" t="s">
        <v>1399</v>
      </c>
      <c r="J185">
        <v>313000</v>
      </c>
      <c r="K185" t="s">
        <v>1400</v>
      </c>
      <c r="L185" t="s">
        <v>1401</v>
      </c>
      <c r="M185" t="s">
        <v>275</v>
      </c>
      <c r="N185" t="s">
        <v>39</v>
      </c>
      <c r="O185">
        <v>82500000</v>
      </c>
      <c r="P185">
        <v>240685326</v>
      </c>
      <c r="Q185" t="s">
        <v>51</v>
      </c>
      <c r="R185">
        <v>107</v>
      </c>
    </row>
    <row r="186" spans="1:18" x14ac:dyDescent="0.35">
      <c r="A186" t="s">
        <v>1402</v>
      </c>
      <c r="B186" t="s">
        <v>1403</v>
      </c>
      <c r="C186" t="s">
        <v>1404</v>
      </c>
      <c r="D186" t="s">
        <v>1405</v>
      </c>
      <c r="E186">
        <v>0.69718309859154903</v>
      </c>
      <c r="F186" t="s">
        <v>22</v>
      </c>
      <c r="G186" t="s">
        <v>35</v>
      </c>
      <c r="H186">
        <v>2006</v>
      </c>
      <c r="I186" t="s">
        <v>1240</v>
      </c>
      <c r="J186">
        <v>258000</v>
      </c>
      <c r="K186" t="s">
        <v>1406</v>
      </c>
      <c r="L186" t="s">
        <v>1406</v>
      </c>
      <c r="M186" t="s">
        <v>1257</v>
      </c>
      <c r="N186" t="s">
        <v>39</v>
      </c>
      <c r="O186">
        <v>85000000</v>
      </c>
      <c r="P186">
        <v>205850134</v>
      </c>
      <c r="Q186" t="s">
        <v>51</v>
      </c>
      <c r="R186">
        <v>136</v>
      </c>
    </row>
    <row r="187" spans="1:18" x14ac:dyDescent="0.35">
      <c r="A187" t="s">
        <v>1407</v>
      </c>
      <c r="B187" t="s">
        <v>1408</v>
      </c>
      <c r="C187" t="s">
        <v>1409</v>
      </c>
      <c r="D187" t="s">
        <v>1410</v>
      </c>
      <c r="E187">
        <v>0.53374233128834303</v>
      </c>
      <c r="F187" t="s">
        <v>34</v>
      </c>
      <c r="G187" t="s">
        <v>236</v>
      </c>
      <c r="H187">
        <v>2006</v>
      </c>
      <c r="I187" t="s">
        <v>1411</v>
      </c>
      <c r="J187">
        <v>217000</v>
      </c>
      <c r="K187" t="s">
        <v>1412</v>
      </c>
      <c r="L187" t="s">
        <v>1413</v>
      </c>
      <c r="M187" t="s">
        <v>1414</v>
      </c>
      <c r="N187" t="s">
        <v>362</v>
      </c>
      <c r="O187">
        <v>50000000</v>
      </c>
      <c r="P187">
        <v>100605135</v>
      </c>
      <c r="Q187" t="s">
        <v>1415</v>
      </c>
      <c r="R187">
        <v>125</v>
      </c>
    </row>
    <row r="188" spans="1:18" x14ac:dyDescent="0.35">
      <c r="A188" t="s">
        <v>1416</v>
      </c>
      <c r="B188" t="s">
        <v>1417</v>
      </c>
      <c r="C188" t="s">
        <v>1418</v>
      </c>
      <c r="D188" t="s">
        <v>1419</v>
      </c>
      <c r="E188">
        <v>0.54098360655737698</v>
      </c>
      <c r="F188" t="s">
        <v>34</v>
      </c>
      <c r="G188" t="s">
        <v>45</v>
      </c>
      <c r="H188">
        <v>2006</v>
      </c>
      <c r="I188" t="s">
        <v>1351</v>
      </c>
      <c r="J188">
        <v>38000</v>
      </c>
      <c r="K188" t="s">
        <v>1420</v>
      </c>
      <c r="L188" t="s">
        <v>1421</v>
      </c>
      <c r="M188" t="s">
        <v>1422</v>
      </c>
      <c r="N188" t="s">
        <v>28</v>
      </c>
      <c r="O188">
        <v>70000000</v>
      </c>
      <c r="P188">
        <v>38629478</v>
      </c>
      <c r="Q188" t="s">
        <v>491</v>
      </c>
      <c r="R188">
        <v>114</v>
      </c>
    </row>
    <row r="189" spans="1:18" x14ac:dyDescent="0.35">
      <c r="A189" t="s">
        <v>1423</v>
      </c>
      <c r="B189" t="s">
        <v>1424</v>
      </c>
      <c r="C189" t="s">
        <v>1425</v>
      </c>
      <c r="D189" t="s">
        <v>1426</v>
      </c>
      <c r="E189">
        <v>0.375</v>
      </c>
      <c r="F189" t="s">
        <v>34</v>
      </c>
      <c r="G189" t="s">
        <v>91</v>
      </c>
      <c r="H189">
        <v>2006</v>
      </c>
      <c r="I189" t="s">
        <v>1427</v>
      </c>
      <c r="J189">
        <v>72000</v>
      </c>
      <c r="K189" t="s">
        <v>1428</v>
      </c>
      <c r="L189" t="s">
        <v>119</v>
      </c>
      <c r="M189" t="s">
        <v>1429</v>
      </c>
      <c r="N189" t="s">
        <v>39</v>
      </c>
      <c r="O189">
        <v>50000000</v>
      </c>
      <c r="P189">
        <v>49332692</v>
      </c>
      <c r="Q189" t="s">
        <v>40</v>
      </c>
      <c r="R189">
        <v>121</v>
      </c>
    </row>
    <row r="190" spans="1:18" x14ac:dyDescent="0.35">
      <c r="A190" t="s">
        <v>1430</v>
      </c>
      <c r="B190" t="s">
        <v>1431</v>
      </c>
      <c r="C190" t="s">
        <v>1432</v>
      </c>
      <c r="D190" t="s">
        <v>1433</v>
      </c>
      <c r="E190">
        <v>0.79470198675496595</v>
      </c>
      <c r="F190" t="s">
        <v>34</v>
      </c>
      <c r="G190" t="s">
        <v>91</v>
      </c>
      <c r="H190">
        <v>2006</v>
      </c>
      <c r="I190" t="s">
        <v>1262</v>
      </c>
      <c r="J190">
        <v>239000</v>
      </c>
      <c r="K190" t="s">
        <v>1434</v>
      </c>
      <c r="L190" t="s">
        <v>1435</v>
      </c>
      <c r="M190" t="s">
        <v>1436</v>
      </c>
      <c r="N190" t="s">
        <v>505</v>
      </c>
      <c r="O190">
        <v>60000000</v>
      </c>
      <c r="P190">
        <v>135039924</v>
      </c>
      <c r="Q190" t="s">
        <v>1437</v>
      </c>
      <c r="R190">
        <v>147</v>
      </c>
    </row>
    <row r="191" spans="1:18" x14ac:dyDescent="0.35">
      <c r="A191" t="s">
        <v>1438</v>
      </c>
      <c r="B191" t="s">
        <v>1439</v>
      </c>
      <c r="C191" t="s">
        <v>1440</v>
      </c>
      <c r="D191" t="s">
        <v>1441</v>
      </c>
      <c r="E191">
        <v>0.81111111111111101</v>
      </c>
      <c r="F191" t="s">
        <v>34</v>
      </c>
      <c r="G191" t="s">
        <v>91</v>
      </c>
      <c r="H191">
        <v>2006</v>
      </c>
      <c r="I191" t="s">
        <v>1442</v>
      </c>
      <c r="J191">
        <v>303000</v>
      </c>
      <c r="K191" t="s">
        <v>1443</v>
      </c>
      <c r="L191" t="s">
        <v>1444</v>
      </c>
      <c r="M191" t="s">
        <v>1429</v>
      </c>
      <c r="N191" t="s">
        <v>39</v>
      </c>
      <c r="O191">
        <v>27000000</v>
      </c>
      <c r="P191">
        <v>56308881</v>
      </c>
      <c r="Q191" t="s">
        <v>1445</v>
      </c>
      <c r="R191">
        <v>110</v>
      </c>
    </row>
    <row r="192" spans="1:18" x14ac:dyDescent="0.35">
      <c r="A192" t="s">
        <v>1446</v>
      </c>
      <c r="B192" t="s">
        <v>1447</v>
      </c>
      <c r="C192" t="s">
        <v>1448</v>
      </c>
      <c r="D192" t="s">
        <v>1449</v>
      </c>
      <c r="E192">
        <v>0.75187969924812004</v>
      </c>
      <c r="F192" t="s">
        <v>34</v>
      </c>
      <c r="G192" t="s">
        <v>66</v>
      </c>
      <c r="H192">
        <v>2006</v>
      </c>
      <c r="I192" t="s">
        <v>1450</v>
      </c>
      <c r="J192">
        <v>140000</v>
      </c>
      <c r="K192" t="s">
        <v>1451</v>
      </c>
      <c r="L192" t="s">
        <v>1451</v>
      </c>
      <c r="M192" t="s">
        <v>1452</v>
      </c>
      <c r="N192" t="s">
        <v>28</v>
      </c>
      <c r="O192">
        <v>17000000</v>
      </c>
      <c r="P192">
        <v>57232879</v>
      </c>
      <c r="Q192" t="s">
        <v>40</v>
      </c>
      <c r="R192">
        <v>108</v>
      </c>
    </row>
    <row r="193" spans="1:18" x14ac:dyDescent="0.35">
      <c r="A193" t="s">
        <v>1453</v>
      </c>
      <c r="B193" t="s">
        <v>1454</v>
      </c>
      <c r="C193" t="s">
        <v>1455</v>
      </c>
      <c r="D193" t="s">
        <v>1456</v>
      </c>
      <c r="E193">
        <v>0.810126582278481</v>
      </c>
      <c r="F193" t="s">
        <v>34</v>
      </c>
      <c r="G193" t="s">
        <v>35</v>
      </c>
      <c r="H193">
        <v>2006</v>
      </c>
      <c r="I193" t="s">
        <v>1457</v>
      </c>
      <c r="J193">
        <v>84000</v>
      </c>
      <c r="K193" t="s">
        <v>1458</v>
      </c>
      <c r="L193" t="s">
        <v>1458</v>
      </c>
      <c r="M193" t="s">
        <v>1459</v>
      </c>
      <c r="N193" t="s">
        <v>28</v>
      </c>
      <c r="P193">
        <v>2294291</v>
      </c>
      <c r="Q193" t="s">
        <v>1460</v>
      </c>
      <c r="R193">
        <v>102</v>
      </c>
    </row>
    <row r="194" spans="1:18" x14ac:dyDescent="0.35">
      <c r="A194" t="s">
        <v>1461</v>
      </c>
      <c r="B194" t="s">
        <v>1462</v>
      </c>
      <c r="C194" t="s">
        <v>1463</v>
      </c>
      <c r="D194" t="s">
        <v>1464</v>
      </c>
      <c r="E194">
        <v>0.70503597122302097</v>
      </c>
      <c r="F194" t="s">
        <v>22</v>
      </c>
      <c r="G194" t="s">
        <v>66</v>
      </c>
      <c r="H194">
        <v>2006</v>
      </c>
      <c r="I194" t="s">
        <v>1379</v>
      </c>
      <c r="J194">
        <v>298000</v>
      </c>
      <c r="K194" t="s">
        <v>755</v>
      </c>
      <c r="L194" t="s">
        <v>1465</v>
      </c>
      <c r="M194" t="s">
        <v>1322</v>
      </c>
      <c r="N194" t="s">
        <v>39</v>
      </c>
      <c r="O194">
        <v>75000000</v>
      </c>
      <c r="P194">
        <v>180557550</v>
      </c>
      <c r="Q194" t="s">
        <v>163</v>
      </c>
      <c r="R194">
        <v>126</v>
      </c>
    </row>
    <row r="195" spans="1:18" x14ac:dyDescent="0.35">
      <c r="A195" t="s">
        <v>1466</v>
      </c>
      <c r="B195" t="s">
        <v>1467</v>
      </c>
      <c r="C195" t="s">
        <v>1468</v>
      </c>
      <c r="D195" t="s">
        <v>1469</v>
      </c>
      <c r="E195">
        <v>0.77575757575757498</v>
      </c>
      <c r="F195" t="s">
        <v>34</v>
      </c>
      <c r="G195" t="s">
        <v>35</v>
      </c>
      <c r="H195">
        <v>2006</v>
      </c>
      <c r="I195" t="s">
        <v>237</v>
      </c>
      <c r="J195">
        <v>79000</v>
      </c>
      <c r="K195" t="s">
        <v>1470</v>
      </c>
      <c r="L195" t="s">
        <v>1471</v>
      </c>
      <c r="M195" t="s">
        <v>1472</v>
      </c>
      <c r="N195" t="s">
        <v>39</v>
      </c>
      <c r="P195">
        <v>6566277</v>
      </c>
      <c r="Q195" t="s">
        <v>130</v>
      </c>
      <c r="R195">
        <v>94</v>
      </c>
    </row>
    <row r="196" spans="1:18" x14ac:dyDescent="0.35">
      <c r="A196" t="s">
        <v>1473</v>
      </c>
      <c r="B196" t="s">
        <v>1474</v>
      </c>
      <c r="C196" t="s">
        <v>1475</v>
      </c>
      <c r="D196" t="s">
        <v>1476</v>
      </c>
      <c r="E196">
        <v>0.83333333333333304</v>
      </c>
      <c r="F196" t="s">
        <v>56</v>
      </c>
      <c r="G196" t="s">
        <v>23</v>
      </c>
      <c r="H196">
        <v>2006</v>
      </c>
      <c r="I196" t="s">
        <v>254</v>
      </c>
      <c r="J196">
        <v>57000</v>
      </c>
      <c r="K196" t="s">
        <v>1477</v>
      </c>
      <c r="L196" t="s">
        <v>1478</v>
      </c>
      <c r="M196" t="s">
        <v>1479</v>
      </c>
      <c r="N196" t="s">
        <v>28</v>
      </c>
      <c r="O196">
        <v>50000000</v>
      </c>
      <c r="P196">
        <v>87528173</v>
      </c>
      <c r="Q196" t="s">
        <v>51</v>
      </c>
      <c r="R196">
        <v>99</v>
      </c>
    </row>
    <row r="197" spans="1:18" x14ac:dyDescent="0.35">
      <c r="A197" t="s">
        <v>1480</v>
      </c>
      <c r="B197" t="s">
        <v>1481</v>
      </c>
      <c r="C197" t="s">
        <v>1482</v>
      </c>
      <c r="D197" t="s">
        <v>1483</v>
      </c>
      <c r="E197">
        <v>0.63157894736842102</v>
      </c>
      <c r="F197" t="s">
        <v>34</v>
      </c>
      <c r="G197" t="s">
        <v>23</v>
      </c>
      <c r="H197">
        <v>2006</v>
      </c>
      <c r="I197" t="s">
        <v>1379</v>
      </c>
      <c r="J197">
        <v>104000</v>
      </c>
      <c r="K197" t="s">
        <v>1484</v>
      </c>
      <c r="L197" t="s">
        <v>1359</v>
      </c>
      <c r="M197" t="s">
        <v>1359</v>
      </c>
      <c r="N197" t="s">
        <v>39</v>
      </c>
      <c r="O197">
        <v>20000000</v>
      </c>
      <c r="P197">
        <v>13939963</v>
      </c>
      <c r="Q197" t="s">
        <v>1485</v>
      </c>
      <c r="R197">
        <v>93</v>
      </c>
    </row>
    <row r="198" spans="1:18" x14ac:dyDescent="0.35">
      <c r="A198" t="s">
        <v>1486</v>
      </c>
      <c r="B198" t="s">
        <v>1487</v>
      </c>
      <c r="C198" t="s">
        <v>1488</v>
      </c>
      <c r="D198" t="s">
        <v>1489</v>
      </c>
      <c r="E198">
        <v>0.68604651162790697</v>
      </c>
      <c r="F198" t="s">
        <v>34</v>
      </c>
      <c r="G198" t="s">
        <v>45</v>
      </c>
      <c r="H198">
        <v>2006</v>
      </c>
      <c r="I198" t="s">
        <v>1490</v>
      </c>
      <c r="J198">
        <v>74000</v>
      </c>
      <c r="K198" t="s">
        <v>1491</v>
      </c>
      <c r="L198" t="s">
        <v>1492</v>
      </c>
      <c r="M198" t="s">
        <v>1493</v>
      </c>
      <c r="N198" t="s">
        <v>1494</v>
      </c>
      <c r="O198">
        <v>21000000</v>
      </c>
      <c r="P198">
        <v>26768563</v>
      </c>
      <c r="Q198" t="s">
        <v>1495</v>
      </c>
      <c r="R198">
        <v>145</v>
      </c>
    </row>
    <row r="199" spans="1:18" x14ac:dyDescent="0.35">
      <c r="A199" t="s">
        <v>1496</v>
      </c>
      <c r="B199" t="s">
        <v>1497</v>
      </c>
      <c r="C199" t="s">
        <v>1498</v>
      </c>
      <c r="D199" t="s">
        <v>1499</v>
      </c>
      <c r="E199">
        <v>0.86549707602339099</v>
      </c>
      <c r="F199" t="s">
        <v>22</v>
      </c>
      <c r="G199" t="s">
        <v>35</v>
      </c>
      <c r="H199">
        <v>2006</v>
      </c>
      <c r="I199" t="s">
        <v>254</v>
      </c>
      <c r="J199">
        <v>27000</v>
      </c>
      <c r="K199" t="s">
        <v>1500</v>
      </c>
      <c r="L199" t="s">
        <v>1500</v>
      </c>
      <c r="M199" t="s">
        <v>1501</v>
      </c>
      <c r="N199" t="s">
        <v>505</v>
      </c>
      <c r="P199">
        <v>31976848</v>
      </c>
      <c r="Q199" t="s">
        <v>1502</v>
      </c>
      <c r="R199">
        <v>103</v>
      </c>
    </row>
    <row r="200" spans="1:18" x14ac:dyDescent="0.35">
      <c r="A200" t="s">
        <v>1503</v>
      </c>
      <c r="B200" t="s">
        <v>1504</v>
      </c>
      <c r="C200" t="s">
        <v>1505</v>
      </c>
      <c r="D200" t="s">
        <v>1506</v>
      </c>
      <c r="E200">
        <v>0.79084967320261401</v>
      </c>
      <c r="F200" t="s">
        <v>22</v>
      </c>
      <c r="G200" t="s">
        <v>91</v>
      </c>
      <c r="H200">
        <v>2006</v>
      </c>
      <c r="I200" t="s">
        <v>1507</v>
      </c>
      <c r="J200">
        <v>113000</v>
      </c>
      <c r="K200" t="s">
        <v>1508</v>
      </c>
      <c r="L200" t="s">
        <v>1509</v>
      </c>
      <c r="M200" t="s">
        <v>1510</v>
      </c>
      <c r="N200" t="s">
        <v>39</v>
      </c>
      <c r="O200">
        <v>12000000</v>
      </c>
      <c r="P200">
        <v>114197742</v>
      </c>
      <c r="Q200" t="s">
        <v>163</v>
      </c>
      <c r="R200">
        <v>104</v>
      </c>
    </row>
    <row r="201" spans="1:18" x14ac:dyDescent="0.35">
      <c r="A201" t="s">
        <v>1503</v>
      </c>
      <c r="B201" t="s">
        <v>1504</v>
      </c>
      <c r="C201" t="s">
        <v>1505</v>
      </c>
      <c r="D201" t="s">
        <v>1506</v>
      </c>
      <c r="E201">
        <v>0.79084967320261401</v>
      </c>
      <c r="F201" t="s">
        <v>22</v>
      </c>
      <c r="G201" t="s">
        <v>45</v>
      </c>
      <c r="H201">
        <v>2010</v>
      </c>
      <c r="I201" t="s">
        <v>1511</v>
      </c>
      <c r="J201">
        <v>56000</v>
      </c>
      <c r="K201" t="s">
        <v>1512</v>
      </c>
      <c r="L201" t="s">
        <v>1513</v>
      </c>
      <c r="M201" t="s">
        <v>1514</v>
      </c>
      <c r="N201" t="s">
        <v>39</v>
      </c>
      <c r="O201">
        <v>30000000</v>
      </c>
      <c r="P201">
        <v>159291809</v>
      </c>
      <c r="Q201" t="s">
        <v>982</v>
      </c>
      <c r="R201">
        <v>107</v>
      </c>
    </row>
    <row r="202" spans="1:18" x14ac:dyDescent="0.35">
      <c r="A202" t="s">
        <v>1515</v>
      </c>
      <c r="B202" t="s">
        <v>1516</v>
      </c>
      <c r="C202" t="s">
        <v>1517</v>
      </c>
      <c r="D202" t="s">
        <v>1518</v>
      </c>
      <c r="E202">
        <v>0.78571428571428503</v>
      </c>
      <c r="F202" t="s">
        <v>34</v>
      </c>
      <c r="G202" t="s">
        <v>66</v>
      </c>
      <c r="H202">
        <v>2006</v>
      </c>
      <c r="I202" t="s">
        <v>1305</v>
      </c>
      <c r="J202">
        <v>112000</v>
      </c>
      <c r="K202" t="s">
        <v>1519</v>
      </c>
      <c r="L202" t="s">
        <v>1519</v>
      </c>
      <c r="M202" t="s">
        <v>1520</v>
      </c>
      <c r="N202" t="s">
        <v>1521</v>
      </c>
      <c r="P202">
        <v>89433436</v>
      </c>
      <c r="Q202" t="s">
        <v>1522</v>
      </c>
      <c r="R202">
        <v>120</v>
      </c>
    </row>
    <row r="203" spans="1:18" x14ac:dyDescent="0.35">
      <c r="A203" t="s">
        <v>1515</v>
      </c>
      <c r="B203" t="s">
        <v>1516</v>
      </c>
      <c r="C203" t="s">
        <v>1517</v>
      </c>
      <c r="D203" t="s">
        <v>1518</v>
      </c>
      <c r="E203">
        <v>0.78571428571428503</v>
      </c>
      <c r="F203" t="s">
        <v>22</v>
      </c>
      <c r="G203" t="s">
        <v>66</v>
      </c>
      <c r="H203">
        <v>2013</v>
      </c>
      <c r="I203" t="s">
        <v>1523</v>
      </c>
      <c r="J203">
        <v>112000</v>
      </c>
      <c r="K203" t="s">
        <v>464</v>
      </c>
      <c r="L203" t="s">
        <v>464</v>
      </c>
      <c r="M203" t="s">
        <v>1524</v>
      </c>
      <c r="N203" t="s">
        <v>39</v>
      </c>
      <c r="O203">
        <v>40000000</v>
      </c>
      <c r="P203">
        <v>63365859</v>
      </c>
      <c r="Q203" t="s">
        <v>1525</v>
      </c>
      <c r="R203">
        <v>125</v>
      </c>
    </row>
    <row r="204" spans="1:18" x14ac:dyDescent="0.35">
      <c r="A204" t="s">
        <v>1526</v>
      </c>
      <c r="B204" t="s">
        <v>1527</v>
      </c>
      <c r="C204" t="s">
        <v>1528</v>
      </c>
      <c r="D204" t="s">
        <v>1529</v>
      </c>
      <c r="E204">
        <v>0.84732824427480902</v>
      </c>
      <c r="F204" t="s">
        <v>22</v>
      </c>
      <c r="G204" t="s">
        <v>35</v>
      </c>
      <c r="H204">
        <v>2006</v>
      </c>
      <c r="I204" t="s">
        <v>767</v>
      </c>
      <c r="J204">
        <v>222000</v>
      </c>
      <c r="K204" t="s">
        <v>1530</v>
      </c>
      <c r="L204" t="s">
        <v>1531</v>
      </c>
      <c r="M204" t="s">
        <v>1191</v>
      </c>
      <c r="N204" t="s">
        <v>39</v>
      </c>
      <c r="O204">
        <v>30000000</v>
      </c>
      <c r="P204">
        <v>53653224</v>
      </c>
      <c r="Q204" t="s">
        <v>51</v>
      </c>
      <c r="R204">
        <v>113</v>
      </c>
    </row>
    <row r="205" spans="1:18" x14ac:dyDescent="0.35">
      <c r="A205" t="s">
        <v>1532</v>
      </c>
      <c r="B205" t="s">
        <v>1533</v>
      </c>
      <c r="C205" t="s">
        <v>1534</v>
      </c>
      <c r="D205" t="s">
        <v>1535</v>
      </c>
      <c r="E205">
        <v>0.60752688172043001</v>
      </c>
      <c r="F205" t="s">
        <v>56</v>
      </c>
      <c r="G205" t="s">
        <v>66</v>
      </c>
      <c r="H205">
        <v>2006</v>
      </c>
      <c r="I205" t="s">
        <v>1277</v>
      </c>
      <c r="J205">
        <v>123000</v>
      </c>
      <c r="K205" t="s">
        <v>1536</v>
      </c>
      <c r="L205" t="s">
        <v>1537</v>
      </c>
      <c r="M205" t="s">
        <v>1538</v>
      </c>
      <c r="N205" t="s">
        <v>39</v>
      </c>
      <c r="O205">
        <v>100000000</v>
      </c>
      <c r="P205">
        <v>250425512</v>
      </c>
      <c r="Q205" t="s">
        <v>324</v>
      </c>
      <c r="R205">
        <v>104</v>
      </c>
    </row>
    <row r="206" spans="1:18" x14ac:dyDescent="0.35">
      <c r="A206" t="s">
        <v>1539</v>
      </c>
      <c r="B206" t="s">
        <v>1540</v>
      </c>
      <c r="C206" t="s">
        <v>1541</v>
      </c>
      <c r="D206" t="s">
        <v>1542</v>
      </c>
      <c r="E206">
        <v>0.86666666666666603</v>
      </c>
      <c r="F206" t="s">
        <v>22</v>
      </c>
      <c r="G206" t="s">
        <v>45</v>
      </c>
      <c r="H206">
        <v>2006</v>
      </c>
      <c r="I206" t="s">
        <v>1543</v>
      </c>
      <c r="J206">
        <v>71000</v>
      </c>
      <c r="K206" t="s">
        <v>1544</v>
      </c>
      <c r="L206" t="s">
        <v>1545</v>
      </c>
      <c r="M206" t="s">
        <v>1546</v>
      </c>
      <c r="N206" t="s">
        <v>39</v>
      </c>
      <c r="O206">
        <v>70000000</v>
      </c>
      <c r="P206">
        <v>155430335</v>
      </c>
      <c r="Q206" t="s">
        <v>216</v>
      </c>
      <c r="R206">
        <v>130</v>
      </c>
    </row>
    <row r="207" spans="1:18" x14ac:dyDescent="0.35">
      <c r="A207" t="s">
        <v>1547</v>
      </c>
      <c r="B207" t="s">
        <v>1548</v>
      </c>
      <c r="C207" t="s">
        <v>1549</v>
      </c>
      <c r="D207" t="s">
        <v>1550</v>
      </c>
      <c r="E207">
        <v>0.875</v>
      </c>
      <c r="F207" t="s">
        <v>22</v>
      </c>
      <c r="G207" t="s">
        <v>35</v>
      </c>
      <c r="H207">
        <v>2006</v>
      </c>
      <c r="I207" t="s">
        <v>767</v>
      </c>
      <c r="J207">
        <v>91000</v>
      </c>
      <c r="K207" t="s">
        <v>127</v>
      </c>
      <c r="L207" t="s">
        <v>1551</v>
      </c>
      <c r="M207" t="s">
        <v>520</v>
      </c>
      <c r="N207" t="s">
        <v>39</v>
      </c>
      <c r="O207">
        <v>35000000</v>
      </c>
      <c r="P207">
        <v>42269923</v>
      </c>
      <c r="Q207" t="s">
        <v>324</v>
      </c>
      <c r="R207">
        <v>117</v>
      </c>
    </row>
    <row r="208" spans="1:18" x14ac:dyDescent="0.35">
      <c r="A208" t="s">
        <v>1552</v>
      </c>
      <c r="B208" t="s">
        <v>1553</v>
      </c>
      <c r="C208" t="s">
        <v>1554</v>
      </c>
      <c r="D208" t="s">
        <v>1555</v>
      </c>
      <c r="E208">
        <v>0.70658682634730496</v>
      </c>
      <c r="F208" t="s">
        <v>34</v>
      </c>
      <c r="G208" t="s">
        <v>66</v>
      </c>
      <c r="H208">
        <v>2006</v>
      </c>
      <c r="I208" t="s">
        <v>1556</v>
      </c>
      <c r="J208">
        <v>112000</v>
      </c>
      <c r="K208" t="s">
        <v>1557</v>
      </c>
      <c r="L208" t="s">
        <v>1557</v>
      </c>
      <c r="M208" t="s">
        <v>553</v>
      </c>
      <c r="N208" t="s">
        <v>505</v>
      </c>
      <c r="O208">
        <v>135000000</v>
      </c>
      <c r="P208">
        <v>163794509</v>
      </c>
      <c r="Q208" t="s">
        <v>40</v>
      </c>
      <c r="R208">
        <v>132</v>
      </c>
    </row>
    <row r="209" spans="1:18" x14ac:dyDescent="0.35">
      <c r="A209" t="s">
        <v>1558</v>
      </c>
      <c r="B209" t="s">
        <v>1559</v>
      </c>
      <c r="C209" t="s">
        <v>1560</v>
      </c>
      <c r="D209" t="s">
        <v>1561</v>
      </c>
      <c r="E209">
        <v>0.52083333333333304</v>
      </c>
      <c r="F209" t="s">
        <v>34</v>
      </c>
      <c r="G209" t="s">
        <v>45</v>
      </c>
      <c r="H209">
        <v>2006</v>
      </c>
      <c r="I209" t="s">
        <v>1562</v>
      </c>
      <c r="J209">
        <v>34000</v>
      </c>
      <c r="K209" t="s">
        <v>1563</v>
      </c>
      <c r="L209" t="s">
        <v>1564</v>
      </c>
      <c r="M209" t="s">
        <v>1565</v>
      </c>
      <c r="N209" t="s">
        <v>39</v>
      </c>
      <c r="O209">
        <v>4000000</v>
      </c>
      <c r="P209">
        <v>8095658</v>
      </c>
      <c r="Q209" t="s">
        <v>258</v>
      </c>
      <c r="R209">
        <v>102</v>
      </c>
    </row>
    <row r="210" spans="1:18" x14ac:dyDescent="0.35">
      <c r="A210" t="s">
        <v>1566</v>
      </c>
      <c r="B210" t="s">
        <v>1567</v>
      </c>
      <c r="C210" t="s">
        <v>1568</v>
      </c>
      <c r="D210" t="s">
        <v>1569</v>
      </c>
      <c r="E210">
        <v>0.76923076923076905</v>
      </c>
      <c r="F210" t="s">
        <v>34</v>
      </c>
      <c r="G210" t="s">
        <v>91</v>
      </c>
      <c r="H210">
        <v>2006</v>
      </c>
      <c r="I210" t="s">
        <v>1450</v>
      </c>
      <c r="J210">
        <v>76000</v>
      </c>
      <c r="K210" t="s">
        <v>1570</v>
      </c>
      <c r="L210" t="s">
        <v>1571</v>
      </c>
      <c r="M210" t="s">
        <v>1572</v>
      </c>
      <c r="N210" t="s">
        <v>28</v>
      </c>
      <c r="O210">
        <v>15000000</v>
      </c>
      <c r="P210">
        <v>49814392</v>
      </c>
      <c r="Q210" t="s">
        <v>1287</v>
      </c>
      <c r="R210">
        <v>92</v>
      </c>
    </row>
    <row r="211" spans="1:18" x14ac:dyDescent="0.35">
      <c r="A211" t="s">
        <v>1573</v>
      </c>
      <c r="B211" t="s">
        <v>1574</v>
      </c>
      <c r="C211" t="s">
        <v>1575</v>
      </c>
      <c r="D211" t="s">
        <v>438</v>
      </c>
      <c r="E211">
        <v>0</v>
      </c>
      <c r="F211" t="s">
        <v>22</v>
      </c>
      <c r="G211" t="s">
        <v>66</v>
      </c>
      <c r="H211">
        <v>2006</v>
      </c>
      <c r="I211" t="s">
        <v>1576</v>
      </c>
      <c r="J211">
        <v>57000</v>
      </c>
      <c r="K211" t="s">
        <v>1577</v>
      </c>
      <c r="L211" t="s">
        <v>1578</v>
      </c>
      <c r="M211" t="s">
        <v>1579</v>
      </c>
      <c r="N211" t="s">
        <v>39</v>
      </c>
      <c r="O211">
        <v>50000000</v>
      </c>
      <c r="P211">
        <v>82751189</v>
      </c>
      <c r="Q211" t="s">
        <v>29</v>
      </c>
      <c r="R211">
        <v>105</v>
      </c>
    </row>
    <row r="212" spans="1:18" x14ac:dyDescent="0.35">
      <c r="A212" t="s">
        <v>1580</v>
      </c>
      <c r="B212" t="s">
        <v>1581</v>
      </c>
      <c r="C212" t="s">
        <v>1582</v>
      </c>
      <c r="D212" t="s">
        <v>1583</v>
      </c>
      <c r="E212">
        <v>1</v>
      </c>
      <c r="F212" t="s">
        <v>22</v>
      </c>
      <c r="G212" t="s">
        <v>35</v>
      </c>
      <c r="H212">
        <v>2006</v>
      </c>
      <c r="I212" t="s">
        <v>1330</v>
      </c>
      <c r="J212">
        <v>11000</v>
      </c>
      <c r="K212" t="s">
        <v>1584</v>
      </c>
      <c r="L212" t="s">
        <v>1584</v>
      </c>
      <c r="M212" t="s">
        <v>1584</v>
      </c>
      <c r="N212" t="s">
        <v>39</v>
      </c>
      <c r="O212">
        <v>6000000</v>
      </c>
      <c r="P212">
        <v>63368939</v>
      </c>
      <c r="Q212" t="s">
        <v>258</v>
      </c>
      <c r="R212">
        <v>107</v>
      </c>
    </row>
    <row r="213" spans="1:18" x14ac:dyDescent="0.35">
      <c r="A213" t="s">
        <v>1585</v>
      </c>
      <c r="B213" t="s">
        <v>1586</v>
      </c>
      <c r="C213" t="s">
        <v>1587</v>
      </c>
      <c r="D213" t="s">
        <v>1588</v>
      </c>
      <c r="E213">
        <v>1</v>
      </c>
      <c r="F213" t="s">
        <v>34</v>
      </c>
      <c r="G213" t="s">
        <v>35</v>
      </c>
      <c r="H213">
        <v>2006</v>
      </c>
      <c r="I213" t="s">
        <v>1589</v>
      </c>
      <c r="J213">
        <v>12000</v>
      </c>
      <c r="K213" t="s">
        <v>1590</v>
      </c>
      <c r="L213" t="s">
        <v>1591</v>
      </c>
      <c r="M213" t="s">
        <v>1393</v>
      </c>
      <c r="N213" t="s">
        <v>39</v>
      </c>
      <c r="P213">
        <v>245292</v>
      </c>
      <c r="Q213" t="s">
        <v>1592</v>
      </c>
      <c r="R213">
        <v>85</v>
      </c>
    </row>
    <row r="214" spans="1:18" x14ac:dyDescent="0.35">
      <c r="A214" t="s">
        <v>1593</v>
      </c>
      <c r="B214" t="s">
        <v>1594</v>
      </c>
      <c r="C214" t="s">
        <v>1595</v>
      </c>
      <c r="D214" t="s">
        <v>1596</v>
      </c>
      <c r="E214">
        <v>0.57894736842105199</v>
      </c>
      <c r="F214" t="s">
        <v>56</v>
      </c>
      <c r="G214" t="s">
        <v>23</v>
      </c>
      <c r="H214">
        <v>2006</v>
      </c>
      <c r="I214" t="s">
        <v>1597</v>
      </c>
      <c r="J214">
        <v>22000</v>
      </c>
      <c r="K214" t="s">
        <v>1598</v>
      </c>
      <c r="L214" t="s">
        <v>1599</v>
      </c>
      <c r="M214" t="s">
        <v>1600</v>
      </c>
      <c r="N214" t="s">
        <v>39</v>
      </c>
      <c r="O214">
        <v>13000000</v>
      </c>
      <c r="P214">
        <v>11130889</v>
      </c>
      <c r="Q214" t="s">
        <v>29</v>
      </c>
      <c r="R214">
        <v>104</v>
      </c>
    </row>
    <row r="215" spans="1:18" x14ac:dyDescent="0.35">
      <c r="A215" t="s">
        <v>1601</v>
      </c>
      <c r="B215" t="s">
        <v>1602</v>
      </c>
      <c r="C215" t="s">
        <v>1603</v>
      </c>
      <c r="D215" t="s">
        <v>1604</v>
      </c>
      <c r="E215">
        <v>0.83870967741935398</v>
      </c>
      <c r="F215" t="s">
        <v>34</v>
      </c>
      <c r="G215" t="s">
        <v>35</v>
      </c>
      <c r="H215">
        <v>2006</v>
      </c>
      <c r="I215" t="s">
        <v>1605</v>
      </c>
      <c r="J215">
        <v>8100</v>
      </c>
      <c r="K215" t="s">
        <v>1606</v>
      </c>
      <c r="L215" t="s">
        <v>1606</v>
      </c>
      <c r="M215" t="s">
        <v>1607</v>
      </c>
      <c r="N215" t="s">
        <v>39</v>
      </c>
      <c r="O215">
        <v>6000000</v>
      </c>
      <c r="P215">
        <v>156318</v>
      </c>
      <c r="Q215" t="s">
        <v>1608</v>
      </c>
      <c r="R215">
        <v>91</v>
      </c>
    </row>
    <row r="216" spans="1:18" x14ac:dyDescent="0.35">
      <c r="A216" t="s">
        <v>1609</v>
      </c>
      <c r="B216" t="s">
        <v>1610</v>
      </c>
      <c r="C216" t="s">
        <v>1611</v>
      </c>
      <c r="D216" t="s">
        <v>1612</v>
      </c>
      <c r="E216">
        <v>0.85714285714285698</v>
      </c>
      <c r="F216" t="s">
        <v>34</v>
      </c>
      <c r="G216" t="s">
        <v>35</v>
      </c>
      <c r="H216">
        <v>1982</v>
      </c>
      <c r="I216" t="s">
        <v>1613</v>
      </c>
      <c r="J216">
        <v>336</v>
      </c>
      <c r="K216" t="s">
        <v>1614</v>
      </c>
      <c r="L216" t="s">
        <v>1614</v>
      </c>
      <c r="M216" t="s">
        <v>1615</v>
      </c>
      <c r="N216" t="s">
        <v>291</v>
      </c>
      <c r="P216">
        <v>777087</v>
      </c>
      <c r="Q216" t="s">
        <v>1616</v>
      </c>
      <c r="R216">
        <v>106</v>
      </c>
    </row>
    <row r="217" spans="1:18" x14ac:dyDescent="0.35">
      <c r="A217" t="s">
        <v>1609</v>
      </c>
      <c r="B217" t="s">
        <v>1610</v>
      </c>
      <c r="C217" t="s">
        <v>1611</v>
      </c>
      <c r="D217" t="s">
        <v>1612</v>
      </c>
      <c r="E217">
        <v>0.85714285714285698</v>
      </c>
      <c r="F217" t="s">
        <v>34</v>
      </c>
      <c r="G217" t="s">
        <v>320</v>
      </c>
      <c r="H217">
        <v>2006</v>
      </c>
      <c r="I217" t="s">
        <v>1617</v>
      </c>
      <c r="J217">
        <v>20000</v>
      </c>
      <c r="K217" t="s">
        <v>1618</v>
      </c>
      <c r="L217" t="s">
        <v>1618</v>
      </c>
      <c r="M217" t="s">
        <v>498</v>
      </c>
      <c r="N217" t="s">
        <v>505</v>
      </c>
      <c r="O217">
        <v>18000000</v>
      </c>
      <c r="P217">
        <v>2520835</v>
      </c>
      <c r="Q217" t="s">
        <v>1619</v>
      </c>
      <c r="R217">
        <v>108</v>
      </c>
    </row>
    <row r="218" spans="1:18" x14ac:dyDescent="0.35">
      <c r="A218" t="s">
        <v>1620</v>
      </c>
      <c r="B218" t="s">
        <v>1621</v>
      </c>
      <c r="C218" t="s">
        <v>1622</v>
      </c>
      <c r="D218" t="s">
        <v>1623</v>
      </c>
      <c r="E218">
        <v>0.66666666666666596</v>
      </c>
      <c r="F218" t="s">
        <v>34</v>
      </c>
      <c r="G218" t="s">
        <v>91</v>
      </c>
      <c r="H218">
        <v>2006</v>
      </c>
      <c r="I218" t="s">
        <v>1624</v>
      </c>
      <c r="J218">
        <v>25000</v>
      </c>
      <c r="K218" t="s">
        <v>1625</v>
      </c>
      <c r="L218" t="s">
        <v>1625</v>
      </c>
      <c r="M218" t="s">
        <v>345</v>
      </c>
      <c r="N218" t="s">
        <v>39</v>
      </c>
      <c r="P218">
        <v>2035468</v>
      </c>
      <c r="Q218" t="s">
        <v>1019</v>
      </c>
      <c r="R218">
        <v>100</v>
      </c>
    </row>
    <row r="219" spans="1:18" x14ac:dyDescent="0.35">
      <c r="A219" t="s">
        <v>1626</v>
      </c>
      <c r="B219" t="s">
        <v>1627</v>
      </c>
      <c r="C219" t="s">
        <v>1628</v>
      </c>
      <c r="D219" t="s">
        <v>1629</v>
      </c>
      <c r="E219">
        <v>0.57303370786516805</v>
      </c>
      <c r="F219" t="s">
        <v>740</v>
      </c>
      <c r="G219" t="s">
        <v>406</v>
      </c>
      <c r="H219">
        <v>2006</v>
      </c>
      <c r="I219" t="s">
        <v>1427</v>
      </c>
      <c r="J219">
        <v>8300</v>
      </c>
      <c r="K219" t="s">
        <v>1630</v>
      </c>
      <c r="L219" t="s">
        <v>1631</v>
      </c>
      <c r="M219" t="s">
        <v>1632</v>
      </c>
      <c r="N219" t="s">
        <v>362</v>
      </c>
      <c r="O219">
        <v>35000000</v>
      </c>
      <c r="P219">
        <v>16627188</v>
      </c>
      <c r="Q219" t="s">
        <v>1633</v>
      </c>
      <c r="R219">
        <v>87</v>
      </c>
    </row>
    <row r="220" spans="1:18" x14ac:dyDescent="0.35">
      <c r="A220" t="s">
        <v>1634</v>
      </c>
      <c r="B220" t="s">
        <v>1635</v>
      </c>
      <c r="C220" t="s">
        <v>1636</v>
      </c>
      <c r="D220" t="s">
        <v>1637</v>
      </c>
      <c r="E220">
        <v>0.659574468085106</v>
      </c>
      <c r="F220" t="s">
        <v>34</v>
      </c>
      <c r="G220" t="s">
        <v>35</v>
      </c>
      <c r="H220">
        <v>2006</v>
      </c>
      <c r="I220" t="s">
        <v>1638</v>
      </c>
      <c r="J220">
        <v>37000</v>
      </c>
      <c r="K220" t="s">
        <v>1639</v>
      </c>
      <c r="L220" t="s">
        <v>1640</v>
      </c>
      <c r="M220" t="s">
        <v>1641</v>
      </c>
      <c r="N220" t="s">
        <v>28</v>
      </c>
      <c r="P220">
        <v>5515163</v>
      </c>
      <c r="Q220" t="s">
        <v>1642</v>
      </c>
      <c r="R220">
        <v>96</v>
      </c>
    </row>
    <row r="221" spans="1:18" x14ac:dyDescent="0.35">
      <c r="A221" t="s">
        <v>1643</v>
      </c>
      <c r="B221" t="s">
        <v>1644</v>
      </c>
      <c r="C221" t="s">
        <v>1645</v>
      </c>
      <c r="D221" t="s">
        <v>1646</v>
      </c>
      <c r="E221">
        <v>0.79888268156424502</v>
      </c>
      <c r="F221" t="s">
        <v>1067</v>
      </c>
      <c r="G221" t="s">
        <v>45</v>
      </c>
      <c r="H221">
        <v>2006</v>
      </c>
      <c r="I221" t="s">
        <v>1647</v>
      </c>
      <c r="J221">
        <v>19000</v>
      </c>
      <c r="K221" t="s">
        <v>1648</v>
      </c>
      <c r="L221" t="s">
        <v>1648</v>
      </c>
      <c r="M221" t="s">
        <v>1649</v>
      </c>
      <c r="N221" t="s">
        <v>1112</v>
      </c>
      <c r="P221">
        <v>25229168</v>
      </c>
      <c r="Q221" t="s">
        <v>1650</v>
      </c>
      <c r="R221">
        <v>193</v>
      </c>
    </row>
    <row r="222" spans="1:18" x14ac:dyDescent="0.35">
      <c r="A222" t="s">
        <v>1651</v>
      </c>
      <c r="B222" t="s">
        <v>1652</v>
      </c>
      <c r="C222" t="s">
        <v>1653</v>
      </c>
      <c r="D222" t="s">
        <v>1654</v>
      </c>
      <c r="E222">
        <v>0.66666666666666596</v>
      </c>
      <c r="F222" t="s">
        <v>1094</v>
      </c>
      <c r="G222" t="s">
        <v>45</v>
      </c>
      <c r="H222">
        <v>2006</v>
      </c>
      <c r="I222" t="s">
        <v>1655</v>
      </c>
      <c r="J222">
        <v>7000</v>
      </c>
      <c r="K222" t="s">
        <v>1656</v>
      </c>
      <c r="L222" t="s">
        <v>1657</v>
      </c>
      <c r="M222" t="s">
        <v>1658</v>
      </c>
      <c r="N222" t="s">
        <v>39</v>
      </c>
      <c r="O222">
        <v>300000</v>
      </c>
      <c r="P222">
        <v>301047</v>
      </c>
      <c r="Q222" t="s">
        <v>1659</v>
      </c>
      <c r="R222">
        <v>76</v>
      </c>
    </row>
    <row r="223" spans="1:18" x14ac:dyDescent="0.35">
      <c r="A223" t="s">
        <v>1660</v>
      </c>
      <c r="B223" t="s">
        <v>1661</v>
      </c>
      <c r="C223" t="s">
        <v>1662</v>
      </c>
      <c r="D223" t="s">
        <v>1663</v>
      </c>
      <c r="E223">
        <v>0.51948051948051899</v>
      </c>
      <c r="F223" t="s">
        <v>22</v>
      </c>
      <c r="G223" t="s">
        <v>236</v>
      </c>
      <c r="H223">
        <v>2006</v>
      </c>
      <c r="I223" t="s">
        <v>1624</v>
      </c>
      <c r="J223">
        <v>48000</v>
      </c>
      <c r="K223" t="s">
        <v>1664</v>
      </c>
      <c r="L223" t="s">
        <v>1665</v>
      </c>
      <c r="M223" t="s">
        <v>266</v>
      </c>
      <c r="N223" t="s">
        <v>39</v>
      </c>
      <c r="O223">
        <v>20000000</v>
      </c>
      <c r="P223">
        <v>70711175</v>
      </c>
      <c r="Q223" t="s">
        <v>51</v>
      </c>
      <c r="R223">
        <v>102</v>
      </c>
    </row>
    <row r="224" spans="1:18" x14ac:dyDescent="0.35">
      <c r="A224" t="s">
        <v>1666</v>
      </c>
      <c r="B224" t="s">
        <v>1667</v>
      </c>
      <c r="C224" t="s">
        <v>1668</v>
      </c>
      <c r="D224" t="s">
        <v>1669</v>
      </c>
      <c r="E224">
        <v>0.91666666666666596</v>
      </c>
      <c r="F224" t="s">
        <v>22</v>
      </c>
      <c r="G224" t="s">
        <v>35</v>
      </c>
      <c r="H224">
        <v>2006</v>
      </c>
      <c r="I224" t="s">
        <v>1379</v>
      </c>
      <c r="J224">
        <v>14000</v>
      </c>
      <c r="K224" t="s">
        <v>1670</v>
      </c>
      <c r="L224" t="s">
        <v>1670</v>
      </c>
      <c r="M224" t="s">
        <v>1671</v>
      </c>
      <c r="N224" t="s">
        <v>39</v>
      </c>
      <c r="O224">
        <v>12000000</v>
      </c>
      <c r="P224">
        <v>5925637</v>
      </c>
      <c r="Q224" t="s">
        <v>1672</v>
      </c>
      <c r="R224">
        <v>86</v>
      </c>
    </row>
    <row r="225" spans="1:18" x14ac:dyDescent="0.35">
      <c r="A225" t="s">
        <v>1673</v>
      </c>
      <c r="B225" t="s">
        <v>1674</v>
      </c>
      <c r="C225" t="s">
        <v>1675</v>
      </c>
      <c r="D225" t="s">
        <v>1676</v>
      </c>
      <c r="E225">
        <v>0.6</v>
      </c>
      <c r="F225" t="s">
        <v>22</v>
      </c>
      <c r="G225" t="s">
        <v>66</v>
      </c>
      <c r="H225">
        <v>2006</v>
      </c>
      <c r="I225" t="s">
        <v>1411</v>
      </c>
      <c r="J225">
        <v>49000</v>
      </c>
      <c r="K225" t="s">
        <v>1677</v>
      </c>
      <c r="L225" t="s">
        <v>1678</v>
      </c>
      <c r="M225" t="s">
        <v>1679</v>
      </c>
      <c r="N225" t="s">
        <v>39</v>
      </c>
      <c r="O225">
        <v>60000000</v>
      </c>
      <c r="P225">
        <v>78810595</v>
      </c>
      <c r="Q225" t="s">
        <v>130</v>
      </c>
      <c r="R225">
        <v>108</v>
      </c>
    </row>
    <row r="226" spans="1:18" x14ac:dyDescent="0.35">
      <c r="A226" t="s">
        <v>1680</v>
      </c>
      <c r="B226" t="s">
        <v>1681</v>
      </c>
      <c r="C226" t="s">
        <v>1682</v>
      </c>
      <c r="D226" t="s">
        <v>1683</v>
      </c>
      <c r="E226">
        <v>0.69565217391304301</v>
      </c>
      <c r="F226" t="s">
        <v>34</v>
      </c>
      <c r="G226" t="s">
        <v>66</v>
      </c>
      <c r="H226">
        <v>2006</v>
      </c>
      <c r="I226" t="s">
        <v>1684</v>
      </c>
      <c r="J226">
        <v>13000</v>
      </c>
      <c r="K226" t="s">
        <v>1685</v>
      </c>
      <c r="L226" t="s">
        <v>1686</v>
      </c>
      <c r="M226" t="s">
        <v>1687</v>
      </c>
      <c r="N226" t="s">
        <v>505</v>
      </c>
      <c r="P226">
        <v>1689984</v>
      </c>
      <c r="Q226" t="s">
        <v>1688</v>
      </c>
      <c r="R226">
        <v>91</v>
      </c>
    </row>
    <row r="227" spans="1:18" x14ac:dyDescent="0.35">
      <c r="A227" t="s">
        <v>1689</v>
      </c>
      <c r="B227" t="s">
        <v>1690</v>
      </c>
      <c r="C227" t="s">
        <v>1691</v>
      </c>
      <c r="D227" t="s">
        <v>1692</v>
      </c>
      <c r="E227">
        <v>0.5</v>
      </c>
      <c r="F227" t="s">
        <v>34</v>
      </c>
      <c r="G227" t="s">
        <v>66</v>
      </c>
      <c r="H227">
        <v>2006</v>
      </c>
      <c r="I227" t="s">
        <v>1693</v>
      </c>
      <c r="J227">
        <v>13000</v>
      </c>
      <c r="K227" t="s">
        <v>1694</v>
      </c>
      <c r="L227" t="s">
        <v>1695</v>
      </c>
      <c r="M227" t="s">
        <v>1696</v>
      </c>
      <c r="N227" t="s">
        <v>362</v>
      </c>
      <c r="P227">
        <v>3269736</v>
      </c>
      <c r="Q227" t="s">
        <v>1697</v>
      </c>
      <c r="R227">
        <v>110</v>
      </c>
    </row>
    <row r="228" spans="1:18" x14ac:dyDescent="0.35">
      <c r="A228" t="s">
        <v>1698</v>
      </c>
      <c r="B228" t="s">
        <v>1699</v>
      </c>
      <c r="C228" t="s">
        <v>1700</v>
      </c>
      <c r="D228" t="s">
        <v>1701</v>
      </c>
      <c r="E228">
        <v>0.76595744680850997</v>
      </c>
      <c r="F228" t="s">
        <v>56</v>
      </c>
      <c r="G228" t="s">
        <v>23</v>
      </c>
      <c r="H228">
        <v>2006</v>
      </c>
      <c r="I228" t="s">
        <v>889</v>
      </c>
      <c r="J228">
        <v>8000</v>
      </c>
      <c r="K228" t="s">
        <v>1702</v>
      </c>
      <c r="L228" t="s">
        <v>1702</v>
      </c>
      <c r="M228" t="s">
        <v>1703</v>
      </c>
      <c r="N228" t="s">
        <v>39</v>
      </c>
      <c r="O228">
        <v>15000000</v>
      </c>
      <c r="P228">
        <v>8224998</v>
      </c>
      <c r="Q228" t="s">
        <v>1704</v>
      </c>
      <c r="R228">
        <v>91</v>
      </c>
    </row>
    <row r="229" spans="1:18" x14ac:dyDescent="0.35">
      <c r="A229" t="s">
        <v>1705</v>
      </c>
      <c r="B229" t="s">
        <v>1706</v>
      </c>
      <c r="C229" t="s">
        <v>1707</v>
      </c>
      <c r="D229" t="s">
        <v>1708</v>
      </c>
      <c r="E229">
        <v>0.70833333333333304</v>
      </c>
      <c r="F229" t="s">
        <v>34</v>
      </c>
      <c r="G229" t="s">
        <v>45</v>
      </c>
      <c r="H229">
        <v>2007</v>
      </c>
      <c r="I229" t="s">
        <v>1709</v>
      </c>
      <c r="J229">
        <v>535000</v>
      </c>
      <c r="K229" t="s">
        <v>1710</v>
      </c>
      <c r="L229" t="s">
        <v>1710</v>
      </c>
      <c r="M229" t="s">
        <v>840</v>
      </c>
      <c r="N229" t="s">
        <v>39</v>
      </c>
      <c r="O229">
        <v>25000000</v>
      </c>
      <c r="P229">
        <v>76182388</v>
      </c>
      <c r="Q229" t="s">
        <v>1711</v>
      </c>
      <c r="R229">
        <v>158</v>
      </c>
    </row>
    <row r="230" spans="1:18" x14ac:dyDescent="0.35">
      <c r="A230" t="s">
        <v>1712</v>
      </c>
      <c r="B230" t="s">
        <v>1713</v>
      </c>
      <c r="C230" t="s">
        <v>1714</v>
      </c>
      <c r="D230" t="s">
        <v>1715</v>
      </c>
      <c r="E230">
        <v>0.62146892655367203</v>
      </c>
      <c r="F230" t="s">
        <v>34</v>
      </c>
      <c r="G230" t="s">
        <v>91</v>
      </c>
      <c r="H230">
        <v>2007</v>
      </c>
      <c r="I230" t="s">
        <v>1716</v>
      </c>
      <c r="J230">
        <v>886000</v>
      </c>
      <c r="K230" t="s">
        <v>1717</v>
      </c>
      <c r="L230" t="s">
        <v>1718</v>
      </c>
      <c r="M230" t="s">
        <v>728</v>
      </c>
      <c r="N230" t="s">
        <v>39</v>
      </c>
      <c r="O230">
        <v>25000000</v>
      </c>
      <c r="P230">
        <v>171627166</v>
      </c>
      <c r="Q230" t="s">
        <v>1711</v>
      </c>
      <c r="R230">
        <v>122</v>
      </c>
    </row>
    <row r="231" spans="1:18" x14ac:dyDescent="0.35">
      <c r="A231" t="s">
        <v>1719</v>
      </c>
      <c r="B231" t="s">
        <v>1720</v>
      </c>
      <c r="C231" t="e">
        <f>-wwv427DAvA</f>
        <v>#NAME?</v>
      </c>
      <c r="D231" t="s">
        <v>1721</v>
      </c>
      <c r="E231">
        <v>0.82142857142857095</v>
      </c>
      <c r="F231" t="s">
        <v>22</v>
      </c>
      <c r="G231" t="s">
        <v>23</v>
      </c>
      <c r="H231">
        <v>2007</v>
      </c>
      <c r="I231" t="s">
        <v>1693</v>
      </c>
      <c r="J231">
        <v>260000</v>
      </c>
      <c r="K231" t="s">
        <v>1722</v>
      </c>
      <c r="L231" t="s">
        <v>1723</v>
      </c>
      <c r="M231" t="s">
        <v>1724</v>
      </c>
      <c r="N231" t="s">
        <v>28</v>
      </c>
      <c r="O231">
        <v>70000000</v>
      </c>
      <c r="P231">
        <v>137515140</v>
      </c>
      <c r="Q231" t="s">
        <v>121</v>
      </c>
      <c r="R231">
        <v>127</v>
      </c>
    </row>
    <row r="232" spans="1:18" x14ac:dyDescent="0.35">
      <c r="A232" t="s">
        <v>1725</v>
      </c>
      <c r="B232" t="s">
        <v>1726</v>
      </c>
      <c r="C232" t="s">
        <v>1727</v>
      </c>
      <c r="D232" t="s">
        <v>1728</v>
      </c>
      <c r="E232">
        <v>0.73469387755102</v>
      </c>
      <c r="F232" t="s">
        <v>34</v>
      </c>
      <c r="G232" t="s">
        <v>91</v>
      </c>
      <c r="H232">
        <v>2007</v>
      </c>
      <c r="I232" t="s">
        <v>1729</v>
      </c>
      <c r="J232">
        <v>258000</v>
      </c>
      <c r="K232" t="s">
        <v>1730</v>
      </c>
      <c r="L232" t="s">
        <v>1730</v>
      </c>
      <c r="M232" t="s">
        <v>1731</v>
      </c>
      <c r="N232" t="s">
        <v>39</v>
      </c>
      <c r="O232">
        <v>19000000</v>
      </c>
      <c r="P232">
        <v>34612443</v>
      </c>
      <c r="Q232" t="s">
        <v>849</v>
      </c>
      <c r="R232">
        <v>114</v>
      </c>
    </row>
    <row r="233" spans="1:18" x14ac:dyDescent="0.35">
      <c r="A233" t="s">
        <v>1732</v>
      </c>
      <c r="B233" t="s">
        <v>1733</v>
      </c>
      <c r="C233" t="s">
        <v>1734</v>
      </c>
      <c r="D233" t="s">
        <v>1735</v>
      </c>
      <c r="E233">
        <v>0.75167785234899298</v>
      </c>
      <c r="F233" t="s">
        <v>22</v>
      </c>
      <c r="G233" t="s">
        <v>91</v>
      </c>
      <c r="H233">
        <v>2007</v>
      </c>
      <c r="I233" t="s">
        <v>1736</v>
      </c>
      <c r="J233">
        <v>226000</v>
      </c>
      <c r="K233" t="s">
        <v>546</v>
      </c>
      <c r="L233" t="s">
        <v>1737</v>
      </c>
      <c r="M233" t="s">
        <v>1738</v>
      </c>
      <c r="N233" t="s">
        <v>39</v>
      </c>
      <c r="O233">
        <v>20000000</v>
      </c>
      <c r="P233">
        <v>118114220</v>
      </c>
      <c r="Q233" t="s">
        <v>216</v>
      </c>
      <c r="R233">
        <v>105</v>
      </c>
    </row>
    <row r="234" spans="1:18" x14ac:dyDescent="0.35">
      <c r="A234" t="s">
        <v>1739</v>
      </c>
      <c r="B234" t="s">
        <v>1740</v>
      </c>
      <c r="C234" t="s">
        <v>1741</v>
      </c>
      <c r="D234" t="s">
        <v>1742</v>
      </c>
      <c r="E234">
        <v>0.59602649006622499</v>
      </c>
      <c r="F234" t="s">
        <v>34</v>
      </c>
      <c r="G234" t="s">
        <v>91</v>
      </c>
      <c r="H234">
        <v>2007</v>
      </c>
      <c r="I234" t="s">
        <v>1743</v>
      </c>
      <c r="J234">
        <v>486000</v>
      </c>
      <c r="K234" t="s">
        <v>1744</v>
      </c>
      <c r="L234" t="s">
        <v>1745</v>
      </c>
      <c r="M234" t="s">
        <v>86</v>
      </c>
      <c r="N234" t="s">
        <v>39</v>
      </c>
      <c r="O234">
        <v>65000000</v>
      </c>
      <c r="P234">
        <v>84785914</v>
      </c>
      <c r="Q234" t="s">
        <v>121</v>
      </c>
      <c r="R234">
        <v>157</v>
      </c>
    </row>
    <row r="235" spans="1:18" x14ac:dyDescent="0.35">
      <c r="A235" t="s">
        <v>1746</v>
      </c>
      <c r="B235" t="s">
        <v>1747</v>
      </c>
      <c r="C235" t="s">
        <v>1748</v>
      </c>
      <c r="D235" t="s">
        <v>1749</v>
      </c>
      <c r="E235">
        <v>0.81739130434782603</v>
      </c>
      <c r="F235" t="s">
        <v>34</v>
      </c>
      <c r="G235" t="s">
        <v>35</v>
      </c>
      <c r="H235">
        <v>2007</v>
      </c>
      <c r="I235" t="s">
        <v>1750</v>
      </c>
      <c r="J235">
        <v>535000</v>
      </c>
      <c r="K235" t="s">
        <v>1751</v>
      </c>
      <c r="L235" t="s">
        <v>1752</v>
      </c>
      <c r="M235" t="s">
        <v>1753</v>
      </c>
      <c r="N235" t="s">
        <v>39</v>
      </c>
      <c r="O235">
        <v>20000000</v>
      </c>
      <c r="P235">
        <v>170812526</v>
      </c>
      <c r="Q235" t="s">
        <v>51</v>
      </c>
      <c r="R235">
        <v>113</v>
      </c>
    </row>
    <row r="236" spans="1:18" x14ac:dyDescent="0.35">
      <c r="A236" t="s">
        <v>1754</v>
      </c>
      <c r="B236" t="s">
        <v>1755</v>
      </c>
      <c r="C236" t="s">
        <v>1756</v>
      </c>
      <c r="D236" t="s">
        <v>1757</v>
      </c>
      <c r="E236">
        <v>0.49090909090909002</v>
      </c>
      <c r="F236" t="s">
        <v>22</v>
      </c>
      <c r="G236" t="s">
        <v>66</v>
      </c>
      <c r="H236">
        <v>2007</v>
      </c>
      <c r="I236" t="s">
        <v>1758</v>
      </c>
      <c r="J236">
        <v>607000</v>
      </c>
      <c r="K236" t="s">
        <v>213</v>
      </c>
      <c r="L236" t="s">
        <v>608</v>
      </c>
      <c r="M236" t="s">
        <v>1738</v>
      </c>
      <c r="N236" t="s">
        <v>39</v>
      </c>
      <c r="O236">
        <v>150000000</v>
      </c>
      <c r="P236">
        <v>709709780</v>
      </c>
      <c r="Q236" t="s">
        <v>216</v>
      </c>
      <c r="R236">
        <v>144</v>
      </c>
    </row>
    <row r="237" spans="1:18" x14ac:dyDescent="0.35">
      <c r="A237" t="s">
        <v>1759</v>
      </c>
      <c r="B237" t="s">
        <v>1760</v>
      </c>
      <c r="C237" t="s">
        <v>1761</v>
      </c>
      <c r="D237" t="s">
        <v>1762</v>
      </c>
      <c r="E237">
        <v>0.70394736842105199</v>
      </c>
      <c r="F237" t="s">
        <v>22</v>
      </c>
      <c r="G237" t="s">
        <v>66</v>
      </c>
      <c r="H237">
        <v>2007</v>
      </c>
      <c r="I237" t="s">
        <v>1763</v>
      </c>
      <c r="J237">
        <v>527000</v>
      </c>
      <c r="K237" t="s">
        <v>1764</v>
      </c>
      <c r="L237" t="s">
        <v>1765</v>
      </c>
      <c r="M237" t="s">
        <v>27</v>
      </c>
      <c r="N237" t="s">
        <v>28</v>
      </c>
      <c r="O237">
        <v>150000000</v>
      </c>
      <c r="P237">
        <v>942172396</v>
      </c>
      <c r="Q237" t="s">
        <v>29</v>
      </c>
      <c r="R237">
        <v>138</v>
      </c>
    </row>
    <row r="238" spans="1:18" x14ac:dyDescent="0.35">
      <c r="A238" t="s">
        <v>1766</v>
      </c>
      <c r="B238" t="s">
        <v>1767</v>
      </c>
      <c r="C238" t="s">
        <v>1768</v>
      </c>
      <c r="D238" t="s">
        <v>1769</v>
      </c>
      <c r="E238">
        <v>0.677966101694915</v>
      </c>
      <c r="F238" t="s">
        <v>34</v>
      </c>
      <c r="G238" t="s">
        <v>23</v>
      </c>
      <c r="H238">
        <v>2007</v>
      </c>
      <c r="I238" t="s">
        <v>1729</v>
      </c>
      <c r="J238">
        <v>588000</v>
      </c>
      <c r="K238" t="s">
        <v>1770</v>
      </c>
      <c r="L238" t="s">
        <v>1770</v>
      </c>
      <c r="M238" t="s">
        <v>1771</v>
      </c>
      <c r="N238" t="s">
        <v>39</v>
      </c>
      <c r="O238">
        <v>15000000</v>
      </c>
      <c r="P238">
        <v>56675895</v>
      </c>
      <c r="Q238" t="s">
        <v>1711</v>
      </c>
      <c r="R238">
        <v>148</v>
      </c>
    </row>
    <row r="239" spans="1:18" x14ac:dyDescent="0.35">
      <c r="A239" t="s">
        <v>1772</v>
      </c>
      <c r="B239" t="s">
        <v>1773</v>
      </c>
      <c r="C239" t="s">
        <v>1774</v>
      </c>
      <c r="D239" t="s">
        <v>1775</v>
      </c>
      <c r="E239">
        <v>0.53333333333333299</v>
      </c>
      <c r="F239" t="s">
        <v>34</v>
      </c>
      <c r="G239" t="s">
        <v>45</v>
      </c>
      <c r="H239">
        <v>2007</v>
      </c>
      <c r="I239" t="s">
        <v>1776</v>
      </c>
      <c r="J239">
        <v>259000</v>
      </c>
      <c r="K239" t="s">
        <v>58</v>
      </c>
      <c r="L239" t="s">
        <v>1777</v>
      </c>
      <c r="M239" t="s">
        <v>60</v>
      </c>
      <c r="N239" t="s">
        <v>28</v>
      </c>
      <c r="O239">
        <v>30000000</v>
      </c>
      <c r="P239">
        <v>131016624</v>
      </c>
      <c r="Q239" t="s">
        <v>40</v>
      </c>
      <c r="R239">
        <v>123</v>
      </c>
    </row>
    <row r="240" spans="1:18" x14ac:dyDescent="0.35">
      <c r="A240" t="s">
        <v>1778</v>
      </c>
      <c r="B240" t="s">
        <v>1779</v>
      </c>
      <c r="C240" t="s">
        <v>1780</v>
      </c>
      <c r="D240" t="s">
        <v>1781</v>
      </c>
      <c r="E240">
        <v>0.80281690140844997</v>
      </c>
      <c r="F240" t="s">
        <v>34</v>
      </c>
      <c r="G240" t="s">
        <v>320</v>
      </c>
      <c r="H240">
        <v>2007</v>
      </c>
      <c r="I240" t="s">
        <v>1782</v>
      </c>
      <c r="J240">
        <v>401000</v>
      </c>
      <c r="K240" t="s">
        <v>127</v>
      </c>
      <c r="L240" t="s">
        <v>1783</v>
      </c>
      <c r="M240" t="s">
        <v>1322</v>
      </c>
      <c r="N240" t="s">
        <v>39</v>
      </c>
      <c r="O240">
        <v>100000000</v>
      </c>
      <c r="P240">
        <v>269755430</v>
      </c>
      <c r="Q240" t="s">
        <v>40</v>
      </c>
      <c r="R240">
        <v>157</v>
      </c>
    </row>
    <row r="241" spans="1:18" x14ac:dyDescent="0.35">
      <c r="A241" t="s">
        <v>1784</v>
      </c>
      <c r="B241" t="s">
        <v>1785</v>
      </c>
      <c r="C241" t="s">
        <v>1786</v>
      </c>
      <c r="D241" t="s">
        <v>1787</v>
      </c>
      <c r="E241">
        <v>0.73684210526315697</v>
      </c>
      <c r="F241" t="s">
        <v>22</v>
      </c>
      <c r="G241" t="s">
        <v>66</v>
      </c>
      <c r="H241">
        <v>2007</v>
      </c>
      <c r="I241" t="s">
        <v>1788</v>
      </c>
      <c r="J241">
        <v>513000</v>
      </c>
      <c r="K241" t="s">
        <v>1789</v>
      </c>
      <c r="L241" t="s">
        <v>1789</v>
      </c>
      <c r="M241" t="s">
        <v>1790</v>
      </c>
      <c r="N241" t="s">
        <v>39</v>
      </c>
      <c r="O241">
        <v>258000000</v>
      </c>
      <c r="P241">
        <v>894983373</v>
      </c>
      <c r="Q241" t="s">
        <v>51</v>
      </c>
      <c r="R241">
        <v>139</v>
      </c>
    </row>
    <row r="242" spans="1:18" x14ac:dyDescent="0.35">
      <c r="A242" t="s">
        <v>1791</v>
      </c>
      <c r="B242" t="s">
        <v>1792</v>
      </c>
      <c r="C242" t="s">
        <v>1793</v>
      </c>
      <c r="D242" t="s">
        <v>1794</v>
      </c>
      <c r="E242">
        <v>0.56818181818181801</v>
      </c>
      <c r="F242" t="s">
        <v>22</v>
      </c>
      <c r="G242" t="s">
        <v>66</v>
      </c>
      <c r="H242">
        <v>2007</v>
      </c>
      <c r="I242" t="s">
        <v>1795</v>
      </c>
      <c r="J242">
        <v>394000</v>
      </c>
      <c r="K242" t="s">
        <v>1392</v>
      </c>
      <c r="L242" t="s">
        <v>1796</v>
      </c>
      <c r="M242" t="s">
        <v>1797</v>
      </c>
      <c r="N242" t="s">
        <v>39</v>
      </c>
      <c r="O242">
        <v>110000000</v>
      </c>
      <c r="P242">
        <v>388156011</v>
      </c>
      <c r="Q242" t="s">
        <v>130</v>
      </c>
      <c r="R242">
        <v>128</v>
      </c>
    </row>
    <row r="243" spans="1:18" x14ac:dyDescent="0.35">
      <c r="A243" t="s">
        <v>1798</v>
      </c>
      <c r="B243" t="s">
        <v>1799</v>
      </c>
      <c r="C243" t="s">
        <v>1800</v>
      </c>
      <c r="D243" t="s">
        <v>1801</v>
      </c>
      <c r="E243">
        <v>0.82352941176470495</v>
      </c>
      <c r="F243" t="s">
        <v>34</v>
      </c>
      <c r="G243" t="s">
        <v>66</v>
      </c>
      <c r="H243">
        <v>2007</v>
      </c>
      <c r="I243" t="s">
        <v>1802</v>
      </c>
      <c r="J243">
        <v>476000</v>
      </c>
      <c r="K243" t="s">
        <v>1803</v>
      </c>
      <c r="L243" t="s">
        <v>1803</v>
      </c>
      <c r="M243" t="s">
        <v>1804</v>
      </c>
      <c r="N243" t="s">
        <v>28</v>
      </c>
      <c r="P243">
        <v>80743363</v>
      </c>
      <c r="Q243" t="s">
        <v>40</v>
      </c>
      <c r="R243">
        <v>121</v>
      </c>
    </row>
    <row r="244" spans="1:18" x14ac:dyDescent="0.35">
      <c r="A244" t="s">
        <v>1805</v>
      </c>
      <c r="B244" t="s">
        <v>1806</v>
      </c>
      <c r="C244" t="s">
        <v>1807</v>
      </c>
      <c r="D244" t="s">
        <v>1808</v>
      </c>
      <c r="E244">
        <v>0.62015503875968903</v>
      </c>
      <c r="F244" t="s">
        <v>22</v>
      </c>
      <c r="G244" t="s">
        <v>66</v>
      </c>
      <c r="H244">
        <v>2007</v>
      </c>
      <c r="I244" t="s">
        <v>1809</v>
      </c>
      <c r="J244">
        <v>704000</v>
      </c>
      <c r="K244" t="s">
        <v>136</v>
      </c>
      <c r="L244" t="s">
        <v>1810</v>
      </c>
      <c r="M244" t="s">
        <v>384</v>
      </c>
      <c r="N244" t="s">
        <v>39</v>
      </c>
      <c r="O244">
        <v>150000000</v>
      </c>
      <c r="P244">
        <v>585410052</v>
      </c>
      <c r="Q244" t="s">
        <v>29</v>
      </c>
      <c r="R244">
        <v>101</v>
      </c>
    </row>
    <row r="245" spans="1:18" x14ac:dyDescent="0.35">
      <c r="A245" t="s">
        <v>1811</v>
      </c>
      <c r="B245" t="s">
        <v>1812</v>
      </c>
      <c r="C245" t="s">
        <v>1813</v>
      </c>
      <c r="D245" t="s">
        <v>1814</v>
      </c>
      <c r="E245">
        <v>0.60606060606060597</v>
      </c>
      <c r="F245" t="s">
        <v>34</v>
      </c>
      <c r="G245" t="s">
        <v>45</v>
      </c>
      <c r="H245">
        <v>1999</v>
      </c>
      <c r="I245" t="s">
        <v>1815</v>
      </c>
      <c r="J245">
        <v>13000</v>
      </c>
      <c r="K245" t="s">
        <v>1816</v>
      </c>
      <c r="L245" t="s">
        <v>1816</v>
      </c>
      <c r="M245" t="s">
        <v>353</v>
      </c>
      <c r="N245" t="s">
        <v>505</v>
      </c>
      <c r="P245">
        <v>7918035</v>
      </c>
      <c r="Q245" t="s">
        <v>1817</v>
      </c>
      <c r="R245">
        <v>181</v>
      </c>
    </row>
    <row r="246" spans="1:18" x14ac:dyDescent="0.35">
      <c r="A246" t="s">
        <v>1811</v>
      </c>
      <c r="B246" t="s">
        <v>1812</v>
      </c>
      <c r="C246" t="s">
        <v>1813</v>
      </c>
      <c r="D246" t="s">
        <v>1814</v>
      </c>
      <c r="E246">
        <v>0.60606060606060597</v>
      </c>
      <c r="F246" t="s">
        <v>34</v>
      </c>
      <c r="G246" t="s">
        <v>1818</v>
      </c>
      <c r="H246">
        <v>2007</v>
      </c>
      <c r="I246" t="s">
        <v>1819</v>
      </c>
      <c r="J246">
        <v>238000</v>
      </c>
      <c r="K246" t="s">
        <v>1820</v>
      </c>
      <c r="L246" t="s">
        <v>1821</v>
      </c>
      <c r="M246" t="s">
        <v>575</v>
      </c>
      <c r="N246" t="s">
        <v>28</v>
      </c>
      <c r="P246">
        <v>34806812</v>
      </c>
      <c r="Q246" t="s">
        <v>1822</v>
      </c>
      <c r="R246">
        <v>107</v>
      </c>
    </row>
    <row r="247" spans="1:18" x14ac:dyDescent="0.35">
      <c r="A247" t="s">
        <v>1823</v>
      </c>
      <c r="B247" t="s">
        <v>1824</v>
      </c>
      <c r="C247" t="s">
        <v>1825</v>
      </c>
      <c r="D247" t="s">
        <v>1826</v>
      </c>
      <c r="E247">
        <v>0.60130718954248297</v>
      </c>
      <c r="F247" t="s">
        <v>22</v>
      </c>
      <c r="G247" t="s">
        <v>35</v>
      </c>
      <c r="H247">
        <v>2007</v>
      </c>
      <c r="I247" t="s">
        <v>1827</v>
      </c>
      <c r="J247">
        <v>499000</v>
      </c>
      <c r="K247" t="s">
        <v>1828</v>
      </c>
      <c r="L247" t="s">
        <v>1829</v>
      </c>
      <c r="M247" t="s">
        <v>1830</v>
      </c>
      <c r="N247" t="s">
        <v>39</v>
      </c>
      <c r="O247">
        <v>7500000</v>
      </c>
      <c r="P247">
        <v>232372681</v>
      </c>
      <c r="Q247" t="s">
        <v>1287</v>
      </c>
      <c r="R247">
        <v>96</v>
      </c>
    </row>
    <row r="248" spans="1:18" x14ac:dyDescent="0.35">
      <c r="A248" t="s">
        <v>1831</v>
      </c>
      <c r="B248" t="s">
        <v>1832</v>
      </c>
      <c r="C248" t="s">
        <v>1833</v>
      </c>
      <c r="D248" t="s">
        <v>1834</v>
      </c>
      <c r="E248">
        <v>0.48529411764705799</v>
      </c>
      <c r="F248" t="s">
        <v>34</v>
      </c>
      <c r="G248" t="s">
        <v>236</v>
      </c>
      <c r="H248">
        <v>2007</v>
      </c>
      <c r="I248" t="s">
        <v>1835</v>
      </c>
      <c r="J248">
        <v>263000</v>
      </c>
      <c r="K248" t="s">
        <v>1836</v>
      </c>
      <c r="L248" t="s">
        <v>1837</v>
      </c>
      <c r="M248" t="s">
        <v>1838</v>
      </c>
      <c r="N248" t="s">
        <v>28</v>
      </c>
      <c r="O248">
        <v>15000000</v>
      </c>
      <c r="P248">
        <v>65048678</v>
      </c>
      <c r="Q248" t="s">
        <v>1839</v>
      </c>
      <c r="R248">
        <v>100</v>
      </c>
    </row>
    <row r="249" spans="1:18" x14ac:dyDescent="0.35">
      <c r="A249" t="s">
        <v>1840</v>
      </c>
      <c r="B249" t="s">
        <v>1841</v>
      </c>
      <c r="C249" t="s">
        <v>1842</v>
      </c>
      <c r="D249" t="s">
        <v>1843</v>
      </c>
      <c r="E249">
        <v>0.71428571428571397</v>
      </c>
      <c r="F249" t="s">
        <v>34</v>
      </c>
      <c r="G249" t="s">
        <v>66</v>
      </c>
      <c r="H249">
        <v>2007</v>
      </c>
      <c r="I249" t="s">
        <v>1716</v>
      </c>
      <c r="J249">
        <v>163000</v>
      </c>
      <c r="K249" t="s">
        <v>1844</v>
      </c>
      <c r="L249" t="s">
        <v>1845</v>
      </c>
      <c r="M249" t="s">
        <v>1846</v>
      </c>
      <c r="N249" t="s">
        <v>50</v>
      </c>
      <c r="O249">
        <v>24000000</v>
      </c>
      <c r="P249">
        <v>101276318</v>
      </c>
      <c r="Q249" t="s">
        <v>130</v>
      </c>
      <c r="R249">
        <v>100</v>
      </c>
    </row>
    <row r="250" spans="1:18" x14ac:dyDescent="0.35">
      <c r="A250" t="s">
        <v>1847</v>
      </c>
      <c r="B250" t="s">
        <v>1848</v>
      </c>
      <c r="C250" t="s">
        <v>1849</v>
      </c>
      <c r="D250" t="s">
        <v>1850</v>
      </c>
      <c r="E250">
        <v>0.39037433155080198</v>
      </c>
      <c r="F250" t="s">
        <v>34</v>
      </c>
      <c r="G250" t="s">
        <v>236</v>
      </c>
      <c r="H250">
        <v>2007</v>
      </c>
      <c r="I250" t="s">
        <v>1716</v>
      </c>
      <c r="J250">
        <v>287000</v>
      </c>
      <c r="K250" t="s">
        <v>1851</v>
      </c>
      <c r="L250" t="s">
        <v>1851</v>
      </c>
      <c r="M250" t="s">
        <v>1852</v>
      </c>
      <c r="N250" t="s">
        <v>39</v>
      </c>
      <c r="O250">
        <v>18000000</v>
      </c>
      <c r="P250">
        <v>57470220</v>
      </c>
      <c r="Q250" t="s">
        <v>95</v>
      </c>
      <c r="R250">
        <v>126</v>
      </c>
    </row>
    <row r="251" spans="1:18" x14ac:dyDescent="0.35">
      <c r="A251" t="s">
        <v>1853</v>
      </c>
      <c r="B251" t="s">
        <v>1854</v>
      </c>
      <c r="C251" t="s">
        <v>1855</v>
      </c>
      <c r="D251" t="s">
        <v>1856</v>
      </c>
      <c r="E251">
        <v>0.78749999999999998</v>
      </c>
      <c r="F251" t="s">
        <v>56</v>
      </c>
      <c r="G251" t="s">
        <v>35</v>
      </c>
      <c r="H251">
        <v>1988</v>
      </c>
      <c r="I251" t="s">
        <v>1857</v>
      </c>
      <c r="J251">
        <v>20000</v>
      </c>
      <c r="K251" t="s">
        <v>1858</v>
      </c>
      <c r="L251" t="s">
        <v>1858</v>
      </c>
      <c r="M251" t="s">
        <v>1859</v>
      </c>
      <c r="N251" t="s">
        <v>39</v>
      </c>
      <c r="O251">
        <v>2000000</v>
      </c>
      <c r="P251">
        <v>6673032</v>
      </c>
      <c r="Q251" t="s">
        <v>112</v>
      </c>
      <c r="R251">
        <v>92</v>
      </c>
    </row>
    <row r="252" spans="1:18" x14ac:dyDescent="0.35">
      <c r="A252" t="s">
        <v>1853</v>
      </c>
      <c r="B252" t="s">
        <v>1854</v>
      </c>
      <c r="C252" t="s">
        <v>1855</v>
      </c>
      <c r="D252" t="s">
        <v>1856</v>
      </c>
      <c r="E252">
        <v>0.78749999999999998</v>
      </c>
      <c r="F252" t="s">
        <v>56</v>
      </c>
      <c r="G252" t="s">
        <v>35</v>
      </c>
      <c r="H252">
        <v>2007</v>
      </c>
      <c r="I252" t="s">
        <v>1860</v>
      </c>
      <c r="J252">
        <v>122000</v>
      </c>
      <c r="K252" t="s">
        <v>359</v>
      </c>
      <c r="L252" t="s">
        <v>1861</v>
      </c>
      <c r="M252" t="s">
        <v>498</v>
      </c>
      <c r="N252" t="s">
        <v>39</v>
      </c>
      <c r="O252">
        <v>75000000</v>
      </c>
      <c r="P252">
        <v>203553311</v>
      </c>
      <c r="Q252" t="s">
        <v>112</v>
      </c>
      <c r="R252">
        <v>117</v>
      </c>
    </row>
    <row r="253" spans="1:18" x14ac:dyDescent="0.35">
      <c r="A253" t="s">
        <v>1862</v>
      </c>
      <c r="B253" t="s">
        <v>1863</v>
      </c>
      <c r="C253" t="s">
        <v>1864</v>
      </c>
      <c r="D253" t="s">
        <v>1865</v>
      </c>
      <c r="E253">
        <v>0.73202614379084896</v>
      </c>
      <c r="F253" t="s">
        <v>34</v>
      </c>
      <c r="G253" t="s">
        <v>35</v>
      </c>
      <c r="H253">
        <v>2007</v>
      </c>
      <c r="I253" t="s">
        <v>1866</v>
      </c>
      <c r="J253">
        <v>356000</v>
      </c>
      <c r="K253" t="s">
        <v>37</v>
      </c>
      <c r="L253" t="s">
        <v>37</v>
      </c>
      <c r="M253" t="s">
        <v>1752</v>
      </c>
      <c r="N253" t="s">
        <v>39</v>
      </c>
      <c r="O253">
        <v>30000000</v>
      </c>
      <c r="P253">
        <v>219922417</v>
      </c>
      <c r="Q253" t="s">
        <v>40</v>
      </c>
      <c r="R253">
        <v>129</v>
      </c>
    </row>
    <row r="254" spans="1:18" x14ac:dyDescent="0.35">
      <c r="A254" t="s">
        <v>1867</v>
      </c>
      <c r="B254" t="s">
        <v>1868</v>
      </c>
      <c r="C254" t="s">
        <v>1869</v>
      </c>
      <c r="D254" t="s">
        <v>1870</v>
      </c>
      <c r="E254">
        <v>0.73885350318471299</v>
      </c>
      <c r="F254" t="s">
        <v>34</v>
      </c>
      <c r="G254" t="s">
        <v>45</v>
      </c>
      <c r="H254">
        <v>2007</v>
      </c>
      <c r="I254" t="s">
        <v>1871</v>
      </c>
      <c r="J254">
        <v>350000</v>
      </c>
      <c r="K254" t="s">
        <v>534</v>
      </c>
      <c r="L254" t="s">
        <v>1872</v>
      </c>
      <c r="M254" t="s">
        <v>535</v>
      </c>
      <c r="N254" t="s">
        <v>39</v>
      </c>
      <c r="O254">
        <v>50000000</v>
      </c>
      <c r="P254">
        <v>153383627</v>
      </c>
      <c r="Q254" t="s">
        <v>216</v>
      </c>
      <c r="R254">
        <v>116</v>
      </c>
    </row>
    <row r="255" spans="1:18" x14ac:dyDescent="0.35">
      <c r="A255" t="s">
        <v>1873</v>
      </c>
      <c r="B255" t="s">
        <v>1874</v>
      </c>
      <c r="C255" t="s">
        <v>1875</v>
      </c>
      <c r="D255" t="s">
        <v>1876</v>
      </c>
      <c r="E255">
        <v>0.54814814814814805</v>
      </c>
      <c r="F255" t="s">
        <v>22</v>
      </c>
      <c r="G255" t="s">
        <v>66</v>
      </c>
      <c r="H255">
        <v>2007</v>
      </c>
      <c r="I255" t="s">
        <v>1877</v>
      </c>
      <c r="J255">
        <v>227000</v>
      </c>
      <c r="K255" t="s">
        <v>592</v>
      </c>
      <c r="L255" t="s">
        <v>592</v>
      </c>
      <c r="M255" t="s">
        <v>465</v>
      </c>
      <c r="N255" t="s">
        <v>39</v>
      </c>
      <c r="O255">
        <v>110000000</v>
      </c>
      <c r="P255">
        <v>228738393</v>
      </c>
      <c r="Q255" t="s">
        <v>51</v>
      </c>
      <c r="R255">
        <v>110</v>
      </c>
    </row>
    <row r="256" spans="1:18" x14ac:dyDescent="0.35">
      <c r="A256" t="s">
        <v>1878</v>
      </c>
      <c r="B256" t="s">
        <v>1879</v>
      </c>
      <c r="C256" t="s">
        <v>1880</v>
      </c>
      <c r="D256" t="s">
        <v>1881</v>
      </c>
      <c r="E256">
        <v>0.82539682539682502</v>
      </c>
      <c r="F256" t="s">
        <v>22</v>
      </c>
      <c r="G256" t="s">
        <v>35</v>
      </c>
      <c r="H256">
        <v>2007</v>
      </c>
      <c r="I256" t="s">
        <v>1882</v>
      </c>
      <c r="J256">
        <v>80000</v>
      </c>
      <c r="K256" t="s">
        <v>1883</v>
      </c>
      <c r="L256" t="s">
        <v>1884</v>
      </c>
      <c r="M256" t="s">
        <v>1885</v>
      </c>
      <c r="N256" t="s">
        <v>39</v>
      </c>
      <c r="P256">
        <v>14353654</v>
      </c>
      <c r="Q256" t="s">
        <v>121</v>
      </c>
      <c r="R256">
        <v>88</v>
      </c>
    </row>
    <row r="257" spans="1:18" x14ac:dyDescent="0.35">
      <c r="A257" t="s">
        <v>1886</v>
      </c>
      <c r="B257" t="s">
        <v>1887</v>
      </c>
      <c r="C257" t="s">
        <v>1888</v>
      </c>
      <c r="D257" t="s">
        <v>1889</v>
      </c>
      <c r="E257">
        <v>0.81290322580645102</v>
      </c>
      <c r="F257" t="s">
        <v>34</v>
      </c>
      <c r="G257" t="s">
        <v>23</v>
      </c>
      <c r="H257">
        <v>2007</v>
      </c>
      <c r="I257" t="s">
        <v>1890</v>
      </c>
      <c r="J257">
        <v>186000</v>
      </c>
      <c r="K257" t="s">
        <v>1891</v>
      </c>
      <c r="L257" t="s">
        <v>1891</v>
      </c>
      <c r="M257" t="s">
        <v>111</v>
      </c>
      <c r="N257" t="s">
        <v>39</v>
      </c>
      <c r="O257">
        <v>16000000</v>
      </c>
      <c r="P257">
        <v>35310019</v>
      </c>
      <c r="Q257" t="s">
        <v>1287</v>
      </c>
      <c r="R257">
        <v>91</v>
      </c>
    </row>
    <row r="258" spans="1:18" x14ac:dyDescent="0.35">
      <c r="A258" t="s">
        <v>1892</v>
      </c>
      <c r="B258" t="s">
        <v>1893</v>
      </c>
      <c r="C258" t="s">
        <v>1894</v>
      </c>
      <c r="D258" t="s">
        <v>1895</v>
      </c>
      <c r="E258">
        <v>0.46551724137931</v>
      </c>
      <c r="F258" t="s">
        <v>56</v>
      </c>
      <c r="G258" t="s">
        <v>45</v>
      </c>
      <c r="H258">
        <v>2007</v>
      </c>
      <c r="I258" t="s">
        <v>1877</v>
      </c>
      <c r="J258">
        <v>147000</v>
      </c>
      <c r="K258" t="s">
        <v>1896</v>
      </c>
      <c r="L258" t="s">
        <v>1897</v>
      </c>
      <c r="M258" t="s">
        <v>474</v>
      </c>
      <c r="N258" t="s">
        <v>39</v>
      </c>
      <c r="O258">
        <v>17000000</v>
      </c>
      <c r="P258">
        <v>137587063</v>
      </c>
      <c r="Q258" t="s">
        <v>1898</v>
      </c>
      <c r="R258">
        <v>96</v>
      </c>
    </row>
    <row r="259" spans="1:18" x14ac:dyDescent="0.35">
      <c r="A259" t="s">
        <v>1899</v>
      </c>
      <c r="B259" t="s">
        <v>1900</v>
      </c>
      <c r="C259" t="s">
        <v>1901</v>
      </c>
      <c r="D259" t="s">
        <v>470</v>
      </c>
      <c r="E259">
        <v>0.77027027027026995</v>
      </c>
      <c r="F259" t="s">
        <v>22</v>
      </c>
      <c r="G259" t="s">
        <v>35</v>
      </c>
      <c r="H259">
        <v>2007</v>
      </c>
      <c r="I259" t="s">
        <v>1902</v>
      </c>
      <c r="J259">
        <v>57000</v>
      </c>
      <c r="K259" t="s">
        <v>1903</v>
      </c>
      <c r="L259" t="s">
        <v>1904</v>
      </c>
      <c r="M259" t="s">
        <v>215</v>
      </c>
      <c r="N259" t="s">
        <v>39</v>
      </c>
      <c r="O259">
        <v>20000000</v>
      </c>
      <c r="P259">
        <v>47817020</v>
      </c>
      <c r="Q259" t="s">
        <v>1445</v>
      </c>
      <c r="R259">
        <v>105</v>
      </c>
    </row>
    <row r="260" spans="1:18" x14ac:dyDescent="0.35">
      <c r="A260" t="s">
        <v>1905</v>
      </c>
      <c r="B260" t="s">
        <v>1906</v>
      </c>
      <c r="C260" t="s">
        <v>1907</v>
      </c>
      <c r="D260" t="s">
        <v>1908</v>
      </c>
      <c r="E260">
        <v>0.44692737430167501</v>
      </c>
      <c r="F260" t="s">
        <v>34</v>
      </c>
      <c r="G260" t="s">
        <v>91</v>
      </c>
      <c r="H260">
        <v>2007</v>
      </c>
      <c r="I260" t="s">
        <v>1909</v>
      </c>
      <c r="J260">
        <v>93000</v>
      </c>
      <c r="K260" t="s">
        <v>1910</v>
      </c>
      <c r="L260" t="s">
        <v>1910</v>
      </c>
      <c r="M260" t="s">
        <v>154</v>
      </c>
      <c r="N260" t="s">
        <v>39</v>
      </c>
      <c r="O260">
        <v>15000000</v>
      </c>
      <c r="P260">
        <v>7938872</v>
      </c>
      <c r="Q260" t="s">
        <v>1911</v>
      </c>
      <c r="R260">
        <v>111</v>
      </c>
    </row>
    <row r="261" spans="1:18" x14ac:dyDescent="0.35">
      <c r="A261" t="s">
        <v>1912</v>
      </c>
      <c r="B261" t="s">
        <v>1913</v>
      </c>
      <c r="C261" t="s">
        <v>1914</v>
      </c>
      <c r="D261" t="s">
        <v>1915</v>
      </c>
      <c r="E261">
        <v>0.59171597633136097</v>
      </c>
      <c r="F261" t="s">
        <v>34</v>
      </c>
      <c r="G261" t="s">
        <v>236</v>
      </c>
      <c r="H261">
        <v>2007</v>
      </c>
      <c r="I261" t="s">
        <v>1916</v>
      </c>
      <c r="J261">
        <v>111000</v>
      </c>
      <c r="K261" t="s">
        <v>375</v>
      </c>
      <c r="L261" t="s">
        <v>375</v>
      </c>
      <c r="M261" t="s">
        <v>1917</v>
      </c>
      <c r="N261" t="s">
        <v>39</v>
      </c>
      <c r="O261">
        <v>15000000</v>
      </c>
      <c r="P261">
        <v>80460948</v>
      </c>
      <c r="Q261" t="s">
        <v>95</v>
      </c>
      <c r="R261">
        <v>109</v>
      </c>
    </row>
    <row r="262" spans="1:18" x14ac:dyDescent="0.35">
      <c r="A262" t="s">
        <v>1912</v>
      </c>
      <c r="B262" t="s">
        <v>1913</v>
      </c>
      <c r="C262" t="s">
        <v>1914</v>
      </c>
      <c r="D262" t="s">
        <v>1915</v>
      </c>
      <c r="E262">
        <v>0.59171597633136097</v>
      </c>
      <c r="F262" t="s">
        <v>34</v>
      </c>
      <c r="G262" t="s">
        <v>91</v>
      </c>
      <c r="H262">
        <v>2018</v>
      </c>
      <c r="I262" t="s">
        <v>1918</v>
      </c>
      <c r="J262">
        <v>126000</v>
      </c>
      <c r="K262" t="s">
        <v>1919</v>
      </c>
      <c r="L262" t="s">
        <v>247</v>
      </c>
      <c r="M262" t="s">
        <v>1920</v>
      </c>
      <c r="N262" t="s">
        <v>39</v>
      </c>
      <c r="O262">
        <v>10000000</v>
      </c>
      <c r="P262">
        <v>255614941</v>
      </c>
      <c r="Q262" t="s">
        <v>1921</v>
      </c>
      <c r="R262">
        <v>106</v>
      </c>
    </row>
    <row r="263" spans="1:18" x14ac:dyDescent="0.35">
      <c r="A263" t="s">
        <v>1922</v>
      </c>
      <c r="B263" t="s">
        <v>1923</v>
      </c>
      <c r="C263" t="s">
        <v>1924</v>
      </c>
      <c r="D263" t="s">
        <v>1925</v>
      </c>
      <c r="E263">
        <v>0.81818181818181801</v>
      </c>
      <c r="F263" t="s">
        <v>34</v>
      </c>
      <c r="G263" t="s">
        <v>66</v>
      </c>
      <c r="H263">
        <v>2007</v>
      </c>
      <c r="I263" t="s">
        <v>1926</v>
      </c>
      <c r="J263">
        <v>232000</v>
      </c>
      <c r="K263" t="s">
        <v>368</v>
      </c>
      <c r="L263" t="s">
        <v>192</v>
      </c>
      <c r="M263" t="s">
        <v>154</v>
      </c>
      <c r="N263" t="s">
        <v>28</v>
      </c>
      <c r="P263">
        <v>56107312</v>
      </c>
      <c r="Q263" t="s">
        <v>1927</v>
      </c>
      <c r="R263">
        <v>100</v>
      </c>
    </row>
    <row r="264" spans="1:18" x14ac:dyDescent="0.35">
      <c r="A264" t="s">
        <v>1928</v>
      </c>
      <c r="B264" t="s">
        <v>1929</v>
      </c>
      <c r="C264" t="s">
        <v>1930</v>
      </c>
      <c r="D264" t="s">
        <v>1931</v>
      </c>
      <c r="E264">
        <v>0.67708333333333304</v>
      </c>
      <c r="F264" t="s">
        <v>22</v>
      </c>
      <c r="G264" t="s">
        <v>66</v>
      </c>
      <c r="H264">
        <v>2007</v>
      </c>
      <c r="I264" t="s">
        <v>1882</v>
      </c>
      <c r="J264">
        <v>612000</v>
      </c>
      <c r="K264" t="s">
        <v>1932</v>
      </c>
      <c r="L264" t="s">
        <v>1933</v>
      </c>
      <c r="M264" t="s">
        <v>528</v>
      </c>
      <c r="N264" t="s">
        <v>39</v>
      </c>
      <c r="O264">
        <v>110000000</v>
      </c>
      <c r="P264">
        <v>444100035</v>
      </c>
      <c r="Q264" t="s">
        <v>40</v>
      </c>
      <c r="R264">
        <v>115</v>
      </c>
    </row>
    <row r="265" spans="1:18" x14ac:dyDescent="0.35">
      <c r="A265" t="s">
        <v>1934</v>
      </c>
      <c r="B265" t="s">
        <v>1935</v>
      </c>
      <c r="C265" t="s">
        <v>1936</v>
      </c>
      <c r="D265" t="s">
        <v>1937</v>
      </c>
      <c r="E265">
        <v>0.76470588235294101</v>
      </c>
      <c r="F265" t="s">
        <v>34</v>
      </c>
      <c r="G265" t="s">
        <v>91</v>
      </c>
      <c r="H265">
        <v>2007</v>
      </c>
      <c r="I265" t="s">
        <v>1802</v>
      </c>
      <c r="J265">
        <v>192000</v>
      </c>
      <c r="K265" t="s">
        <v>1938</v>
      </c>
      <c r="L265" t="s">
        <v>1939</v>
      </c>
      <c r="M265" t="s">
        <v>1940</v>
      </c>
      <c r="N265" t="s">
        <v>39</v>
      </c>
      <c r="P265">
        <v>92011561</v>
      </c>
      <c r="Q265" t="s">
        <v>112</v>
      </c>
      <c r="R265">
        <v>113</v>
      </c>
    </row>
    <row r="266" spans="1:18" x14ac:dyDescent="0.35">
      <c r="A266" t="s">
        <v>1941</v>
      </c>
      <c r="B266" t="s">
        <v>1942</v>
      </c>
      <c r="C266" t="s">
        <v>1943</v>
      </c>
      <c r="D266" t="s">
        <v>1944</v>
      </c>
      <c r="E266">
        <v>0.74</v>
      </c>
      <c r="F266" t="s">
        <v>22</v>
      </c>
      <c r="G266" t="s">
        <v>406</v>
      </c>
      <c r="H266">
        <v>2007</v>
      </c>
      <c r="I266" t="s">
        <v>1945</v>
      </c>
      <c r="J266">
        <v>163000</v>
      </c>
      <c r="K266" t="s">
        <v>1946</v>
      </c>
      <c r="L266" t="s">
        <v>391</v>
      </c>
      <c r="M266" t="s">
        <v>1947</v>
      </c>
      <c r="N266" t="s">
        <v>39</v>
      </c>
      <c r="O266">
        <v>150000000</v>
      </c>
      <c r="P266">
        <v>196393745</v>
      </c>
      <c r="Q266" t="s">
        <v>121</v>
      </c>
      <c r="R266">
        <v>115</v>
      </c>
    </row>
    <row r="267" spans="1:18" x14ac:dyDescent="0.35">
      <c r="A267" t="s">
        <v>1948</v>
      </c>
      <c r="B267" t="s">
        <v>1949</v>
      </c>
      <c r="C267" t="s">
        <v>1950</v>
      </c>
      <c r="D267" t="s">
        <v>1951</v>
      </c>
      <c r="E267">
        <v>0.69101123595505598</v>
      </c>
      <c r="F267" t="s">
        <v>22</v>
      </c>
      <c r="G267" t="s">
        <v>66</v>
      </c>
      <c r="H267">
        <v>2007</v>
      </c>
      <c r="I267" t="s">
        <v>1952</v>
      </c>
      <c r="J267">
        <v>152000</v>
      </c>
      <c r="K267" t="s">
        <v>786</v>
      </c>
      <c r="L267" t="s">
        <v>1953</v>
      </c>
      <c r="M267" t="s">
        <v>465</v>
      </c>
      <c r="N267" t="s">
        <v>39</v>
      </c>
      <c r="O267">
        <v>70000000</v>
      </c>
      <c r="P267">
        <v>77621983</v>
      </c>
      <c r="Q267" t="s">
        <v>121</v>
      </c>
      <c r="R267">
        <v>96</v>
      </c>
    </row>
    <row r="268" spans="1:18" x14ac:dyDescent="0.35">
      <c r="A268" t="s">
        <v>1954</v>
      </c>
      <c r="B268" t="s">
        <v>1955</v>
      </c>
      <c r="C268" t="s">
        <v>1956</v>
      </c>
      <c r="D268" t="s">
        <v>1957</v>
      </c>
      <c r="E268">
        <v>0.686746987951807</v>
      </c>
      <c r="F268" t="s">
        <v>34</v>
      </c>
      <c r="G268" t="s">
        <v>66</v>
      </c>
      <c r="H268">
        <v>2007</v>
      </c>
      <c r="I268" t="s">
        <v>1958</v>
      </c>
      <c r="J268">
        <v>295000</v>
      </c>
      <c r="K268" t="s">
        <v>321</v>
      </c>
      <c r="L268" t="s">
        <v>1959</v>
      </c>
      <c r="M268" t="s">
        <v>520</v>
      </c>
      <c r="N268" t="s">
        <v>39</v>
      </c>
      <c r="O268">
        <v>55000000</v>
      </c>
      <c r="P268">
        <v>70016220</v>
      </c>
      <c r="Q268" t="s">
        <v>1697</v>
      </c>
      <c r="R268">
        <v>122</v>
      </c>
    </row>
    <row r="269" spans="1:18" x14ac:dyDescent="0.35">
      <c r="A269" t="s">
        <v>1960</v>
      </c>
      <c r="B269" t="s">
        <v>1961</v>
      </c>
      <c r="C269" t="s">
        <v>1962</v>
      </c>
      <c r="D269" t="s">
        <v>1963</v>
      </c>
      <c r="E269">
        <v>0.68493150684931503</v>
      </c>
      <c r="F269" t="s">
        <v>22</v>
      </c>
      <c r="G269" t="s">
        <v>45</v>
      </c>
      <c r="H269">
        <v>2007</v>
      </c>
      <c r="I269" t="s">
        <v>1964</v>
      </c>
      <c r="J269">
        <v>107000</v>
      </c>
      <c r="K269" t="s">
        <v>1965</v>
      </c>
      <c r="L269" t="s">
        <v>1966</v>
      </c>
      <c r="M269" t="s">
        <v>1967</v>
      </c>
      <c r="N269" t="s">
        <v>39</v>
      </c>
      <c r="O269">
        <v>45000000</v>
      </c>
      <c r="P269">
        <v>29625761</v>
      </c>
      <c r="Q269" t="s">
        <v>729</v>
      </c>
      <c r="R269">
        <v>133</v>
      </c>
    </row>
    <row r="270" spans="1:18" x14ac:dyDescent="0.35">
      <c r="A270" t="s">
        <v>1968</v>
      </c>
      <c r="B270" t="s">
        <v>1969</v>
      </c>
      <c r="C270" t="s">
        <v>1970</v>
      </c>
      <c r="D270" t="s">
        <v>1971</v>
      </c>
      <c r="E270">
        <v>0.68571428571428505</v>
      </c>
      <c r="F270" t="s">
        <v>22</v>
      </c>
      <c r="G270" t="s">
        <v>91</v>
      </c>
      <c r="H270">
        <v>2007</v>
      </c>
      <c r="I270" t="s">
        <v>1972</v>
      </c>
      <c r="J270">
        <v>328000</v>
      </c>
      <c r="K270" t="s">
        <v>1973</v>
      </c>
      <c r="L270" t="s">
        <v>1974</v>
      </c>
      <c r="M270" t="s">
        <v>1975</v>
      </c>
      <c r="N270" t="s">
        <v>39</v>
      </c>
      <c r="O270">
        <v>85000000</v>
      </c>
      <c r="P270">
        <v>311312624</v>
      </c>
      <c r="Q270" t="s">
        <v>29</v>
      </c>
      <c r="R270">
        <v>122</v>
      </c>
    </row>
    <row r="271" spans="1:18" x14ac:dyDescent="0.35">
      <c r="A271" t="s">
        <v>1976</v>
      </c>
      <c r="B271" t="s">
        <v>1977</v>
      </c>
      <c r="C271" t="s">
        <v>1978</v>
      </c>
      <c r="D271" t="s">
        <v>1979</v>
      </c>
      <c r="E271">
        <v>0.68571428571428505</v>
      </c>
      <c r="F271" t="s">
        <v>22</v>
      </c>
      <c r="G271" t="s">
        <v>35</v>
      </c>
      <c r="H271">
        <v>2007</v>
      </c>
      <c r="I271" t="s">
        <v>1305</v>
      </c>
      <c r="J271">
        <v>161000</v>
      </c>
      <c r="K271" t="s">
        <v>1980</v>
      </c>
      <c r="L271" t="s">
        <v>1981</v>
      </c>
      <c r="M271" t="s">
        <v>1191</v>
      </c>
      <c r="N271" t="s">
        <v>39</v>
      </c>
      <c r="O271">
        <v>61000000</v>
      </c>
      <c r="P271">
        <v>145710347</v>
      </c>
      <c r="Q271" t="s">
        <v>216</v>
      </c>
      <c r="R271">
        <v>93</v>
      </c>
    </row>
    <row r="272" spans="1:18" x14ac:dyDescent="0.35">
      <c r="A272" t="s">
        <v>1982</v>
      </c>
      <c r="B272" t="s">
        <v>1983</v>
      </c>
      <c r="C272" t="s">
        <v>1984</v>
      </c>
      <c r="D272" t="s">
        <v>1985</v>
      </c>
      <c r="E272">
        <v>0.89285714285714202</v>
      </c>
      <c r="F272" t="s">
        <v>56</v>
      </c>
      <c r="G272" t="s">
        <v>406</v>
      </c>
      <c r="H272">
        <v>2007</v>
      </c>
      <c r="I272" t="s">
        <v>1972</v>
      </c>
      <c r="J272">
        <v>72000</v>
      </c>
      <c r="K272" t="s">
        <v>1986</v>
      </c>
      <c r="L272" t="s">
        <v>1987</v>
      </c>
      <c r="M272" t="s">
        <v>1738</v>
      </c>
      <c r="N272" t="s">
        <v>39</v>
      </c>
      <c r="O272">
        <v>100000000</v>
      </c>
      <c r="P272">
        <v>152005713</v>
      </c>
      <c r="Q272" t="s">
        <v>51</v>
      </c>
      <c r="R272">
        <v>85</v>
      </c>
    </row>
    <row r="273" spans="1:18" x14ac:dyDescent="0.35">
      <c r="A273" t="s">
        <v>1988</v>
      </c>
      <c r="B273" t="s">
        <v>1989</v>
      </c>
      <c r="C273" t="s">
        <v>1990</v>
      </c>
      <c r="D273" t="s">
        <v>1991</v>
      </c>
      <c r="E273">
        <v>0.658227848101265</v>
      </c>
      <c r="F273" t="s">
        <v>34</v>
      </c>
      <c r="G273" t="s">
        <v>66</v>
      </c>
      <c r="H273">
        <v>2007</v>
      </c>
      <c r="I273" t="s">
        <v>1926</v>
      </c>
      <c r="J273">
        <v>187000</v>
      </c>
      <c r="K273" t="s">
        <v>1992</v>
      </c>
      <c r="L273" t="s">
        <v>1993</v>
      </c>
      <c r="M273" t="s">
        <v>1994</v>
      </c>
      <c r="N273" t="s">
        <v>50</v>
      </c>
      <c r="O273">
        <v>45000000</v>
      </c>
      <c r="P273">
        <v>147717833</v>
      </c>
      <c r="Q273" t="s">
        <v>586</v>
      </c>
      <c r="R273">
        <v>94</v>
      </c>
    </row>
    <row r="274" spans="1:18" x14ac:dyDescent="0.35">
      <c r="A274" t="s">
        <v>1995</v>
      </c>
      <c r="B274" t="s">
        <v>1996</v>
      </c>
      <c r="C274" t="s">
        <v>1997</v>
      </c>
      <c r="D274" t="s">
        <v>1998</v>
      </c>
      <c r="E274">
        <v>0.63</v>
      </c>
      <c r="F274" t="s">
        <v>34</v>
      </c>
      <c r="G274" t="s">
        <v>66</v>
      </c>
      <c r="H274">
        <v>2007</v>
      </c>
      <c r="I274" t="s">
        <v>1729</v>
      </c>
      <c r="J274">
        <v>168000</v>
      </c>
      <c r="K274" t="s">
        <v>255</v>
      </c>
      <c r="L274" t="s">
        <v>1999</v>
      </c>
      <c r="M274" t="s">
        <v>1429</v>
      </c>
      <c r="N274" t="s">
        <v>39</v>
      </c>
      <c r="O274">
        <v>30000000</v>
      </c>
      <c r="P274">
        <v>75513170</v>
      </c>
      <c r="Q274" t="s">
        <v>51</v>
      </c>
      <c r="R274">
        <v>113</v>
      </c>
    </row>
    <row r="275" spans="1:18" x14ac:dyDescent="0.35">
      <c r="A275" t="s">
        <v>2000</v>
      </c>
      <c r="B275" t="s">
        <v>2001</v>
      </c>
      <c r="C275" t="s">
        <v>2002</v>
      </c>
      <c r="D275" t="s">
        <v>2003</v>
      </c>
      <c r="E275">
        <v>0.46296296296296202</v>
      </c>
      <c r="F275" t="s">
        <v>34</v>
      </c>
      <c r="G275" t="s">
        <v>91</v>
      </c>
      <c r="H275">
        <v>2007</v>
      </c>
      <c r="I275" t="s">
        <v>1001</v>
      </c>
      <c r="J275">
        <v>73000</v>
      </c>
      <c r="K275" t="s">
        <v>2004</v>
      </c>
      <c r="L275" t="s">
        <v>2004</v>
      </c>
      <c r="M275" t="s">
        <v>145</v>
      </c>
      <c r="N275" t="s">
        <v>39</v>
      </c>
      <c r="O275">
        <v>8600000</v>
      </c>
      <c r="P275">
        <v>32730062</v>
      </c>
      <c r="Q275" t="s">
        <v>1445</v>
      </c>
      <c r="R275">
        <v>84</v>
      </c>
    </row>
    <row r="276" spans="1:18" x14ac:dyDescent="0.35">
      <c r="A276" t="s">
        <v>2005</v>
      </c>
      <c r="B276" t="s">
        <v>2006</v>
      </c>
      <c r="C276" t="s">
        <v>2007</v>
      </c>
      <c r="D276" t="s">
        <v>2008</v>
      </c>
      <c r="E276">
        <v>0.47368421052631499</v>
      </c>
      <c r="F276" t="s">
        <v>34</v>
      </c>
      <c r="G276" t="s">
        <v>236</v>
      </c>
      <c r="H276">
        <v>2007</v>
      </c>
      <c r="I276" t="s">
        <v>2009</v>
      </c>
      <c r="J276">
        <v>89000</v>
      </c>
      <c r="K276" t="s">
        <v>2010</v>
      </c>
      <c r="L276" t="s">
        <v>432</v>
      </c>
      <c r="M276" t="s">
        <v>2011</v>
      </c>
      <c r="N276" t="s">
        <v>39</v>
      </c>
      <c r="O276">
        <v>20000000</v>
      </c>
      <c r="P276">
        <v>22382047</v>
      </c>
      <c r="Q276" t="s">
        <v>40</v>
      </c>
      <c r="R276">
        <v>89</v>
      </c>
    </row>
    <row r="277" spans="1:18" x14ac:dyDescent="0.35">
      <c r="A277" t="s">
        <v>2012</v>
      </c>
      <c r="B277" t="s">
        <v>2013</v>
      </c>
      <c r="C277" t="s">
        <v>2014</v>
      </c>
      <c r="D277" t="s">
        <v>2015</v>
      </c>
      <c r="E277">
        <v>0.7890625</v>
      </c>
      <c r="F277" t="s">
        <v>56</v>
      </c>
      <c r="G277" t="s">
        <v>406</v>
      </c>
      <c r="H277">
        <v>2007</v>
      </c>
      <c r="I277" t="s">
        <v>1782</v>
      </c>
      <c r="J277">
        <v>148000</v>
      </c>
      <c r="K277" t="s">
        <v>2016</v>
      </c>
      <c r="L277" t="s">
        <v>2017</v>
      </c>
      <c r="M277" t="s">
        <v>2017</v>
      </c>
      <c r="N277" t="s">
        <v>39</v>
      </c>
      <c r="O277">
        <v>150000000</v>
      </c>
      <c r="P277">
        <v>293514336</v>
      </c>
      <c r="Q277" t="s">
        <v>2018</v>
      </c>
      <c r="R277">
        <v>91</v>
      </c>
    </row>
    <row r="278" spans="1:18" x14ac:dyDescent="0.35">
      <c r="A278" t="s">
        <v>2019</v>
      </c>
      <c r="B278" t="s">
        <v>2020</v>
      </c>
      <c r="C278" t="s">
        <v>2021</v>
      </c>
      <c r="D278" t="s">
        <v>2022</v>
      </c>
      <c r="E278">
        <v>0.72727272727272696</v>
      </c>
      <c r="F278" t="s">
        <v>34</v>
      </c>
      <c r="G278" t="s">
        <v>35</v>
      </c>
      <c r="H278">
        <v>2007</v>
      </c>
      <c r="I278" t="s">
        <v>2023</v>
      </c>
      <c r="J278">
        <v>88000</v>
      </c>
      <c r="K278" t="s">
        <v>2024</v>
      </c>
      <c r="L278" t="s">
        <v>2025</v>
      </c>
      <c r="M278" t="s">
        <v>2026</v>
      </c>
      <c r="N278" t="s">
        <v>39</v>
      </c>
      <c r="O278">
        <v>60000000</v>
      </c>
      <c r="P278">
        <v>128453183</v>
      </c>
      <c r="Q278" t="s">
        <v>216</v>
      </c>
      <c r="R278">
        <v>116</v>
      </c>
    </row>
    <row r="279" spans="1:18" x14ac:dyDescent="0.35">
      <c r="A279" t="s">
        <v>2027</v>
      </c>
      <c r="B279" t="s">
        <v>2028</v>
      </c>
      <c r="C279" t="s">
        <v>2029</v>
      </c>
      <c r="D279" t="s">
        <v>2030</v>
      </c>
      <c r="E279">
        <v>0.60606060606060597</v>
      </c>
      <c r="F279" t="s">
        <v>34</v>
      </c>
      <c r="G279" t="s">
        <v>66</v>
      </c>
      <c r="H279">
        <v>2007</v>
      </c>
      <c r="I279" t="s">
        <v>1827</v>
      </c>
      <c r="J279">
        <v>118000</v>
      </c>
      <c r="K279" t="s">
        <v>2031</v>
      </c>
      <c r="L279" t="s">
        <v>2032</v>
      </c>
      <c r="M279" t="s">
        <v>2033</v>
      </c>
      <c r="N279" t="s">
        <v>39</v>
      </c>
      <c r="O279">
        <v>40000000</v>
      </c>
      <c r="P279">
        <v>130290885</v>
      </c>
      <c r="Q279" t="s">
        <v>130</v>
      </c>
      <c r="R279">
        <v>94</v>
      </c>
    </row>
    <row r="280" spans="1:18" x14ac:dyDescent="0.35">
      <c r="A280">
        <v>1408</v>
      </c>
      <c r="B280" t="s">
        <v>2034</v>
      </c>
      <c r="C280" t="s">
        <v>2035</v>
      </c>
      <c r="D280" t="s">
        <v>2036</v>
      </c>
      <c r="E280">
        <v>0.61038961038961004</v>
      </c>
      <c r="F280" t="s">
        <v>22</v>
      </c>
      <c r="G280" t="s">
        <v>2037</v>
      </c>
      <c r="H280">
        <v>2007</v>
      </c>
      <c r="I280" t="s">
        <v>2038</v>
      </c>
      <c r="J280">
        <v>260000</v>
      </c>
      <c r="K280" t="s">
        <v>793</v>
      </c>
      <c r="L280" t="s">
        <v>2039</v>
      </c>
      <c r="M280" t="s">
        <v>2040</v>
      </c>
      <c r="N280" t="s">
        <v>39</v>
      </c>
      <c r="O280">
        <v>25000000</v>
      </c>
      <c r="P280">
        <v>132963417</v>
      </c>
      <c r="Q280" t="s">
        <v>95</v>
      </c>
      <c r="R280">
        <v>104</v>
      </c>
    </row>
    <row r="281" spans="1:18" x14ac:dyDescent="0.35">
      <c r="A281" t="s">
        <v>2041</v>
      </c>
      <c r="B281" t="s">
        <v>2042</v>
      </c>
      <c r="C281" t="s">
        <v>2043</v>
      </c>
      <c r="D281" t="s">
        <v>2044</v>
      </c>
      <c r="E281">
        <v>0.66666666666666596</v>
      </c>
      <c r="F281" t="s">
        <v>34</v>
      </c>
      <c r="G281" t="s">
        <v>66</v>
      </c>
      <c r="H281">
        <v>2007</v>
      </c>
      <c r="I281" t="s">
        <v>2045</v>
      </c>
      <c r="J281">
        <v>121000</v>
      </c>
      <c r="K281" t="s">
        <v>2046</v>
      </c>
      <c r="L281" t="s">
        <v>2047</v>
      </c>
      <c r="M281" t="s">
        <v>2048</v>
      </c>
      <c r="N281" t="s">
        <v>39</v>
      </c>
      <c r="O281">
        <v>70000000</v>
      </c>
      <c r="P281">
        <v>87019158</v>
      </c>
      <c r="Q281" t="s">
        <v>40</v>
      </c>
      <c r="R281">
        <v>110</v>
      </c>
    </row>
    <row r="282" spans="1:18" x14ac:dyDescent="0.35">
      <c r="A282" t="s">
        <v>2049</v>
      </c>
      <c r="B282" t="s">
        <v>2050</v>
      </c>
      <c r="C282" t="s">
        <v>2051</v>
      </c>
      <c r="D282" t="s">
        <v>2052</v>
      </c>
      <c r="E282">
        <v>0.66101694915254205</v>
      </c>
      <c r="F282" t="s">
        <v>34</v>
      </c>
      <c r="G282" t="s">
        <v>35</v>
      </c>
      <c r="H282">
        <v>2007</v>
      </c>
      <c r="I282" t="s">
        <v>1926</v>
      </c>
      <c r="J282">
        <v>87000</v>
      </c>
      <c r="K282" t="s">
        <v>2053</v>
      </c>
      <c r="L282" t="s">
        <v>2054</v>
      </c>
      <c r="M282" t="s">
        <v>2055</v>
      </c>
      <c r="N282" t="s">
        <v>39</v>
      </c>
      <c r="O282">
        <v>25000000</v>
      </c>
      <c r="P282">
        <v>59768495</v>
      </c>
      <c r="Q282" t="s">
        <v>1697</v>
      </c>
      <c r="R282">
        <v>96</v>
      </c>
    </row>
    <row r="283" spans="1:18" x14ac:dyDescent="0.35">
      <c r="A283" t="s">
        <v>2056</v>
      </c>
      <c r="B283" t="s">
        <v>2057</v>
      </c>
      <c r="C283" t="s">
        <v>2058</v>
      </c>
      <c r="D283" t="s">
        <v>2059</v>
      </c>
      <c r="E283">
        <v>0.51219512195121897</v>
      </c>
      <c r="F283" t="s">
        <v>34</v>
      </c>
      <c r="G283" t="s">
        <v>236</v>
      </c>
      <c r="H283">
        <v>2007</v>
      </c>
      <c r="I283" t="s">
        <v>1972</v>
      </c>
      <c r="J283">
        <v>87000</v>
      </c>
      <c r="K283" t="s">
        <v>238</v>
      </c>
      <c r="L283" t="s">
        <v>238</v>
      </c>
      <c r="M283" t="s">
        <v>2060</v>
      </c>
      <c r="N283" t="s">
        <v>39</v>
      </c>
      <c r="O283">
        <v>10200000</v>
      </c>
      <c r="P283">
        <v>35728183</v>
      </c>
      <c r="Q283" t="s">
        <v>1697</v>
      </c>
      <c r="R283">
        <v>94</v>
      </c>
    </row>
    <row r="284" spans="1:18" x14ac:dyDescent="0.35">
      <c r="A284" t="s">
        <v>2061</v>
      </c>
      <c r="B284" t="s">
        <v>2062</v>
      </c>
      <c r="C284" t="s">
        <v>2063</v>
      </c>
      <c r="D284" t="s">
        <v>2064</v>
      </c>
      <c r="E284">
        <v>0.77551020408163196</v>
      </c>
      <c r="F284" t="s">
        <v>22</v>
      </c>
      <c r="G284" t="s">
        <v>23</v>
      </c>
      <c r="H284">
        <v>2007</v>
      </c>
      <c r="I284" t="s">
        <v>2065</v>
      </c>
      <c r="J284">
        <v>182000</v>
      </c>
      <c r="K284" t="s">
        <v>2066</v>
      </c>
      <c r="L284" t="s">
        <v>2066</v>
      </c>
      <c r="M284" t="s">
        <v>315</v>
      </c>
      <c r="N284" t="s">
        <v>28</v>
      </c>
      <c r="O284">
        <v>180000000</v>
      </c>
      <c r="P284">
        <v>372234864</v>
      </c>
      <c r="Q284" t="s">
        <v>112</v>
      </c>
      <c r="R284">
        <v>113</v>
      </c>
    </row>
    <row r="285" spans="1:18" x14ac:dyDescent="0.35">
      <c r="A285" t="s">
        <v>2067</v>
      </c>
      <c r="B285" t="s">
        <v>2068</v>
      </c>
      <c r="C285" t="s">
        <v>2069</v>
      </c>
      <c r="D285" t="s">
        <v>2070</v>
      </c>
      <c r="E285">
        <v>0.63440860215053696</v>
      </c>
      <c r="F285" t="s">
        <v>22</v>
      </c>
      <c r="G285" t="s">
        <v>66</v>
      </c>
      <c r="H285">
        <v>2007</v>
      </c>
      <c r="I285" t="s">
        <v>1693</v>
      </c>
      <c r="J285">
        <v>157000</v>
      </c>
      <c r="K285" t="s">
        <v>1386</v>
      </c>
      <c r="L285" t="s">
        <v>2071</v>
      </c>
      <c r="M285" t="s">
        <v>932</v>
      </c>
      <c r="N285" t="s">
        <v>39</v>
      </c>
      <c r="O285">
        <v>140000000</v>
      </c>
      <c r="P285">
        <v>258097122</v>
      </c>
      <c r="Q285" t="s">
        <v>112</v>
      </c>
      <c r="R285">
        <v>91</v>
      </c>
    </row>
    <row r="286" spans="1:18" x14ac:dyDescent="0.35">
      <c r="A286" t="s">
        <v>2072</v>
      </c>
      <c r="B286" t="s">
        <v>2073</v>
      </c>
      <c r="C286" t="s">
        <v>2074</v>
      </c>
      <c r="D286" t="s">
        <v>2075</v>
      </c>
      <c r="E286">
        <v>0.70588235294117596</v>
      </c>
      <c r="F286" t="s">
        <v>34</v>
      </c>
      <c r="G286" t="s">
        <v>45</v>
      </c>
      <c r="H286">
        <v>2007</v>
      </c>
      <c r="I286" t="s">
        <v>2076</v>
      </c>
      <c r="J286">
        <v>11000</v>
      </c>
      <c r="K286" t="s">
        <v>2077</v>
      </c>
      <c r="L286" t="s">
        <v>2077</v>
      </c>
      <c r="M286" t="s">
        <v>2078</v>
      </c>
      <c r="N286" t="s">
        <v>39</v>
      </c>
      <c r="P286">
        <v>44852</v>
      </c>
      <c r="Q286" t="s">
        <v>2079</v>
      </c>
      <c r="R286">
        <v>88</v>
      </c>
    </row>
    <row r="287" spans="1:18" x14ac:dyDescent="0.35">
      <c r="A287" t="s">
        <v>2080</v>
      </c>
      <c r="B287" t="s">
        <v>2081</v>
      </c>
      <c r="C287" t="s">
        <v>2082</v>
      </c>
      <c r="D287" t="s">
        <v>2083</v>
      </c>
      <c r="E287">
        <v>0.63225806451612898</v>
      </c>
      <c r="F287" t="s">
        <v>34</v>
      </c>
      <c r="G287" t="s">
        <v>236</v>
      </c>
      <c r="H287">
        <v>2007</v>
      </c>
      <c r="I287" t="s">
        <v>2084</v>
      </c>
      <c r="J287">
        <v>60000</v>
      </c>
      <c r="K287" t="s">
        <v>2085</v>
      </c>
      <c r="L287" t="s">
        <v>2085</v>
      </c>
      <c r="M287" t="s">
        <v>2086</v>
      </c>
      <c r="N287" t="s">
        <v>1220</v>
      </c>
      <c r="O287">
        <v>2600000</v>
      </c>
      <c r="P287">
        <v>553198</v>
      </c>
      <c r="Q287" t="s">
        <v>2087</v>
      </c>
      <c r="R287">
        <v>92</v>
      </c>
    </row>
    <row r="288" spans="1:18" x14ac:dyDescent="0.35">
      <c r="A288" t="s">
        <v>2088</v>
      </c>
      <c r="B288" t="s">
        <v>2089</v>
      </c>
      <c r="C288" t="s">
        <v>2090</v>
      </c>
      <c r="D288" t="s">
        <v>2091</v>
      </c>
      <c r="E288">
        <v>0.73529411764705799</v>
      </c>
      <c r="F288" t="s">
        <v>740</v>
      </c>
      <c r="G288" t="s">
        <v>406</v>
      </c>
      <c r="H288">
        <v>2007</v>
      </c>
      <c r="I288" t="s">
        <v>1305</v>
      </c>
      <c r="J288">
        <v>91000</v>
      </c>
      <c r="K288" t="s">
        <v>2092</v>
      </c>
      <c r="L288" t="s">
        <v>2093</v>
      </c>
      <c r="M288" t="s">
        <v>2094</v>
      </c>
      <c r="N288" t="s">
        <v>39</v>
      </c>
      <c r="O288">
        <v>150000000</v>
      </c>
      <c r="P288">
        <v>169333034</v>
      </c>
      <c r="Q288" t="s">
        <v>2095</v>
      </c>
      <c r="R288">
        <v>95</v>
      </c>
    </row>
    <row r="289" spans="1:18" x14ac:dyDescent="0.35">
      <c r="A289" t="s">
        <v>2096</v>
      </c>
      <c r="B289" t="s">
        <v>2097</v>
      </c>
      <c r="C289" t="s">
        <v>2098</v>
      </c>
      <c r="D289" t="s">
        <v>2099</v>
      </c>
      <c r="E289">
        <v>0.76237623762376205</v>
      </c>
      <c r="F289" t="s">
        <v>34</v>
      </c>
      <c r="G289" t="s">
        <v>91</v>
      </c>
      <c r="H289">
        <v>2007</v>
      </c>
      <c r="I289" t="s">
        <v>1964</v>
      </c>
      <c r="J289">
        <v>159000</v>
      </c>
      <c r="K289" t="s">
        <v>1933</v>
      </c>
      <c r="L289" t="s">
        <v>1933</v>
      </c>
      <c r="M289" t="s">
        <v>1975</v>
      </c>
      <c r="N289" t="s">
        <v>39</v>
      </c>
      <c r="O289">
        <v>25000000</v>
      </c>
      <c r="P289">
        <v>92991835</v>
      </c>
      <c r="Q289" t="s">
        <v>2100</v>
      </c>
      <c r="R289">
        <v>119</v>
      </c>
    </row>
    <row r="290" spans="1:18" x14ac:dyDescent="0.35">
      <c r="A290" t="s">
        <v>2101</v>
      </c>
      <c r="B290" t="s">
        <v>2102</v>
      </c>
      <c r="C290" t="s">
        <v>2103</v>
      </c>
      <c r="D290" t="s">
        <v>2104</v>
      </c>
      <c r="E290">
        <v>0.74456521739130399</v>
      </c>
      <c r="F290" t="s">
        <v>22</v>
      </c>
      <c r="G290" t="s">
        <v>23</v>
      </c>
      <c r="H290">
        <v>2007</v>
      </c>
      <c r="I290" t="s">
        <v>1776</v>
      </c>
      <c r="J290">
        <v>235000</v>
      </c>
      <c r="K290" t="s">
        <v>2105</v>
      </c>
      <c r="L290" t="s">
        <v>2106</v>
      </c>
      <c r="M290" t="s">
        <v>2107</v>
      </c>
      <c r="N290" t="s">
        <v>39</v>
      </c>
      <c r="O290">
        <v>45000000</v>
      </c>
      <c r="P290">
        <v>175372502</v>
      </c>
      <c r="Q290" t="s">
        <v>29</v>
      </c>
      <c r="R290">
        <v>97</v>
      </c>
    </row>
    <row r="291" spans="1:18" x14ac:dyDescent="0.35">
      <c r="A291" t="s">
        <v>2108</v>
      </c>
      <c r="B291" t="s">
        <v>2109</v>
      </c>
      <c r="C291" t="s">
        <v>2110</v>
      </c>
      <c r="D291" t="s">
        <v>2111</v>
      </c>
      <c r="E291">
        <v>0.73295454545454497</v>
      </c>
      <c r="F291" t="s">
        <v>2112</v>
      </c>
      <c r="G291" t="s">
        <v>45</v>
      </c>
      <c r="H291">
        <v>2007</v>
      </c>
      <c r="I291" t="s">
        <v>1890</v>
      </c>
      <c r="J291">
        <v>38000</v>
      </c>
      <c r="K291" t="s">
        <v>84</v>
      </c>
      <c r="L291" t="s">
        <v>2113</v>
      </c>
      <c r="M291" t="s">
        <v>2114</v>
      </c>
      <c r="N291" t="s">
        <v>2115</v>
      </c>
      <c r="O291">
        <v>15000000</v>
      </c>
      <c r="P291">
        <v>67091915</v>
      </c>
      <c r="Q291" t="s">
        <v>2116</v>
      </c>
      <c r="R291">
        <v>157</v>
      </c>
    </row>
    <row r="292" spans="1:18" x14ac:dyDescent="0.35">
      <c r="A292" t="s">
        <v>2117</v>
      </c>
      <c r="B292" t="s">
        <v>2118</v>
      </c>
      <c r="C292" t="s">
        <v>2119</v>
      </c>
      <c r="D292" t="s">
        <v>2120</v>
      </c>
      <c r="E292">
        <v>0.45833333333333298</v>
      </c>
      <c r="F292" t="s">
        <v>34</v>
      </c>
      <c r="G292" t="s">
        <v>320</v>
      </c>
      <c r="H292">
        <v>2007</v>
      </c>
      <c r="I292" t="s">
        <v>1871</v>
      </c>
      <c r="J292">
        <v>113000</v>
      </c>
      <c r="K292" t="s">
        <v>2121</v>
      </c>
      <c r="L292" t="s">
        <v>2122</v>
      </c>
      <c r="M292" t="s">
        <v>1272</v>
      </c>
      <c r="N292" t="s">
        <v>39</v>
      </c>
      <c r="O292">
        <v>75000000</v>
      </c>
      <c r="P292">
        <v>119483446</v>
      </c>
      <c r="Q292" t="s">
        <v>40</v>
      </c>
      <c r="R292">
        <v>102</v>
      </c>
    </row>
    <row r="293" spans="1:18" x14ac:dyDescent="0.35">
      <c r="A293" t="s">
        <v>2123</v>
      </c>
      <c r="B293" t="s">
        <v>2124</v>
      </c>
      <c r="C293" t="s">
        <v>2125</v>
      </c>
      <c r="D293" t="s">
        <v>2126</v>
      </c>
      <c r="E293">
        <v>0.48780487804877998</v>
      </c>
      <c r="F293" t="s">
        <v>34</v>
      </c>
      <c r="G293" t="s">
        <v>236</v>
      </c>
      <c r="H293">
        <v>2007</v>
      </c>
      <c r="I293" t="s">
        <v>2127</v>
      </c>
      <c r="J293">
        <v>225000</v>
      </c>
      <c r="K293" t="s">
        <v>2128</v>
      </c>
      <c r="L293" t="s">
        <v>2128</v>
      </c>
      <c r="M293" t="s">
        <v>2129</v>
      </c>
      <c r="N293" t="s">
        <v>39</v>
      </c>
      <c r="O293">
        <v>15000</v>
      </c>
      <c r="P293">
        <v>193355800</v>
      </c>
      <c r="Q293" t="s">
        <v>2130</v>
      </c>
      <c r="R293">
        <v>86</v>
      </c>
    </row>
    <row r="294" spans="1:18" x14ac:dyDescent="0.35">
      <c r="A294" t="s">
        <v>2131</v>
      </c>
      <c r="B294" t="s">
        <v>2132</v>
      </c>
      <c r="C294" t="s">
        <v>2133</v>
      </c>
      <c r="D294" t="s">
        <v>2134</v>
      </c>
      <c r="E294">
        <v>0.72847682119205204</v>
      </c>
      <c r="F294" t="s">
        <v>22</v>
      </c>
      <c r="G294" t="s">
        <v>320</v>
      </c>
      <c r="H294">
        <v>2007</v>
      </c>
      <c r="I294" t="s">
        <v>1262</v>
      </c>
      <c r="J294">
        <v>72000</v>
      </c>
      <c r="K294" t="s">
        <v>2135</v>
      </c>
      <c r="L294" t="s">
        <v>2135</v>
      </c>
      <c r="M294" t="s">
        <v>2136</v>
      </c>
      <c r="N294" t="s">
        <v>505</v>
      </c>
      <c r="O294">
        <v>21000000</v>
      </c>
      <c r="P294">
        <v>43095175</v>
      </c>
      <c r="Q294" t="s">
        <v>121</v>
      </c>
      <c r="R294">
        <v>123</v>
      </c>
    </row>
    <row r="295" spans="1:18" x14ac:dyDescent="0.35">
      <c r="A295" t="s">
        <v>2137</v>
      </c>
      <c r="B295" t="s">
        <v>2138</v>
      </c>
      <c r="C295" t="s">
        <v>2139</v>
      </c>
      <c r="D295" t="s">
        <v>2140</v>
      </c>
      <c r="E295">
        <v>0.8</v>
      </c>
      <c r="F295" t="s">
        <v>34</v>
      </c>
      <c r="G295" t="s">
        <v>91</v>
      </c>
      <c r="H295">
        <v>2007</v>
      </c>
      <c r="I295" t="s">
        <v>1890</v>
      </c>
      <c r="J295">
        <v>99000</v>
      </c>
      <c r="K295" t="s">
        <v>2141</v>
      </c>
      <c r="L295" t="s">
        <v>2142</v>
      </c>
      <c r="M295" t="s">
        <v>693</v>
      </c>
      <c r="N295" t="s">
        <v>39</v>
      </c>
      <c r="O295">
        <v>18000000</v>
      </c>
      <c r="P295">
        <v>25038466</v>
      </c>
      <c r="Q295" t="s">
        <v>2143</v>
      </c>
      <c r="R295">
        <v>117</v>
      </c>
    </row>
    <row r="296" spans="1:18" x14ac:dyDescent="0.35">
      <c r="A296" t="s">
        <v>2144</v>
      </c>
      <c r="B296" t="s">
        <v>2145</v>
      </c>
      <c r="C296" t="s">
        <v>2146</v>
      </c>
      <c r="D296" t="s">
        <v>2147</v>
      </c>
      <c r="E296">
        <v>0.5</v>
      </c>
      <c r="F296" t="s">
        <v>34</v>
      </c>
      <c r="G296" t="s">
        <v>91</v>
      </c>
      <c r="H296">
        <v>2007</v>
      </c>
      <c r="I296" t="s">
        <v>2045</v>
      </c>
      <c r="J296">
        <v>70000</v>
      </c>
      <c r="K296" t="s">
        <v>2148</v>
      </c>
      <c r="L296" t="s">
        <v>2148</v>
      </c>
      <c r="M296" t="s">
        <v>728</v>
      </c>
      <c r="N296" t="s">
        <v>39</v>
      </c>
      <c r="P296">
        <v>29541790</v>
      </c>
      <c r="Q296" t="s">
        <v>1156</v>
      </c>
      <c r="R296">
        <v>121</v>
      </c>
    </row>
    <row r="297" spans="1:18" x14ac:dyDescent="0.35">
      <c r="A297" t="s">
        <v>2149</v>
      </c>
      <c r="B297" t="s">
        <v>2150</v>
      </c>
      <c r="C297" t="s">
        <v>2151</v>
      </c>
      <c r="D297" t="s">
        <v>2152</v>
      </c>
      <c r="E297">
        <v>0.658385093167701</v>
      </c>
      <c r="F297" t="s">
        <v>22</v>
      </c>
      <c r="G297" t="s">
        <v>35</v>
      </c>
      <c r="H297">
        <v>2007</v>
      </c>
      <c r="I297" t="s">
        <v>1871</v>
      </c>
      <c r="J297">
        <v>203000</v>
      </c>
      <c r="K297" t="s">
        <v>2135</v>
      </c>
      <c r="L297" t="s">
        <v>2135</v>
      </c>
      <c r="M297" t="s">
        <v>2136</v>
      </c>
      <c r="N297" t="s">
        <v>39</v>
      </c>
      <c r="O297">
        <v>30000000</v>
      </c>
      <c r="P297">
        <v>156835339</v>
      </c>
      <c r="Q297" t="s">
        <v>267</v>
      </c>
      <c r="R297">
        <v>126</v>
      </c>
    </row>
    <row r="298" spans="1:18" x14ac:dyDescent="0.35">
      <c r="A298" t="s">
        <v>2153</v>
      </c>
      <c r="B298" t="s">
        <v>2154</v>
      </c>
      <c r="C298" t="s">
        <v>2155</v>
      </c>
      <c r="D298" t="s">
        <v>2156</v>
      </c>
      <c r="E298">
        <v>0.85</v>
      </c>
      <c r="F298" t="s">
        <v>56</v>
      </c>
      <c r="G298" t="s">
        <v>66</v>
      </c>
      <c r="H298">
        <v>2007</v>
      </c>
      <c r="I298" t="s">
        <v>1871</v>
      </c>
      <c r="J298">
        <v>223000</v>
      </c>
      <c r="K298" t="s">
        <v>2157</v>
      </c>
      <c r="L298" t="s">
        <v>2158</v>
      </c>
      <c r="M298" t="s">
        <v>465</v>
      </c>
      <c r="N298" t="s">
        <v>39</v>
      </c>
      <c r="O298">
        <v>130000000</v>
      </c>
      <c r="P298">
        <v>459242249</v>
      </c>
      <c r="Q298" t="s">
        <v>363</v>
      </c>
      <c r="R298">
        <v>124</v>
      </c>
    </row>
    <row r="299" spans="1:18" x14ac:dyDescent="0.35">
      <c r="A299" t="s">
        <v>2159</v>
      </c>
      <c r="B299" t="s">
        <v>2160</v>
      </c>
      <c r="C299" t="s">
        <v>2161</v>
      </c>
      <c r="D299" t="s">
        <v>2162</v>
      </c>
      <c r="E299">
        <v>0.73469387755102</v>
      </c>
      <c r="F299" t="s">
        <v>22</v>
      </c>
      <c r="G299" t="s">
        <v>35</v>
      </c>
      <c r="H299">
        <v>2007</v>
      </c>
      <c r="I299" t="s">
        <v>1782</v>
      </c>
      <c r="J299">
        <v>141000</v>
      </c>
      <c r="K299" t="s">
        <v>2163</v>
      </c>
      <c r="L299" t="s">
        <v>2164</v>
      </c>
      <c r="M299" t="s">
        <v>2165</v>
      </c>
      <c r="N299" t="s">
        <v>39</v>
      </c>
      <c r="O299">
        <v>12000000</v>
      </c>
      <c r="P299">
        <v>11293663</v>
      </c>
      <c r="Q299" t="s">
        <v>491</v>
      </c>
      <c r="R299">
        <v>106</v>
      </c>
    </row>
    <row r="300" spans="1:18" x14ac:dyDescent="0.35">
      <c r="A300" t="s">
        <v>2166</v>
      </c>
      <c r="B300" t="s">
        <v>2167</v>
      </c>
      <c r="C300" t="s">
        <v>2168</v>
      </c>
      <c r="D300" t="s">
        <v>2169</v>
      </c>
      <c r="E300">
        <v>0.63253012048192703</v>
      </c>
      <c r="F300" t="s">
        <v>34</v>
      </c>
      <c r="G300" t="s">
        <v>45</v>
      </c>
      <c r="H300">
        <v>2007</v>
      </c>
      <c r="I300" t="s">
        <v>1776</v>
      </c>
      <c r="J300">
        <v>150000</v>
      </c>
      <c r="K300" t="s">
        <v>2170</v>
      </c>
      <c r="L300" t="s">
        <v>2171</v>
      </c>
      <c r="M300" t="s">
        <v>2172</v>
      </c>
      <c r="N300" t="s">
        <v>1220</v>
      </c>
      <c r="P300">
        <v>78638987</v>
      </c>
      <c r="Q300" t="s">
        <v>2173</v>
      </c>
      <c r="R300">
        <v>105</v>
      </c>
    </row>
    <row r="301" spans="1:18" x14ac:dyDescent="0.35">
      <c r="A301" t="s">
        <v>2174</v>
      </c>
      <c r="B301" t="s">
        <v>2175</v>
      </c>
      <c r="C301" t="s">
        <v>2176</v>
      </c>
      <c r="D301" t="s">
        <v>2177</v>
      </c>
      <c r="E301">
        <v>0.63917525773195805</v>
      </c>
      <c r="F301" t="s">
        <v>34</v>
      </c>
      <c r="G301" t="s">
        <v>66</v>
      </c>
      <c r="H301">
        <v>2007</v>
      </c>
      <c r="I301" t="s">
        <v>1255</v>
      </c>
      <c r="J301">
        <v>106000</v>
      </c>
      <c r="K301" t="s">
        <v>2178</v>
      </c>
      <c r="L301" t="s">
        <v>2179</v>
      </c>
      <c r="M301" t="s">
        <v>2180</v>
      </c>
      <c r="N301" t="s">
        <v>973</v>
      </c>
      <c r="O301">
        <v>50000000</v>
      </c>
      <c r="P301">
        <v>82169884</v>
      </c>
      <c r="Q301" t="s">
        <v>2181</v>
      </c>
      <c r="R301">
        <v>121</v>
      </c>
    </row>
    <row r="302" spans="1:18" x14ac:dyDescent="0.35">
      <c r="A302" t="s">
        <v>2182</v>
      </c>
      <c r="B302" t="s">
        <v>2183</v>
      </c>
      <c r="C302" t="s">
        <v>2184</v>
      </c>
      <c r="D302" t="s">
        <v>2185</v>
      </c>
      <c r="E302">
        <v>0.55000000000000004</v>
      </c>
      <c r="F302" t="s">
        <v>34</v>
      </c>
      <c r="G302" t="s">
        <v>91</v>
      </c>
      <c r="H302">
        <v>2007</v>
      </c>
      <c r="I302" t="s">
        <v>1890</v>
      </c>
      <c r="J302">
        <v>144000</v>
      </c>
      <c r="K302" t="s">
        <v>431</v>
      </c>
      <c r="L302" t="s">
        <v>2186</v>
      </c>
      <c r="M302" t="s">
        <v>2187</v>
      </c>
      <c r="N302" t="s">
        <v>362</v>
      </c>
      <c r="O302">
        <v>10000000</v>
      </c>
      <c r="P302">
        <v>139352633</v>
      </c>
      <c r="Q302" t="s">
        <v>434</v>
      </c>
      <c r="R302">
        <v>93</v>
      </c>
    </row>
    <row r="303" spans="1:18" x14ac:dyDescent="0.35">
      <c r="A303" t="s">
        <v>2188</v>
      </c>
      <c r="B303" t="s">
        <v>2189</v>
      </c>
      <c r="C303" t="s">
        <v>2190</v>
      </c>
      <c r="D303" t="s">
        <v>2191</v>
      </c>
      <c r="E303">
        <v>0.512820512820512</v>
      </c>
      <c r="F303" t="s">
        <v>22</v>
      </c>
      <c r="G303" t="s">
        <v>45</v>
      </c>
      <c r="H303">
        <v>2007</v>
      </c>
      <c r="I303" t="s">
        <v>2009</v>
      </c>
      <c r="J303">
        <v>74000</v>
      </c>
      <c r="K303" t="s">
        <v>2192</v>
      </c>
      <c r="L303" t="s">
        <v>2193</v>
      </c>
      <c r="M303" t="s">
        <v>2194</v>
      </c>
      <c r="N303" t="s">
        <v>39</v>
      </c>
      <c r="O303">
        <v>20000000</v>
      </c>
      <c r="P303">
        <v>84297309</v>
      </c>
      <c r="Q303" t="s">
        <v>1415</v>
      </c>
      <c r="R303">
        <v>96</v>
      </c>
    </row>
    <row r="304" spans="1:18" x14ac:dyDescent="0.35">
      <c r="A304" t="s">
        <v>2195</v>
      </c>
      <c r="B304" t="s">
        <v>2196</v>
      </c>
      <c r="C304" t="s">
        <v>2197</v>
      </c>
      <c r="D304" t="s">
        <v>2198</v>
      </c>
      <c r="E304">
        <v>0.77876106194690198</v>
      </c>
      <c r="F304" t="s">
        <v>22</v>
      </c>
      <c r="G304" t="s">
        <v>406</v>
      </c>
      <c r="H304">
        <v>2007</v>
      </c>
      <c r="I304" t="s">
        <v>1819</v>
      </c>
      <c r="J304">
        <v>314000</v>
      </c>
      <c r="K304" t="s">
        <v>2199</v>
      </c>
      <c r="L304" t="s">
        <v>2200</v>
      </c>
      <c r="M304" t="s">
        <v>2201</v>
      </c>
      <c r="N304" t="s">
        <v>39</v>
      </c>
      <c r="O304">
        <v>75000000</v>
      </c>
      <c r="P304">
        <v>536414293</v>
      </c>
      <c r="Q304" t="s">
        <v>130</v>
      </c>
      <c r="R304">
        <v>87</v>
      </c>
    </row>
    <row r="305" spans="1:18" x14ac:dyDescent="0.35">
      <c r="A305" t="s">
        <v>2202</v>
      </c>
      <c r="B305" t="s">
        <v>2203</v>
      </c>
      <c r="C305" t="s">
        <v>2204</v>
      </c>
      <c r="D305" t="s">
        <v>2205</v>
      </c>
      <c r="E305">
        <v>0.55921052631578905</v>
      </c>
      <c r="F305" t="s">
        <v>34</v>
      </c>
      <c r="G305" t="s">
        <v>66</v>
      </c>
      <c r="H305">
        <v>2007</v>
      </c>
      <c r="I305" t="s">
        <v>2206</v>
      </c>
      <c r="J305">
        <v>42000</v>
      </c>
      <c r="K305" t="s">
        <v>2207</v>
      </c>
      <c r="L305" t="s">
        <v>2207</v>
      </c>
      <c r="M305" t="s">
        <v>2208</v>
      </c>
      <c r="N305" t="s">
        <v>39</v>
      </c>
      <c r="P305">
        <v>2340110</v>
      </c>
      <c r="Q305" t="s">
        <v>2209</v>
      </c>
      <c r="R305">
        <v>94</v>
      </c>
    </row>
    <row r="306" spans="1:18" x14ac:dyDescent="0.35">
      <c r="A306" t="s">
        <v>2210</v>
      </c>
      <c r="B306" t="s">
        <v>2211</v>
      </c>
      <c r="C306" t="s">
        <v>2212</v>
      </c>
      <c r="D306" t="s">
        <v>2213</v>
      </c>
      <c r="E306">
        <v>0.75141242937853103</v>
      </c>
      <c r="F306" t="s">
        <v>34</v>
      </c>
      <c r="G306" t="s">
        <v>35</v>
      </c>
      <c r="H306">
        <v>2007</v>
      </c>
      <c r="I306" t="s">
        <v>1958</v>
      </c>
      <c r="J306">
        <v>111000</v>
      </c>
      <c r="K306" t="s">
        <v>2214</v>
      </c>
      <c r="L306" t="s">
        <v>2215</v>
      </c>
      <c r="M306" t="s">
        <v>2216</v>
      </c>
      <c r="N306" t="s">
        <v>39</v>
      </c>
      <c r="O306">
        <v>9000000</v>
      </c>
      <c r="P306">
        <v>46789413</v>
      </c>
      <c r="Q306" t="s">
        <v>2217</v>
      </c>
      <c r="R306">
        <v>90</v>
      </c>
    </row>
    <row r="307" spans="1:18" x14ac:dyDescent="0.35">
      <c r="A307" t="s">
        <v>2210</v>
      </c>
      <c r="B307" t="s">
        <v>2211</v>
      </c>
      <c r="C307" t="s">
        <v>2212</v>
      </c>
      <c r="D307" t="s">
        <v>2213</v>
      </c>
      <c r="E307">
        <v>0.75141242937853103</v>
      </c>
      <c r="F307" t="s">
        <v>34</v>
      </c>
      <c r="G307" t="s">
        <v>35</v>
      </c>
      <c r="H307">
        <v>2010</v>
      </c>
      <c r="I307" t="s">
        <v>2218</v>
      </c>
      <c r="J307">
        <v>48000</v>
      </c>
      <c r="K307" t="s">
        <v>2219</v>
      </c>
      <c r="L307" t="s">
        <v>2215</v>
      </c>
      <c r="M307" t="s">
        <v>2220</v>
      </c>
      <c r="N307" t="s">
        <v>39</v>
      </c>
      <c r="O307">
        <v>21000000</v>
      </c>
      <c r="P307">
        <v>49050886</v>
      </c>
      <c r="Q307" t="s">
        <v>586</v>
      </c>
      <c r="R307">
        <v>92</v>
      </c>
    </row>
    <row r="308" spans="1:18" x14ac:dyDescent="0.35">
      <c r="A308" t="s">
        <v>2221</v>
      </c>
      <c r="B308" t="s">
        <v>2222</v>
      </c>
      <c r="C308" t="s">
        <v>2223</v>
      </c>
      <c r="D308" t="s">
        <v>2224</v>
      </c>
      <c r="E308">
        <v>1</v>
      </c>
      <c r="F308" t="s">
        <v>22</v>
      </c>
      <c r="G308" t="s">
        <v>66</v>
      </c>
      <c r="H308">
        <v>2007</v>
      </c>
      <c r="I308" t="s">
        <v>1743</v>
      </c>
      <c r="J308">
        <v>115000</v>
      </c>
      <c r="K308" t="s">
        <v>2225</v>
      </c>
      <c r="L308" t="s">
        <v>2226</v>
      </c>
      <c r="M308" t="s">
        <v>2227</v>
      </c>
      <c r="N308" t="s">
        <v>39</v>
      </c>
      <c r="P308">
        <v>253625427</v>
      </c>
      <c r="Q308" t="s">
        <v>163</v>
      </c>
      <c r="R308">
        <v>100</v>
      </c>
    </row>
    <row r="309" spans="1:18" x14ac:dyDescent="0.35">
      <c r="A309" t="s">
        <v>2228</v>
      </c>
      <c r="B309" t="s">
        <v>2229</v>
      </c>
      <c r="C309" t="s">
        <v>2230</v>
      </c>
      <c r="D309" t="s">
        <v>2231</v>
      </c>
      <c r="E309">
        <v>0.72413793103448199</v>
      </c>
      <c r="F309" t="s">
        <v>34</v>
      </c>
      <c r="G309" t="s">
        <v>91</v>
      </c>
      <c r="H309">
        <v>2007</v>
      </c>
      <c r="I309" t="s">
        <v>1866</v>
      </c>
      <c r="J309">
        <v>146000</v>
      </c>
      <c r="K309" t="s">
        <v>2232</v>
      </c>
      <c r="L309" t="s">
        <v>2232</v>
      </c>
      <c r="M309" t="s">
        <v>2233</v>
      </c>
      <c r="N309" t="s">
        <v>39</v>
      </c>
      <c r="O309">
        <v>20000000</v>
      </c>
      <c r="P309">
        <v>48443734</v>
      </c>
      <c r="Q309" t="s">
        <v>491</v>
      </c>
      <c r="R309">
        <v>120</v>
      </c>
    </row>
    <row r="310" spans="1:18" x14ac:dyDescent="0.35">
      <c r="A310" t="s">
        <v>2234</v>
      </c>
      <c r="B310" t="s">
        <v>2235</v>
      </c>
      <c r="C310" t="s">
        <v>2236</v>
      </c>
      <c r="D310" t="s">
        <v>2237</v>
      </c>
      <c r="E310">
        <v>0.72222222222222199</v>
      </c>
      <c r="F310" t="s">
        <v>740</v>
      </c>
      <c r="G310" t="s">
        <v>35</v>
      </c>
      <c r="H310">
        <v>2007</v>
      </c>
      <c r="I310" t="s">
        <v>1902</v>
      </c>
      <c r="J310">
        <v>119000</v>
      </c>
      <c r="K310" t="s">
        <v>2238</v>
      </c>
      <c r="L310" t="s">
        <v>981</v>
      </c>
      <c r="M310" t="s">
        <v>981</v>
      </c>
      <c r="N310" t="s">
        <v>28</v>
      </c>
      <c r="O310">
        <v>25000000</v>
      </c>
      <c r="P310">
        <v>232225908</v>
      </c>
      <c r="Q310" t="s">
        <v>40</v>
      </c>
      <c r="R310">
        <v>90</v>
      </c>
    </row>
    <row r="311" spans="1:18" x14ac:dyDescent="0.35">
      <c r="A311" t="s">
        <v>2239</v>
      </c>
      <c r="B311" t="s">
        <v>2240</v>
      </c>
      <c r="C311" t="s">
        <v>2241</v>
      </c>
      <c r="D311" t="s">
        <v>2242</v>
      </c>
      <c r="E311">
        <v>0.81976744186046502</v>
      </c>
      <c r="F311" t="s">
        <v>34</v>
      </c>
      <c r="G311" t="s">
        <v>35</v>
      </c>
      <c r="H311">
        <v>2008</v>
      </c>
      <c r="I311" t="s">
        <v>2243</v>
      </c>
      <c r="J311">
        <v>317000</v>
      </c>
      <c r="K311" t="s">
        <v>1717</v>
      </c>
      <c r="L311" t="s">
        <v>1718</v>
      </c>
      <c r="M311" t="s">
        <v>202</v>
      </c>
      <c r="N311" t="s">
        <v>39</v>
      </c>
      <c r="O311">
        <v>37000000</v>
      </c>
      <c r="P311">
        <v>163728902</v>
      </c>
      <c r="Q311" t="s">
        <v>61</v>
      </c>
      <c r="R311">
        <v>96</v>
      </c>
    </row>
    <row r="312" spans="1:18" x14ac:dyDescent="0.35">
      <c r="A312" t="s">
        <v>2244</v>
      </c>
      <c r="B312" t="s">
        <v>2245</v>
      </c>
      <c r="C312" t="s">
        <v>2246</v>
      </c>
      <c r="D312" t="s">
        <v>2247</v>
      </c>
      <c r="E312">
        <v>0.70535714285714202</v>
      </c>
      <c r="F312" t="s">
        <v>34</v>
      </c>
      <c r="G312" t="s">
        <v>35</v>
      </c>
      <c r="H312">
        <v>2008</v>
      </c>
      <c r="I312" t="s">
        <v>2248</v>
      </c>
      <c r="J312">
        <v>271000</v>
      </c>
      <c r="K312" t="s">
        <v>2249</v>
      </c>
      <c r="L312" t="s">
        <v>2250</v>
      </c>
      <c r="M312" t="s">
        <v>2251</v>
      </c>
      <c r="N312" t="s">
        <v>39</v>
      </c>
      <c r="O312">
        <v>30000000</v>
      </c>
      <c r="P312">
        <v>105833257</v>
      </c>
      <c r="Q312" t="s">
        <v>40</v>
      </c>
      <c r="R312">
        <v>111</v>
      </c>
    </row>
    <row r="313" spans="1:18" x14ac:dyDescent="0.35">
      <c r="A313" t="s">
        <v>2252</v>
      </c>
      <c r="B313" t="s">
        <v>2253</v>
      </c>
      <c r="C313" t="s">
        <v>2254</v>
      </c>
      <c r="D313" t="s">
        <v>2255</v>
      </c>
      <c r="E313">
        <v>0.74615384615384595</v>
      </c>
      <c r="F313" t="s">
        <v>22</v>
      </c>
      <c r="G313" t="s">
        <v>45</v>
      </c>
      <c r="H313">
        <v>2008</v>
      </c>
      <c r="I313" t="s">
        <v>2256</v>
      </c>
      <c r="J313">
        <v>291000</v>
      </c>
      <c r="K313" t="s">
        <v>1278</v>
      </c>
      <c r="L313" t="s">
        <v>2257</v>
      </c>
      <c r="M313" t="s">
        <v>384</v>
      </c>
      <c r="N313" t="s">
        <v>39</v>
      </c>
      <c r="O313">
        <v>55000000</v>
      </c>
      <c r="P313">
        <v>169748929</v>
      </c>
      <c r="Q313" t="s">
        <v>51</v>
      </c>
      <c r="R313">
        <v>123</v>
      </c>
    </row>
    <row r="314" spans="1:18" x14ac:dyDescent="0.35">
      <c r="A314" t="s">
        <v>2258</v>
      </c>
      <c r="B314" t="s">
        <v>2259</v>
      </c>
      <c r="C314" t="s">
        <v>2260</v>
      </c>
      <c r="D314" t="s">
        <v>2261</v>
      </c>
      <c r="E314">
        <v>0.69696969696969702</v>
      </c>
      <c r="F314" t="s">
        <v>34</v>
      </c>
      <c r="G314" t="s">
        <v>35</v>
      </c>
      <c r="H314">
        <v>2008</v>
      </c>
      <c r="I314" t="s">
        <v>2262</v>
      </c>
      <c r="J314">
        <v>398000</v>
      </c>
      <c r="K314" t="s">
        <v>2263</v>
      </c>
      <c r="L314" t="s">
        <v>2263</v>
      </c>
      <c r="M314" t="s">
        <v>553</v>
      </c>
      <c r="N314" t="s">
        <v>28</v>
      </c>
      <c r="O314">
        <v>15000000</v>
      </c>
      <c r="P314">
        <v>34085749</v>
      </c>
      <c r="Q314" t="s">
        <v>61</v>
      </c>
      <c r="R314">
        <v>107</v>
      </c>
    </row>
    <row r="315" spans="1:18" x14ac:dyDescent="0.35">
      <c r="A315" t="s">
        <v>2264</v>
      </c>
      <c r="B315" t="s">
        <v>2265</v>
      </c>
      <c r="C315" t="s">
        <v>2266</v>
      </c>
      <c r="D315" t="s">
        <v>2267</v>
      </c>
      <c r="E315">
        <v>0.72799999999999998</v>
      </c>
      <c r="F315" t="s">
        <v>34</v>
      </c>
      <c r="G315" t="s">
        <v>35</v>
      </c>
      <c r="H315">
        <v>2008</v>
      </c>
      <c r="I315" t="s">
        <v>2268</v>
      </c>
      <c r="J315">
        <v>117000</v>
      </c>
      <c r="K315" t="s">
        <v>2269</v>
      </c>
      <c r="L315" t="s">
        <v>2269</v>
      </c>
      <c r="M315" t="s">
        <v>2270</v>
      </c>
      <c r="N315" t="s">
        <v>39</v>
      </c>
      <c r="O315">
        <v>65000000</v>
      </c>
      <c r="P315">
        <v>418765519</v>
      </c>
      <c r="Q315" t="s">
        <v>112</v>
      </c>
      <c r="R315">
        <v>145</v>
      </c>
    </row>
    <row r="316" spans="1:18" x14ac:dyDescent="0.35">
      <c r="A316" t="s">
        <v>2271</v>
      </c>
      <c r="B316" t="s">
        <v>2272</v>
      </c>
      <c r="C316" t="s">
        <v>2273</v>
      </c>
      <c r="D316" t="s">
        <v>2274</v>
      </c>
      <c r="E316">
        <v>0.765822784810126</v>
      </c>
      <c r="F316" t="s">
        <v>34</v>
      </c>
      <c r="G316" t="s">
        <v>45</v>
      </c>
      <c r="H316">
        <v>2008</v>
      </c>
      <c r="I316" t="s">
        <v>2275</v>
      </c>
      <c r="J316">
        <v>812000</v>
      </c>
      <c r="K316" t="s">
        <v>1820</v>
      </c>
      <c r="L316" t="s">
        <v>2276</v>
      </c>
      <c r="M316" t="s">
        <v>2277</v>
      </c>
      <c r="N316" t="s">
        <v>28</v>
      </c>
      <c r="O316">
        <v>15000000</v>
      </c>
      <c r="P316">
        <v>378410542</v>
      </c>
      <c r="Q316" t="s">
        <v>78</v>
      </c>
      <c r="R316">
        <v>120</v>
      </c>
    </row>
    <row r="317" spans="1:18" x14ac:dyDescent="0.35">
      <c r="A317" t="s">
        <v>2278</v>
      </c>
      <c r="B317" t="s">
        <v>2279</v>
      </c>
      <c r="C317" t="s">
        <v>2280</v>
      </c>
      <c r="D317" t="s">
        <v>2281</v>
      </c>
      <c r="E317">
        <v>0.74561403508771895</v>
      </c>
      <c r="F317" t="s">
        <v>34</v>
      </c>
      <c r="G317" t="s">
        <v>66</v>
      </c>
      <c r="H317">
        <v>2008</v>
      </c>
      <c r="I317" t="s">
        <v>2282</v>
      </c>
      <c r="J317">
        <v>241000</v>
      </c>
      <c r="K317" t="s">
        <v>440</v>
      </c>
      <c r="L317" t="s">
        <v>440</v>
      </c>
      <c r="M317" t="s">
        <v>2283</v>
      </c>
      <c r="N317" t="s">
        <v>28</v>
      </c>
      <c r="O317">
        <v>18000000</v>
      </c>
      <c r="P317">
        <v>25740863</v>
      </c>
      <c r="Q317" t="s">
        <v>29</v>
      </c>
      <c r="R317">
        <v>114</v>
      </c>
    </row>
    <row r="318" spans="1:18" x14ac:dyDescent="0.35">
      <c r="A318" t="s">
        <v>2284</v>
      </c>
      <c r="B318" t="s">
        <v>2285</v>
      </c>
      <c r="C318" t="s">
        <v>2286</v>
      </c>
      <c r="D318" t="s">
        <v>2287</v>
      </c>
      <c r="E318">
        <v>0.70886075949367</v>
      </c>
      <c r="F318" t="s">
        <v>34</v>
      </c>
      <c r="G318" t="s">
        <v>45</v>
      </c>
      <c r="H318">
        <v>2008</v>
      </c>
      <c r="I318" t="s">
        <v>2288</v>
      </c>
      <c r="J318">
        <v>734000</v>
      </c>
      <c r="K318" t="s">
        <v>2289</v>
      </c>
      <c r="L318" t="s">
        <v>2290</v>
      </c>
      <c r="M318" t="s">
        <v>2289</v>
      </c>
      <c r="N318" t="s">
        <v>505</v>
      </c>
      <c r="O318">
        <v>33000000</v>
      </c>
      <c r="P318">
        <v>269958228</v>
      </c>
      <c r="Q318" t="s">
        <v>2291</v>
      </c>
      <c r="R318">
        <v>116</v>
      </c>
    </row>
    <row r="319" spans="1:18" x14ac:dyDescent="0.35">
      <c r="A319" t="s">
        <v>2292</v>
      </c>
      <c r="B319" t="s">
        <v>2293</v>
      </c>
      <c r="C319" t="s">
        <v>2294</v>
      </c>
      <c r="D319" t="s">
        <v>2295</v>
      </c>
      <c r="E319">
        <v>0.731958762886597</v>
      </c>
      <c r="F319" t="s">
        <v>22</v>
      </c>
      <c r="G319" t="s">
        <v>320</v>
      </c>
      <c r="H319">
        <v>2008</v>
      </c>
      <c r="I319" t="s">
        <v>2296</v>
      </c>
      <c r="J319">
        <v>80000</v>
      </c>
      <c r="K319" t="s">
        <v>2297</v>
      </c>
      <c r="L319" t="s">
        <v>2298</v>
      </c>
      <c r="M319" t="s">
        <v>60</v>
      </c>
      <c r="N319" t="s">
        <v>28</v>
      </c>
      <c r="P319">
        <v>43343384</v>
      </c>
      <c r="Q319" t="s">
        <v>1711</v>
      </c>
      <c r="R319">
        <v>110</v>
      </c>
    </row>
    <row r="320" spans="1:18" x14ac:dyDescent="0.35">
      <c r="A320" t="s">
        <v>2299</v>
      </c>
      <c r="B320" t="s">
        <v>2300</v>
      </c>
      <c r="C320" t="s">
        <v>2301</v>
      </c>
      <c r="D320" t="s">
        <v>2302</v>
      </c>
      <c r="E320">
        <v>0.68</v>
      </c>
      <c r="F320" t="s">
        <v>34</v>
      </c>
      <c r="G320" t="s">
        <v>45</v>
      </c>
      <c r="H320">
        <v>2008</v>
      </c>
      <c r="I320" t="s">
        <v>2303</v>
      </c>
      <c r="J320">
        <v>234000</v>
      </c>
      <c r="K320" t="s">
        <v>2304</v>
      </c>
      <c r="L320" t="s">
        <v>2305</v>
      </c>
      <c r="M320" t="s">
        <v>1257</v>
      </c>
      <c r="N320" t="s">
        <v>505</v>
      </c>
      <c r="O320">
        <v>32000000</v>
      </c>
      <c r="P320">
        <v>108902486</v>
      </c>
      <c r="Q320" t="s">
        <v>1445</v>
      </c>
      <c r="R320">
        <v>124</v>
      </c>
    </row>
    <row r="321" spans="1:18" x14ac:dyDescent="0.35">
      <c r="A321" t="s">
        <v>2306</v>
      </c>
      <c r="B321" t="s">
        <v>2307</v>
      </c>
      <c r="C321" t="s">
        <v>2308</v>
      </c>
      <c r="D321" t="s">
        <v>2309</v>
      </c>
      <c r="E321">
        <v>0.66071428571428503</v>
      </c>
      <c r="F321" t="s">
        <v>34</v>
      </c>
      <c r="G321" t="s">
        <v>45</v>
      </c>
      <c r="H321">
        <v>2008</v>
      </c>
      <c r="I321" t="s">
        <v>2310</v>
      </c>
      <c r="J321">
        <v>430000</v>
      </c>
      <c r="K321" t="s">
        <v>2311</v>
      </c>
      <c r="L321" t="s">
        <v>2312</v>
      </c>
      <c r="M321" t="s">
        <v>1838</v>
      </c>
      <c r="N321" t="s">
        <v>39</v>
      </c>
      <c r="O321">
        <v>15000000</v>
      </c>
      <c r="P321">
        <v>49259766</v>
      </c>
      <c r="Q321" t="s">
        <v>2313</v>
      </c>
      <c r="R321">
        <v>131</v>
      </c>
    </row>
    <row r="322" spans="1:18" x14ac:dyDescent="0.35">
      <c r="A322" t="s">
        <v>2314</v>
      </c>
      <c r="B322" t="s">
        <v>2315</v>
      </c>
      <c r="C322" t="s">
        <v>2316</v>
      </c>
      <c r="D322" t="s">
        <v>1865</v>
      </c>
      <c r="E322">
        <v>0.73202614379084896</v>
      </c>
      <c r="F322" t="s">
        <v>34</v>
      </c>
      <c r="G322" t="s">
        <v>66</v>
      </c>
      <c r="H322">
        <v>2008</v>
      </c>
      <c r="I322" t="s">
        <v>1709</v>
      </c>
      <c r="J322">
        <v>222000</v>
      </c>
      <c r="K322" t="s">
        <v>2317</v>
      </c>
      <c r="L322" t="s">
        <v>2318</v>
      </c>
      <c r="M322" t="s">
        <v>2317</v>
      </c>
      <c r="N322" t="s">
        <v>505</v>
      </c>
      <c r="O322">
        <v>50000000</v>
      </c>
      <c r="P322">
        <v>113244290</v>
      </c>
      <c r="Q322" t="s">
        <v>1697</v>
      </c>
      <c r="R322">
        <v>92</v>
      </c>
    </row>
    <row r="323" spans="1:18" x14ac:dyDescent="0.35">
      <c r="A323" t="s">
        <v>2319</v>
      </c>
      <c r="B323" t="s">
        <v>2320</v>
      </c>
      <c r="C323" t="s">
        <v>2321</v>
      </c>
      <c r="D323" t="s">
        <v>2322</v>
      </c>
      <c r="E323">
        <v>0.58441558441558406</v>
      </c>
      <c r="F323" t="s">
        <v>34</v>
      </c>
      <c r="G323" t="s">
        <v>45</v>
      </c>
      <c r="H323">
        <v>2008</v>
      </c>
      <c r="I323" t="s">
        <v>2323</v>
      </c>
      <c r="J323">
        <v>199000</v>
      </c>
      <c r="K323" t="s">
        <v>2324</v>
      </c>
      <c r="L323" t="s">
        <v>2324</v>
      </c>
      <c r="M323" t="s">
        <v>299</v>
      </c>
      <c r="N323" t="s">
        <v>39</v>
      </c>
      <c r="O323">
        <v>48000000</v>
      </c>
      <c r="P323">
        <v>163403799</v>
      </c>
      <c r="Q323" t="s">
        <v>130</v>
      </c>
      <c r="R323">
        <v>91</v>
      </c>
    </row>
    <row r="324" spans="1:18" x14ac:dyDescent="0.35">
      <c r="A324" t="s">
        <v>2325</v>
      </c>
      <c r="B324" t="s">
        <v>2326</v>
      </c>
      <c r="C324" t="s">
        <v>2327</v>
      </c>
      <c r="D324" t="s">
        <v>2328</v>
      </c>
      <c r="E324">
        <v>0.70212765957446799</v>
      </c>
      <c r="F324" t="s">
        <v>34</v>
      </c>
      <c r="G324" t="s">
        <v>45</v>
      </c>
      <c r="H324">
        <v>2008</v>
      </c>
      <c r="I324" t="s">
        <v>2303</v>
      </c>
      <c r="J324">
        <v>294000</v>
      </c>
      <c r="K324" t="s">
        <v>1380</v>
      </c>
      <c r="L324" t="s">
        <v>2329</v>
      </c>
      <c r="M324" t="s">
        <v>94</v>
      </c>
      <c r="N324" t="s">
        <v>39</v>
      </c>
      <c r="O324">
        <v>6000000</v>
      </c>
      <c r="P324">
        <v>44734660</v>
      </c>
      <c r="Q324" t="s">
        <v>2330</v>
      </c>
      <c r="R324">
        <v>109</v>
      </c>
    </row>
    <row r="325" spans="1:18" x14ac:dyDescent="0.35">
      <c r="A325" t="s">
        <v>2331</v>
      </c>
      <c r="B325" t="s">
        <v>2332</v>
      </c>
      <c r="C325" t="s">
        <v>2333</v>
      </c>
      <c r="D325" t="s">
        <v>2334</v>
      </c>
      <c r="E325">
        <v>0.66459627329192505</v>
      </c>
      <c r="F325" t="s">
        <v>22</v>
      </c>
      <c r="G325" t="s">
        <v>66</v>
      </c>
      <c r="H325">
        <v>2008</v>
      </c>
      <c r="I325" t="s">
        <v>2335</v>
      </c>
      <c r="J325">
        <v>379000</v>
      </c>
      <c r="K325" t="s">
        <v>2336</v>
      </c>
      <c r="L325" t="s">
        <v>2337</v>
      </c>
      <c r="M325" t="s">
        <v>2338</v>
      </c>
      <c r="N325" t="s">
        <v>39</v>
      </c>
      <c r="O325">
        <v>25000000</v>
      </c>
      <c r="P325">
        <v>172394180</v>
      </c>
      <c r="Q325" t="s">
        <v>121</v>
      </c>
      <c r="R325">
        <v>85</v>
      </c>
    </row>
    <row r="326" spans="1:18" x14ac:dyDescent="0.35">
      <c r="A326" t="s">
        <v>2339</v>
      </c>
      <c r="B326" t="s">
        <v>2340</v>
      </c>
      <c r="C326" t="s">
        <v>2341</v>
      </c>
      <c r="D326" t="s">
        <v>2342</v>
      </c>
      <c r="E326">
        <v>0.58823529411764697</v>
      </c>
      <c r="F326" t="s">
        <v>34</v>
      </c>
      <c r="G326" t="s">
        <v>320</v>
      </c>
      <c r="H326">
        <v>2008</v>
      </c>
      <c r="I326" t="s">
        <v>2282</v>
      </c>
      <c r="J326">
        <v>244000</v>
      </c>
      <c r="K326" t="s">
        <v>2289</v>
      </c>
      <c r="L326" t="s">
        <v>2343</v>
      </c>
      <c r="M326" t="s">
        <v>2344</v>
      </c>
      <c r="N326" t="s">
        <v>39</v>
      </c>
      <c r="O326">
        <v>55000000</v>
      </c>
      <c r="P326">
        <v>113398237</v>
      </c>
      <c r="Q326" t="s">
        <v>2345</v>
      </c>
      <c r="R326">
        <v>141</v>
      </c>
    </row>
    <row r="327" spans="1:18" x14ac:dyDescent="0.35">
      <c r="A327" t="s">
        <v>2346</v>
      </c>
      <c r="B327" t="s">
        <v>2347</v>
      </c>
      <c r="C327" t="s">
        <v>2348</v>
      </c>
      <c r="D327" t="s">
        <v>2349</v>
      </c>
      <c r="E327">
        <v>0.65243902439024304</v>
      </c>
      <c r="F327" t="s">
        <v>22</v>
      </c>
      <c r="G327" t="s">
        <v>66</v>
      </c>
      <c r="H327">
        <v>2008</v>
      </c>
      <c r="I327" t="s">
        <v>2350</v>
      </c>
      <c r="J327">
        <v>180000</v>
      </c>
      <c r="K327" t="s">
        <v>546</v>
      </c>
      <c r="L327" t="s">
        <v>2351</v>
      </c>
      <c r="M327" t="s">
        <v>1738</v>
      </c>
      <c r="N327" t="s">
        <v>39</v>
      </c>
      <c r="O327">
        <v>80000000</v>
      </c>
      <c r="P327">
        <v>178767383</v>
      </c>
      <c r="Q327" t="s">
        <v>216</v>
      </c>
      <c r="R327">
        <v>118</v>
      </c>
    </row>
    <row r="328" spans="1:18" x14ac:dyDescent="0.35">
      <c r="A328" t="s">
        <v>2352</v>
      </c>
      <c r="B328" t="s">
        <v>2353</v>
      </c>
      <c r="C328" t="s">
        <v>2354</v>
      </c>
      <c r="D328" t="s">
        <v>2355</v>
      </c>
      <c r="E328">
        <v>0.53333333333333299</v>
      </c>
      <c r="F328" t="s">
        <v>34</v>
      </c>
      <c r="G328" t="s">
        <v>23</v>
      </c>
      <c r="H328">
        <v>2008</v>
      </c>
      <c r="I328" t="s">
        <v>2356</v>
      </c>
      <c r="J328">
        <v>72000</v>
      </c>
      <c r="K328" t="s">
        <v>2357</v>
      </c>
      <c r="L328" t="s">
        <v>2358</v>
      </c>
      <c r="M328" t="s">
        <v>2359</v>
      </c>
      <c r="N328" t="s">
        <v>39</v>
      </c>
      <c r="O328">
        <v>8000000</v>
      </c>
      <c r="P328">
        <v>22818256</v>
      </c>
      <c r="Q328" t="s">
        <v>216</v>
      </c>
      <c r="R328">
        <v>90</v>
      </c>
    </row>
    <row r="329" spans="1:18" x14ac:dyDescent="0.35">
      <c r="A329" t="s">
        <v>2360</v>
      </c>
      <c r="B329" t="s">
        <v>2361</v>
      </c>
      <c r="C329" t="s">
        <v>2362</v>
      </c>
      <c r="D329" t="s">
        <v>2363</v>
      </c>
      <c r="E329">
        <v>0.64238410596026396</v>
      </c>
      <c r="F329" t="s">
        <v>22</v>
      </c>
      <c r="G329" t="s">
        <v>320</v>
      </c>
      <c r="H329">
        <v>2008</v>
      </c>
      <c r="I329" t="s">
        <v>2262</v>
      </c>
      <c r="J329">
        <v>107000</v>
      </c>
      <c r="K329" t="s">
        <v>2364</v>
      </c>
      <c r="L329" t="s">
        <v>1293</v>
      </c>
      <c r="M329" t="s">
        <v>2365</v>
      </c>
      <c r="N329" t="s">
        <v>28</v>
      </c>
      <c r="O329">
        <v>35000000</v>
      </c>
      <c r="P329">
        <v>78201830</v>
      </c>
      <c r="Q329" t="s">
        <v>51</v>
      </c>
      <c r="R329">
        <v>115</v>
      </c>
    </row>
    <row r="330" spans="1:18" x14ac:dyDescent="0.35">
      <c r="A330">
        <v>21</v>
      </c>
      <c r="B330" t="s">
        <v>2366</v>
      </c>
      <c r="C330" t="s">
        <v>2367</v>
      </c>
      <c r="D330" t="s">
        <v>2368</v>
      </c>
      <c r="E330">
        <v>0.76315789473684204</v>
      </c>
      <c r="F330" t="s">
        <v>22</v>
      </c>
      <c r="G330" t="s">
        <v>91</v>
      </c>
      <c r="H330">
        <v>2008</v>
      </c>
      <c r="I330" t="s">
        <v>2369</v>
      </c>
      <c r="J330">
        <v>235000</v>
      </c>
      <c r="K330" t="s">
        <v>748</v>
      </c>
      <c r="L330" t="s">
        <v>2370</v>
      </c>
      <c r="M330" t="s">
        <v>2371</v>
      </c>
      <c r="N330" t="s">
        <v>39</v>
      </c>
      <c r="O330">
        <v>35000000</v>
      </c>
      <c r="P330">
        <v>159808370</v>
      </c>
      <c r="Q330" t="s">
        <v>51</v>
      </c>
      <c r="R330">
        <v>123</v>
      </c>
    </row>
    <row r="331" spans="1:18" x14ac:dyDescent="0.35">
      <c r="A331" t="s">
        <v>2372</v>
      </c>
      <c r="B331" t="s">
        <v>2373</v>
      </c>
      <c r="C331" t="s">
        <v>2374</v>
      </c>
      <c r="D331" t="s">
        <v>2375</v>
      </c>
      <c r="E331">
        <v>0.727848101265822</v>
      </c>
      <c r="F331" t="s">
        <v>22</v>
      </c>
      <c r="G331" t="s">
        <v>66</v>
      </c>
      <c r="H331">
        <v>2008</v>
      </c>
      <c r="I331" t="s">
        <v>2376</v>
      </c>
      <c r="J331">
        <v>98000</v>
      </c>
      <c r="K331" t="s">
        <v>2377</v>
      </c>
      <c r="L331" t="s">
        <v>2378</v>
      </c>
      <c r="M331" t="s">
        <v>2379</v>
      </c>
      <c r="N331" t="s">
        <v>39</v>
      </c>
      <c r="O331">
        <v>20000000</v>
      </c>
      <c r="P331">
        <v>41627431</v>
      </c>
      <c r="Q331" t="s">
        <v>982</v>
      </c>
      <c r="R331">
        <v>113</v>
      </c>
    </row>
    <row r="332" spans="1:18" x14ac:dyDescent="0.35">
      <c r="A332" t="s">
        <v>2380</v>
      </c>
      <c r="B332" t="s">
        <v>2381</v>
      </c>
      <c r="C332" t="s">
        <v>2382</v>
      </c>
      <c r="D332" t="s">
        <v>2383</v>
      </c>
      <c r="E332">
        <v>0.54494382022471899</v>
      </c>
      <c r="F332" t="s">
        <v>22</v>
      </c>
      <c r="G332" t="s">
        <v>66</v>
      </c>
      <c r="H332">
        <v>2008</v>
      </c>
      <c r="I332" t="s">
        <v>2384</v>
      </c>
      <c r="J332">
        <v>154000</v>
      </c>
      <c r="K332" t="s">
        <v>2385</v>
      </c>
      <c r="L332" t="s">
        <v>2386</v>
      </c>
      <c r="M332" t="s">
        <v>2387</v>
      </c>
      <c r="N332" t="s">
        <v>39</v>
      </c>
      <c r="O332">
        <v>145000000</v>
      </c>
      <c r="P332">
        <v>403449830</v>
      </c>
      <c r="Q332" t="s">
        <v>40</v>
      </c>
      <c r="R332">
        <v>112</v>
      </c>
    </row>
    <row r="333" spans="1:18" x14ac:dyDescent="0.35">
      <c r="A333" t="s">
        <v>2388</v>
      </c>
      <c r="B333" t="s">
        <v>2389</v>
      </c>
      <c r="C333" t="s">
        <v>2390</v>
      </c>
      <c r="D333" t="s">
        <v>2391</v>
      </c>
      <c r="E333">
        <v>0.76923076923076905</v>
      </c>
      <c r="F333" t="s">
        <v>22</v>
      </c>
      <c r="G333" t="s">
        <v>66</v>
      </c>
      <c r="H333">
        <v>2008</v>
      </c>
      <c r="I333" t="s">
        <v>2392</v>
      </c>
      <c r="J333">
        <v>454000</v>
      </c>
      <c r="K333" t="s">
        <v>2046</v>
      </c>
      <c r="L333" t="s">
        <v>2393</v>
      </c>
      <c r="M333" t="s">
        <v>384</v>
      </c>
      <c r="N333" t="s">
        <v>39</v>
      </c>
      <c r="O333">
        <v>150000000</v>
      </c>
      <c r="P333">
        <v>629443428</v>
      </c>
      <c r="Q333" t="s">
        <v>51</v>
      </c>
      <c r="R333">
        <v>92</v>
      </c>
    </row>
    <row r="334" spans="1:18" x14ac:dyDescent="0.35">
      <c r="A334" t="s">
        <v>2394</v>
      </c>
      <c r="B334" t="s">
        <v>2395</v>
      </c>
      <c r="C334" t="s">
        <v>2396</v>
      </c>
      <c r="D334" t="s">
        <v>2397</v>
      </c>
      <c r="E334">
        <v>0.8359375</v>
      </c>
      <c r="F334" t="s">
        <v>56</v>
      </c>
      <c r="G334" t="s">
        <v>66</v>
      </c>
      <c r="H334">
        <v>2008</v>
      </c>
      <c r="I334" t="s">
        <v>2398</v>
      </c>
      <c r="J334">
        <v>116000</v>
      </c>
      <c r="K334" t="s">
        <v>2399</v>
      </c>
      <c r="L334" t="s">
        <v>2400</v>
      </c>
      <c r="M334" t="s">
        <v>2387</v>
      </c>
      <c r="N334" t="s">
        <v>39</v>
      </c>
      <c r="O334">
        <v>60000000</v>
      </c>
      <c r="P334">
        <v>244232688</v>
      </c>
      <c r="Q334" t="s">
        <v>112</v>
      </c>
      <c r="R334">
        <v>93</v>
      </c>
    </row>
    <row r="335" spans="1:18" x14ac:dyDescent="0.35">
      <c r="A335" t="s">
        <v>2401</v>
      </c>
      <c r="B335" t="s">
        <v>2402</v>
      </c>
      <c r="C335" t="s">
        <v>2403</v>
      </c>
      <c r="D335" t="s">
        <v>2404</v>
      </c>
      <c r="E335">
        <v>0.79104477611940205</v>
      </c>
      <c r="F335" t="s">
        <v>56</v>
      </c>
      <c r="G335" t="s">
        <v>406</v>
      </c>
      <c r="H335">
        <v>2008</v>
      </c>
      <c r="I335" t="s">
        <v>2405</v>
      </c>
      <c r="J335">
        <v>196000</v>
      </c>
      <c r="K335" t="s">
        <v>2406</v>
      </c>
      <c r="L335" t="s">
        <v>2407</v>
      </c>
      <c r="M335" t="s">
        <v>498</v>
      </c>
      <c r="N335" t="s">
        <v>39</v>
      </c>
      <c r="O335">
        <v>150000000</v>
      </c>
      <c r="P335">
        <v>309979994</v>
      </c>
      <c r="Q335" t="s">
        <v>2095</v>
      </c>
      <c r="R335">
        <v>96</v>
      </c>
    </row>
    <row r="336" spans="1:18" x14ac:dyDescent="0.35">
      <c r="A336" t="s">
        <v>2408</v>
      </c>
      <c r="B336" t="s">
        <v>2409</v>
      </c>
      <c r="C336" t="s">
        <v>2410</v>
      </c>
      <c r="D336" t="s">
        <v>2411</v>
      </c>
      <c r="E336">
        <v>0.8</v>
      </c>
      <c r="F336" t="s">
        <v>34</v>
      </c>
      <c r="G336" t="s">
        <v>35</v>
      </c>
      <c r="H336">
        <v>2008</v>
      </c>
      <c r="I336" t="s">
        <v>2412</v>
      </c>
      <c r="J336">
        <v>85000</v>
      </c>
      <c r="K336" t="s">
        <v>2413</v>
      </c>
      <c r="L336" t="s">
        <v>2413</v>
      </c>
      <c r="M336" t="s">
        <v>2414</v>
      </c>
      <c r="N336" t="s">
        <v>39</v>
      </c>
      <c r="O336">
        <v>19000000</v>
      </c>
      <c r="P336">
        <v>18755936</v>
      </c>
      <c r="Q336" t="s">
        <v>982</v>
      </c>
      <c r="R336">
        <v>109</v>
      </c>
    </row>
    <row r="337" spans="1:18" x14ac:dyDescent="0.35">
      <c r="A337" t="s">
        <v>2415</v>
      </c>
      <c r="B337" t="s">
        <v>2416</v>
      </c>
      <c r="C337" t="s">
        <v>2417</v>
      </c>
      <c r="D337" t="s">
        <v>2418</v>
      </c>
      <c r="E337">
        <v>0.66878980891719697</v>
      </c>
      <c r="F337" t="s">
        <v>34</v>
      </c>
      <c r="G337" t="s">
        <v>66</v>
      </c>
      <c r="H337">
        <v>2008</v>
      </c>
      <c r="I337" t="s">
        <v>2419</v>
      </c>
      <c r="J337">
        <v>201000</v>
      </c>
      <c r="K337" t="s">
        <v>1993</v>
      </c>
      <c r="L337" t="s">
        <v>1993</v>
      </c>
      <c r="M337" t="s">
        <v>442</v>
      </c>
      <c r="N337" t="s">
        <v>39</v>
      </c>
      <c r="O337">
        <v>45000000</v>
      </c>
      <c r="P337">
        <v>76014335</v>
      </c>
      <c r="Q337" t="s">
        <v>40</v>
      </c>
      <c r="R337">
        <v>105</v>
      </c>
    </row>
    <row r="338" spans="1:18" x14ac:dyDescent="0.35">
      <c r="A338" t="s">
        <v>2420</v>
      </c>
      <c r="B338" t="s">
        <v>2421</v>
      </c>
      <c r="C338" t="s">
        <v>2422</v>
      </c>
      <c r="D338" t="s">
        <v>2423</v>
      </c>
      <c r="E338">
        <v>0.75</v>
      </c>
      <c r="F338" t="s">
        <v>34</v>
      </c>
      <c r="G338" t="s">
        <v>66</v>
      </c>
      <c r="H338">
        <v>2008</v>
      </c>
      <c r="I338" t="s">
        <v>2424</v>
      </c>
      <c r="J338">
        <v>322000</v>
      </c>
      <c r="K338" t="s">
        <v>1919</v>
      </c>
      <c r="L338" t="s">
        <v>1752</v>
      </c>
      <c r="M338" t="s">
        <v>1752</v>
      </c>
      <c r="N338" t="s">
        <v>39</v>
      </c>
      <c r="O338">
        <v>27000000</v>
      </c>
      <c r="P338">
        <v>101624843</v>
      </c>
      <c r="Q338" t="s">
        <v>51</v>
      </c>
      <c r="R338">
        <v>111</v>
      </c>
    </row>
    <row r="339" spans="1:18" x14ac:dyDescent="0.35">
      <c r="A339" t="s">
        <v>2425</v>
      </c>
      <c r="B339" t="s">
        <v>2426</v>
      </c>
      <c r="C339" t="e">
        <f>-YppIQUiE9Y</f>
        <v>#NAME?</v>
      </c>
      <c r="D339" t="s">
        <v>2427</v>
      </c>
      <c r="E339">
        <v>0.76033057851239605</v>
      </c>
      <c r="F339" t="s">
        <v>22</v>
      </c>
      <c r="G339" t="s">
        <v>45</v>
      </c>
      <c r="H339">
        <v>2008</v>
      </c>
      <c r="I339" t="s">
        <v>2275</v>
      </c>
      <c r="J339">
        <v>233000</v>
      </c>
      <c r="K339" t="s">
        <v>1344</v>
      </c>
      <c r="L339" t="s">
        <v>2428</v>
      </c>
      <c r="M339" t="s">
        <v>120</v>
      </c>
      <c r="N339" t="s">
        <v>39</v>
      </c>
      <c r="O339">
        <v>75000000</v>
      </c>
      <c r="P339">
        <v>201545517</v>
      </c>
      <c r="Q339" t="s">
        <v>491</v>
      </c>
      <c r="R339">
        <v>121</v>
      </c>
    </row>
    <row r="340" spans="1:18" x14ac:dyDescent="0.35">
      <c r="A340" t="s">
        <v>2429</v>
      </c>
      <c r="B340" t="s">
        <v>2430</v>
      </c>
      <c r="C340" t="s">
        <v>2431</v>
      </c>
      <c r="D340" t="s">
        <v>2432</v>
      </c>
      <c r="E340">
        <v>0.68</v>
      </c>
      <c r="F340" t="s">
        <v>22</v>
      </c>
      <c r="G340" t="s">
        <v>35</v>
      </c>
      <c r="H340">
        <v>2008</v>
      </c>
      <c r="I340" t="s">
        <v>2335</v>
      </c>
      <c r="J340">
        <v>157000</v>
      </c>
      <c r="K340" t="s">
        <v>1508</v>
      </c>
      <c r="L340" t="s">
        <v>1204</v>
      </c>
      <c r="M340" t="s">
        <v>2433</v>
      </c>
      <c r="N340" t="s">
        <v>39</v>
      </c>
      <c r="O340">
        <v>30000000</v>
      </c>
      <c r="P340">
        <v>162655351</v>
      </c>
      <c r="Q340" t="s">
        <v>324</v>
      </c>
      <c r="R340">
        <v>111</v>
      </c>
    </row>
    <row r="341" spans="1:18" x14ac:dyDescent="0.35">
      <c r="A341" t="s">
        <v>2434</v>
      </c>
      <c r="B341" t="s">
        <v>2435</v>
      </c>
      <c r="C341" t="s">
        <v>2436</v>
      </c>
      <c r="D341" t="s">
        <v>2437</v>
      </c>
      <c r="E341">
        <v>0.70760233918128601</v>
      </c>
      <c r="F341" t="s">
        <v>34</v>
      </c>
      <c r="G341" t="s">
        <v>91</v>
      </c>
      <c r="H341">
        <v>2008</v>
      </c>
      <c r="I341" t="s">
        <v>2438</v>
      </c>
      <c r="J341">
        <v>208000</v>
      </c>
      <c r="K341" t="s">
        <v>2439</v>
      </c>
      <c r="L341" t="s">
        <v>2440</v>
      </c>
      <c r="M341" t="s">
        <v>2441</v>
      </c>
      <c r="N341" t="s">
        <v>2442</v>
      </c>
      <c r="O341">
        <v>4000000</v>
      </c>
      <c r="P341">
        <v>11227336</v>
      </c>
      <c r="Q341" t="s">
        <v>2443</v>
      </c>
      <c r="R341">
        <v>114</v>
      </c>
    </row>
    <row r="342" spans="1:18" x14ac:dyDescent="0.35">
      <c r="A342" t="s">
        <v>2444</v>
      </c>
      <c r="B342" t="s">
        <v>2445</v>
      </c>
      <c r="C342" t="s">
        <v>2446</v>
      </c>
      <c r="D342" t="s">
        <v>2447</v>
      </c>
      <c r="E342">
        <v>0.75555555555555498</v>
      </c>
      <c r="F342" t="s">
        <v>34</v>
      </c>
      <c r="G342" t="s">
        <v>35</v>
      </c>
      <c r="H342">
        <v>2008</v>
      </c>
      <c r="I342" t="s">
        <v>2448</v>
      </c>
      <c r="J342">
        <v>223000</v>
      </c>
      <c r="K342" t="s">
        <v>2449</v>
      </c>
      <c r="L342" t="s">
        <v>2450</v>
      </c>
      <c r="M342" t="s">
        <v>2451</v>
      </c>
      <c r="N342" t="s">
        <v>505</v>
      </c>
      <c r="O342">
        <v>28000000</v>
      </c>
      <c r="P342">
        <v>92649419</v>
      </c>
      <c r="Q342" t="s">
        <v>40</v>
      </c>
      <c r="R342">
        <v>99</v>
      </c>
    </row>
    <row r="343" spans="1:18" x14ac:dyDescent="0.35">
      <c r="A343" t="s">
        <v>2452</v>
      </c>
      <c r="B343" t="s">
        <v>2453</v>
      </c>
      <c r="C343" t="s">
        <v>2454</v>
      </c>
      <c r="D343" t="s">
        <v>2455</v>
      </c>
      <c r="E343">
        <v>0.61538461538461497</v>
      </c>
      <c r="F343" t="s">
        <v>34</v>
      </c>
      <c r="G343" t="s">
        <v>66</v>
      </c>
      <c r="H343">
        <v>2008</v>
      </c>
      <c r="I343" t="s">
        <v>2456</v>
      </c>
      <c r="J343">
        <v>141000</v>
      </c>
      <c r="K343" t="s">
        <v>1299</v>
      </c>
      <c r="L343" t="s">
        <v>2457</v>
      </c>
      <c r="M343" t="s">
        <v>1212</v>
      </c>
      <c r="N343" t="s">
        <v>39</v>
      </c>
      <c r="O343">
        <v>32000000</v>
      </c>
      <c r="P343">
        <v>51262751</v>
      </c>
      <c r="Q343" t="s">
        <v>1711</v>
      </c>
      <c r="R343">
        <v>137</v>
      </c>
    </row>
    <row r="344" spans="1:18" x14ac:dyDescent="0.35">
      <c r="A344" t="s">
        <v>2458</v>
      </c>
      <c r="B344" t="s">
        <v>2459</v>
      </c>
      <c r="C344" t="s">
        <v>2460</v>
      </c>
      <c r="D344" t="s">
        <v>2461</v>
      </c>
      <c r="E344">
        <v>0.87412587412587395</v>
      </c>
      <c r="F344" t="s">
        <v>22</v>
      </c>
      <c r="G344" t="s">
        <v>35</v>
      </c>
      <c r="H344">
        <v>2008</v>
      </c>
      <c r="I344" t="s">
        <v>2462</v>
      </c>
      <c r="J344">
        <v>159000</v>
      </c>
      <c r="K344" t="s">
        <v>2463</v>
      </c>
      <c r="L344" t="s">
        <v>2463</v>
      </c>
      <c r="M344" t="s">
        <v>223</v>
      </c>
      <c r="N344" t="s">
        <v>28</v>
      </c>
      <c r="P344">
        <v>55990299</v>
      </c>
      <c r="Q344" t="s">
        <v>40</v>
      </c>
      <c r="R344">
        <v>112</v>
      </c>
    </row>
    <row r="345" spans="1:18" x14ac:dyDescent="0.35">
      <c r="A345" t="s">
        <v>2464</v>
      </c>
      <c r="B345" t="s">
        <v>2465</v>
      </c>
      <c r="C345" t="s">
        <v>2466</v>
      </c>
      <c r="D345" t="s">
        <v>2467</v>
      </c>
      <c r="E345">
        <v>0.63157894736842102</v>
      </c>
      <c r="F345" t="s">
        <v>22</v>
      </c>
      <c r="G345" t="s">
        <v>66</v>
      </c>
      <c r="H345">
        <v>2008</v>
      </c>
      <c r="I345" t="s">
        <v>2248</v>
      </c>
      <c r="J345">
        <v>103000</v>
      </c>
      <c r="K345" t="s">
        <v>2468</v>
      </c>
      <c r="L345" t="s">
        <v>2469</v>
      </c>
      <c r="M345" t="s">
        <v>932</v>
      </c>
      <c r="N345" t="s">
        <v>39</v>
      </c>
      <c r="O345">
        <v>55000000</v>
      </c>
      <c r="P345">
        <v>128792411</v>
      </c>
      <c r="Q345" t="s">
        <v>2470</v>
      </c>
      <c r="R345">
        <v>104</v>
      </c>
    </row>
    <row r="346" spans="1:18" x14ac:dyDescent="0.35">
      <c r="A346" t="s">
        <v>2471</v>
      </c>
      <c r="B346" t="s">
        <v>2472</v>
      </c>
      <c r="C346" t="s">
        <v>2473</v>
      </c>
      <c r="D346" t="s">
        <v>2474</v>
      </c>
      <c r="E346">
        <v>0.63265306122448906</v>
      </c>
      <c r="F346" t="s">
        <v>34</v>
      </c>
      <c r="G346" t="s">
        <v>66</v>
      </c>
      <c r="H346">
        <v>2008</v>
      </c>
      <c r="I346" t="s">
        <v>2475</v>
      </c>
      <c r="J346">
        <v>123000</v>
      </c>
      <c r="K346" t="s">
        <v>2476</v>
      </c>
      <c r="L346" t="s">
        <v>2477</v>
      </c>
      <c r="M346" t="s">
        <v>865</v>
      </c>
      <c r="N346" t="s">
        <v>28</v>
      </c>
      <c r="O346">
        <v>230000</v>
      </c>
      <c r="P346">
        <v>2260712</v>
      </c>
      <c r="Q346" t="s">
        <v>2478</v>
      </c>
      <c r="R346">
        <v>92</v>
      </c>
    </row>
    <row r="347" spans="1:18" x14ac:dyDescent="0.35">
      <c r="A347" t="s">
        <v>291</v>
      </c>
      <c r="B347" t="s">
        <v>2479</v>
      </c>
      <c r="C347" t="s">
        <v>2480</v>
      </c>
      <c r="D347" t="s">
        <v>2481</v>
      </c>
      <c r="E347">
        <v>0.72307692307692295</v>
      </c>
      <c r="F347" t="s">
        <v>22</v>
      </c>
      <c r="G347" t="s">
        <v>23</v>
      </c>
      <c r="H347">
        <v>2008</v>
      </c>
      <c r="I347" t="s">
        <v>2482</v>
      </c>
      <c r="J347">
        <v>121000</v>
      </c>
      <c r="K347" t="s">
        <v>2483</v>
      </c>
      <c r="L347" t="s">
        <v>794</v>
      </c>
      <c r="M347" t="s">
        <v>315</v>
      </c>
      <c r="N347" t="s">
        <v>28</v>
      </c>
      <c r="O347">
        <v>130000000</v>
      </c>
      <c r="P347">
        <v>211787511</v>
      </c>
      <c r="Q347" t="s">
        <v>130</v>
      </c>
      <c r="R347">
        <v>165</v>
      </c>
    </row>
    <row r="348" spans="1:18" x14ac:dyDescent="0.35">
      <c r="A348" t="s">
        <v>2484</v>
      </c>
      <c r="B348" t="s">
        <v>2485</v>
      </c>
      <c r="C348" t="s">
        <v>2486</v>
      </c>
      <c r="D348" t="s">
        <v>2487</v>
      </c>
      <c r="E348">
        <v>0.75</v>
      </c>
      <c r="F348" t="s">
        <v>22</v>
      </c>
      <c r="G348" t="s">
        <v>35</v>
      </c>
      <c r="H348">
        <v>2008</v>
      </c>
      <c r="I348" t="s">
        <v>2256</v>
      </c>
      <c r="J348">
        <v>343000</v>
      </c>
      <c r="K348" t="s">
        <v>2488</v>
      </c>
      <c r="L348" t="s">
        <v>2249</v>
      </c>
      <c r="M348" t="s">
        <v>665</v>
      </c>
      <c r="N348" t="s">
        <v>39</v>
      </c>
      <c r="O348">
        <v>70000000</v>
      </c>
      <c r="P348">
        <v>223241637</v>
      </c>
      <c r="Q348" t="s">
        <v>29</v>
      </c>
      <c r="R348">
        <v>104</v>
      </c>
    </row>
    <row r="349" spans="1:18" x14ac:dyDescent="0.35">
      <c r="A349" t="s">
        <v>2489</v>
      </c>
      <c r="B349" t="s">
        <v>2490</v>
      </c>
      <c r="C349" t="s">
        <v>2491</v>
      </c>
      <c r="D349" t="s">
        <v>2492</v>
      </c>
      <c r="E349">
        <v>0.77777777777777701</v>
      </c>
      <c r="F349" t="s">
        <v>34</v>
      </c>
      <c r="G349" t="s">
        <v>66</v>
      </c>
      <c r="H349">
        <v>2008</v>
      </c>
      <c r="I349" t="s">
        <v>2296</v>
      </c>
      <c r="J349">
        <v>218000</v>
      </c>
      <c r="K349" t="s">
        <v>127</v>
      </c>
      <c r="L349" t="s">
        <v>128</v>
      </c>
      <c r="M349" t="s">
        <v>1177</v>
      </c>
      <c r="N349" t="s">
        <v>39</v>
      </c>
      <c r="O349">
        <v>70000000</v>
      </c>
      <c r="P349">
        <v>115900897</v>
      </c>
      <c r="Q349" t="s">
        <v>29</v>
      </c>
      <c r="R349">
        <v>128</v>
      </c>
    </row>
    <row r="350" spans="1:18" x14ac:dyDescent="0.35">
      <c r="A350" t="s">
        <v>2493</v>
      </c>
      <c r="B350" t="s">
        <v>2494</v>
      </c>
      <c r="C350" t="s">
        <v>2495</v>
      </c>
      <c r="D350" t="s">
        <v>2496</v>
      </c>
      <c r="E350">
        <v>0.40340909090909</v>
      </c>
      <c r="F350" t="s">
        <v>22</v>
      </c>
      <c r="G350" t="s">
        <v>35</v>
      </c>
      <c r="H350">
        <v>2008</v>
      </c>
      <c r="I350" t="s">
        <v>2497</v>
      </c>
      <c r="J350">
        <v>88000</v>
      </c>
      <c r="K350" t="s">
        <v>2498</v>
      </c>
      <c r="L350" t="s">
        <v>2498</v>
      </c>
      <c r="M350" t="s">
        <v>2499</v>
      </c>
      <c r="N350" t="s">
        <v>39</v>
      </c>
      <c r="O350">
        <v>20000000</v>
      </c>
      <c r="P350">
        <v>34816824</v>
      </c>
      <c r="Q350" t="s">
        <v>1697</v>
      </c>
      <c r="R350">
        <v>87</v>
      </c>
    </row>
    <row r="351" spans="1:18" x14ac:dyDescent="0.35">
      <c r="A351" t="s">
        <v>2500</v>
      </c>
      <c r="B351" t="s">
        <v>2501</v>
      </c>
      <c r="C351" t="s">
        <v>2502</v>
      </c>
      <c r="D351" t="s">
        <v>2503</v>
      </c>
      <c r="E351">
        <v>0.7</v>
      </c>
      <c r="F351" t="s">
        <v>22</v>
      </c>
      <c r="G351" t="s">
        <v>66</v>
      </c>
      <c r="H351">
        <v>2008</v>
      </c>
      <c r="I351" t="s">
        <v>2369</v>
      </c>
      <c r="J351">
        <v>65000</v>
      </c>
      <c r="K351" t="s">
        <v>2504</v>
      </c>
      <c r="L351" t="s">
        <v>2504</v>
      </c>
      <c r="M351" t="s">
        <v>2505</v>
      </c>
      <c r="N351" t="s">
        <v>39</v>
      </c>
      <c r="O351">
        <v>35000000</v>
      </c>
      <c r="P351">
        <v>71571300</v>
      </c>
      <c r="Q351" t="s">
        <v>95</v>
      </c>
      <c r="R351">
        <v>75</v>
      </c>
    </row>
    <row r="352" spans="1:18" x14ac:dyDescent="0.35">
      <c r="A352" t="s">
        <v>2506</v>
      </c>
      <c r="B352" t="s">
        <v>2507</v>
      </c>
      <c r="C352" t="s">
        <v>2508</v>
      </c>
      <c r="D352" t="s">
        <v>2509</v>
      </c>
      <c r="E352">
        <v>0.32</v>
      </c>
      <c r="F352" t="s">
        <v>22</v>
      </c>
      <c r="G352" t="s">
        <v>66</v>
      </c>
      <c r="H352">
        <v>2008</v>
      </c>
      <c r="I352" t="s">
        <v>2462</v>
      </c>
      <c r="J352">
        <v>292000</v>
      </c>
      <c r="K352" t="s">
        <v>200</v>
      </c>
      <c r="L352" t="s">
        <v>2510</v>
      </c>
      <c r="M352" t="s">
        <v>145</v>
      </c>
      <c r="N352" t="s">
        <v>39</v>
      </c>
      <c r="O352">
        <v>85000000</v>
      </c>
      <c r="P352">
        <v>225132113</v>
      </c>
      <c r="Q352" t="s">
        <v>130</v>
      </c>
      <c r="R352">
        <v>88</v>
      </c>
    </row>
    <row r="353" spans="1:18" x14ac:dyDescent="0.35">
      <c r="A353" t="s">
        <v>2511</v>
      </c>
      <c r="B353" t="s">
        <v>2512</v>
      </c>
      <c r="C353" t="s">
        <v>2513</v>
      </c>
      <c r="D353" t="s">
        <v>2514</v>
      </c>
      <c r="E353">
        <v>0.80701754385964897</v>
      </c>
      <c r="F353" t="s">
        <v>34</v>
      </c>
      <c r="G353" t="s">
        <v>91</v>
      </c>
      <c r="H353">
        <v>2008</v>
      </c>
      <c r="I353" t="s">
        <v>2515</v>
      </c>
      <c r="J353">
        <v>176000</v>
      </c>
      <c r="K353" t="s">
        <v>2516</v>
      </c>
      <c r="L353" t="s">
        <v>1966</v>
      </c>
      <c r="M353" t="s">
        <v>442</v>
      </c>
      <c r="N353" t="s">
        <v>28</v>
      </c>
      <c r="O353">
        <v>20000000</v>
      </c>
      <c r="P353">
        <v>64828421</v>
      </c>
      <c r="Q353" t="s">
        <v>2517</v>
      </c>
      <c r="R353">
        <v>111</v>
      </c>
    </row>
    <row r="354" spans="1:18" x14ac:dyDescent="0.35">
      <c r="A354" t="s">
        <v>2518</v>
      </c>
      <c r="B354" t="s">
        <v>2519</v>
      </c>
      <c r="C354" t="s">
        <v>2520</v>
      </c>
      <c r="D354" t="s">
        <v>2521</v>
      </c>
      <c r="E354">
        <v>0.670807453416149</v>
      </c>
      <c r="F354" t="s">
        <v>34</v>
      </c>
      <c r="G354" t="s">
        <v>66</v>
      </c>
      <c r="H354">
        <v>2008</v>
      </c>
      <c r="I354" t="s">
        <v>2522</v>
      </c>
      <c r="J354">
        <v>109000</v>
      </c>
      <c r="K354" t="s">
        <v>768</v>
      </c>
      <c r="L354" t="s">
        <v>2523</v>
      </c>
      <c r="M354" t="s">
        <v>138</v>
      </c>
      <c r="N354" t="s">
        <v>39</v>
      </c>
      <c r="O354">
        <v>20000000</v>
      </c>
      <c r="P354">
        <v>66476363</v>
      </c>
      <c r="Q354" t="s">
        <v>1287</v>
      </c>
      <c r="R354">
        <v>109</v>
      </c>
    </row>
    <row r="355" spans="1:18" x14ac:dyDescent="0.35">
      <c r="A355" t="s">
        <v>2524</v>
      </c>
      <c r="B355" t="s">
        <v>2525</v>
      </c>
      <c r="C355" t="s">
        <v>2526</v>
      </c>
      <c r="D355" t="s">
        <v>2527</v>
      </c>
      <c r="E355">
        <v>0.59615384615384603</v>
      </c>
      <c r="F355" t="s">
        <v>22</v>
      </c>
      <c r="G355" t="s">
        <v>66</v>
      </c>
      <c r="H355">
        <v>2008</v>
      </c>
      <c r="I355" t="s">
        <v>2528</v>
      </c>
      <c r="J355">
        <v>208000</v>
      </c>
      <c r="K355" t="s">
        <v>273</v>
      </c>
      <c r="L355" t="s">
        <v>2529</v>
      </c>
      <c r="M355" t="s">
        <v>38</v>
      </c>
      <c r="N355" t="s">
        <v>39</v>
      </c>
      <c r="O355">
        <v>80000000</v>
      </c>
      <c r="P355">
        <v>230685453</v>
      </c>
      <c r="Q355" t="s">
        <v>29</v>
      </c>
      <c r="R355">
        <v>110</v>
      </c>
    </row>
    <row r="356" spans="1:18" x14ac:dyDescent="0.35">
      <c r="A356" t="s">
        <v>2530</v>
      </c>
      <c r="B356" t="s">
        <v>2531</v>
      </c>
      <c r="C356" t="s">
        <v>2532</v>
      </c>
      <c r="D356" t="s">
        <v>2533</v>
      </c>
      <c r="E356">
        <v>0.56544502617800996</v>
      </c>
      <c r="F356" t="s">
        <v>34</v>
      </c>
      <c r="G356" t="s">
        <v>66</v>
      </c>
      <c r="H356">
        <v>2008</v>
      </c>
      <c r="I356" t="s">
        <v>2534</v>
      </c>
      <c r="J356">
        <v>61000</v>
      </c>
      <c r="K356" t="s">
        <v>181</v>
      </c>
      <c r="L356" t="s">
        <v>2535</v>
      </c>
      <c r="M356" t="s">
        <v>2536</v>
      </c>
      <c r="N356" t="s">
        <v>39</v>
      </c>
      <c r="O356">
        <v>35000000</v>
      </c>
      <c r="P356">
        <v>10161493</v>
      </c>
      <c r="Q356" t="s">
        <v>1697</v>
      </c>
      <c r="R356">
        <v>103</v>
      </c>
    </row>
    <row r="357" spans="1:18" x14ac:dyDescent="0.35">
      <c r="A357" t="s">
        <v>2537</v>
      </c>
      <c r="B357" t="s">
        <v>2538</v>
      </c>
      <c r="C357" t="s">
        <v>2539</v>
      </c>
      <c r="D357" t="s">
        <v>2540</v>
      </c>
      <c r="E357">
        <v>0.61870503597122295</v>
      </c>
      <c r="F357" t="s">
        <v>22</v>
      </c>
      <c r="G357" t="s">
        <v>35</v>
      </c>
      <c r="H357">
        <v>2008</v>
      </c>
      <c r="I357" t="s">
        <v>2541</v>
      </c>
      <c r="J357">
        <v>194000</v>
      </c>
      <c r="K357" t="s">
        <v>2542</v>
      </c>
      <c r="L357" t="s">
        <v>275</v>
      </c>
      <c r="M357" t="s">
        <v>275</v>
      </c>
      <c r="N357" t="s">
        <v>39</v>
      </c>
      <c r="O357">
        <v>90000000</v>
      </c>
      <c r="P357">
        <v>204313400</v>
      </c>
      <c r="Q357" t="s">
        <v>51</v>
      </c>
      <c r="R357">
        <v>113</v>
      </c>
    </row>
    <row r="358" spans="1:18" x14ac:dyDescent="0.35">
      <c r="A358" t="s">
        <v>2543</v>
      </c>
      <c r="B358" t="s">
        <v>2544</v>
      </c>
      <c r="C358" t="s">
        <v>2545</v>
      </c>
      <c r="D358" t="s">
        <v>2546</v>
      </c>
      <c r="E358">
        <v>0.5</v>
      </c>
      <c r="F358" t="s">
        <v>22</v>
      </c>
      <c r="G358" t="s">
        <v>66</v>
      </c>
      <c r="H358">
        <v>2008</v>
      </c>
      <c r="I358" t="s">
        <v>2398</v>
      </c>
      <c r="J358">
        <v>260000</v>
      </c>
      <c r="K358" t="s">
        <v>1218</v>
      </c>
      <c r="L358" t="s">
        <v>1218</v>
      </c>
      <c r="M358" t="s">
        <v>2547</v>
      </c>
      <c r="N358" t="s">
        <v>39</v>
      </c>
      <c r="O358">
        <v>85000000</v>
      </c>
      <c r="P358">
        <v>168319243</v>
      </c>
      <c r="Q358" t="s">
        <v>40</v>
      </c>
      <c r="R358">
        <v>120</v>
      </c>
    </row>
    <row r="359" spans="1:18" x14ac:dyDescent="0.35">
      <c r="A359" t="s">
        <v>2548</v>
      </c>
      <c r="B359" t="s">
        <v>2549</v>
      </c>
      <c r="C359" t="s">
        <v>2550</v>
      </c>
      <c r="D359" t="s">
        <v>2551</v>
      </c>
      <c r="E359">
        <v>0.62711864406779605</v>
      </c>
      <c r="F359" t="s">
        <v>34</v>
      </c>
      <c r="G359" t="s">
        <v>45</v>
      </c>
      <c r="H359">
        <v>2008</v>
      </c>
      <c r="I359" t="s">
        <v>2552</v>
      </c>
      <c r="J359">
        <v>86000</v>
      </c>
      <c r="K359" t="s">
        <v>2553</v>
      </c>
      <c r="L359" t="s">
        <v>2553</v>
      </c>
      <c r="M359" t="s">
        <v>693</v>
      </c>
      <c r="N359" t="s">
        <v>39</v>
      </c>
      <c r="O359">
        <v>20000000</v>
      </c>
      <c r="P359">
        <v>4658401</v>
      </c>
      <c r="Q359" t="s">
        <v>2217</v>
      </c>
      <c r="R359">
        <v>124</v>
      </c>
    </row>
    <row r="360" spans="1:18" x14ac:dyDescent="0.35">
      <c r="A360" t="s">
        <v>2554</v>
      </c>
      <c r="B360" t="s">
        <v>2555</v>
      </c>
      <c r="C360" t="s">
        <v>2556</v>
      </c>
      <c r="D360" t="s">
        <v>2557</v>
      </c>
      <c r="E360">
        <v>0.60264900662251597</v>
      </c>
      <c r="F360" t="s">
        <v>56</v>
      </c>
      <c r="G360" t="s">
        <v>35</v>
      </c>
      <c r="H360">
        <v>2008</v>
      </c>
      <c r="I360" t="s">
        <v>2275</v>
      </c>
      <c r="J360">
        <v>150000</v>
      </c>
      <c r="K360" t="s">
        <v>1203</v>
      </c>
      <c r="L360" t="s">
        <v>2558</v>
      </c>
      <c r="M360" t="s">
        <v>111</v>
      </c>
      <c r="N360" t="s">
        <v>39</v>
      </c>
      <c r="O360">
        <v>60000000</v>
      </c>
      <c r="P360">
        <v>255743093</v>
      </c>
      <c r="Q360" t="s">
        <v>324</v>
      </c>
      <c r="R360">
        <v>115</v>
      </c>
    </row>
    <row r="361" spans="1:18" x14ac:dyDescent="0.35">
      <c r="A361" t="s">
        <v>2559</v>
      </c>
      <c r="B361" t="s">
        <v>2560</v>
      </c>
      <c r="C361" t="s">
        <v>2561</v>
      </c>
      <c r="D361" t="s">
        <v>2562</v>
      </c>
      <c r="E361">
        <v>0.81818181818181801</v>
      </c>
      <c r="F361" t="s">
        <v>22</v>
      </c>
      <c r="G361" t="s">
        <v>66</v>
      </c>
      <c r="H361">
        <v>2008</v>
      </c>
      <c r="I361" t="s">
        <v>2563</v>
      </c>
      <c r="J361">
        <v>76000</v>
      </c>
      <c r="K361" t="s">
        <v>382</v>
      </c>
      <c r="L361" t="s">
        <v>2564</v>
      </c>
      <c r="M361" t="s">
        <v>193</v>
      </c>
      <c r="N361" t="s">
        <v>39</v>
      </c>
      <c r="O361">
        <v>70000000</v>
      </c>
      <c r="P361">
        <v>111231041</v>
      </c>
      <c r="Q361" t="s">
        <v>29</v>
      </c>
      <c r="R361">
        <v>112</v>
      </c>
    </row>
    <row r="362" spans="1:18" x14ac:dyDescent="0.35">
      <c r="A362" t="s">
        <v>2565</v>
      </c>
      <c r="B362" t="s">
        <v>2566</v>
      </c>
      <c r="C362" t="s">
        <v>2567</v>
      </c>
      <c r="D362" t="s">
        <v>2568</v>
      </c>
      <c r="E362">
        <v>0.79581151832460695</v>
      </c>
      <c r="F362" t="s">
        <v>22</v>
      </c>
      <c r="G362" t="s">
        <v>45</v>
      </c>
      <c r="H362">
        <v>2008</v>
      </c>
      <c r="I362" t="s">
        <v>2412</v>
      </c>
      <c r="J362">
        <v>25000</v>
      </c>
      <c r="K362" t="s">
        <v>2569</v>
      </c>
      <c r="L362" t="s">
        <v>2569</v>
      </c>
      <c r="M362" t="s">
        <v>2570</v>
      </c>
      <c r="N362" t="s">
        <v>39</v>
      </c>
      <c r="O362">
        <v>11000000</v>
      </c>
      <c r="P362">
        <v>39952437</v>
      </c>
      <c r="Q362" t="s">
        <v>1287</v>
      </c>
      <c r="R362">
        <v>114</v>
      </c>
    </row>
    <row r="363" spans="1:18" x14ac:dyDescent="0.35">
      <c r="A363" t="s">
        <v>2571</v>
      </c>
      <c r="B363" t="s">
        <v>2572</v>
      </c>
      <c r="C363" t="s">
        <v>2573</v>
      </c>
      <c r="D363" t="s">
        <v>2574</v>
      </c>
      <c r="E363">
        <v>0.8</v>
      </c>
      <c r="F363" t="s">
        <v>22</v>
      </c>
      <c r="G363" t="s">
        <v>35</v>
      </c>
      <c r="H363">
        <v>2008</v>
      </c>
      <c r="I363" t="s">
        <v>2575</v>
      </c>
      <c r="J363">
        <v>90000</v>
      </c>
      <c r="K363" t="s">
        <v>2576</v>
      </c>
      <c r="L363" t="s">
        <v>2577</v>
      </c>
      <c r="M363" t="s">
        <v>1753</v>
      </c>
      <c r="N363" t="s">
        <v>39</v>
      </c>
      <c r="O363">
        <v>10000000</v>
      </c>
      <c r="P363">
        <v>33556631</v>
      </c>
      <c r="Q363" t="s">
        <v>586</v>
      </c>
      <c r="R363">
        <v>90</v>
      </c>
    </row>
    <row r="364" spans="1:18" x14ac:dyDescent="0.35">
      <c r="A364" t="s">
        <v>2578</v>
      </c>
      <c r="B364" t="s">
        <v>2579</v>
      </c>
      <c r="C364" t="s">
        <v>2580</v>
      </c>
      <c r="D364" t="s">
        <v>2581</v>
      </c>
      <c r="E364">
        <v>0.5</v>
      </c>
      <c r="F364" t="s">
        <v>34</v>
      </c>
      <c r="G364" t="s">
        <v>66</v>
      </c>
      <c r="H364">
        <v>2008</v>
      </c>
      <c r="I364" t="s">
        <v>2376</v>
      </c>
      <c r="J364">
        <v>75000</v>
      </c>
      <c r="K364" t="s">
        <v>76</v>
      </c>
      <c r="L364" t="s">
        <v>76</v>
      </c>
      <c r="M364" t="s">
        <v>2582</v>
      </c>
      <c r="N364" t="s">
        <v>28</v>
      </c>
      <c r="O364">
        <v>30000000</v>
      </c>
      <c r="P364">
        <v>22472631</v>
      </c>
      <c r="Q364" t="s">
        <v>249</v>
      </c>
      <c r="R364">
        <v>105</v>
      </c>
    </row>
    <row r="365" spans="1:18" x14ac:dyDescent="0.35">
      <c r="A365" t="s">
        <v>2583</v>
      </c>
      <c r="B365" t="s">
        <v>2584</v>
      </c>
      <c r="C365" t="s">
        <v>2585</v>
      </c>
      <c r="D365" t="s">
        <v>2586</v>
      </c>
      <c r="E365">
        <v>0.58791208791208704</v>
      </c>
      <c r="F365" t="s">
        <v>22</v>
      </c>
      <c r="G365" t="s">
        <v>66</v>
      </c>
      <c r="H365">
        <v>2008</v>
      </c>
      <c r="I365" t="s">
        <v>2412</v>
      </c>
      <c r="J365">
        <v>123000</v>
      </c>
      <c r="K365" t="s">
        <v>2587</v>
      </c>
      <c r="L365" t="s">
        <v>2588</v>
      </c>
      <c r="M365" t="s">
        <v>299</v>
      </c>
      <c r="N365" t="s">
        <v>39</v>
      </c>
      <c r="O365">
        <v>35000000</v>
      </c>
      <c r="P365">
        <v>87066930</v>
      </c>
      <c r="Q365" t="s">
        <v>2589</v>
      </c>
      <c r="R365">
        <v>100</v>
      </c>
    </row>
    <row r="366" spans="1:18" x14ac:dyDescent="0.35">
      <c r="A366" t="s">
        <v>2590</v>
      </c>
      <c r="B366" t="s">
        <v>2591</v>
      </c>
      <c r="C366" t="s">
        <v>2592</v>
      </c>
      <c r="D366" t="s">
        <v>2593</v>
      </c>
      <c r="E366">
        <v>0.56666666666666599</v>
      </c>
      <c r="F366" t="s">
        <v>22</v>
      </c>
      <c r="G366" t="s">
        <v>45</v>
      </c>
      <c r="H366">
        <v>2008</v>
      </c>
      <c r="I366" t="s">
        <v>2438</v>
      </c>
      <c r="J366">
        <v>165000</v>
      </c>
      <c r="K366" t="s">
        <v>583</v>
      </c>
      <c r="L366" t="s">
        <v>2594</v>
      </c>
      <c r="M366" t="s">
        <v>138</v>
      </c>
      <c r="N366" t="s">
        <v>39</v>
      </c>
      <c r="O366">
        <v>80000000</v>
      </c>
      <c r="P366">
        <v>233093859</v>
      </c>
      <c r="Q366" t="s">
        <v>130</v>
      </c>
      <c r="R366">
        <v>104</v>
      </c>
    </row>
    <row r="367" spans="1:18" x14ac:dyDescent="0.35">
      <c r="A367" t="s">
        <v>2595</v>
      </c>
      <c r="B367" t="s">
        <v>2596</v>
      </c>
      <c r="C367" t="s">
        <v>2597</v>
      </c>
      <c r="D367" t="s">
        <v>2598</v>
      </c>
      <c r="E367">
        <v>0.52298850574712596</v>
      </c>
      <c r="F367" t="s">
        <v>22</v>
      </c>
      <c r="G367" t="s">
        <v>66</v>
      </c>
      <c r="H367">
        <v>2008</v>
      </c>
      <c r="I367" t="s">
        <v>2275</v>
      </c>
      <c r="J367">
        <v>60000</v>
      </c>
      <c r="K367" t="s">
        <v>93</v>
      </c>
      <c r="L367" t="s">
        <v>93</v>
      </c>
      <c r="M367" t="s">
        <v>2599</v>
      </c>
      <c r="N367" t="s">
        <v>39</v>
      </c>
      <c r="O367">
        <v>60000000</v>
      </c>
      <c r="P367">
        <v>39164441</v>
      </c>
      <c r="Q367" t="s">
        <v>1697</v>
      </c>
      <c r="R367">
        <v>103</v>
      </c>
    </row>
    <row r="368" spans="1:18" x14ac:dyDescent="0.35">
      <c r="A368" t="s">
        <v>2600</v>
      </c>
      <c r="B368" t="s">
        <v>2601</v>
      </c>
      <c r="C368" t="s">
        <v>2602</v>
      </c>
      <c r="D368" t="s">
        <v>2603</v>
      </c>
      <c r="E368">
        <v>0.66666666666666596</v>
      </c>
      <c r="F368" t="s">
        <v>22</v>
      </c>
      <c r="G368" t="s">
        <v>35</v>
      </c>
      <c r="H368">
        <v>2008</v>
      </c>
      <c r="I368" t="s">
        <v>2604</v>
      </c>
      <c r="J368">
        <v>71000</v>
      </c>
      <c r="K368" t="s">
        <v>2605</v>
      </c>
      <c r="L368" t="s">
        <v>2605</v>
      </c>
      <c r="M368" t="s">
        <v>2606</v>
      </c>
      <c r="N368" t="s">
        <v>39</v>
      </c>
      <c r="O368">
        <v>20000000</v>
      </c>
      <c r="P368">
        <v>27090159</v>
      </c>
      <c r="Q368" t="s">
        <v>1437</v>
      </c>
      <c r="R368">
        <v>102</v>
      </c>
    </row>
    <row r="369" spans="1:18" x14ac:dyDescent="0.35">
      <c r="A369" t="s">
        <v>2607</v>
      </c>
      <c r="B369" t="s">
        <v>2608</v>
      </c>
      <c r="C369" t="s">
        <v>2609</v>
      </c>
      <c r="D369" t="s">
        <v>2610</v>
      </c>
      <c r="E369">
        <v>0.92307692307692302</v>
      </c>
      <c r="F369" t="s">
        <v>22</v>
      </c>
      <c r="G369" t="s">
        <v>35</v>
      </c>
      <c r="H369">
        <v>2008</v>
      </c>
      <c r="I369" t="s">
        <v>2611</v>
      </c>
      <c r="J369">
        <v>16000</v>
      </c>
      <c r="K369" t="s">
        <v>2612</v>
      </c>
      <c r="L369" t="s">
        <v>2613</v>
      </c>
      <c r="M369" t="s">
        <v>2614</v>
      </c>
      <c r="N369" t="s">
        <v>39</v>
      </c>
      <c r="O369">
        <v>5000000</v>
      </c>
      <c r="P369">
        <v>4629770</v>
      </c>
      <c r="Q369" t="s">
        <v>2615</v>
      </c>
      <c r="R369">
        <v>110</v>
      </c>
    </row>
    <row r="370" spans="1:18" x14ac:dyDescent="0.35">
      <c r="A370" t="s">
        <v>2616</v>
      </c>
      <c r="B370" t="s">
        <v>2617</v>
      </c>
      <c r="C370" t="s">
        <v>2618</v>
      </c>
      <c r="D370" t="s">
        <v>2619</v>
      </c>
      <c r="E370">
        <v>0.79120879120879095</v>
      </c>
      <c r="F370" t="s">
        <v>22</v>
      </c>
      <c r="G370" t="s">
        <v>35</v>
      </c>
      <c r="H370">
        <v>2008</v>
      </c>
      <c r="I370" t="s">
        <v>2620</v>
      </c>
      <c r="J370">
        <v>37000</v>
      </c>
      <c r="K370" t="s">
        <v>2621</v>
      </c>
      <c r="L370" t="s">
        <v>2622</v>
      </c>
      <c r="M370" t="s">
        <v>2623</v>
      </c>
      <c r="N370" t="s">
        <v>39</v>
      </c>
      <c r="O370">
        <v>15000000</v>
      </c>
      <c r="P370">
        <v>8808935</v>
      </c>
      <c r="Q370" t="s">
        <v>1839</v>
      </c>
      <c r="R370">
        <v>102</v>
      </c>
    </row>
    <row r="371" spans="1:18" x14ac:dyDescent="0.35">
      <c r="A371" t="s">
        <v>2624</v>
      </c>
      <c r="B371" t="s">
        <v>2625</v>
      </c>
      <c r="C371" t="s">
        <v>2626</v>
      </c>
      <c r="D371" t="s">
        <v>829</v>
      </c>
      <c r="E371">
        <v>0</v>
      </c>
      <c r="F371" t="s">
        <v>34</v>
      </c>
      <c r="G371" t="s">
        <v>35</v>
      </c>
      <c r="H371">
        <v>2008</v>
      </c>
      <c r="I371" t="s">
        <v>2262</v>
      </c>
      <c r="J371">
        <v>80000</v>
      </c>
      <c r="K371" t="s">
        <v>2627</v>
      </c>
      <c r="L371" t="s">
        <v>2025</v>
      </c>
      <c r="M371" t="s">
        <v>1191</v>
      </c>
      <c r="N371" t="s">
        <v>39</v>
      </c>
      <c r="O371">
        <v>55000000</v>
      </c>
      <c r="P371">
        <v>44004502</v>
      </c>
      <c r="Q371" t="s">
        <v>112</v>
      </c>
      <c r="R371">
        <v>91</v>
      </c>
    </row>
    <row r="372" spans="1:18" x14ac:dyDescent="0.35">
      <c r="A372" t="s">
        <v>2628</v>
      </c>
      <c r="B372" t="s">
        <v>2629</v>
      </c>
      <c r="C372" t="s">
        <v>2630</v>
      </c>
      <c r="D372" t="s">
        <v>2631</v>
      </c>
      <c r="E372">
        <v>0.7</v>
      </c>
      <c r="F372" t="s">
        <v>34</v>
      </c>
      <c r="G372" t="s">
        <v>236</v>
      </c>
      <c r="H372">
        <v>2008</v>
      </c>
      <c r="I372" t="s">
        <v>2632</v>
      </c>
      <c r="J372">
        <v>24000</v>
      </c>
      <c r="K372" t="s">
        <v>431</v>
      </c>
      <c r="L372" t="s">
        <v>2633</v>
      </c>
      <c r="M372" t="s">
        <v>2634</v>
      </c>
      <c r="N372" t="s">
        <v>39</v>
      </c>
      <c r="O372">
        <v>8500000</v>
      </c>
      <c r="P372">
        <v>188126</v>
      </c>
      <c r="Q372" t="s">
        <v>434</v>
      </c>
      <c r="R372">
        <v>98</v>
      </c>
    </row>
    <row r="373" spans="1:18" x14ac:dyDescent="0.35">
      <c r="A373" t="s">
        <v>2635</v>
      </c>
      <c r="B373" t="s">
        <v>2636</v>
      </c>
      <c r="C373" t="s">
        <v>2637</v>
      </c>
      <c r="D373" t="s">
        <v>2638</v>
      </c>
      <c r="E373">
        <v>0.73863636363636298</v>
      </c>
      <c r="F373" t="s">
        <v>34</v>
      </c>
      <c r="G373" t="s">
        <v>66</v>
      </c>
      <c r="H373">
        <v>2008</v>
      </c>
      <c r="I373" t="s">
        <v>2639</v>
      </c>
      <c r="J373">
        <v>73000</v>
      </c>
      <c r="K373" t="s">
        <v>2640</v>
      </c>
      <c r="L373" t="s">
        <v>2641</v>
      </c>
      <c r="M373" t="s">
        <v>2642</v>
      </c>
      <c r="N373" t="s">
        <v>39</v>
      </c>
      <c r="O373">
        <v>50000000</v>
      </c>
      <c r="P373">
        <v>7034698</v>
      </c>
      <c r="Q373" t="s">
        <v>1445</v>
      </c>
      <c r="R373">
        <v>115</v>
      </c>
    </row>
    <row r="374" spans="1:18" x14ac:dyDescent="0.35">
      <c r="A374" t="s">
        <v>2643</v>
      </c>
      <c r="B374" t="s">
        <v>2644</v>
      </c>
      <c r="C374" t="s">
        <v>2645</v>
      </c>
      <c r="D374" t="s">
        <v>2646</v>
      </c>
      <c r="E374">
        <v>1</v>
      </c>
      <c r="F374" t="s">
        <v>34</v>
      </c>
      <c r="G374" t="s">
        <v>91</v>
      </c>
      <c r="H374">
        <v>2008</v>
      </c>
      <c r="I374" t="s">
        <v>2647</v>
      </c>
      <c r="J374">
        <v>118000</v>
      </c>
      <c r="K374" t="s">
        <v>2648</v>
      </c>
      <c r="L374" t="s">
        <v>2186</v>
      </c>
      <c r="M374" t="s">
        <v>2649</v>
      </c>
      <c r="N374" t="s">
        <v>362</v>
      </c>
      <c r="O374">
        <v>10800000</v>
      </c>
      <c r="P374">
        <v>113864059</v>
      </c>
      <c r="Q374" t="s">
        <v>434</v>
      </c>
      <c r="R374">
        <v>92</v>
      </c>
    </row>
    <row r="375" spans="1:18" x14ac:dyDescent="0.35">
      <c r="A375" t="s">
        <v>2650</v>
      </c>
      <c r="B375" t="s">
        <v>2651</v>
      </c>
      <c r="C375" t="s">
        <v>2652</v>
      </c>
      <c r="D375" t="s">
        <v>2653</v>
      </c>
      <c r="E375">
        <v>0.66666666666666596</v>
      </c>
      <c r="F375" t="s">
        <v>22</v>
      </c>
      <c r="G375" t="s">
        <v>35</v>
      </c>
      <c r="H375">
        <v>2008</v>
      </c>
      <c r="I375" t="s">
        <v>2515</v>
      </c>
      <c r="J375">
        <v>27000</v>
      </c>
      <c r="K375" t="s">
        <v>2654</v>
      </c>
      <c r="L375" t="s">
        <v>2655</v>
      </c>
      <c r="M375" t="s">
        <v>2656</v>
      </c>
      <c r="N375" t="s">
        <v>28</v>
      </c>
      <c r="P375">
        <v>16724933</v>
      </c>
      <c r="Q375" t="s">
        <v>61</v>
      </c>
      <c r="R375">
        <v>92</v>
      </c>
    </row>
    <row r="376" spans="1:18" x14ac:dyDescent="0.35">
      <c r="A376" t="s">
        <v>2657</v>
      </c>
      <c r="B376" t="s">
        <v>2658</v>
      </c>
      <c r="C376" t="s">
        <v>2659</v>
      </c>
      <c r="D376" t="s">
        <v>2660</v>
      </c>
      <c r="E376">
        <v>0.67222222222222205</v>
      </c>
      <c r="F376" t="s">
        <v>1067</v>
      </c>
      <c r="G376" t="s">
        <v>320</v>
      </c>
      <c r="H376">
        <v>2008</v>
      </c>
      <c r="I376" t="s">
        <v>2661</v>
      </c>
      <c r="J376">
        <v>68000</v>
      </c>
      <c r="K376" t="s">
        <v>2662</v>
      </c>
      <c r="L376" t="s">
        <v>2663</v>
      </c>
      <c r="M376" t="s">
        <v>2664</v>
      </c>
      <c r="N376" t="s">
        <v>576</v>
      </c>
      <c r="P376">
        <v>3185113</v>
      </c>
      <c r="Q376" t="s">
        <v>2665</v>
      </c>
      <c r="R376">
        <v>96</v>
      </c>
    </row>
    <row r="377" spans="1:18" x14ac:dyDescent="0.35">
      <c r="A377" t="s">
        <v>2666</v>
      </c>
      <c r="B377" t="s">
        <v>2667</v>
      </c>
      <c r="C377" t="s">
        <v>2668</v>
      </c>
      <c r="D377" t="s">
        <v>2669</v>
      </c>
      <c r="E377">
        <v>0.63841807909604498</v>
      </c>
      <c r="F377" t="s">
        <v>22</v>
      </c>
      <c r="G377" t="s">
        <v>35</v>
      </c>
      <c r="H377">
        <v>2008</v>
      </c>
      <c r="I377" t="s">
        <v>2243</v>
      </c>
      <c r="J377">
        <v>21000</v>
      </c>
      <c r="K377" t="s">
        <v>2670</v>
      </c>
      <c r="L377" t="s">
        <v>2670</v>
      </c>
      <c r="M377" t="s">
        <v>2671</v>
      </c>
      <c r="N377" t="s">
        <v>39</v>
      </c>
      <c r="O377">
        <v>16000000</v>
      </c>
      <c r="P377">
        <v>50007546</v>
      </c>
      <c r="Q377" t="s">
        <v>2672</v>
      </c>
      <c r="R377">
        <v>114</v>
      </c>
    </row>
    <row r="378" spans="1:18" x14ac:dyDescent="0.35">
      <c r="A378" t="s">
        <v>2673</v>
      </c>
      <c r="B378" t="s">
        <v>2674</v>
      </c>
      <c r="C378" t="s">
        <v>2675</v>
      </c>
      <c r="D378" t="s">
        <v>2676</v>
      </c>
      <c r="E378">
        <v>0.59842519685039297</v>
      </c>
      <c r="F378" t="s">
        <v>34</v>
      </c>
      <c r="G378" t="s">
        <v>35</v>
      </c>
      <c r="H378">
        <v>2008</v>
      </c>
      <c r="I378" t="s">
        <v>2677</v>
      </c>
      <c r="J378">
        <v>32000</v>
      </c>
      <c r="K378" t="s">
        <v>2678</v>
      </c>
      <c r="L378" t="s">
        <v>2678</v>
      </c>
      <c r="M378" t="s">
        <v>2679</v>
      </c>
      <c r="N378" t="s">
        <v>39</v>
      </c>
      <c r="O378">
        <v>3000000</v>
      </c>
      <c r="P378">
        <v>3982459</v>
      </c>
      <c r="Q378" t="s">
        <v>1287</v>
      </c>
      <c r="R378">
        <v>92</v>
      </c>
    </row>
    <row r="379" spans="1:18" x14ac:dyDescent="0.35">
      <c r="A379" t="s">
        <v>2680</v>
      </c>
      <c r="B379" t="s">
        <v>2681</v>
      </c>
      <c r="C379" t="s">
        <v>2682</v>
      </c>
      <c r="D379" t="s">
        <v>2683</v>
      </c>
      <c r="E379">
        <v>0.64285714285714202</v>
      </c>
      <c r="F379" t="s">
        <v>22</v>
      </c>
      <c r="G379" t="s">
        <v>45</v>
      </c>
      <c r="H379">
        <v>2008</v>
      </c>
      <c r="I379" t="s">
        <v>2275</v>
      </c>
      <c r="J379">
        <v>124000</v>
      </c>
      <c r="K379" t="s">
        <v>2684</v>
      </c>
      <c r="L379" t="s">
        <v>2684</v>
      </c>
      <c r="M379" t="s">
        <v>2685</v>
      </c>
      <c r="N379" t="s">
        <v>39</v>
      </c>
      <c r="O379">
        <v>20000000</v>
      </c>
      <c r="P379">
        <v>51699984</v>
      </c>
      <c r="Q379" t="s">
        <v>2686</v>
      </c>
      <c r="R379">
        <v>104</v>
      </c>
    </row>
    <row r="380" spans="1:18" x14ac:dyDescent="0.35">
      <c r="A380" t="s">
        <v>2687</v>
      </c>
      <c r="B380" t="s">
        <v>2688</v>
      </c>
      <c r="C380" t="s">
        <v>2689</v>
      </c>
      <c r="D380" t="s">
        <v>2690</v>
      </c>
      <c r="E380">
        <v>0.55000000000000004</v>
      </c>
      <c r="F380" t="s">
        <v>22</v>
      </c>
      <c r="G380" t="s">
        <v>66</v>
      </c>
      <c r="H380">
        <v>2008</v>
      </c>
      <c r="I380" t="s">
        <v>2515</v>
      </c>
      <c r="J380">
        <v>127000</v>
      </c>
      <c r="K380" t="s">
        <v>2691</v>
      </c>
      <c r="L380" t="s">
        <v>2691</v>
      </c>
      <c r="M380" t="s">
        <v>482</v>
      </c>
      <c r="N380" t="s">
        <v>39</v>
      </c>
      <c r="O380">
        <v>105000000</v>
      </c>
      <c r="P380">
        <v>269784201</v>
      </c>
      <c r="Q380" t="s">
        <v>29</v>
      </c>
      <c r="R380">
        <v>109</v>
      </c>
    </row>
    <row r="381" spans="1:18" x14ac:dyDescent="0.35">
      <c r="A381" t="s">
        <v>2692</v>
      </c>
      <c r="B381" t="s">
        <v>2693</v>
      </c>
      <c r="C381" t="s">
        <v>2694</v>
      </c>
      <c r="D381" t="s">
        <v>2695</v>
      </c>
      <c r="E381">
        <v>0.623188405797101</v>
      </c>
      <c r="F381" t="s">
        <v>34</v>
      </c>
      <c r="G381" t="s">
        <v>236</v>
      </c>
      <c r="H381">
        <v>2008</v>
      </c>
      <c r="I381" t="s">
        <v>2661</v>
      </c>
      <c r="J381">
        <v>61000</v>
      </c>
      <c r="K381" t="s">
        <v>2696</v>
      </c>
      <c r="L381" t="s">
        <v>2697</v>
      </c>
      <c r="M381" t="s">
        <v>2698</v>
      </c>
      <c r="N381" t="s">
        <v>39</v>
      </c>
      <c r="O381">
        <v>15000000</v>
      </c>
      <c r="P381">
        <v>3534313</v>
      </c>
      <c r="Q381" t="s">
        <v>2699</v>
      </c>
      <c r="R381">
        <v>100</v>
      </c>
    </row>
    <row r="382" spans="1:18" x14ac:dyDescent="0.35">
      <c r="A382" t="s">
        <v>2700</v>
      </c>
      <c r="B382" t="s">
        <v>2701</v>
      </c>
      <c r="C382" t="s">
        <v>2702</v>
      </c>
      <c r="D382" t="s">
        <v>2703</v>
      </c>
      <c r="E382">
        <v>0.71428571428571397</v>
      </c>
      <c r="F382" t="s">
        <v>22</v>
      </c>
      <c r="G382" t="s">
        <v>66</v>
      </c>
      <c r="H382">
        <v>2008</v>
      </c>
      <c r="I382" t="s">
        <v>2704</v>
      </c>
      <c r="J382">
        <v>59000</v>
      </c>
      <c r="K382" t="s">
        <v>2705</v>
      </c>
      <c r="L382" t="s">
        <v>2706</v>
      </c>
      <c r="M382" t="s">
        <v>111</v>
      </c>
      <c r="N382" t="s">
        <v>39</v>
      </c>
      <c r="O382">
        <v>40000000</v>
      </c>
      <c r="P382">
        <v>49944325</v>
      </c>
      <c r="Q382" t="s">
        <v>121</v>
      </c>
      <c r="R382">
        <v>110</v>
      </c>
    </row>
    <row r="383" spans="1:18" x14ac:dyDescent="0.35">
      <c r="A383" t="s">
        <v>2707</v>
      </c>
      <c r="B383" t="s">
        <v>2708</v>
      </c>
      <c r="C383" t="s">
        <v>2709</v>
      </c>
      <c r="D383" t="s">
        <v>2710</v>
      </c>
      <c r="E383">
        <v>0.88235294117647001</v>
      </c>
      <c r="F383" t="s">
        <v>22</v>
      </c>
      <c r="G383" t="s">
        <v>35</v>
      </c>
      <c r="H383">
        <v>2008</v>
      </c>
      <c r="I383" t="s">
        <v>2711</v>
      </c>
      <c r="J383">
        <v>69000</v>
      </c>
      <c r="K383" t="s">
        <v>2712</v>
      </c>
      <c r="L383" t="s">
        <v>2713</v>
      </c>
      <c r="M383" t="s">
        <v>2714</v>
      </c>
      <c r="N383" t="s">
        <v>39</v>
      </c>
      <c r="O383">
        <v>40000000</v>
      </c>
      <c r="P383">
        <v>106407672</v>
      </c>
      <c r="Q383" t="s">
        <v>51</v>
      </c>
      <c r="R383">
        <v>101</v>
      </c>
    </row>
    <row r="384" spans="1:18" x14ac:dyDescent="0.35">
      <c r="A384" t="s">
        <v>2715</v>
      </c>
      <c r="B384" t="s">
        <v>2716</v>
      </c>
      <c r="C384" t="s">
        <v>2717</v>
      </c>
      <c r="D384" t="s">
        <v>2718</v>
      </c>
      <c r="E384">
        <v>0.60869565217391297</v>
      </c>
      <c r="F384" t="s">
        <v>22</v>
      </c>
      <c r="G384" t="s">
        <v>35</v>
      </c>
      <c r="H384">
        <v>2008</v>
      </c>
      <c r="I384" t="s">
        <v>2719</v>
      </c>
      <c r="J384">
        <v>168000</v>
      </c>
      <c r="K384" t="s">
        <v>2720</v>
      </c>
      <c r="L384" t="s">
        <v>2721</v>
      </c>
      <c r="M384" t="s">
        <v>2722</v>
      </c>
      <c r="N384" t="s">
        <v>39</v>
      </c>
      <c r="O384">
        <v>35000000</v>
      </c>
      <c r="P384">
        <v>219375562</v>
      </c>
      <c r="Q384" t="s">
        <v>130</v>
      </c>
      <c r="R384">
        <v>99</v>
      </c>
    </row>
    <row r="385" spans="1:18" x14ac:dyDescent="0.35">
      <c r="A385" t="s">
        <v>2723</v>
      </c>
      <c r="B385" t="s">
        <v>2724</v>
      </c>
      <c r="C385" t="s">
        <v>2725</v>
      </c>
      <c r="D385" t="s">
        <v>2726</v>
      </c>
      <c r="E385">
        <v>0</v>
      </c>
      <c r="F385" t="s">
        <v>22</v>
      </c>
      <c r="G385" t="s">
        <v>66</v>
      </c>
      <c r="H385">
        <v>2008</v>
      </c>
      <c r="I385" t="s">
        <v>2727</v>
      </c>
      <c r="J385">
        <v>49000</v>
      </c>
      <c r="K385" t="s">
        <v>559</v>
      </c>
      <c r="L385" t="s">
        <v>559</v>
      </c>
      <c r="M385" t="s">
        <v>2728</v>
      </c>
      <c r="N385" t="s">
        <v>39</v>
      </c>
      <c r="O385">
        <v>20000000</v>
      </c>
      <c r="P385">
        <v>5530764</v>
      </c>
      <c r="Q385" t="s">
        <v>2729</v>
      </c>
      <c r="R385">
        <v>114</v>
      </c>
    </row>
    <row r="386" spans="1:18" x14ac:dyDescent="0.35">
      <c r="A386" t="s">
        <v>2730</v>
      </c>
      <c r="B386" t="s">
        <v>2731</v>
      </c>
      <c r="C386" t="s">
        <v>2732</v>
      </c>
      <c r="D386" t="s">
        <v>2733</v>
      </c>
      <c r="E386">
        <v>0.69886363636363602</v>
      </c>
      <c r="F386" t="s">
        <v>56</v>
      </c>
      <c r="G386" t="s">
        <v>23</v>
      </c>
      <c r="H386">
        <v>2008</v>
      </c>
      <c r="I386" t="s">
        <v>2734</v>
      </c>
      <c r="J386">
        <v>75000</v>
      </c>
      <c r="K386" t="s">
        <v>700</v>
      </c>
      <c r="L386" t="s">
        <v>2735</v>
      </c>
      <c r="M386" t="s">
        <v>2387</v>
      </c>
      <c r="N386" t="s">
        <v>505</v>
      </c>
      <c r="O386">
        <v>60000000</v>
      </c>
      <c r="P386">
        <v>62803180</v>
      </c>
      <c r="Q386" t="s">
        <v>112</v>
      </c>
      <c r="R386">
        <v>106</v>
      </c>
    </row>
    <row r="387" spans="1:18" x14ac:dyDescent="0.35">
      <c r="A387" t="s">
        <v>2736</v>
      </c>
      <c r="B387" t="s">
        <v>2737</v>
      </c>
      <c r="C387" t="s">
        <v>2738</v>
      </c>
      <c r="D387" t="s">
        <v>2739</v>
      </c>
      <c r="E387">
        <v>0.5</v>
      </c>
      <c r="F387" t="s">
        <v>34</v>
      </c>
      <c r="G387" t="s">
        <v>66</v>
      </c>
      <c r="H387">
        <v>2008</v>
      </c>
      <c r="I387" t="s">
        <v>2575</v>
      </c>
      <c r="J387">
        <v>59000</v>
      </c>
      <c r="K387" t="s">
        <v>2740</v>
      </c>
      <c r="L387" t="s">
        <v>2741</v>
      </c>
      <c r="M387" t="s">
        <v>2740</v>
      </c>
      <c r="N387" t="s">
        <v>39</v>
      </c>
      <c r="O387">
        <v>20000000</v>
      </c>
      <c r="P387">
        <v>27712362</v>
      </c>
      <c r="Q387" t="s">
        <v>112</v>
      </c>
      <c r="R387">
        <v>115</v>
      </c>
    </row>
    <row r="388" spans="1:18" x14ac:dyDescent="0.35">
      <c r="A388" t="s">
        <v>2742</v>
      </c>
      <c r="B388" t="s">
        <v>2743</v>
      </c>
      <c r="C388" t="s">
        <v>2744</v>
      </c>
      <c r="D388" t="s">
        <v>2745</v>
      </c>
      <c r="E388">
        <v>0.66666666666666596</v>
      </c>
      <c r="F388" t="s">
        <v>22</v>
      </c>
      <c r="G388" t="s">
        <v>66</v>
      </c>
      <c r="H388">
        <v>2008</v>
      </c>
      <c r="I388" t="s">
        <v>2746</v>
      </c>
      <c r="J388">
        <v>146000</v>
      </c>
      <c r="K388" t="s">
        <v>2747</v>
      </c>
      <c r="L388" t="s">
        <v>2748</v>
      </c>
      <c r="M388" t="s">
        <v>513</v>
      </c>
      <c r="N388" t="s">
        <v>39</v>
      </c>
      <c r="O388">
        <v>40000000</v>
      </c>
      <c r="P388">
        <v>152039882</v>
      </c>
      <c r="Q388" t="s">
        <v>51</v>
      </c>
      <c r="R388">
        <v>90</v>
      </c>
    </row>
    <row r="389" spans="1:18" x14ac:dyDescent="0.35">
      <c r="A389" t="s">
        <v>2749</v>
      </c>
      <c r="B389" t="s">
        <v>2750</v>
      </c>
      <c r="C389" t="s">
        <v>2751</v>
      </c>
      <c r="D389" t="s">
        <v>2752</v>
      </c>
      <c r="E389">
        <v>0.48447204968944102</v>
      </c>
      <c r="F389" t="s">
        <v>34</v>
      </c>
      <c r="G389" t="s">
        <v>91</v>
      </c>
      <c r="H389">
        <v>2008</v>
      </c>
      <c r="I389" t="s">
        <v>1709</v>
      </c>
      <c r="J389">
        <v>48000</v>
      </c>
      <c r="K389" t="s">
        <v>1938</v>
      </c>
      <c r="L389" t="s">
        <v>2753</v>
      </c>
      <c r="M389" t="s">
        <v>833</v>
      </c>
      <c r="N389" t="s">
        <v>39</v>
      </c>
      <c r="O389">
        <v>35000000</v>
      </c>
      <c r="P389">
        <v>52933513</v>
      </c>
      <c r="Q389" t="s">
        <v>586</v>
      </c>
      <c r="R389">
        <v>101</v>
      </c>
    </row>
    <row r="390" spans="1:18" x14ac:dyDescent="0.35">
      <c r="A390" t="s">
        <v>2754</v>
      </c>
      <c r="B390" t="s">
        <v>2755</v>
      </c>
      <c r="C390" t="s">
        <v>2756</v>
      </c>
      <c r="D390" t="s">
        <v>2757</v>
      </c>
      <c r="E390">
        <v>0.70748299319727803</v>
      </c>
      <c r="F390" t="s">
        <v>34</v>
      </c>
      <c r="G390" t="s">
        <v>66</v>
      </c>
      <c r="H390">
        <v>2008</v>
      </c>
      <c r="I390" t="s">
        <v>2758</v>
      </c>
      <c r="J390">
        <v>44000</v>
      </c>
      <c r="K390" t="s">
        <v>2759</v>
      </c>
      <c r="L390" t="s">
        <v>2759</v>
      </c>
      <c r="M390" t="s">
        <v>2114</v>
      </c>
      <c r="N390" t="s">
        <v>866</v>
      </c>
      <c r="P390">
        <v>129710514</v>
      </c>
      <c r="Q390" t="s">
        <v>2760</v>
      </c>
      <c r="R390">
        <v>148</v>
      </c>
    </row>
    <row r="391" spans="1:18" x14ac:dyDescent="0.35">
      <c r="A391" t="s">
        <v>2761</v>
      </c>
      <c r="B391" t="s">
        <v>2762</v>
      </c>
      <c r="C391" t="s">
        <v>2763</v>
      </c>
      <c r="D391" t="s">
        <v>2764</v>
      </c>
      <c r="E391">
        <v>0.84496124031007702</v>
      </c>
      <c r="F391" t="s">
        <v>34</v>
      </c>
      <c r="G391" t="s">
        <v>35</v>
      </c>
      <c r="H391">
        <v>2008</v>
      </c>
      <c r="I391" t="s">
        <v>2765</v>
      </c>
      <c r="J391">
        <v>70000</v>
      </c>
      <c r="K391" t="s">
        <v>2766</v>
      </c>
      <c r="L391" t="s">
        <v>2767</v>
      </c>
      <c r="M391" t="s">
        <v>2768</v>
      </c>
      <c r="N391" t="s">
        <v>39</v>
      </c>
      <c r="O391">
        <v>8000000</v>
      </c>
      <c r="P391">
        <v>16580250</v>
      </c>
      <c r="Q391" t="s">
        <v>2769</v>
      </c>
      <c r="R391">
        <v>91</v>
      </c>
    </row>
    <row r="392" spans="1:18" x14ac:dyDescent="0.35">
      <c r="A392" t="s">
        <v>2770</v>
      </c>
      <c r="B392" t="s">
        <v>2771</v>
      </c>
      <c r="C392" t="s">
        <v>2772</v>
      </c>
      <c r="D392" t="s">
        <v>2773</v>
      </c>
      <c r="E392">
        <v>0.74358974358974295</v>
      </c>
      <c r="F392" t="s">
        <v>34</v>
      </c>
      <c r="G392" t="s">
        <v>320</v>
      </c>
      <c r="H392">
        <v>2008</v>
      </c>
      <c r="I392" t="s">
        <v>2575</v>
      </c>
      <c r="J392">
        <v>68000</v>
      </c>
      <c r="K392" t="s">
        <v>2774</v>
      </c>
      <c r="L392" t="s">
        <v>2775</v>
      </c>
      <c r="M392" t="s">
        <v>1804</v>
      </c>
      <c r="N392" t="s">
        <v>28</v>
      </c>
      <c r="O392">
        <v>28000000</v>
      </c>
      <c r="P392">
        <v>19152009</v>
      </c>
      <c r="Q392" t="s">
        <v>2776</v>
      </c>
      <c r="R392">
        <v>110</v>
      </c>
    </row>
    <row r="393" spans="1:18" x14ac:dyDescent="0.35">
      <c r="A393" t="s">
        <v>2777</v>
      </c>
      <c r="B393" t="s">
        <v>2778</v>
      </c>
      <c r="C393" t="s">
        <v>2779</v>
      </c>
      <c r="D393" t="s">
        <v>2780</v>
      </c>
      <c r="E393">
        <v>0.73381294964028698</v>
      </c>
      <c r="F393" t="s">
        <v>22</v>
      </c>
      <c r="G393" t="s">
        <v>66</v>
      </c>
      <c r="H393">
        <v>2008</v>
      </c>
      <c r="I393" t="s">
        <v>2482</v>
      </c>
      <c r="J393">
        <v>160000</v>
      </c>
      <c r="K393" t="s">
        <v>2781</v>
      </c>
      <c r="L393" t="s">
        <v>441</v>
      </c>
      <c r="M393" t="s">
        <v>442</v>
      </c>
      <c r="N393" t="s">
        <v>50</v>
      </c>
      <c r="O393">
        <v>30000000</v>
      </c>
      <c r="P393">
        <v>108979549</v>
      </c>
      <c r="Q393" t="s">
        <v>443</v>
      </c>
      <c r="R393">
        <v>104</v>
      </c>
    </row>
    <row r="394" spans="1:18" x14ac:dyDescent="0.35">
      <c r="A394" t="s">
        <v>2782</v>
      </c>
      <c r="B394" t="s">
        <v>2783</v>
      </c>
      <c r="C394" t="s">
        <v>2784</v>
      </c>
      <c r="D394" t="s">
        <v>2785</v>
      </c>
      <c r="E394">
        <v>0.55445544554455395</v>
      </c>
      <c r="F394" t="s">
        <v>34</v>
      </c>
      <c r="G394" t="s">
        <v>236</v>
      </c>
      <c r="H394">
        <v>1980</v>
      </c>
      <c r="I394" t="s">
        <v>2786</v>
      </c>
      <c r="J394">
        <v>16000</v>
      </c>
      <c r="K394" t="s">
        <v>2787</v>
      </c>
      <c r="L394" t="s">
        <v>2788</v>
      </c>
      <c r="M394" t="s">
        <v>2789</v>
      </c>
      <c r="N394" t="s">
        <v>362</v>
      </c>
      <c r="P394">
        <v>14796236</v>
      </c>
      <c r="Q394" t="s">
        <v>2790</v>
      </c>
      <c r="R394">
        <v>92</v>
      </c>
    </row>
    <row r="395" spans="1:18" x14ac:dyDescent="0.35">
      <c r="A395" t="s">
        <v>2782</v>
      </c>
      <c r="B395" t="s">
        <v>2783</v>
      </c>
      <c r="C395" t="s">
        <v>2784</v>
      </c>
      <c r="D395" t="s">
        <v>2785</v>
      </c>
      <c r="E395">
        <v>0.55445544554455395</v>
      </c>
      <c r="F395" t="s">
        <v>22</v>
      </c>
      <c r="G395" t="s">
        <v>236</v>
      </c>
      <c r="H395">
        <v>2008</v>
      </c>
      <c r="I395" t="s">
        <v>2522</v>
      </c>
      <c r="J395">
        <v>35000</v>
      </c>
      <c r="K395" t="s">
        <v>2791</v>
      </c>
      <c r="L395" t="s">
        <v>1365</v>
      </c>
      <c r="M395" t="s">
        <v>2792</v>
      </c>
      <c r="N395" t="s">
        <v>39</v>
      </c>
      <c r="O395">
        <v>20000000</v>
      </c>
      <c r="P395">
        <v>57197876</v>
      </c>
      <c r="Q395" t="s">
        <v>586</v>
      </c>
      <c r="R395">
        <v>88</v>
      </c>
    </row>
    <row r="396" spans="1:18" x14ac:dyDescent="0.35">
      <c r="A396" t="s">
        <v>2793</v>
      </c>
      <c r="B396" t="s">
        <v>2794</v>
      </c>
      <c r="C396" t="s">
        <v>2795</v>
      </c>
      <c r="D396" t="s">
        <v>2796</v>
      </c>
      <c r="E396">
        <v>0.718518518518518</v>
      </c>
      <c r="F396" t="s">
        <v>34</v>
      </c>
      <c r="G396" t="s">
        <v>45</v>
      </c>
      <c r="H396">
        <v>2008</v>
      </c>
      <c r="I396" t="s">
        <v>2797</v>
      </c>
      <c r="J396">
        <v>48000</v>
      </c>
      <c r="K396" t="s">
        <v>2798</v>
      </c>
      <c r="L396" t="s">
        <v>2799</v>
      </c>
      <c r="M396" t="s">
        <v>1205</v>
      </c>
      <c r="N396" t="s">
        <v>39</v>
      </c>
      <c r="P396">
        <v>16937968</v>
      </c>
      <c r="Q396" t="s">
        <v>2800</v>
      </c>
      <c r="R396">
        <v>113</v>
      </c>
    </row>
    <row r="397" spans="1:18" x14ac:dyDescent="0.35">
      <c r="A397" t="s">
        <v>2801</v>
      </c>
      <c r="B397" t="s">
        <v>2802</v>
      </c>
      <c r="C397" t="s">
        <v>2803</v>
      </c>
      <c r="D397" t="s">
        <v>2804</v>
      </c>
      <c r="E397">
        <v>0.48979591836734598</v>
      </c>
      <c r="F397" t="s">
        <v>34</v>
      </c>
      <c r="G397" t="s">
        <v>91</v>
      </c>
      <c r="H397">
        <v>2008</v>
      </c>
      <c r="I397" t="s">
        <v>2243</v>
      </c>
      <c r="J397">
        <v>86000</v>
      </c>
      <c r="K397" t="s">
        <v>2805</v>
      </c>
      <c r="L397" t="s">
        <v>1321</v>
      </c>
      <c r="M397" t="s">
        <v>2806</v>
      </c>
      <c r="N397" t="s">
        <v>39</v>
      </c>
      <c r="O397">
        <v>60000000</v>
      </c>
      <c r="P397">
        <v>79498846</v>
      </c>
      <c r="Q397" t="s">
        <v>1619</v>
      </c>
      <c r="R397">
        <v>101</v>
      </c>
    </row>
    <row r="398" spans="1:18" x14ac:dyDescent="0.35">
      <c r="A398" t="s">
        <v>2807</v>
      </c>
      <c r="B398" t="s">
        <v>2808</v>
      </c>
      <c r="C398" t="s">
        <v>2809</v>
      </c>
      <c r="D398" t="s">
        <v>2810</v>
      </c>
      <c r="E398">
        <v>0.73913043478260798</v>
      </c>
      <c r="F398" t="s">
        <v>22</v>
      </c>
      <c r="G398" t="s">
        <v>35</v>
      </c>
      <c r="H398">
        <v>2008</v>
      </c>
      <c r="I398" t="s">
        <v>2356</v>
      </c>
      <c r="J398">
        <v>32000</v>
      </c>
      <c r="K398" t="s">
        <v>1975</v>
      </c>
      <c r="L398" t="s">
        <v>2811</v>
      </c>
      <c r="M398" t="s">
        <v>1975</v>
      </c>
      <c r="N398" t="s">
        <v>39</v>
      </c>
      <c r="O398">
        <v>58000000</v>
      </c>
      <c r="P398">
        <v>41319039</v>
      </c>
      <c r="Q398" t="s">
        <v>40</v>
      </c>
      <c r="R398">
        <v>114</v>
      </c>
    </row>
    <row r="399" spans="1:18" x14ac:dyDescent="0.35">
      <c r="A399" t="s">
        <v>2812</v>
      </c>
      <c r="B399" t="s">
        <v>2813</v>
      </c>
      <c r="C399" t="s">
        <v>2814</v>
      </c>
      <c r="D399" t="s">
        <v>2815</v>
      </c>
      <c r="E399">
        <v>0.54098360655737698</v>
      </c>
      <c r="F399" t="s">
        <v>22</v>
      </c>
      <c r="G399" t="s">
        <v>35</v>
      </c>
      <c r="H399">
        <v>2008</v>
      </c>
      <c r="I399" t="s">
        <v>1709</v>
      </c>
      <c r="J399">
        <v>103000</v>
      </c>
      <c r="K399" t="s">
        <v>2498</v>
      </c>
      <c r="L399" t="s">
        <v>2498</v>
      </c>
      <c r="M399" t="s">
        <v>2816</v>
      </c>
      <c r="N399" t="s">
        <v>39</v>
      </c>
      <c r="O399">
        <v>30000000</v>
      </c>
      <c r="P399">
        <v>85897593</v>
      </c>
      <c r="Q399" t="s">
        <v>203</v>
      </c>
      <c r="R399">
        <v>87</v>
      </c>
    </row>
    <row r="400" spans="1:18" x14ac:dyDescent="0.35">
      <c r="A400" t="s">
        <v>2817</v>
      </c>
      <c r="B400" t="s">
        <v>2818</v>
      </c>
      <c r="C400" t="s">
        <v>2819</v>
      </c>
      <c r="D400" t="s">
        <v>2820</v>
      </c>
      <c r="E400">
        <v>0.62874251497005895</v>
      </c>
      <c r="F400" t="s">
        <v>56</v>
      </c>
      <c r="G400" t="s">
        <v>406</v>
      </c>
      <c r="H400">
        <v>2008</v>
      </c>
      <c r="I400" t="s">
        <v>2821</v>
      </c>
      <c r="J400">
        <v>61000</v>
      </c>
      <c r="K400" t="s">
        <v>2822</v>
      </c>
      <c r="L400" t="s">
        <v>2823</v>
      </c>
      <c r="M400" t="s">
        <v>2824</v>
      </c>
      <c r="N400" t="s">
        <v>39</v>
      </c>
      <c r="O400">
        <v>8500000</v>
      </c>
      <c r="P400">
        <v>68282844</v>
      </c>
      <c r="Q400" t="s">
        <v>2825</v>
      </c>
      <c r="R400">
        <v>98</v>
      </c>
    </row>
    <row r="401" spans="1:18" x14ac:dyDescent="0.35">
      <c r="A401" t="s">
        <v>2826</v>
      </c>
      <c r="B401" t="s">
        <v>2827</v>
      </c>
      <c r="C401" t="s">
        <v>2828</v>
      </c>
      <c r="D401" t="s">
        <v>2829</v>
      </c>
      <c r="E401">
        <v>0.482517482517482</v>
      </c>
      <c r="F401" t="s">
        <v>34</v>
      </c>
      <c r="G401" t="s">
        <v>236</v>
      </c>
      <c r="H401">
        <v>2008</v>
      </c>
      <c r="I401" t="s">
        <v>2821</v>
      </c>
      <c r="J401">
        <v>104000</v>
      </c>
      <c r="K401" t="s">
        <v>1372</v>
      </c>
      <c r="L401" t="s">
        <v>1372</v>
      </c>
      <c r="M401" t="s">
        <v>2830</v>
      </c>
      <c r="N401" t="s">
        <v>39</v>
      </c>
      <c r="O401">
        <v>35000000</v>
      </c>
      <c r="P401">
        <v>78094714</v>
      </c>
      <c r="Q401" t="s">
        <v>203</v>
      </c>
      <c r="R401">
        <v>110</v>
      </c>
    </row>
    <row r="402" spans="1:18" x14ac:dyDescent="0.35">
      <c r="A402" t="s">
        <v>2831</v>
      </c>
      <c r="B402" t="s">
        <v>2832</v>
      </c>
      <c r="C402" t="s">
        <v>2833</v>
      </c>
      <c r="D402" t="s">
        <v>2834</v>
      </c>
      <c r="E402">
        <v>0.73684210526315697</v>
      </c>
      <c r="F402" t="s">
        <v>22</v>
      </c>
      <c r="G402" t="s">
        <v>35</v>
      </c>
      <c r="H402">
        <v>2008</v>
      </c>
      <c r="I402" t="s">
        <v>2835</v>
      </c>
      <c r="J402">
        <v>43000</v>
      </c>
      <c r="K402" t="s">
        <v>2836</v>
      </c>
      <c r="L402" t="s">
        <v>2836</v>
      </c>
      <c r="M402" t="s">
        <v>2837</v>
      </c>
      <c r="N402" t="s">
        <v>39</v>
      </c>
      <c r="O402">
        <v>30000000</v>
      </c>
      <c r="P402">
        <v>64444713</v>
      </c>
      <c r="Q402" t="s">
        <v>2838</v>
      </c>
      <c r="R402">
        <v>99</v>
      </c>
    </row>
    <row r="403" spans="1:18" x14ac:dyDescent="0.35">
      <c r="A403" t="s">
        <v>2839</v>
      </c>
      <c r="B403" t="s">
        <v>2840</v>
      </c>
      <c r="C403" t="s">
        <v>2841</v>
      </c>
      <c r="D403" t="s">
        <v>2842</v>
      </c>
      <c r="E403">
        <v>0.75903614457831303</v>
      </c>
      <c r="F403" t="s">
        <v>22</v>
      </c>
      <c r="G403" t="s">
        <v>45</v>
      </c>
      <c r="H403">
        <v>2009</v>
      </c>
      <c r="I403" t="s">
        <v>2843</v>
      </c>
      <c r="J403">
        <v>65000</v>
      </c>
      <c r="K403" t="s">
        <v>2844</v>
      </c>
      <c r="L403" t="s">
        <v>2845</v>
      </c>
      <c r="M403" t="s">
        <v>1830</v>
      </c>
      <c r="N403" t="s">
        <v>39</v>
      </c>
      <c r="O403">
        <v>15000000</v>
      </c>
      <c r="P403">
        <v>16691303</v>
      </c>
      <c r="Q403" t="s">
        <v>1287</v>
      </c>
      <c r="R403">
        <v>111</v>
      </c>
    </row>
    <row r="404" spans="1:18" x14ac:dyDescent="0.35">
      <c r="A404" t="s">
        <v>2846</v>
      </c>
      <c r="B404" t="s">
        <v>2847</v>
      </c>
      <c r="C404" t="s">
        <v>2848</v>
      </c>
      <c r="D404" t="s">
        <v>2849</v>
      </c>
      <c r="E404">
        <v>0.88636363636363602</v>
      </c>
      <c r="F404" t="s">
        <v>22</v>
      </c>
      <c r="G404" t="s">
        <v>35</v>
      </c>
      <c r="H404">
        <v>2009</v>
      </c>
      <c r="I404" t="s">
        <v>2850</v>
      </c>
      <c r="J404">
        <v>104000</v>
      </c>
      <c r="K404" t="s">
        <v>2851</v>
      </c>
      <c r="L404" t="s">
        <v>472</v>
      </c>
      <c r="M404" t="s">
        <v>2852</v>
      </c>
      <c r="N404" t="s">
        <v>39</v>
      </c>
      <c r="O404">
        <v>70000000</v>
      </c>
      <c r="P404">
        <v>171844840</v>
      </c>
      <c r="Q404" t="s">
        <v>40</v>
      </c>
      <c r="R404">
        <v>113</v>
      </c>
    </row>
    <row r="405" spans="1:18" x14ac:dyDescent="0.35">
      <c r="A405" t="s">
        <v>2853</v>
      </c>
      <c r="B405" t="s">
        <v>2854</v>
      </c>
      <c r="C405" t="s">
        <v>2855</v>
      </c>
      <c r="D405" t="s">
        <v>2856</v>
      </c>
      <c r="E405">
        <v>0.9375</v>
      </c>
      <c r="F405" t="s">
        <v>22</v>
      </c>
      <c r="G405" t="s">
        <v>45</v>
      </c>
      <c r="H405">
        <v>2009</v>
      </c>
      <c r="I405" t="s">
        <v>2857</v>
      </c>
      <c r="J405">
        <v>20000</v>
      </c>
      <c r="K405" t="s">
        <v>574</v>
      </c>
      <c r="L405" t="s">
        <v>574</v>
      </c>
      <c r="M405" t="s">
        <v>553</v>
      </c>
      <c r="N405" t="s">
        <v>576</v>
      </c>
      <c r="O405">
        <v>12000000</v>
      </c>
      <c r="P405">
        <v>1790061</v>
      </c>
      <c r="Q405" t="s">
        <v>2858</v>
      </c>
      <c r="R405">
        <v>111</v>
      </c>
    </row>
    <row r="406" spans="1:18" x14ac:dyDescent="0.35">
      <c r="A406" t="s">
        <v>2859</v>
      </c>
      <c r="B406" t="s">
        <v>2860</v>
      </c>
      <c r="C406" t="s">
        <v>2861</v>
      </c>
      <c r="D406" t="s">
        <v>2862</v>
      </c>
      <c r="E406">
        <v>0</v>
      </c>
      <c r="F406" t="s">
        <v>22</v>
      </c>
      <c r="G406" t="s">
        <v>236</v>
      </c>
      <c r="H406">
        <v>2009</v>
      </c>
      <c r="I406" t="s">
        <v>2863</v>
      </c>
      <c r="J406">
        <v>192000</v>
      </c>
      <c r="K406" t="s">
        <v>1789</v>
      </c>
      <c r="L406" t="s">
        <v>1789</v>
      </c>
      <c r="M406" t="s">
        <v>2864</v>
      </c>
      <c r="N406" t="s">
        <v>39</v>
      </c>
      <c r="O406">
        <v>30000000</v>
      </c>
      <c r="P406">
        <v>90842646</v>
      </c>
      <c r="Q406" t="s">
        <v>40</v>
      </c>
      <c r="R406">
        <v>99</v>
      </c>
    </row>
    <row r="407" spans="1:18" x14ac:dyDescent="0.35">
      <c r="A407" t="s">
        <v>2865</v>
      </c>
      <c r="B407" t="s">
        <v>2866</v>
      </c>
      <c r="C407" t="s">
        <v>2867</v>
      </c>
      <c r="D407" t="s">
        <v>2868</v>
      </c>
      <c r="E407">
        <v>0.73888888888888804</v>
      </c>
      <c r="F407" t="s">
        <v>34</v>
      </c>
      <c r="G407" t="s">
        <v>91</v>
      </c>
      <c r="H407">
        <v>2009</v>
      </c>
      <c r="I407" t="s">
        <v>2869</v>
      </c>
      <c r="J407">
        <v>211000</v>
      </c>
      <c r="K407" t="s">
        <v>2870</v>
      </c>
      <c r="L407" t="s">
        <v>2871</v>
      </c>
      <c r="M407" t="s">
        <v>2872</v>
      </c>
      <c r="N407" t="s">
        <v>2442</v>
      </c>
      <c r="O407">
        <v>13000000</v>
      </c>
      <c r="P407">
        <v>104414200</v>
      </c>
      <c r="Q407" t="s">
        <v>2873</v>
      </c>
      <c r="R407">
        <v>152</v>
      </c>
    </row>
    <row r="408" spans="1:18" x14ac:dyDescent="0.35">
      <c r="A408" t="s">
        <v>2865</v>
      </c>
      <c r="B408" t="s">
        <v>2866</v>
      </c>
      <c r="C408" t="s">
        <v>2867</v>
      </c>
      <c r="D408" t="s">
        <v>2868</v>
      </c>
      <c r="E408">
        <v>0.73888888888888804</v>
      </c>
      <c r="F408" t="s">
        <v>34</v>
      </c>
      <c r="G408" t="s">
        <v>91</v>
      </c>
      <c r="H408">
        <v>2011</v>
      </c>
      <c r="I408" t="s">
        <v>2874</v>
      </c>
      <c r="J408">
        <v>435000</v>
      </c>
      <c r="K408" t="s">
        <v>1744</v>
      </c>
      <c r="L408" t="s">
        <v>1783</v>
      </c>
      <c r="M408" t="s">
        <v>1212</v>
      </c>
      <c r="N408" t="s">
        <v>39</v>
      </c>
      <c r="O408">
        <v>90000000</v>
      </c>
      <c r="P408">
        <v>232617430</v>
      </c>
      <c r="Q408" t="s">
        <v>51</v>
      </c>
      <c r="R408">
        <v>158</v>
      </c>
    </row>
    <row r="409" spans="1:18" x14ac:dyDescent="0.35">
      <c r="A409" t="s">
        <v>2865</v>
      </c>
      <c r="B409" t="s">
        <v>2866</v>
      </c>
      <c r="C409" t="s">
        <v>2867</v>
      </c>
      <c r="D409" t="s">
        <v>2868</v>
      </c>
      <c r="E409">
        <v>0.73888888888888804</v>
      </c>
      <c r="F409" t="s">
        <v>34</v>
      </c>
      <c r="G409" t="s">
        <v>91</v>
      </c>
      <c r="H409">
        <v>2009</v>
      </c>
      <c r="I409" t="s">
        <v>2869</v>
      </c>
      <c r="J409">
        <v>211000</v>
      </c>
      <c r="K409" t="s">
        <v>2870</v>
      </c>
      <c r="L409" t="s">
        <v>2871</v>
      </c>
      <c r="M409" t="s">
        <v>2872</v>
      </c>
      <c r="N409" t="s">
        <v>2442</v>
      </c>
      <c r="O409">
        <v>13000000</v>
      </c>
      <c r="P409">
        <v>104414200</v>
      </c>
      <c r="Q409" t="s">
        <v>2873</v>
      </c>
      <c r="R409">
        <v>152</v>
      </c>
    </row>
    <row r="410" spans="1:18" x14ac:dyDescent="0.35">
      <c r="A410" t="s">
        <v>2865</v>
      </c>
      <c r="B410" t="s">
        <v>2866</v>
      </c>
      <c r="C410" t="s">
        <v>2867</v>
      </c>
      <c r="D410" t="s">
        <v>2868</v>
      </c>
      <c r="E410">
        <v>0.73888888888888804</v>
      </c>
      <c r="F410" t="s">
        <v>34</v>
      </c>
      <c r="G410" t="s">
        <v>91</v>
      </c>
      <c r="H410">
        <v>2011</v>
      </c>
      <c r="I410" t="s">
        <v>2874</v>
      </c>
      <c r="J410">
        <v>435000</v>
      </c>
      <c r="K410" t="s">
        <v>1744</v>
      </c>
      <c r="L410" t="s">
        <v>1783</v>
      </c>
      <c r="M410" t="s">
        <v>1212</v>
      </c>
      <c r="N410" t="s">
        <v>39</v>
      </c>
      <c r="O410">
        <v>90000000</v>
      </c>
      <c r="P410">
        <v>232617430</v>
      </c>
      <c r="Q410" t="s">
        <v>51</v>
      </c>
      <c r="R410">
        <v>158</v>
      </c>
    </row>
    <row r="411" spans="1:18" x14ac:dyDescent="0.35">
      <c r="A411" t="s">
        <v>2875</v>
      </c>
      <c r="B411" t="s">
        <v>2876</v>
      </c>
      <c r="C411" t="s">
        <v>2877</v>
      </c>
      <c r="D411" t="s">
        <v>2878</v>
      </c>
      <c r="E411">
        <v>0.61379310344827498</v>
      </c>
      <c r="F411" t="s">
        <v>34</v>
      </c>
      <c r="G411" t="s">
        <v>35</v>
      </c>
      <c r="H411">
        <v>2009</v>
      </c>
      <c r="I411" t="s">
        <v>2879</v>
      </c>
      <c r="J411">
        <v>46000</v>
      </c>
      <c r="K411" t="s">
        <v>1234</v>
      </c>
      <c r="L411" t="s">
        <v>1234</v>
      </c>
      <c r="M411" t="s">
        <v>2880</v>
      </c>
      <c r="N411" t="s">
        <v>39</v>
      </c>
      <c r="O411">
        <v>8000000</v>
      </c>
      <c r="P411">
        <v>10848783</v>
      </c>
      <c r="Q411" t="s">
        <v>2881</v>
      </c>
      <c r="R411">
        <v>92</v>
      </c>
    </row>
    <row r="412" spans="1:18" x14ac:dyDescent="0.35">
      <c r="A412" t="s">
        <v>2882</v>
      </c>
      <c r="B412" t="s">
        <v>2883</v>
      </c>
      <c r="C412" t="s">
        <v>2884</v>
      </c>
      <c r="D412" t="s">
        <v>2885</v>
      </c>
      <c r="E412">
        <v>0.64150943396226401</v>
      </c>
      <c r="F412" t="s">
        <v>34</v>
      </c>
      <c r="G412" t="s">
        <v>35</v>
      </c>
      <c r="H412">
        <v>2009</v>
      </c>
      <c r="I412" t="s">
        <v>2886</v>
      </c>
      <c r="J412">
        <v>129000</v>
      </c>
      <c r="K412" t="s">
        <v>2887</v>
      </c>
      <c r="L412" t="s">
        <v>2888</v>
      </c>
      <c r="M412" t="s">
        <v>410</v>
      </c>
      <c r="N412" t="s">
        <v>39</v>
      </c>
      <c r="O412">
        <v>25000000</v>
      </c>
      <c r="P412">
        <v>69095771</v>
      </c>
      <c r="Q412" t="s">
        <v>231</v>
      </c>
      <c r="R412">
        <v>94</v>
      </c>
    </row>
    <row r="413" spans="1:18" x14ac:dyDescent="0.35">
      <c r="A413" t="s">
        <v>2889</v>
      </c>
      <c r="B413" t="s">
        <v>2890</v>
      </c>
      <c r="C413" t="s">
        <v>2891</v>
      </c>
      <c r="D413" t="s">
        <v>2892</v>
      </c>
      <c r="E413">
        <v>0.65217391304347805</v>
      </c>
      <c r="F413" t="s">
        <v>22</v>
      </c>
      <c r="G413" t="s">
        <v>66</v>
      </c>
      <c r="H413">
        <v>2009</v>
      </c>
      <c r="I413" t="s">
        <v>2893</v>
      </c>
      <c r="J413">
        <v>68000</v>
      </c>
      <c r="K413" t="s">
        <v>2894</v>
      </c>
      <c r="L413" t="s">
        <v>2895</v>
      </c>
      <c r="M413" t="s">
        <v>1191</v>
      </c>
      <c r="N413" t="s">
        <v>39</v>
      </c>
      <c r="O413">
        <v>100000000</v>
      </c>
      <c r="P413">
        <v>68777554</v>
      </c>
      <c r="Q413" t="s">
        <v>40</v>
      </c>
      <c r="R413">
        <v>102</v>
      </c>
    </row>
    <row r="414" spans="1:18" x14ac:dyDescent="0.35">
      <c r="A414" t="s">
        <v>2896</v>
      </c>
      <c r="B414" t="s">
        <v>2897</v>
      </c>
      <c r="C414" t="s">
        <v>2898</v>
      </c>
      <c r="D414" t="s">
        <v>2899</v>
      </c>
      <c r="E414">
        <v>0.77884615384615297</v>
      </c>
      <c r="F414" t="s">
        <v>34</v>
      </c>
      <c r="G414" t="s">
        <v>45</v>
      </c>
      <c r="H414">
        <v>2009</v>
      </c>
      <c r="I414" t="s">
        <v>2900</v>
      </c>
      <c r="J414">
        <v>108000</v>
      </c>
      <c r="K414" t="s">
        <v>2901</v>
      </c>
      <c r="L414" t="s">
        <v>2902</v>
      </c>
      <c r="M414" t="s">
        <v>2903</v>
      </c>
      <c r="N414" t="s">
        <v>39</v>
      </c>
      <c r="O414">
        <v>7000000</v>
      </c>
      <c r="P414">
        <v>24964890</v>
      </c>
      <c r="Q414" t="s">
        <v>2904</v>
      </c>
      <c r="R414">
        <v>99</v>
      </c>
    </row>
    <row r="415" spans="1:18" x14ac:dyDescent="0.35">
      <c r="A415" t="s">
        <v>2905</v>
      </c>
      <c r="B415" t="s">
        <v>2906</v>
      </c>
      <c r="C415" t="s">
        <v>2907</v>
      </c>
      <c r="D415" t="s">
        <v>2908</v>
      </c>
      <c r="E415">
        <v>0.9375</v>
      </c>
      <c r="F415" t="s">
        <v>1094</v>
      </c>
      <c r="G415" t="s">
        <v>45</v>
      </c>
      <c r="H415">
        <v>2009</v>
      </c>
      <c r="I415" t="s">
        <v>2909</v>
      </c>
      <c r="J415">
        <v>1600</v>
      </c>
      <c r="K415" t="s">
        <v>2910</v>
      </c>
      <c r="L415" t="s">
        <v>2910</v>
      </c>
      <c r="M415" t="s">
        <v>2911</v>
      </c>
      <c r="N415" t="s">
        <v>39</v>
      </c>
      <c r="P415">
        <v>1808</v>
      </c>
      <c r="Q415" t="s">
        <v>2912</v>
      </c>
      <c r="R415">
        <v>99</v>
      </c>
    </row>
    <row r="416" spans="1:18" x14ac:dyDescent="0.35">
      <c r="A416" t="s">
        <v>2913</v>
      </c>
      <c r="B416" t="s">
        <v>2914</v>
      </c>
      <c r="C416" t="s">
        <v>2915</v>
      </c>
      <c r="D416" t="s">
        <v>2916</v>
      </c>
      <c r="E416">
        <v>0.75</v>
      </c>
      <c r="F416" t="s">
        <v>34</v>
      </c>
      <c r="G416" t="s">
        <v>35</v>
      </c>
      <c r="H416">
        <v>2009</v>
      </c>
      <c r="I416" t="s">
        <v>2917</v>
      </c>
      <c r="J416">
        <v>108000</v>
      </c>
      <c r="K416" t="s">
        <v>2918</v>
      </c>
      <c r="L416" t="s">
        <v>2918</v>
      </c>
      <c r="M416" t="s">
        <v>693</v>
      </c>
      <c r="N416" t="s">
        <v>28</v>
      </c>
      <c r="O416">
        <v>50000000</v>
      </c>
      <c r="P416">
        <v>36348784</v>
      </c>
      <c r="Q416" t="s">
        <v>40</v>
      </c>
      <c r="R416">
        <v>117</v>
      </c>
    </row>
    <row r="417" spans="1:18" x14ac:dyDescent="0.35">
      <c r="A417" t="s">
        <v>2919</v>
      </c>
      <c r="B417" t="s">
        <v>2920</v>
      </c>
      <c r="C417" t="s">
        <v>2921</v>
      </c>
      <c r="D417" t="s">
        <v>2922</v>
      </c>
      <c r="E417">
        <v>0.62643678160919503</v>
      </c>
      <c r="F417" t="s">
        <v>56</v>
      </c>
      <c r="G417" t="s">
        <v>66</v>
      </c>
      <c r="H417">
        <v>2009</v>
      </c>
      <c r="I417" t="s">
        <v>2923</v>
      </c>
      <c r="J417">
        <v>71000</v>
      </c>
      <c r="K417" t="s">
        <v>2924</v>
      </c>
      <c r="L417" t="s">
        <v>2925</v>
      </c>
      <c r="M417" t="s">
        <v>2926</v>
      </c>
      <c r="N417" t="s">
        <v>39</v>
      </c>
      <c r="O417">
        <v>30000000</v>
      </c>
      <c r="P417">
        <v>55720772</v>
      </c>
      <c r="Q417" t="s">
        <v>130</v>
      </c>
      <c r="R417">
        <v>85</v>
      </c>
    </row>
    <row r="418" spans="1:18" x14ac:dyDescent="0.35">
      <c r="A418" t="s">
        <v>2927</v>
      </c>
      <c r="B418" t="s">
        <v>2928</v>
      </c>
      <c r="C418" t="s">
        <v>2929</v>
      </c>
      <c r="D418" t="s">
        <v>2930</v>
      </c>
      <c r="E418">
        <v>0.8</v>
      </c>
      <c r="F418" t="s">
        <v>34</v>
      </c>
      <c r="G418" t="s">
        <v>35</v>
      </c>
      <c r="H418">
        <v>2009</v>
      </c>
      <c r="I418" t="s">
        <v>2931</v>
      </c>
      <c r="J418">
        <v>39000</v>
      </c>
      <c r="K418" t="s">
        <v>2932</v>
      </c>
      <c r="L418" t="s">
        <v>2933</v>
      </c>
      <c r="M418" t="s">
        <v>2934</v>
      </c>
      <c r="N418" t="s">
        <v>39</v>
      </c>
      <c r="P418">
        <v>12035862</v>
      </c>
      <c r="Q418" t="s">
        <v>2935</v>
      </c>
      <c r="R418">
        <v>97</v>
      </c>
    </row>
    <row r="419" spans="1:18" x14ac:dyDescent="0.35">
      <c r="A419" t="s">
        <v>2936</v>
      </c>
      <c r="B419" t="s">
        <v>2937</v>
      </c>
      <c r="C419" t="s">
        <v>2938</v>
      </c>
      <c r="D419" t="s">
        <v>2939</v>
      </c>
      <c r="E419">
        <v>0.62345679012345601</v>
      </c>
      <c r="F419" t="s">
        <v>34</v>
      </c>
      <c r="G419" t="s">
        <v>236</v>
      </c>
      <c r="H419">
        <v>2009</v>
      </c>
      <c r="I419" t="s">
        <v>2940</v>
      </c>
      <c r="J419">
        <v>81000</v>
      </c>
      <c r="K419" t="s">
        <v>2941</v>
      </c>
      <c r="L419" t="s">
        <v>2942</v>
      </c>
      <c r="M419" t="s">
        <v>2943</v>
      </c>
      <c r="N419" t="s">
        <v>39</v>
      </c>
      <c r="O419">
        <v>26000000</v>
      </c>
      <c r="P419">
        <v>28190603</v>
      </c>
      <c r="Q419" t="s">
        <v>1711</v>
      </c>
      <c r="R419">
        <v>109</v>
      </c>
    </row>
    <row r="420" spans="1:18" x14ac:dyDescent="0.35">
      <c r="A420" t="s">
        <v>2944</v>
      </c>
      <c r="B420" t="s">
        <v>2945</v>
      </c>
      <c r="C420" t="s">
        <v>2946</v>
      </c>
      <c r="D420" t="s">
        <v>2947</v>
      </c>
      <c r="E420">
        <v>0.78571428571428503</v>
      </c>
      <c r="F420" t="s">
        <v>34</v>
      </c>
      <c r="G420" t="s">
        <v>66</v>
      </c>
      <c r="H420">
        <v>2009</v>
      </c>
      <c r="I420" t="s">
        <v>2948</v>
      </c>
      <c r="J420">
        <v>189000</v>
      </c>
      <c r="K420" t="s">
        <v>755</v>
      </c>
      <c r="L420" t="s">
        <v>2949</v>
      </c>
      <c r="M420" t="s">
        <v>1322</v>
      </c>
      <c r="N420" t="s">
        <v>39</v>
      </c>
      <c r="O420">
        <v>100000000</v>
      </c>
      <c r="P420">
        <v>150166126</v>
      </c>
      <c r="Q420" t="s">
        <v>51</v>
      </c>
      <c r="R420">
        <v>106</v>
      </c>
    </row>
    <row r="421" spans="1:18" x14ac:dyDescent="0.35">
      <c r="A421" t="s">
        <v>2950</v>
      </c>
      <c r="B421" t="s">
        <v>2951</v>
      </c>
      <c r="C421" t="s">
        <v>2952</v>
      </c>
      <c r="D421" t="s">
        <v>2953</v>
      </c>
      <c r="E421">
        <v>0.88235294117647001</v>
      </c>
      <c r="F421" t="s">
        <v>34</v>
      </c>
      <c r="G421" t="s">
        <v>35</v>
      </c>
      <c r="H421">
        <v>2009</v>
      </c>
      <c r="I421" t="s">
        <v>2954</v>
      </c>
      <c r="J421">
        <v>88000</v>
      </c>
      <c r="K421" t="s">
        <v>1406</v>
      </c>
      <c r="L421" t="s">
        <v>1406</v>
      </c>
      <c r="M421" t="s">
        <v>2685</v>
      </c>
      <c r="N421" t="s">
        <v>39</v>
      </c>
      <c r="O421">
        <v>85000000</v>
      </c>
      <c r="P421">
        <v>219103655</v>
      </c>
      <c r="Q421" t="s">
        <v>40</v>
      </c>
      <c r="R421">
        <v>120</v>
      </c>
    </row>
    <row r="422" spans="1:18" x14ac:dyDescent="0.35">
      <c r="A422" t="s">
        <v>2955</v>
      </c>
      <c r="B422" t="s">
        <v>2956</v>
      </c>
      <c r="C422" t="s">
        <v>2957</v>
      </c>
      <c r="D422" t="s">
        <v>2958</v>
      </c>
      <c r="E422">
        <v>0.568965517241379</v>
      </c>
      <c r="F422" t="s">
        <v>34</v>
      </c>
      <c r="G422" t="s">
        <v>236</v>
      </c>
      <c r="H422">
        <v>1981</v>
      </c>
      <c r="I422" t="s">
        <v>2959</v>
      </c>
      <c r="J422">
        <v>77000</v>
      </c>
      <c r="K422" t="s">
        <v>2960</v>
      </c>
      <c r="L422" t="s">
        <v>247</v>
      </c>
      <c r="M422" t="s">
        <v>1920</v>
      </c>
      <c r="N422" t="s">
        <v>39</v>
      </c>
      <c r="O422">
        <v>2500000</v>
      </c>
      <c r="P422">
        <v>25533818</v>
      </c>
      <c r="Q422" t="s">
        <v>2961</v>
      </c>
      <c r="R422">
        <v>92</v>
      </c>
    </row>
    <row r="423" spans="1:18" x14ac:dyDescent="0.35">
      <c r="A423" t="s">
        <v>2955</v>
      </c>
      <c r="B423" t="s">
        <v>2956</v>
      </c>
      <c r="C423" t="s">
        <v>2957</v>
      </c>
      <c r="D423" t="s">
        <v>2958</v>
      </c>
      <c r="E423">
        <v>0.568965517241379</v>
      </c>
      <c r="F423" t="s">
        <v>34</v>
      </c>
      <c r="G423" t="s">
        <v>236</v>
      </c>
      <c r="H423">
        <v>2009</v>
      </c>
      <c r="I423" t="s">
        <v>2962</v>
      </c>
      <c r="J423">
        <v>50000</v>
      </c>
      <c r="K423" t="s">
        <v>375</v>
      </c>
      <c r="L423" t="s">
        <v>375</v>
      </c>
      <c r="M423" t="s">
        <v>1917</v>
      </c>
      <c r="N423" t="s">
        <v>39</v>
      </c>
      <c r="O423">
        <v>15000000</v>
      </c>
      <c r="P423">
        <v>39421467</v>
      </c>
      <c r="Q423" t="s">
        <v>95</v>
      </c>
      <c r="R423">
        <v>105</v>
      </c>
    </row>
    <row r="424" spans="1:18" x14ac:dyDescent="0.35">
      <c r="A424" t="s">
        <v>2963</v>
      </c>
      <c r="B424" t="s">
        <v>2964</v>
      </c>
      <c r="C424" t="s">
        <v>2965</v>
      </c>
      <c r="D424" t="s">
        <v>2966</v>
      </c>
      <c r="E424">
        <v>0.64754098360655699</v>
      </c>
      <c r="F424" t="s">
        <v>34</v>
      </c>
      <c r="G424" t="s">
        <v>45</v>
      </c>
      <c r="H424">
        <v>2009</v>
      </c>
      <c r="I424" t="s">
        <v>2967</v>
      </c>
      <c r="J424">
        <v>71000</v>
      </c>
      <c r="K424" t="s">
        <v>2968</v>
      </c>
      <c r="L424" t="s">
        <v>2969</v>
      </c>
      <c r="M424" t="s">
        <v>1264</v>
      </c>
      <c r="N424" t="s">
        <v>39</v>
      </c>
      <c r="O424">
        <v>14000000</v>
      </c>
      <c r="P424">
        <v>13657649</v>
      </c>
      <c r="Q424" t="s">
        <v>2970</v>
      </c>
      <c r="R424">
        <v>96</v>
      </c>
    </row>
    <row r="425" spans="1:18" x14ac:dyDescent="0.35">
      <c r="A425" t="s">
        <v>2971</v>
      </c>
      <c r="B425" t="s">
        <v>2972</v>
      </c>
      <c r="C425" t="s">
        <v>2973</v>
      </c>
      <c r="D425" t="s">
        <v>2974</v>
      </c>
      <c r="E425">
        <v>0.44444444444444398</v>
      </c>
      <c r="F425" t="s">
        <v>34</v>
      </c>
      <c r="G425" t="s">
        <v>23</v>
      </c>
      <c r="H425">
        <v>2009</v>
      </c>
      <c r="I425" t="s">
        <v>2975</v>
      </c>
      <c r="J425">
        <v>67000</v>
      </c>
      <c r="K425" t="s">
        <v>2976</v>
      </c>
      <c r="L425" t="s">
        <v>2976</v>
      </c>
      <c r="M425" t="s">
        <v>2728</v>
      </c>
      <c r="N425" t="s">
        <v>1220</v>
      </c>
      <c r="O425">
        <v>70000000</v>
      </c>
      <c r="P425">
        <v>39457342</v>
      </c>
      <c r="Q425" t="s">
        <v>2977</v>
      </c>
      <c r="R425">
        <v>127</v>
      </c>
    </row>
    <row r="426" spans="1:18" x14ac:dyDescent="0.35">
      <c r="A426" t="s">
        <v>2978</v>
      </c>
      <c r="B426" t="s">
        <v>2979</v>
      </c>
      <c r="C426" t="s">
        <v>2980</v>
      </c>
      <c r="D426" t="s">
        <v>2981</v>
      </c>
      <c r="E426">
        <v>0.68484848484848404</v>
      </c>
      <c r="F426" t="s">
        <v>34</v>
      </c>
      <c r="G426" t="s">
        <v>35</v>
      </c>
      <c r="H426">
        <v>2009</v>
      </c>
      <c r="I426" t="s">
        <v>2982</v>
      </c>
      <c r="J426">
        <v>39000</v>
      </c>
      <c r="K426" t="s">
        <v>2983</v>
      </c>
      <c r="L426" t="s">
        <v>2984</v>
      </c>
      <c r="M426" t="s">
        <v>2985</v>
      </c>
      <c r="N426" t="s">
        <v>39</v>
      </c>
      <c r="O426">
        <v>10000000</v>
      </c>
      <c r="P426">
        <v>7043835</v>
      </c>
      <c r="Q426" t="s">
        <v>2986</v>
      </c>
      <c r="R426">
        <v>96</v>
      </c>
    </row>
    <row r="427" spans="1:18" x14ac:dyDescent="0.35">
      <c r="A427" t="s">
        <v>2987</v>
      </c>
      <c r="B427" t="s">
        <v>2988</v>
      </c>
      <c r="C427" t="s">
        <v>2989</v>
      </c>
      <c r="D427" t="s">
        <v>2990</v>
      </c>
      <c r="E427">
        <v>0.67857142857142805</v>
      </c>
      <c r="F427" t="s">
        <v>34</v>
      </c>
      <c r="G427" t="s">
        <v>66</v>
      </c>
      <c r="H427">
        <v>2009</v>
      </c>
      <c r="I427" t="s">
        <v>2991</v>
      </c>
      <c r="J427">
        <v>124000</v>
      </c>
      <c r="K427" t="s">
        <v>2992</v>
      </c>
      <c r="L427" t="s">
        <v>2992</v>
      </c>
      <c r="M427" t="s">
        <v>248</v>
      </c>
      <c r="N427" t="s">
        <v>291</v>
      </c>
      <c r="O427">
        <v>20000000</v>
      </c>
      <c r="P427">
        <v>51417188</v>
      </c>
      <c r="Q427" t="s">
        <v>1697</v>
      </c>
      <c r="R427">
        <v>98</v>
      </c>
    </row>
    <row r="428" spans="1:18" x14ac:dyDescent="0.35">
      <c r="A428" t="s">
        <v>2993</v>
      </c>
      <c r="B428" t="s">
        <v>2994</v>
      </c>
      <c r="C428" t="s">
        <v>2995</v>
      </c>
      <c r="D428" t="s">
        <v>2996</v>
      </c>
      <c r="E428">
        <v>0.80838323353293395</v>
      </c>
      <c r="F428" t="s">
        <v>22</v>
      </c>
      <c r="G428" t="s">
        <v>45</v>
      </c>
      <c r="H428">
        <v>2009</v>
      </c>
      <c r="I428" t="s">
        <v>2900</v>
      </c>
      <c r="J428">
        <v>131000</v>
      </c>
      <c r="K428" t="s">
        <v>2997</v>
      </c>
      <c r="L428" t="s">
        <v>2998</v>
      </c>
      <c r="M428" t="s">
        <v>2999</v>
      </c>
      <c r="N428" t="s">
        <v>28</v>
      </c>
      <c r="O428">
        <v>7500000</v>
      </c>
      <c r="P428">
        <v>26096852</v>
      </c>
      <c r="Q428" t="s">
        <v>231</v>
      </c>
      <c r="R428">
        <v>100</v>
      </c>
    </row>
    <row r="429" spans="1:18" x14ac:dyDescent="0.35">
      <c r="A429" t="s">
        <v>3000</v>
      </c>
      <c r="B429" t="s">
        <v>3001</v>
      </c>
      <c r="C429" t="s">
        <v>3002</v>
      </c>
      <c r="D429" t="s">
        <v>3003</v>
      </c>
      <c r="E429">
        <v>0.71590909090909005</v>
      </c>
      <c r="F429" t="s">
        <v>34</v>
      </c>
      <c r="G429" t="s">
        <v>45</v>
      </c>
      <c r="H429">
        <v>2009</v>
      </c>
      <c r="I429" t="s">
        <v>2900</v>
      </c>
      <c r="J429">
        <v>86000</v>
      </c>
      <c r="K429" t="s">
        <v>3004</v>
      </c>
      <c r="L429" t="s">
        <v>3004</v>
      </c>
      <c r="M429" t="s">
        <v>3005</v>
      </c>
      <c r="N429" t="s">
        <v>39</v>
      </c>
      <c r="O429">
        <v>7000000</v>
      </c>
      <c r="P429">
        <v>47405566</v>
      </c>
      <c r="Q429" t="s">
        <v>1287</v>
      </c>
      <c r="R429">
        <v>112</v>
      </c>
    </row>
    <row r="430" spans="1:18" x14ac:dyDescent="0.35">
      <c r="A430" t="s">
        <v>3006</v>
      </c>
      <c r="B430" t="s">
        <v>3007</v>
      </c>
      <c r="C430" t="s">
        <v>3008</v>
      </c>
      <c r="D430" t="s">
        <v>3009</v>
      </c>
      <c r="E430">
        <v>0.62676056338028097</v>
      </c>
      <c r="F430" t="s">
        <v>34</v>
      </c>
      <c r="G430" t="s">
        <v>66</v>
      </c>
      <c r="H430">
        <v>2009</v>
      </c>
      <c r="I430" t="s">
        <v>2765</v>
      </c>
      <c r="J430">
        <v>143000</v>
      </c>
      <c r="K430" t="s">
        <v>3010</v>
      </c>
      <c r="L430" t="s">
        <v>3010</v>
      </c>
      <c r="M430" t="s">
        <v>442</v>
      </c>
      <c r="N430" t="s">
        <v>39</v>
      </c>
      <c r="O430">
        <v>20000000</v>
      </c>
      <c r="P430">
        <v>34572541</v>
      </c>
      <c r="Q430" t="s">
        <v>1697</v>
      </c>
      <c r="R430">
        <v>96</v>
      </c>
    </row>
    <row r="431" spans="1:18" x14ac:dyDescent="0.35">
      <c r="A431" t="s">
        <v>3011</v>
      </c>
      <c r="B431" t="s">
        <v>3012</v>
      </c>
      <c r="C431" t="s">
        <v>3013</v>
      </c>
      <c r="D431" t="s">
        <v>3014</v>
      </c>
      <c r="E431">
        <v>0.73214285714285698</v>
      </c>
      <c r="F431" t="s">
        <v>34</v>
      </c>
      <c r="G431" t="s">
        <v>66</v>
      </c>
      <c r="H431">
        <v>2009</v>
      </c>
      <c r="I431" t="s">
        <v>3015</v>
      </c>
      <c r="J431">
        <v>93000</v>
      </c>
      <c r="K431" t="s">
        <v>1434</v>
      </c>
      <c r="L431" t="s">
        <v>3016</v>
      </c>
      <c r="M431" t="s">
        <v>795</v>
      </c>
      <c r="N431" t="s">
        <v>39</v>
      </c>
      <c r="O431">
        <v>50000000</v>
      </c>
      <c r="P431">
        <v>60253843</v>
      </c>
      <c r="Q431" t="s">
        <v>51</v>
      </c>
      <c r="R431">
        <v>118</v>
      </c>
    </row>
    <row r="432" spans="1:18" x14ac:dyDescent="0.35">
      <c r="A432" t="s">
        <v>3017</v>
      </c>
      <c r="B432" t="s">
        <v>3018</v>
      </c>
      <c r="C432" t="s">
        <v>3019</v>
      </c>
      <c r="D432" t="s">
        <v>3020</v>
      </c>
      <c r="E432">
        <v>0.57894736842105199</v>
      </c>
      <c r="F432" t="s">
        <v>22</v>
      </c>
      <c r="G432" t="s">
        <v>45</v>
      </c>
      <c r="H432">
        <v>2009</v>
      </c>
      <c r="I432" t="s">
        <v>2303</v>
      </c>
      <c r="J432">
        <v>78000</v>
      </c>
      <c r="K432" t="s">
        <v>3021</v>
      </c>
      <c r="L432" t="s">
        <v>3022</v>
      </c>
      <c r="M432" t="s">
        <v>3023</v>
      </c>
      <c r="N432" t="s">
        <v>39</v>
      </c>
      <c r="P432">
        <v>41633384</v>
      </c>
      <c r="Q432" t="s">
        <v>216</v>
      </c>
      <c r="R432">
        <v>87</v>
      </c>
    </row>
    <row r="433" spans="1:18" x14ac:dyDescent="0.35">
      <c r="A433" t="s">
        <v>3024</v>
      </c>
      <c r="B433" t="s">
        <v>3025</v>
      </c>
      <c r="C433" t="s">
        <v>3026</v>
      </c>
      <c r="D433" t="s">
        <v>3027</v>
      </c>
      <c r="E433">
        <v>0.64705882352941102</v>
      </c>
      <c r="F433" t="s">
        <v>34</v>
      </c>
      <c r="G433" t="s">
        <v>236</v>
      </c>
      <c r="H433">
        <v>1981</v>
      </c>
      <c r="I433" t="s">
        <v>3028</v>
      </c>
      <c r="J433">
        <v>19000</v>
      </c>
      <c r="K433" t="s">
        <v>3029</v>
      </c>
      <c r="L433" t="s">
        <v>3030</v>
      </c>
      <c r="M433" t="s">
        <v>3031</v>
      </c>
      <c r="N433" t="s">
        <v>362</v>
      </c>
      <c r="P433">
        <v>5672031</v>
      </c>
      <c r="Q433" t="s">
        <v>3032</v>
      </c>
      <c r="R433">
        <v>90</v>
      </c>
    </row>
    <row r="434" spans="1:18" x14ac:dyDescent="0.35">
      <c r="A434" t="s">
        <v>3024</v>
      </c>
      <c r="B434" t="s">
        <v>3025</v>
      </c>
      <c r="C434" t="s">
        <v>3026</v>
      </c>
      <c r="D434" t="s">
        <v>3027</v>
      </c>
      <c r="E434">
        <v>0.64705882352941102</v>
      </c>
      <c r="F434" t="s">
        <v>34</v>
      </c>
      <c r="G434" t="s">
        <v>236</v>
      </c>
      <c r="H434">
        <v>2009</v>
      </c>
      <c r="I434" t="s">
        <v>2456</v>
      </c>
      <c r="J434">
        <v>55000</v>
      </c>
      <c r="K434" t="s">
        <v>3033</v>
      </c>
      <c r="L434" t="s">
        <v>3034</v>
      </c>
      <c r="M434" t="s">
        <v>3035</v>
      </c>
      <c r="N434" t="s">
        <v>39</v>
      </c>
      <c r="O434">
        <v>15000000</v>
      </c>
      <c r="P434">
        <v>100734718</v>
      </c>
      <c r="Q434" t="s">
        <v>1697</v>
      </c>
      <c r="R434">
        <v>101</v>
      </c>
    </row>
    <row r="435" spans="1:18" x14ac:dyDescent="0.35">
      <c r="A435" t="s">
        <v>3036</v>
      </c>
      <c r="B435" t="s">
        <v>3037</v>
      </c>
      <c r="C435" t="s">
        <v>3038</v>
      </c>
      <c r="D435" t="s">
        <v>3039</v>
      </c>
      <c r="E435">
        <v>0.75</v>
      </c>
      <c r="F435" t="s">
        <v>22</v>
      </c>
      <c r="G435" t="s">
        <v>320</v>
      </c>
      <c r="H435">
        <v>2009</v>
      </c>
      <c r="I435" t="s">
        <v>3040</v>
      </c>
      <c r="J435">
        <v>111000</v>
      </c>
      <c r="K435" t="s">
        <v>3041</v>
      </c>
      <c r="L435" t="s">
        <v>3041</v>
      </c>
      <c r="M435" t="s">
        <v>2768</v>
      </c>
      <c r="N435" t="s">
        <v>39</v>
      </c>
      <c r="O435">
        <v>40000000</v>
      </c>
      <c r="P435">
        <v>129540522</v>
      </c>
      <c r="Q435" t="s">
        <v>51</v>
      </c>
      <c r="R435">
        <v>123</v>
      </c>
    </row>
    <row r="436" spans="1:18" x14ac:dyDescent="0.35">
      <c r="A436" t="s">
        <v>3042</v>
      </c>
      <c r="B436" t="s">
        <v>3043</v>
      </c>
      <c r="C436" t="s">
        <v>3044</v>
      </c>
      <c r="D436" t="s">
        <v>3045</v>
      </c>
      <c r="E436">
        <v>0.75280898876404401</v>
      </c>
      <c r="F436" t="s">
        <v>56</v>
      </c>
      <c r="G436" t="s">
        <v>35</v>
      </c>
      <c r="H436">
        <v>2009</v>
      </c>
      <c r="I436" t="s">
        <v>3015</v>
      </c>
      <c r="J436">
        <v>76000</v>
      </c>
      <c r="K436" t="s">
        <v>3046</v>
      </c>
      <c r="L436" t="s">
        <v>3047</v>
      </c>
      <c r="M436" t="s">
        <v>3048</v>
      </c>
      <c r="N436" t="s">
        <v>39</v>
      </c>
      <c r="P436">
        <v>108394089</v>
      </c>
      <c r="Q436" t="s">
        <v>163</v>
      </c>
      <c r="R436">
        <v>104</v>
      </c>
    </row>
    <row r="437" spans="1:18" x14ac:dyDescent="0.35">
      <c r="A437" t="s">
        <v>3049</v>
      </c>
      <c r="B437" t="s">
        <v>3050</v>
      </c>
      <c r="C437" t="s">
        <v>3051</v>
      </c>
      <c r="D437" t="s">
        <v>3052</v>
      </c>
      <c r="E437">
        <v>0.77118644067796605</v>
      </c>
      <c r="F437" t="s">
        <v>56</v>
      </c>
      <c r="G437" t="s">
        <v>66</v>
      </c>
      <c r="H437">
        <v>2009</v>
      </c>
      <c r="I437" t="s">
        <v>3053</v>
      </c>
      <c r="J437">
        <v>57000</v>
      </c>
      <c r="K437" t="s">
        <v>1248</v>
      </c>
      <c r="L437" t="s">
        <v>3054</v>
      </c>
      <c r="M437" t="s">
        <v>3055</v>
      </c>
      <c r="N437" t="s">
        <v>39</v>
      </c>
      <c r="O437">
        <v>65000000</v>
      </c>
      <c r="P437">
        <v>106387141</v>
      </c>
      <c r="Q437" t="s">
        <v>363</v>
      </c>
      <c r="R437">
        <v>98</v>
      </c>
    </row>
    <row r="438" spans="1:18" x14ac:dyDescent="0.35">
      <c r="A438">
        <v>9</v>
      </c>
      <c r="B438" t="s">
        <v>3056</v>
      </c>
      <c r="C438" t="s">
        <v>3057</v>
      </c>
      <c r="D438" t="s">
        <v>3058</v>
      </c>
      <c r="E438">
        <v>0.69117647058823495</v>
      </c>
      <c r="F438" t="s">
        <v>22</v>
      </c>
      <c r="G438" t="s">
        <v>406</v>
      </c>
      <c r="H438">
        <v>2009</v>
      </c>
      <c r="I438" t="s">
        <v>3059</v>
      </c>
      <c r="J438">
        <v>135000</v>
      </c>
      <c r="K438" t="s">
        <v>3060</v>
      </c>
      <c r="L438" t="s">
        <v>3061</v>
      </c>
      <c r="M438" t="s">
        <v>182</v>
      </c>
      <c r="N438" t="s">
        <v>39</v>
      </c>
      <c r="O438">
        <v>30000000</v>
      </c>
      <c r="P438">
        <v>48428063</v>
      </c>
      <c r="Q438" t="s">
        <v>61</v>
      </c>
      <c r="R438">
        <v>79</v>
      </c>
    </row>
    <row r="439" spans="1:18" x14ac:dyDescent="0.35">
      <c r="A439" t="s">
        <v>3062</v>
      </c>
      <c r="B439" t="s">
        <v>3063</v>
      </c>
      <c r="C439" t="s">
        <v>3064</v>
      </c>
      <c r="D439" t="s">
        <v>3065</v>
      </c>
      <c r="E439">
        <v>0.5</v>
      </c>
      <c r="F439" t="s">
        <v>56</v>
      </c>
      <c r="G439" t="s">
        <v>320</v>
      </c>
      <c r="H439">
        <v>2009</v>
      </c>
      <c r="I439" t="s">
        <v>2991</v>
      </c>
      <c r="J439">
        <v>59000</v>
      </c>
      <c r="K439" t="s">
        <v>3066</v>
      </c>
      <c r="L439" t="s">
        <v>3067</v>
      </c>
      <c r="M439" t="s">
        <v>3068</v>
      </c>
      <c r="N439" t="s">
        <v>28</v>
      </c>
      <c r="O439">
        <v>35000000</v>
      </c>
      <c r="P439">
        <v>29196409</v>
      </c>
      <c r="Q439" t="s">
        <v>3069</v>
      </c>
      <c r="R439">
        <v>105</v>
      </c>
    </row>
    <row r="440" spans="1:18" x14ac:dyDescent="0.35">
      <c r="A440" t="s">
        <v>3070</v>
      </c>
      <c r="B440" t="s">
        <v>3071</v>
      </c>
      <c r="C440" t="s">
        <v>3072</v>
      </c>
      <c r="D440" t="s">
        <v>3073</v>
      </c>
      <c r="E440">
        <v>0.54166666666666596</v>
      </c>
      <c r="F440" t="s">
        <v>34</v>
      </c>
      <c r="G440" t="s">
        <v>45</v>
      </c>
      <c r="H440">
        <v>2009</v>
      </c>
      <c r="I440" t="s">
        <v>3074</v>
      </c>
      <c r="J440">
        <v>95000</v>
      </c>
      <c r="K440" t="s">
        <v>3075</v>
      </c>
      <c r="L440" t="s">
        <v>3075</v>
      </c>
      <c r="M440" t="s">
        <v>3076</v>
      </c>
      <c r="N440" t="s">
        <v>362</v>
      </c>
      <c r="O440">
        <v>30000000</v>
      </c>
      <c r="P440">
        <v>27127620</v>
      </c>
      <c r="Q440" t="s">
        <v>3077</v>
      </c>
      <c r="R440">
        <v>104</v>
      </c>
    </row>
    <row r="441" spans="1:18" x14ac:dyDescent="0.35">
      <c r="A441" t="s">
        <v>3078</v>
      </c>
      <c r="B441" t="s">
        <v>3079</v>
      </c>
      <c r="C441" t="s">
        <v>3080</v>
      </c>
      <c r="D441" t="s">
        <v>3081</v>
      </c>
      <c r="E441">
        <v>0.71523178807946997</v>
      </c>
      <c r="F441" t="s">
        <v>34</v>
      </c>
      <c r="G441" t="s">
        <v>91</v>
      </c>
      <c r="H441">
        <v>2009</v>
      </c>
      <c r="I441" t="s">
        <v>3082</v>
      </c>
      <c r="J441">
        <v>95000</v>
      </c>
      <c r="K441" t="s">
        <v>3083</v>
      </c>
      <c r="L441" t="s">
        <v>3084</v>
      </c>
      <c r="M441" t="s">
        <v>3085</v>
      </c>
      <c r="N441" t="s">
        <v>50</v>
      </c>
      <c r="O441">
        <v>13000000</v>
      </c>
      <c r="P441">
        <v>17874044</v>
      </c>
      <c r="Q441" t="s">
        <v>3086</v>
      </c>
      <c r="R441">
        <v>155</v>
      </c>
    </row>
    <row r="442" spans="1:18" x14ac:dyDescent="0.35">
      <c r="A442" t="s">
        <v>3087</v>
      </c>
      <c r="B442" t="s">
        <v>3088</v>
      </c>
      <c r="C442" t="s">
        <v>3089</v>
      </c>
      <c r="D442" t="s">
        <v>3090</v>
      </c>
      <c r="E442">
        <v>0.57692307692307598</v>
      </c>
      <c r="F442" t="s">
        <v>22</v>
      </c>
      <c r="G442" t="s">
        <v>45</v>
      </c>
      <c r="H442">
        <v>2009</v>
      </c>
      <c r="I442" t="s">
        <v>3091</v>
      </c>
      <c r="J442">
        <v>91000</v>
      </c>
      <c r="K442" t="s">
        <v>3092</v>
      </c>
      <c r="L442" t="s">
        <v>3093</v>
      </c>
      <c r="M442" t="s">
        <v>2722</v>
      </c>
      <c r="N442" t="s">
        <v>39</v>
      </c>
      <c r="O442">
        <v>30000000</v>
      </c>
      <c r="P442">
        <v>95714875</v>
      </c>
      <c r="Q442" t="s">
        <v>3094</v>
      </c>
      <c r="R442">
        <v>109</v>
      </c>
    </row>
    <row r="443" spans="1:18" x14ac:dyDescent="0.35">
      <c r="A443" t="s">
        <v>3095</v>
      </c>
      <c r="B443" t="s">
        <v>3096</v>
      </c>
      <c r="C443" t="s">
        <v>3097</v>
      </c>
      <c r="D443" t="s">
        <v>3098</v>
      </c>
      <c r="E443">
        <v>0.69411764705882295</v>
      </c>
      <c r="F443" t="s">
        <v>56</v>
      </c>
      <c r="G443" t="s">
        <v>35</v>
      </c>
      <c r="H443">
        <v>2009</v>
      </c>
      <c r="I443" t="s">
        <v>2288</v>
      </c>
      <c r="J443">
        <v>102000</v>
      </c>
      <c r="K443" t="s">
        <v>3099</v>
      </c>
      <c r="L443" t="s">
        <v>3100</v>
      </c>
      <c r="M443" t="s">
        <v>701</v>
      </c>
      <c r="N443" t="s">
        <v>39</v>
      </c>
      <c r="O443">
        <v>30000000</v>
      </c>
      <c r="P443">
        <v>115375850</v>
      </c>
      <c r="Q443" t="s">
        <v>324</v>
      </c>
      <c r="R443">
        <v>89</v>
      </c>
    </row>
    <row r="444" spans="1:18" x14ac:dyDescent="0.35">
      <c r="A444" t="s">
        <v>3101</v>
      </c>
      <c r="B444" t="s">
        <v>3102</v>
      </c>
      <c r="C444" t="s">
        <v>3103</v>
      </c>
      <c r="D444" t="s">
        <v>3104</v>
      </c>
      <c r="E444">
        <v>0.81818181818181801</v>
      </c>
      <c r="F444" t="s">
        <v>22</v>
      </c>
      <c r="G444" t="s">
        <v>66</v>
      </c>
      <c r="H444">
        <v>2009</v>
      </c>
      <c r="I444" t="s">
        <v>3105</v>
      </c>
      <c r="J444">
        <v>171000</v>
      </c>
      <c r="K444" t="s">
        <v>3106</v>
      </c>
      <c r="L444" t="s">
        <v>3107</v>
      </c>
      <c r="M444" t="s">
        <v>1797</v>
      </c>
      <c r="N444" t="s">
        <v>39</v>
      </c>
      <c r="O444">
        <v>80000000</v>
      </c>
      <c r="P444">
        <v>122444772</v>
      </c>
      <c r="Q444" t="s">
        <v>163</v>
      </c>
      <c r="R444">
        <v>89</v>
      </c>
    </row>
    <row r="445" spans="1:18" x14ac:dyDescent="0.35">
      <c r="A445" t="s">
        <v>3108</v>
      </c>
      <c r="B445" t="s">
        <v>3109</v>
      </c>
      <c r="C445" t="s">
        <v>3110</v>
      </c>
      <c r="D445" t="s">
        <v>3111</v>
      </c>
      <c r="E445">
        <v>0.61797752808988704</v>
      </c>
      <c r="F445" t="s">
        <v>1067</v>
      </c>
      <c r="G445" t="s">
        <v>66</v>
      </c>
      <c r="H445">
        <v>2009</v>
      </c>
      <c r="I445" t="s">
        <v>3112</v>
      </c>
      <c r="J445">
        <v>57000</v>
      </c>
      <c r="K445" t="s">
        <v>2476</v>
      </c>
      <c r="L445" t="s">
        <v>2476</v>
      </c>
      <c r="M445" t="s">
        <v>3113</v>
      </c>
      <c r="N445" t="s">
        <v>1071</v>
      </c>
      <c r="P445">
        <v>282737</v>
      </c>
      <c r="Q445" t="s">
        <v>231</v>
      </c>
      <c r="R445">
        <v>93</v>
      </c>
    </row>
    <row r="446" spans="1:18" x14ac:dyDescent="0.35">
      <c r="A446" t="s">
        <v>3114</v>
      </c>
      <c r="B446" t="s">
        <v>3115</v>
      </c>
      <c r="C446" t="s">
        <v>3116</v>
      </c>
      <c r="D446" t="s">
        <v>3117</v>
      </c>
      <c r="E446">
        <v>0.69325153374233095</v>
      </c>
      <c r="F446" t="s">
        <v>34</v>
      </c>
      <c r="G446" t="s">
        <v>35</v>
      </c>
      <c r="H446">
        <v>2009</v>
      </c>
      <c r="I446" t="s">
        <v>2310</v>
      </c>
      <c r="J446">
        <v>116000</v>
      </c>
      <c r="K446" t="s">
        <v>37</v>
      </c>
      <c r="L446" t="s">
        <v>37</v>
      </c>
      <c r="M446" t="s">
        <v>275</v>
      </c>
      <c r="N446" t="s">
        <v>39</v>
      </c>
      <c r="O446">
        <v>75000000</v>
      </c>
      <c r="P446">
        <v>71585235</v>
      </c>
      <c r="Q446" t="s">
        <v>40</v>
      </c>
      <c r="R446">
        <v>146</v>
      </c>
    </row>
    <row r="447" spans="1:18" x14ac:dyDescent="0.35">
      <c r="A447" t="s">
        <v>3118</v>
      </c>
      <c r="B447" t="s">
        <v>3119</v>
      </c>
      <c r="C447" t="s">
        <v>3120</v>
      </c>
      <c r="D447" t="s">
        <v>3121</v>
      </c>
      <c r="E447">
        <v>0.59064327485380097</v>
      </c>
      <c r="F447" t="s">
        <v>34</v>
      </c>
      <c r="G447" t="s">
        <v>236</v>
      </c>
      <c r="H447">
        <v>2009</v>
      </c>
      <c r="I447" t="s">
        <v>3122</v>
      </c>
      <c r="J447">
        <v>105000</v>
      </c>
      <c r="K447" t="s">
        <v>3123</v>
      </c>
      <c r="L447" t="s">
        <v>2186</v>
      </c>
      <c r="M447" t="s">
        <v>2187</v>
      </c>
      <c r="N447" t="s">
        <v>362</v>
      </c>
      <c r="O447">
        <v>11000000</v>
      </c>
      <c r="P447">
        <v>68234154</v>
      </c>
      <c r="Q447" t="s">
        <v>434</v>
      </c>
      <c r="R447">
        <v>90</v>
      </c>
    </row>
    <row r="448" spans="1:18" x14ac:dyDescent="0.35">
      <c r="A448" t="s">
        <v>3124</v>
      </c>
      <c r="B448" t="s">
        <v>3125</v>
      </c>
      <c r="C448" t="s">
        <v>3126</v>
      </c>
      <c r="D448" t="s">
        <v>3127</v>
      </c>
      <c r="E448">
        <v>0.63013698630136905</v>
      </c>
      <c r="F448" t="s">
        <v>1067</v>
      </c>
      <c r="G448" t="s">
        <v>45</v>
      </c>
      <c r="H448">
        <v>2009</v>
      </c>
      <c r="I448" t="s">
        <v>3128</v>
      </c>
      <c r="J448">
        <v>60000</v>
      </c>
      <c r="K448" t="s">
        <v>3129</v>
      </c>
      <c r="L448" t="s">
        <v>3129</v>
      </c>
      <c r="M448" t="s">
        <v>3130</v>
      </c>
      <c r="N448" t="s">
        <v>1494</v>
      </c>
      <c r="O448">
        <v>3000000</v>
      </c>
      <c r="P448">
        <v>2404300</v>
      </c>
      <c r="Q448" t="s">
        <v>231</v>
      </c>
      <c r="R448">
        <v>123</v>
      </c>
    </row>
    <row r="449" spans="1:18" x14ac:dyDescent="0.35">
      <c r="A449" t="s">
        <v>3131</v>
      </c>
      <c r="B449" t="s">
        <v>3132</v>
      </c>
      <c r="C449" t="s">
        <v>3133</v>
      </c>
      <c r="D449" t="s">
        <v>3134</v>
      </c>
      <c r="E449">
        <v>0.76119402985074602</v>
      </c>
      <c r="F449" t="s">
        <v>22</v>
      </c>
      <c r="G449" t="s">
        <v>66</v>
      </c>
      <c r="H449">
        <v>2009</v>
      </c>
      <c r="I449" t="s">
        <v>3135</v>
      </c>
      <c r="J449">
        <v>107000</v>
      </c>
      <c r="K449" t="s">
        <v>1443</v>
      </c>
      <c r="L449" t="s">
        <v>3136</v>
      </c>
      <c r="M449" t="s">
        <v>482</v>
      </c>
      <c r="N449" t="s">
        <v>39</v>
      </c>
      <c r="O449">
        <v>38000000</v>
      </c>
      <c r="P449">
        <v>48858618</v>
      </c>
      <c r="Q449" t="s">
        <v>982</v>
      </c>
      <c r="R449">
        <v>111</v>
      </c>
    </row>
    <row r="450" spans="1:18" x14ac:dyDescent="0.35">
      <c r="A450" t="s">
        <v>3137</v>
      </c>
      <c r="B450" t="s">
        <v>3138</v>
      </c>
      <c r="C450" t="s">
        <v>3139</v>
      </c>
      <c r="D450" t="s">
        <v>3140</v>
      </c>
      <c r="E450">
        <v>0.512820512820512</v>
      </c>
      <c r="F450" t="s">
        <v>34</v>
      </c>
      <c r="G450" t="s">
        <v>45</v>
      </c>
      <c r="H450">
        <v>2009</v>
      </c>
      <c r="I450" t="s">
        <v>3141</v>
      </c>
      <c r="J450">
        <v>37000</v>
      </c>
      <c r="K450" t="s">
        <v>3142</v>
      </c>
      <c r="L450" t="s">
        <v>3142</v>
      </c>
      <c r="M450" t="s">
        <v>781</v>
      </c>
      <c r="N450" t="s">
        <v>39</v>
      </c>
      <c r="O450">
        <v>4500000</v>
      </c>
      <c r="P450">
        <v>2425535</v>
      </c>
      <c r="Q450" t="s">
        <v>3143</v>
      </c>
      <c r="R450">
        <v>104</v>
      </c>
    </row>
    <row r="451" spans="1:18" x14ac:dyDescent="0.35">
      <c r="A451" t="s">
        <v>3144</v>
      </c>
      <c r="B451" t="s">
        <v>3145</v>
      </c>
      <c r="C451" t="s">
        <v>3146</v>
      </c>
      <c r="D451" t="s">
        <v>3147</v>
      </c>
      <c r="E451">
        <v>0.66666666666666596</v>
      </c>
      <c r="F451" t="s">
        <v>22</v>
      </c>
      <c r="G451" t="s">
        <v>45</v>
      </c>
      <c r="H451">
        <v>2009</v>
      </c>
      <c r="I451" t="s">
        <v>2954</v>
      </c>
      <c r="J451">
        <v>43000</v>
      </c>
      <c r="K451" t="s">
        <v>47</v>
      </c>
      <c r="L451" t="s">
        <v>3148</v>
      </c>
      <c r="M451" t="s">
        <v>840</v>
      </c>
      <c r="N451" t="s">
        <v>28</v>
      </c>
      <c r="O451">
        <v>80000000</v>
      </c>
      <c r="P451">
        <v>54004950</v>
      </c>
      <c r="Q451" t="s">
        <v>1445</v>
      </c>
      <c r="R451">
        <v>118</v>
      </c>
    </row>
    <row r="452" spans="1:18" x14ac:dyDescent="0.35">
      <c r="A452" t="s">
        <v>3149</v>
      </c>
      <c r="B452" t="s">
        <v>3150</v>
      </c>
      <c r="C452" t="s">
        <v>3151</v>
      </c>
      <c r="D452" t="s">
        <v>3152</v>
      </c>
      <c r="E452">
        <v>0.57954545454545403</v>
      </c>
      <c r="F452" t="s">
        <v>22</v>
      </c>
      <c r="G452" t="s">
        <v>45</v>
      </c>
      <c r="H452">
        <v>2009</v>
      </c>
      <c r="I452" t="s">
        <v>3153</v>
      </c>
      <c r="J452">
        <v>31000</v>
      </c>
      <c r="K452" t="s">
        <v>3154</v>
      </c>
      <c r="L452" t="s">
        <v>3155</v>
      </c>
      <c r="M452" t="s">
        <v>1546</v>
      </c>
      <c r="N452" t="s">
        <v>39</v>
      </c>
      <c r="O452">
        <v>20000000</v>
      </c>
      <c r="P452">
        <v>73830347</v>
      </c>
      <c r="Q452" t="s">
        <v>586</v>
      </c>
      <c r="R452">
        <v>108</v>
      </c>
    </row>
    <row r="453" spans="1:18" x14ac:dyDescent="0.35">
      <c r="A453" t="s">
        <v>3156</v>
      </c>
      <c r="B453" t="s">
        <v>3157</v>
      </c>
      <c r="C453" t="s">
        <v>3158</v>
      </c>
      <c r="D453" t="s">
        <v>3159</v>
      </c>
      <c r="E453">
        <v>0.71296296296296202</v>
      </c>
      <c r="F453" t="s">
        <v>56</v>
      </c>
      <c r="G453" t="s">
        <v>66</v>
      </c>
      <c r="H453">
        <v>2009</v>
      </c>
      <c r="I453" t="s">
        <v>2456</v>
      </c>
      <c r="J453">
        <v>105000</v>
      </c>
      <c r="K453" t="s">
        <v>1169</v>
      </c>
      <c r="L453" t="s">
        <v>3160</v>
      </c>
      <c r="M453" t="s">
        <v>3160</v>
      </c>
      <c r="N453" t="s">
        <v>39</v>
      </c>
      <c r="O453">
        <v>26000000</v>
      </c>
      <c r="P453">
        <v>183348429</v>
      </c>
      <c r="Q453" t="s">
        <v>51</v>
      </c>
      <c r="R453">
        <v>91</v>
      </c>
    </row>
    <row r="454" spans="1:18" x14ac:dyDescent="0.35">
      <c r="A454" t="s">
        <v>3161</v>
      </c>
      <c r="B454" t="s">
        <v>3162</v>
      </c>
      <c r="C454" t="s">
        <v>3163</v>
      </c>
      <c r="D454" t="s">
        <v>3164</v>
      </c>
      <c r="E454">
        <v>0.5859375</v>
      </c>
      <c r="F454" t="s">
        <v>22</v>
      </c>
      <c r="G454" t="s">
        <v>45</v>
      </c>
      <c r="H454">
        <v>2009</v>
      </c>
      <c r="I454" t="s">
        <v>2886</v>
      </c>
      <c r="J454">
        <v>90000</v>
      </c>
      <c r="K454" t="s">
        <v>756</v>
      </c>
      <c r="L454" t="s">
        <v>756</v>
      </c>
      <c r="M454" t="s">
        <v>2722</v>
      </c>
      <c r="N454" t="s">
        <v>39</v>
      </c>
      <c r="O454">
        <v>30000000</v>
      </c>
      <c r="P454">
        <v>33334176</v>
      </c>
      <c r="Q454" t="s">
        <v>29</v>
      </c>
      <c r="R454">
        <v>115</v>
      </c>
    </row>
    <row r="455" spans="1:18" x14ac:dyDescent="0.35">
      <c r="A455" t="s">
        <v>3165</v>
      </c>
      <c r="B455" t="s">
        <v>3166</v>
      </c>
      <c r="C455" t="s">
        <v>3167</v>
      </c>
      <c r="D455" t="s">
        <v>3168</v>
      </c>
      <c r="E455">
        <v>0.69306930693069302</v>
      </c>
      <c r="F455" t="s">
        <v>22</v>
      </c>
      <c r="G455" t="s">
        <v>45</v>
      </c>
      <c r="H455">
        <v>1990</v>
      </c>
      <c r="I455" t="s">
        <v>3169</v>
      </c>
      <c r="J455">
        <v>3700</v>
      </c>
      <c r="K455" t="s">
        <v>3170</v>
      </c>
      <c r="L455" t="s">
        <v>3171</v>
      </c>
      <c r="M455" t="s">
        <v>3172</v>
      </c>
      <c r="N455" t="s">
        <v>3173</v>
      </c>
      <c r="P455">
        <v>1745470</v>
      </c>
      <c r="Q455" t="s">
        <v>3174</v>
      </c>
      <c r="R455">
        <v>118</v>
      </c>
    </row>
    <row r="456" spans="1:18" x14ac:dyDescent="0.35">
      <c r="A456" t="s">
        <v>3165</v>
      </c>
      <c r="B456" t="s">
        <v>3166</v>
      </c>
      <c r="C456" t="s">
        <v>3167</v>
      </c>
      <c r="D456" t="s">
        <v>3168</v>
      </c>
      <c r="E456">
        <v>0.69306930693069302</v>
      </c>
      <c r="F456" t="s">
        <v>22</v>
      </c>
      <c r="G456" t="s">
        <v>23</v>
      </c>
      <c r="H456">
        <v>2009</v>
      </c>
      <c r="I456" t="s">
        <v>2758</v>
      </c>
      <c r="J456">
        <v>60000</v>
      </c>
      <c r="K456" t="s">
        <v>3175</v>
      </c>
      <c r="L456" t="s">
        <v>3175</v>
      </c>
      <c r="M456" t="s">
        <v>2806</v>
      </c>
      <c r="N456" t="s">
        <v>39</v>
      </c>
      <c r="O456">
        <v>21000000</v>
      </c>
      <c r="P456">
        <v>16443609</v>
      </c>
      <c r="Q456" t="s">
        <v>849</v>
      </c>
      <c r="R456">
        <v>99</v>
      </c>
    </row>
    <row r="457" spans="1:18" x14ac:dyDescent="0.35">
      <c r="A457" t="s">
        <v>3176</v>
      </c>
      <c r="B457" t="s">
        <v>3177</v>
      </c>
      <c r="C457" t="s">
        <v>3178</v>
      </c>
      <c r="D457" t="s">
        <v>438</v>
      </c>
      <c r="E457">
        <v>0</v>
      </c>
      <c r="F457" t="s">
        <v>22</v>
      </c>
      <c r="G457" t="s">
        <v>35</v>
      </c>
      <c r="H457">
        <v>2009</v>
      </c>
      <c r="I457" t="s">
        <v>3179</v>
      </c>
      <c r="J457">
        <v>34000</v>
      </c>
      <c r="K457" t="s">
        <v>398</v>
      </c>
      <c r="L457" t="s">
        <v>3180</v>
      </c>
      <c r="M457" t="s">
        <v>3181</v>
      </c>
      <c r="N457" t="s">
        <v>39</v>
      </c>
      <c r="O457">
        <v>18000000</v>
      </c>
      <c r="P457">
        <v>15821907</v>
      </c>
      <c r="Q457" t="s">
        <v>1839</v>
      </c>
      <c r="R457">
        <v>102</v>
      </c>
    </row>
    <row r="458" spans="1:18" x14ac:dyDescent="0.35">
      <c r="A458" t="s">
        <v>3182</v>
      </c>
      <c r="B458" t="s">
        <v>3183</v>
      </c>
      <c r="C458" t="s">
        <v>3184</v>
      </c>
      <c r="D458" t="s">
        <v>2205</v>
      </c>
      <c r="E458">
        <v>0.55921052631578905</v>
      </c>
      <c r="F458" t="s">
        <v>34</v>
      </c>
      <c r="G458" t="s">
        <v>45</v>
      </c>
      <c r="H458">
        <v>1991</v>
      </c>
      <c r="I458" t="s">
        <v>3185</v>
      </c>
      <c r="J458">
        <v>1100</v>
      </c>
      <c r="K458" t="s">
        <v>3186</v>
      </c>
      <c r="L458" t="s">
        <v>3187</v>
      </c>
      <c r="M458" t="s">
        <v>3188</v>
      </c>
      <c r="N458" t="s">
        <v>39</v>
      </c>
      <c r="P458">
        <v>1159578</v>
      </c>
      <c r="Q458" t="s">
        <v>3189</v>
      </c>
      <c r="R458">
        <v>83</v>
      </c>
    </row>
    <row r="459" spans="1:18" x14ac:dyDescent="0.35">
      <c r="A459" t="s">
        <v>3182</v>
      </c>
      <c r="B459" t="s">
        <v>3183</v>
      </c>
      <c r="C459" t="s">
        <v>3184</v>
      </c>
      <c r="D459" t="s">
        <v>2205</v>
      </c>
      <c r="E459">
        <v>0.55921052631578905</v>
      </c>
      <c r="F459" t="s">
        <v>22</v>
      </c>
      <c r="G459" t="s">
        <v>45</v>
      </c>
      <c r="H459">
        <v>2009</v>
      </c>
      <c r="I459" t="s">
        <v>2288</v>
      </c>
      <c r="J459">
        <v>50000</v>
      </c>
      <c r="K459" t="s">
        <v>2510</v>
      </c>
      <c r="L459" t="s">
        <v>2510</v>
      </c>
      <c r="M459" t="s">
        <v>3190</v>
      </c>
      <c r="N459" t="s">
        <v>39</v>
      </c>
      <c r="O459">
        <v>16000000</v>
      </c>
      <c r="P459">
        <v>76514050</v>
      </c>
      <c r="Q459" t="s">
        <v>249</v>
      </c>
      <c r="R459">
        <v>88</v>
      </c>
    </row>
    <row r="460" spans="1:18" x14ac:dyDescent="0.35">
      <c r="A460" t="s">
        <v>3191</v>
      </c>
      <c r="B460" t="s">
        <v>3192</v>
      </c>
      <c r="C460" t="s">
        <v>3193</v>
      </c>
      <c r="D460" t="s">
        <v>3194</v>
      </c>
      <c r="E460">
        <v>0.125</v>
      </c>
      <c r="F460" t="s">
        <v>34</v>
      </c>
      <c r="G460" t="s">
        <v>45</v>
      </c>
      <c r="H460">
        <v>2009</v>
      </c>
      <c r="I460" t="s">
        <v>3195</v>
      </c>
      <c r="J460">
        <v>44000</v>
      </c>
      <c r="K460" t="s">
        <v>3196</v>
      </c>
      <c r="L460" t="s">
        <v>3197</v>
      </c>
      <c r="M460" t="s">
        <v>1520</v>
      </c>
      <c r="N460" t="s">
        <v>1521</v>
      </c>
      <c r="O460">
        <v>5000000</v>
      </c>
      <c r="P460">
        <v>13085023</v>
      </c>
      <c r="Q460" t="s">
        <v>3198</v>
      </c>
      <c r="R460">
        <v>134</v>
      </c>
    </row>
    <row r="461" spans="1:18" x14ac:dyDescent="0.35">
      <c r="A461" t="s">
        <v>3199</v>
      </c>
      <c r="B461" t="s">
        <v>3200</v>
      </c>
      <c r="C461" t="s">
        <v>3201</v>
      </c>
      <c r="D461" t="s">
        <v>3202</v>
      </c>
      <c r="E461">
        <v>0.60402684563758302</v>
      </c>
      <c r="F461" t="s">
        <v>34</v>
      </c>
      <c r="G461" t="s">
        <v>320</v>
      </c>
      <c r="H461">
        <v>2009</v>
      </c>
      <c r="I461" t="s">
        <v>2456</v>
      </c>
      <c r="J461">
        <v>42000</v>
      </c>
      <c r="K461" t="s">
        <v>3203</v>
      </c>
      <c r="L461" t="s">
        <v>3204</v>
      </c>
      <c r="M461" t="s">
        <v>3205</v>
      </c>
      <c r="N461" t="s">
        <v>39</v>
      </c>
      <c r="O461">
        <v>20000000</v>
      </c>
      <c r="P461">
        <v>44420167</v>
      </c>
      <c r="Q461" t="s">
        <v>1287</v>
      </c>
      <c r="R461">
        <v>122</v>
      </c>
    </row>
    <row r="462" spans="1:18" x14ac:dyDescent="0.35">
      <c r="A462" t="s">
        <v>3206</v>
      </c>
      <c r="B462" t="s">
        <v>3207</v>
      </c>
      <c r="C462" t="s">
        <v>3208</v>
      </c>
      <c r="D462" t="s">
        <v>3209</v>
      </c>
      <c r="E462">
        <v>0.9375</v>
      </c>
      <c r="F462" t="s">
        <v>34</v>
      </c>
      <c r="G462" t="s">
        <v>35</v>
      </c>
      <c r="H462">
        <v>2009</v>
      </c>
      <c r="I462" t="s">
        <v>2758</v>
      </c>
      <c r="J462">
        <v>8000</v>
      </c>
      <c r="K462" t="s">
        <v>3210</v>
      </c>
      <c r="L462" t="s">
        <v>3211</v>
      </c>
      <c r="M462" t="s">
        <v>2671</v>
      </c>
      <c r="N462" t="s">
        <v>39</v>
      </c>
      <c r="P462">
        <v>348327</v>
      </c>
      <c r="Q462" t="s">
        <v>3212</v>
      </c>
      <c r="R462">
        <v>81</v>
      </c>
    </row>
    <row r="463" spans="1:18" x14ac:dyDescent="0.35">
      <c r="A463" t="s">
        <v>3213</v>
      </c>
      <c r="B463" t="s">
        <v>3214</v>
      </c>
      <c r="C463" t="s">
        <v>3215</v>
      </c>
      <c r="D463" t="s">
        <v>3216</v>
      </c>
      <c r="E463">
        <v>0.67701863354037195</v>
      </c>
      <c r="F463" t="s">
        <v>22</v>
      </c>
      <c r="G463" t="s">
        <v>35</v>
      </c>
      <c r="H463">
        <v>2009</v>
      </c>
      <c r="I463" t="s">
        <v>2879</v>
      </c>
      <c r="J463">
        <v>40000</v>
      </c>
      <c r="K463" t="s">
        <v>3217</v>
      </c>
      <c r="L463" t="s">
        <v>3218</v>
      </c>
      <c r="M463" t="s">
        <v>2194</v>
      </c>
      <c r="N463" t="s">
        <v>39</v>
      </c>
      <c r="O463">
        <v>15000000</v>
      </c>
      <c r="P463">
        <v>40105542</v>
      </c>
      <c r="Q463" t="s">
        <v>324</v>
      </c>
      <c r="R463">
        <v>99</v>
      </c>
    </row>
    <row r="464" spans="1:18" x14ac:dyDescent="0.35">
      <c r="A464" t="s">
        <v>3219</v>
      </c>
      <c r="B464" t="s">
        <v>3220</v>
      </c>
      <c r="C464" t="s">
        <v>3221</v>
      </c>
      <c r="D464" t="s">
        <v>3222</v>
      </c>
      <c r="E464">
        <v>0.81052631578947298</v>
      </c>
      <c r="F464" t="s">
        <v>56</v>
      </c>
      <c r="G464" t="s">
        <v>35</v>
      </c>
      <c r="H464">
        <v>2009</v>
      </c>
      <c r="I464" t="s">
        <v>3223</v>
      </c>
      <c r="J464">
        <v>37000</v>
      </c>
      <c r="K464" t="s">
        <v>2225</v>
      </c>
      <c r="L464" t="s">
        <v>3224</v>
      </c>
      <c r="M464" t="s">
        <v>1479</v>
      </c>
      <c r="N464" t="s">
        <v>39</v>
      </c>
      <c r="O464">
        <v>35000000</v>
      </c>
      <c r="P464">
        <v>96753696</v>
      </c>
      <c r="Q464" t="s">
        <v>363</v>
      </c>
      <c r="R464">
        <v>88</v>
      </c>
    </row>
    <row r="465" spans="1:18" x14ac:dyDescent="0.35">
      <c r="A465" t="s">
        <v>3225</v>
      </c>
      <c r="B465" t="s">
        <v>3226</v>
      </c>
      <c r="C465" t="s">
        <v>3227</v>
      </c>
      <c r="D465" t="s">
        <v>3228</v>
      </c>
      <c r="E465">
        <v>0.59090909090909005</v>
      </c>
      <c r="F465" t="s">
        <v>34</v>
      </c>
      <c r="G465" t="s">
        <v>320</v>
      </c>
      <c r="H465">
        <v>2009</v>
      </c>
      <c r="I465" t="s">
        <v>3229</v>
      </c>
      <c r="J465">
        <v>36000</v>
      </c>
      <c r="K465" t="s">
        <v>3230</v>
      </c>
      <c r="L465" t="s">
        <v>3231</v>
      </c>
      <c r="M465" t="s">
        <v>3232</v>
      </c>
      <c r="N465" t="s">
        <v>28</v>
      </c>
      <c r="P465">
        <v>6577779</v>
      </c>
      <c r="Q465" t="s">
        <v>3233</v>
      </c>
      <c r="R465">
        <v>98</v>
      </c>
    </row>
    <row r="466" spans="1:18" x14ac:dyDescent="0.35">
      <c r="A466" t="s">
        <v>3234</v>
      </c>
      <c r="B466" t="s">
        <v>3235</v>
      </c>
      <c r="C466" t="s">
        <v>3236</v>
      </c>
      <c r="D466" t="s">
        <v>3237</v>
      </c>
      <c r="E466">
        <v>0.69281045751633896</v>
      </c>
      <c r="F466" t="s">
        <v>34</v>
      </c>
      <c r="G466" t="s">
        <v>45</v>
      </c>
      <c r="H466">
        <v>2009</v>
      </c>
      <c r="I466" t="s">
        <v>2931</v>
      </c>
      <c r="J466">
        <v>16000</v>
      </c>
      <c r="K466" t="s">
        <v>1973</v>
      </c>
      <c r="L466" t="s">
        <v>3238</v>
      </c>
      <c r="M466" t="s">
        <v>3239</v>
      </c>
      <c r="N466" t="s">
        <v>39</v>
      </c>
      <c r="O466">
        <v>1700000</v>
      </c>
      <c r="P466">
        <v>1060941</v>
      </c>
      <c r="Q466" t="s">
        <v>3240</v>
      </c>
      <c r="R466">
        <v>77</v>
      </c>
    </row>
    <row r="467" spans="1:18" x14ac:dyDescent="0.35">
      <c r="A467" t="s">
        <v>3241</v>
      </c>
      <c r="B467" t="s">
        <v>3242</v>
      </c>
      <c r="C467" t="s">
        <v>3243</v>
      </c>
      <c r="D467" t="s">
        <v>3244</v>
      </c>
      <c r="E467">
        <v>0.66666666666666596</v>
      </c>
      <c r="F467" t="s">
        <v>34</v>
      </c>
      <c r="G467" t="s">
        <v>66</v>
      </c>
      <c r="H467">
        <v>2009</v>
      </c>
      <c r="I467" t="s">
        <v>3245</v>
      </c>
      <c r="J467">
        <v>92000</v>
      </c>
      <c r="K467" t="s">
        <v>3246</v>
      </c>
      <c r="L467" t="s">
        <v>3247</v>
      </c>
      <c r="M467" t="s">
        <v>3248</v>
      </c>
      <c r="N467" t="s">
        <v>2442</v>
      </c>
      <c r="P467">
        <v>67153225</v>
      </c>
      <c r="Q467" t="s">
        <v>2873</v>
      </c>
      <c r="R467">
        <v>129</v>
      </c>
    </row>
    <row r="468" spans="1:18" x14ac:dyDescent="0.35">
      <c r="A468" t="s">
        <v>3249</v>
      </c>
      <c r="B468" t="s">
        <v>3250</v>
      </c>
      <c r="C468" t="s">
        <v>3251</v>
      </c>
      <c r="D468" t="s">
        <v>3252</v>
      </c>
      <c r="E468">
        <v>0.75280898876404401</v>
      </c>
      <c r="F468" t="s">
        <v>22</v>
      </c>
      <c r="G468" t="s">
        <v>35</v>
      </c>
      <c r="H468">
        <v>2009</v>
      </c>
      <c r="I468" t="s">
        <v>3253</v>
      </c>
      <c r="J468">
        <v>86000</v>
      </c>
      <c r="K468" t="s">
        <v>683</v>
      </c>
      <c r="L468" t="s">
        <v>3254</v>
      </c>
      <c r="M468" t="s">
        <v>193</v>
      </c>
      <c r="N468" t="s">
        <v>39</v>
      </c>
      <c r="O468">
        <v>37500000</v>
      </c>
      <c r="P468">
        <v>102366815</v>
      </c>
      <c r="Q468" t="s">
        <v>3255</v>
      </c>
      <c r="R468">
        <v>100</v>
      </c>
    </row>
    <row r="469" spans="1:18" x14ac:dyDescent="0.35">
      <c r="A469" t="s">
        <v>3256</v>
      </c>
      <c r="B469" t="s">
        <v>3257</v>
      </c>
      <c r="C469" t="s">
        <v>3258</v>
      </c>
      <c r="D469" t="s">
        <v>3259</v>
      </c>
      <c r="E469">
        <v>0.49685534591194902</v>
      </c>
      <c r="F469" t="s">
        <v>22</v>
      </c>
      <c r="G469" t="s">
        <v>45</v>
      </c>
      <c r="H469">
        <v>2009</v>
      </c>
      <c r="I469" t="s">
        <v>3260</v>
      </c>
      <c r="J469">
        <v>60000</v>
      </c>
      <c r="K469" t="s">
        <v>3261</v>
      </c>
      <c r="L469" t="s">
        <v>3262</v>
      </c>
      <c r="M469" t="s">
        <v>3263</v>
      </c>
      <c r="N469" t="s">
        <v>39</v>
      </c>
      <c r="O469">
        <v>10000000</v>
      </c>
      <c r="P469">
        <v>77578320</v>
      </c>
      <c r="Q469" t="s">
        <v>1697</v>
      </c>
      <c r="R469">
        <v>92</v>
      </c>
    </row>
    <row r="470" spans="1:18" x14ac:dyDescent="0.35">
      <c r="A470" t="s">
        <v>3264</v>
      </c>
      <c r="B470" t="s">
        <v>3265</v>
      </c>
      <c r="C470" t="s">
        <v>3266</v>
      </c>
      <c r="D470" t="s">
        <v>3267</v>
      </c>
      <c r="E470">
        <v>0.75287356321839005</v>
      </c>
      <c r="F470" t="s">
        <v>34</v>
      </c>
      <c r="G470" t="s">
        <v>320</v>
      </c>
      <c r="H470">
        <v>2009</v>
      </c>
      <c r="I470" t="s">
        <v>3268</v>
      </c>
      <c r="J470">
        <v>93000</v>
      </c>
      <c r="K470" t="s">
        <v>3269</v>
      </c>
      <c r="L470" t="s">
        <v>3270</v>
      </c>
      <c r="M470" t="s">
        <v>665</v>
      </c>
      <c r="N470" t="s">
        <v>50</v>
      </c>
      <c r="O470">
        <v>13000000</v>
      </c>
      <c r="P470">
        <v>20768906</v>
      </c>
      <c r="Q470" t="s">
        <v>443</v>
      </c>
      <c r="R470">
        <v>98</v>
      </c>
    </row>
    <row r="471" spans="1:18" x14ac:dyDescent="0.35">
      <c r="A471" t="s">
        <v>3271</v>
      </c>
      <c r="B471" t="s">
        <v>3272</v>
      </c>
      <c r="C471" t="s">
        <v>3273</v>
      </c>
      <c r="D471" t="s">
        <v>3274</v>
      </c>
      <c r="E471">
        <v>0.52083333333333304</v>
      </c>
      <c r="F471" t="s">
        <v>34</v>
      </c>
      <c r="G471" t="s">
        <v>91</v>
      </c>
      <c r="H471">
        <v>2009</v>
      </c>
      <c r="I471" t="s">
        <v>3275</v>
      </c>
      <c r="J471">
        <v>75000</v>
      </c>
      <c r="K471" t="s">
        <v>3276</v>
      </c>
      <c r="L471" t="s">
        <v>3277</v>
      </c>
      <c r="M471" t="s">
        <v>465</v>
      </c>
      <c r="N471" t="s">
        <v>39</v>
      </c>
      <c r="O471">
        <v>25000000</v>
      </c>
      <c r="P471">
        <v>10606422</v>
      </c>
      <c r="Q471" t="s">
        <v>1619</v>
      </c>
      <c r="R471">
        <v>122</v>
      </c>
    </row>
    <row r="472" spans="1:18" x14ac:dyDescent="0.35">
      <c r="A472" t="s">
        <v>3278</v>
      </c>
      <c r="B472" t="s">
        <v>3279</v>
      </c>
      <c r="C472" t="s">
        <v>3280</v>
      </c>
      <c r="D472" t="s">
        <v>3281</v>
      </c>
      <c r="E472">
        <v>0.77702702702702697</v>
      </c>
      <c r="F472" t="s">
        <v>34</v>
      </c>
      <c r="G472" t="s">
        <v>66</v>
      </c>
      <c r="H472">
        <v>2009</v>
      </c>
      <c r="I472" t="s">
        <v>3282</v>
      </c>
      <c r="J472">
        <v>47000</v>
      </c>
      <c r="K472" t="s">
        <v>3283</v>
      </c>
      <c r="L472" t="s">
        <v>3284</v>
      </c>
      <c r="M472" t="s">
        <v>3284</v>
      </c>
      <c r="N472" t="s">
        <v>39</v>
      </c>
      <c r="O472">
        <v>2900000</v>
      </c>
      <c r="P472">
        <v>296557</v>
      </c>
      <c r="Q472" t="s">
        <v>393</v>
      </c>
      <c r="R472">
        <v>84</v>
      </c>
    </row>
    <row r="473" spans="1:18" x14ac:dyDescent="0.35">
      <c r="A473" t="s">
        <v>3285</v>
      </c>
      <c r="B473" t="s">
        <v>3286</v>
      </c>
      <c r="C473" t="s">
        <v>3287</v>
      </c>
      <c r="D473" t="s">
        <v>3288</v>
      </c>
      <c r="E473">
        <v>0.628571428571428</v>
      </c>
      <c r="F473" t="s">
        <v>34</v>
      </c>
      <c r="G473" t="s">
        <v>66</v>
      </c>
      <c r="H473">
        <v>2009</v>
      </c>
      <c r="I473" t="s">
        <v>3289</v>
      </c>
      <c r="J473">
        <v>62000</v>
      </c>
      <c r="K473" t="s">
        <v>3290</v>
      </c>
      <c r="L473" t="s">
        <v>3291</v>
      </c>
      <c r="M473" t="s">
        <v>3292</v>
      </c>
      <c r="N473" t="s">
        <v>39</v>
      </c>
      <c r="O473">
        <v>17000000</v>
      </c>
      <c r="P473">
        <v>45719985</v>
      </c>
      <c r="Q473" t="s">
        <v>1619</v>
      </c>
      <c r="R473">
        <v>132</v>
      </c>
    </row>
    <row r="474" spans="1:18" x14ac:dyDescent="0.35">
      <c r="A474" t="s">
        <v>3293</v>
      </c>
      <c r="B474" t="s">
        <v>3294</v>
      </c>
      <c r="C474" t="s">
        <v>3295</v>
      </c>
      <c r="D474" t="s">
        <v>3296</v>
      </c>
      <c r="E474">
        <v>0.66129032258064502</v>
      </c>
      <c r="F474" t="s">
        <v>1067</v>
      </c>
      <c r="G474" t="s">
        <v>35</v>
      </c>
      <c r="H474">
        <v>2009</v>
      </c>
      <c r="I474" t="s">
        <v>2879</v>
      </c>
      <c r="J474">
        <v>56000</v>
      </c>
      <c r="K474" t="s">
        <v>3297</v>
      </c>
      <c r="L474" t="s">
        <v>3298</v>
      </c>
      <c r="M474" t="s">
        <v>3299</v>
      </c>
      <c r="N474" t="s">
        <v>28</v>
      </c>
      <c r="P474">
        <v>7787487</v>
      </c>
      <c r="Q474" t="s">
        <v>231</v>
      </c>
      <c r="R474">
        <v>106</v>
      </c>
    </row>
    <row r="475" spans="1:18" x14ac:dyDescent="0.35">
      <c r="A475" t="s">
        <v>3300</v>
      </c>
      <c r="B475" t="s">
        <v>3301</v>
      </c>
      <c r="C475" t="s">
        <v>3302</v>
      </c>
      <c r="D475" t="s">
        <v>3303</v>
      </c>
      <c r="E475">
        <v>0.580952380952381</v>
      </c>
      <c r="F475" t="s">
        <v>34</v>
      </c>
      <c r="G475" t="s">
        <v>66</v>
      </c>
      <c r="H475">
        <v>2009</v>
      </c>
      <c r="I475" t="s">
        <v>3275</v>
      </c>
      <c r="J475">
        <v>62000</v>
      </c>
      <c r="K475" t="s">
        <v>3304</v>
      </c>
      <c r="L475" t="s">
        <v>3304</v>
      </c>
      <c r="M475" t="s">
        <v>3305</v>
      </c>
      <c r="N475" t="s">
        <v>39</v>
      </c>
      <c r="O475">
        <v>8000000</v>
      </c>
      <c r="P475">
        <v>10629321</v>
      </c>
      <c r="Q475" t="s">
        <v>3306</v>
      </c>
      <c r="R475">
        <v>118</v>
      </c>
    </row>
    <row r="476" spans="1:18" x14ac:dyDescent="0.35">
      <c r="A476" t="s">
        <v>3307</v>
      </c>
      <c r="B476" t="s">
        <v>3308</v>
      </c>
      <c r="C476" t="s">
        <v>3309</v>
      </c>
      <c r="D476" t="s">
        <v>3310</v>
      </c>
      <c r="E476">
        <v>0.80681818181818099</v>
      </c>
      <c r="F476" t="s">
        <v>22</v>
      </c>
      <c r="G476" t="s">
        <v>35</v>
      </c>
      <c r="H476">
        <v>2009</v>
      </c>
      <c r="I476" t="s">
        <v>3311</v>
      </c>
      <c r="J476">
        <v>72000</v>
      </c>
      <c r="K476" t="s">
        <v>230</v>
      </c>
      <c r="L476" t="s">
        <v>230</v>
      </c>
      <c r="M476" t="s">
        <v>1967</v>
      </c>
      <c r="N476" t="s">
        <v>39</v>
      </c>
      <c r="O476">
        <v>15000000</v>
      </c>
      <c r="P476">
        <v>36020534</v>
      </c>
      <c r="Q476" t="s">
        <v>3312</v>
      </c>
      <c r="R476">
        <v>93</v>
      </c>
    </row>
    <row r="477" spans="1:18" x14ac:dyDescent="0.35">
      <c r="A477" t="s">
        <v>3313</v>
      </c>
      <c r="B477" t="s">
        <v>3314</v>
      </c>
      <c r="C477" t="s">
        <v>3315</v>
      </c>
      <c r="D477" t="s">
        <v>3316</v>
      </c>
      <c r="E477">
        <v>0.75</v>
      </c>
      <c r="F477" t="s">
        <v>56</v>
      </c>
      <c r="G477" t="s">
        <v>406</v>
      </c>
      <c r="H477">
        <v>2009</v>
      </c>
      <c r="I477" t="s">
        <v>3317</v>
      </c>
      <c r="J477">
        <v>45000</v>
      </c>
      <c r="K477" t="s">
        <v>3318</v>
      </c>
      <c r="L477" t="s">
        <v>3319</v>
      </c>
      <c r="M477" t="s">
        <v>3320</v>
      </c>
      <c r="N477" t="s">
        <v>39</v>
      </c>
      <c r="O477">
        <v>75000000</v>
      </c>
      <c r="P477">
        <v>443140005</v>
      </c>
      <c r="Q477" t="s">
        <v>324</v>
      </c>
      <c r="R477">
        <v>88</v>
      </c>
    </row>
    <row r="478" spans="1:18" x14ac:dyDescent="0.35">
      <c r="A478" t="s">
        <v>3321</v>
      </c>
      <c r="B478" t="s">
        <v>3322</v>
      </c>
      <c r="C478" t="s">
        <v>3323</v>
      </c>
      <c r="D478" t="s">
        <v>3324</v>
      </c>
      <c r="E478">
        <v>0.71875</v>
      </c>
      <c r="F478" t="s">
        <v>22</v>
      </c>
      <c r="G478" t="s">
        <v>66</v>
      </c>
      <c r="H478">
        <v>2009</v>
      </c>
      <c r="I478" t="s">
        <v>3260</v>
      </c>
      <c r="J478">
        <v>28000</v>
      </c>
      <c r="K478" t="s">
        <v>1364</v>
      </c>
      <c r="L478" t="s">
        <v>3325</v>
      </c>
      <c r="M478" t="s">
        <v>3326</v>
      </c>
      <c r="N478" t="s">
        <v>39</v>
      </c>
      <c r="O478">
        <v>22000000</v>
      </c>
      <c r="P478">
        <v>17280326</v>
      </c>
      <c r="Q478" t="s">
        <v>1839</v>
      </c>
      <c r="R478">
        <v>108</v>
      </c>
    </row>
    <row r="479" spans="1:18" x14ac:dyDescent="0.35">
      <c r="A479" t="s">
        <v>3327</v>
      </c>
      <c r="B479" t="s">
        <v>3328</v>
      </c>
      <c r="C479" t="s">
        <v>3329</v>
      </c>
      <c r="D479" t="s">
        <v>3330</v>
      </c>
      <c r="E479">
        <v>0.5</v>
      </c>
      <c r="F479" t="s">
        <v>34</v>
      </c>
      <c r="G479" t="s">
        <v>35</v>
      </c>
      <c r="H479">
        <v>2009</v>
      </c>
      <c r="I479" t="s">
        <v>3331</v>
      </c>
      <c r="J479">
        <v>21000</v>
      </c>
      <c r="K479" t="s">
        <v>714</v>
      </c>
      <c r="L479" t="s">
        <v>714</v>
      </c>
      <c r="M479" t="s">
        <v>3332</v>
      </c>
      <c r="N479" t="s">
        <v>39</v>
      </c>
      <c r="O479">
        <v>4000000</v>
      </c>
      <c r="P479">
        <v>386078</v>
      </c>
      <c r="Q479" t="s">
        <v>3333</v>
      </c>
      <c r="R479">
        <v>90</v>
      </c>
    </row>
    <row r="480" spans="1:18" x14ac:dyDescent="0.35">
      <c r="A480" t="s">
        <v>3334</v>
      </c>
      <c r="B480" t="s">
        <v>3335</v>
      </c>
      <c r="C480" t="s">
        <v>3336</v>
      </c>
      <c r="D480" t="s">
        <v>3337</v>
      </c>
      <c r="E480">
        <v>0.71111111111111103</v>
      </c>
      <c r="F480" t="s">
        <v>34</v>
      </c>
      <c r="G480" t="s">
        <v>45</v>
      </c>
      <c r="H480">
        <v>1980</v>
      </c>
      <c r="I480" t="s">
        <v>3338</v>
      </c>
      <c r="J480">
        <v>21000</v>
      </c>
      <c r="K480" t="s">
        <v>3339</v>
      </c>
      <c r="L480" t="s">
        <v>3340</v>
      </c>
      <c r="M480" t="s">
        <v>3341</v>
      </c>
      <c r="N480" t="s">
        <v>39</v>
      </c>
      <c r="P480">
        <v>21202829</v>
      </c>
      <c r="Q480" t="s">
        <v>491</v>
      </c>
      <c r="R480">
        <v>134</v>
      </c>
    </row>
    <row r="481" spans="1:18" x14ac:dyDescent="0.35">
      <c r="A481" t="s">
        <v>3334</v>
      </c>
      <c r="B481" t="s">
        <v>3335</v>
      </c>
      <c r="C481" t="s">
        <v>3336</v>
      </c>
      <c r="D481" t="s">
        <v>3337</v>
      </c>
      <c r="E481">
        <v>0.71111111111111103</v>
      </c>
      <c r="F481" t="s">
        <v>56</v>
      </c>
      <c r="G481" t="s">
        <v>35</v>
      </c>
      <c r="H481">
        <v>2009</v>
      </c>
      <c r="I481" t="s">
        <v>3105</v>
      </c>
      <c r="J481">
        <v>16000</v>
      </c>
      <c r="K481" t="s">
        <v>3342</v>
      </c>
      <c r="L481" t="s">
        <v>3343</v>
      </c>
      <c r="M481" t="s">
        <v>3344</v>
      </c>
      <c r="N481" t="s">
        <v>39</v>
      </c>
      <c r="O481">
        <v>18000000</v>
      </c>
      <c r="P481">
        <v>77211836</v>
      </c>
      <c r="Q481" t="s">
        <v>491</v>
      </c>
      <c r="R481">
        <v>107</v>
      </c>
    </row>
    <row r="482" spans="1:18" x14ac:dyDescent="0.35">
      <c r="A482" t="s">
        <v>3345</v>
      </c>
      <c r="B482" t="s">
        <v>3346</v>
      </c>
      <c r="C482" t="s">
        <v>3347</v>
      </c>
      <c r="D482" t="s">
        <v>3348</v>
      </c>
      <c r="E482">
        <v>0.82857142857142796</v>
      </c>
      <c r="F482" t="s">
        <v>34</v>
      </c>
      <c r="G482" t="s">
        <v>45</v>
      </c>
      <c r="H482">
        <v>2009</v>
      </c>
      <c r="I482" t="s">
        <v>3349</v>
      </c>
      <c r="J482">
        <v>21000</v>
      </c>
      <c r="K482" t="s">
        <v>3350</v>
      </c>
      <c r="L482" t="s">
        <v>3351</v>
      </c>
      <c r="M482" t="s">
        <v>3352</v>
      </c>
      <c r="N482" t="s">
        <v>3173</v>
      </c>
      <c r="P482">
        <v>12014663</v>
      </c>
      <c r="Q482" t="s">
        <v>3353</v>
      </c>
      <c r="R482">
        <v>120</v>
      </c>
    </row>
    <row r="483" spans="1:18" x14ac:dyDescent="0.35">
      <c r="A483" t="s">
        <v>3354</v>
      </c>
      <c r="B483" t="s">
        <v>3355</v>
      </c>
      <c r="C483" t="s">
        <v>3356</v>
      </c>
      <c r="D483" t="s">
        <v>3357</v>
      </c>
      <c r="E483">
        <v>0.58823529411764697</v>
      </c>
      <c r="F483" t="s">
        <v>34</v>
      </c>
      <c r="G483" t="s">
        <v>236</v>
      </c>
      <c r="H483">
        <v>2009</v>
      </c>
      <c r="I483" t="s">
        <v>3358</v>
      </c>
      <c r="J483">
        <v>42000</v>
      </c>
      <c r="K483" t="s">
        <v>3359</v>
      </c>
      <c r="L483" t="s">
        <v>3359</v>
      </c>
      <c r="M483" t="s">
        <v>3360</v>
      </c>
      <c r="N483" t="s">
        <v>39</v>
      </c>
      <c r="O483">
        <v>900000</v>
      </c>
      <c r="P483">
        <v>101215</v>
      </c>
      <c r="Q483" t="s">
        <v>3361</v>
      </c>
      <c r="R483">
        <v>95</v>
      </c>
    </row>
    <row r="484" spans="1:18" x14ac:dyDescent="0.35">
      <c r="A484" t="s">
        <v>3362</v>
      </c>
      <c r="B484" t="s">
        <v>3363</v>
      </c>
      <c r="C484" t="s">
        <v>3364</v>
      </c>
      <c r="D484" t="s">
        <v>3365</v>
      </c>
      <c r="E484">
        <v>0.66393442622950805</v>
      </c>
      <c r="F484" t="s">
        <v>56</v>
      </c>
      <c r="G484" t="s">
        <v>406</v>
      </c>
      <c r="H484">
        <v>2009</v>
      </c>
      <c r="I484" t="s">
        <v>3122</v>
      </c>
      <c r="J484">
        <v>34000</v>
      </c>
      <c r="K484" t="s">
        <v>3366</v>
      </c>
      <c r="L484" t="s">
        <v>3367</v>
      </c>
      <c r="M484" t="s">
        <v>3368</v>
      </c>
      <c r="N484" t="s">
        <v>933</v>
      </c>
      <c r="O484">
        <v>65000000</v>
      </c>
      <c r="P484">
        <v>39886986</v>
      </c>
      <c r="Q484" t="s">
        <v>3369</v>
      </c>
      <c r="R484">
        <v>94</v>
      </c>
    </row>
    <row r="485" spans="1:18" x14ac:dyDescent="0.35">
      <c r="A485" t="s">
        <v>3370</v>
      </c>
      <c r="B485" t="s">
        <v>3371</v>
      </c>
      <c r="C485" t="s">
        <v>3372</v>
      </c>
      <c r="D485" t="s">
        <v>3373</v>
      </c>
      <c r="E485">
        <v>0.45578231292517002</v>
      </c>
      <c r="F485" t="s">
        <v>22</v>
      </c>
      <c r="G485" t="s">
        <v>23</v>
      </c>
      <c r="H485">
        <v>2009</v>
      </c>
      <c r="I485" t="s">
        <v>3374</v>
      </c>
      <c r="J485">
        <v>45000</v>
      </c>
      <c r="K485" t="s">
        <v>3375</v>
      </c>
      <c r="L485" t="s">
        <v>3376</v>
      </c>
      <c r="M485" t="s">
        <v>2614</v>
      </c>
      <c r="N485" t="s">
        <v>39</v>
      </c>
      <c r="P485">
        <v>5805279</v>
      </c>
      <c r="Q485" t="s">
        <v>1711</v>
      </c>
      <c r="R485">
        <v>84</v>
      </c>
    </row>
    <row r="486" spans="1:18" x14ac:dyDescent="0.35">
      <c r="A486" t="s">
        <v>3377</v>
      </c>
      <c r="B486" t="s">
        <v>3378</v>
      </c>
      <c r="C486" t="s">
        <v>3379</v>
      </c>
      <c r="D486" t="s">
        <v>3380</v>
      </c>
      <c r="E486">
        <v>0.81094527363183999</v>
      </c>
      <c r="F486" t="s">
        <v>22</v>
      </c>
      <c r="G486" t="s">
        <v>35</v>
      </c>
      <c r="H486">
        <v>2009</v>
      </c>
      <c r="I486" t="s">
        <v>2893</v>
      </c>
      <c r="J486">
        <v>19000</v>
      </c>
      <c r="K486" t="s">
        <v>3381</v>
      </c>
      <c r="L486" t="s">
        <v>3382</v>
      </c>
      <c r="M486" t="s">
        <v>3383</v>
      </c>
      <c r="N486" t="s">
        <v>39</v>
      </c>
      <c r="O486">
        <v>17000000</v>
      </c>
      <c r="P486">
        <v>20458873</v>
      </c>
      <c r="Q486" t="s">
        <v>3384</v>
      </c>
      <c r="R486">
        <v>95</v>
      </c>
    </row>
    <row r="487" spans="1:18" x14ac:dyDescent="0.35">
      <c r="A487" t="s">
        <v>3385</v>
      </c>
      <c r="B487" t="s">
        <v>3386</v>
      </c>
      <c r="C487" t="s">
        <v>3387</v>
      </c>
      <c r="D487" t="s">
        <v>3388</v>
      </c>
      <c r="E487">
        <v>0.11111111111111099</v>
      </c>
      <c r="F487" t="s">
        <v>56</v>
      </c>
      <c r="G487" t="s">
        <v>406</v>
      </c>
      <c r="H487">
        <v>2009</v>
      </c>
      <c r="I487" t="s">
        <v>3389</v>
      </c>
      <c r="J487">
        <v>44000</v>
      </c>
      <c r="K487" t="s">
        <v>3390</v>
      </c>
      <c r="L487" t="s">
        <v>3391</v>
      </c>
      <c r="M487" t="s">
        <v>3392</v>
      </c>
      <c r="N487" t="s">
        <v>39</v>
      </c>
      <c r="O487">
        <v>150000000</v>
      </c>
      <c r="P487">
        <v>292817898</v>
      </c>
      <c r="Q487" t="s">
        <v>3393</v>
      </c>
      <c r="R487">
        <v>88</v>
      </c>
    </row>
    <row r="488" spans="1:18" x14ac:dyDescent="0.35">
      <c r="A488" t="s">
        <v>3394</v>
      </c>
      <c r="B488" t="s">
        <v>3395</v>
      </c>
      <c r="C488" t="s">
        <v>3396</v>
      </c>
      <c r="D488" t="s">
        <v>3397</v>
      </c>
      <c r="E488">
        <v>0.71428571428571397</v>
      </c>
      <c r="F488" t="s">
        <v>22</v>
      </c>
      <c r="G488" t="s">
        <v>35</v>
      </c>
      <c r="H488">
        <v>2009</v>
      </c>
      <c r="I488" t="s">
        <v>3398</v>
      </c>
      <c r="J488">
        <v>39000</v>
      </c>
      <c r="K488" t="s">
        <v>3399</v>
      </c>
      <c r="L488" t="s">
        <v>3399</v>
      </c>
      <c r="M488" t="s">
        <v>3400</v>
      </c>
      <c r="N488" t="s">
        <v>39</v>
      </c>
      <c r="O488">
        <v>58000000</v>
      </c>
      <c r="P488">
        <v>85280250</v>
      </c>
      <c r="Q488" t="s">
        <v>51</v>
      </c>
      <c r="R488">
        <v>103</v>
      </c>
    </row>
    <row r="489" spans="1:18" x14ac:dyDescent="0.35">
      <c r="A489" t="s">
        <v>3401</v>
      </c>
      <c r="B489" t="s">
        <v>3402</v>
      </c>
      <c r="C489" t="s">
        <v>3403</v>
      </c>
      <c r="D489" t="s">
        <v>3404</v>
      </c>
      <c r="E489">
        <v>0.81818181818181801</v>
      </c>
      <c r="F489" t="s">
        <v>34</v>
      </c>
      <c r="G489" t="s">
        <v>23</v>
      </c>
      <c r="H489">
        <v>2009</v>
      </c>
      <c r="I489" t="s">
        <v>3091</v>
      </c>
      <c r="J489">
        <v>52000</v>
      </c>
      <c r="K489" t="s">
        <v>417</v>
      </c>
      <c r="L489" t="s">
        <v>3405</v>
      </c>
      <c r="M489" t="s">
        <v>3406</v>
      </c>
      <c r="N489" t="s">
        <v>39</v>
      </c>
      <c r="O489">
        <v>17000000</v>
      </c>
      <c r="P489">
        <v>15779455</v>
      </c>
      <c r="Q489" t="s">
        <v>61</v>
      </c>
      <c r="R489">
        <v>98</v>
      </c>
    </row>
    <row r="490" spans="1:18" x14ac:dyDescent="0.35">
      <c r="A490" t="s">
        <v>3407</v>
      </c>
      <c r="B490" t="s">
        <v>3408</v>
      </c>
      <c r="C490" t="s">
        <v>3409</v>
      </c>
      <c r="D490" t="s">
        <v>3410</v>
      </c>
      <c r="E490">
        <v>0.86</v>
      </c>
      <c r="F490" t="s">
        <v>22</v>
      </c>
      <c r="G490" t="s">
        <v>45</v>
      </c>
      <c r="H490">
        <v>2009</v>
      </c>
      <c r="I490" t="s">
        <v>3411</v>
      </c>
      <c r="J490">
        <v>32000</v>
      </c>
      <c r="K490" t="s">
        <v>3412</v>
      </c>
      <c r="L490" t="s">
        <v>3412</v>
      </c>
      <c r="M490" t="s">
        <v>3413</v>
      </c>
      <c r="N490" t="s">
        <v>39</v>
      </c>
      <c r="O490">
        <v>18000000</v>
      </c>
      <c r="P490">
        <v>36088028</v>
      </c>
      <c r="Q490" t="s">
        <v>40</v>
      </c>
      <c r="R490">
        <v>109</v>
      </c>
    </row>
    <row r="491" spans="1:18" x14ac:dyDescent="0.35">
      <c r="A491" t="s">
        <v>3414</v>
      </c>
      <c r="B491" t="s">
        <v>3415</v>
      </c>
      <c r="C491" t="s">
        <v>3416</v>
      </c>
      <c r="D491" t="s">
        <v>3417</v>
      </c>
      <c r="E491">
        <v>0.66666666666666596</v>
      </c>
      <c r="F491" t="s">
        <v>34</v>
      </c>
      <c r="G491" t="s">
        <v>91</v>
      </c>
      <c r="H491">
        <v>2009</v>
      </c>
      <c r="I491" t="s">
        <v>3418</v>
      </c>
      <c r="J491">
        <v>69000</v>
      </c>
      <c r="K491" t="s">
        <v>3246</v>
      </c>
      <c r="L491" t="s">
        <v>3247</v>
      </c>
      <c r="M491" t="s">
        <v>2872</v>
      </c>
      <c r="N491" t="s">
        <v>2442</v>
      </c>
      <c r="P491">
        <v>44276335</v>
      </c>
      <c r="Q491" t="s">
        <v>3419</v>
      </c>
      <c r="R491">
        <v>147</v>
      </c>
    </row>
    <row r="492" spans="1:18" x14ac:dyDescent="0.35">
      <c r="A492" t="s">
        <v>3420</v>
      </c>
      <c r="B492" t="s">
        <v>3421</v>
      </c>
      <c r="C492" t="s">
        <v>3422</v>
      </c>
      <c r="D492" t="s">
        <v>3423</v>
      </c>
      <c r="E492">
        <v>0.79878048780487798</v>
      </c>
      <c r="F492" t="s">
        <v>34</v>
      </c>
      <c r="G492" t="s">
        <v>35</v>
      </c>
      <c r="H492">
        <v>2009</v>
      </c>
      <c r="I492" t="s">
        <v>2991</v>
      </c>
      <c r="J492">
        <v>73000</v>
      </c>
      <c r="K492" t="s">
        <v>3424</v>
      </c>
      <c r="L492" t="s">
        <v>3425</v>
      </c>
      <c r="M492" t="s">
        <v>1753</v>
      </c>
      <c r="N492" t="s">
        <v>39</v>
      </c>
      <c r="O492">
        <v>18000000</v>
      </c>
      <c r="P492">
        <v>19651093</v>
      </c>
      <c r="Q492" t="s">
        <v>95</v>
      </c>
      <c r="R492">
        <v>90</v>
      </c>
    </row>
    <row r="493" spans="1:18" x14ac:dyDescent="0.35">
      <c r="A493" t="s">
        <v>3426</v>
      </c>
      <c r="B493" t="s">
        <v>3427</v>
      </c>
      <c r="C493" t="s">
        <v>3428</v>
      </c>
      <c r="D493" t="s">
        <v>3429</v>
      </c>
      <c r="E493">
        <v>1</v>
      </c>
      <c r="F493" t="s">
        <v>34</v>
      </c>
      <c r="G493" t="s">
        <v>35</v>
      </c>
      <c r="H493">
        <v>2009</v>
      </c>
      <c r="I493" t="s">
        <v>2923</v>
      </c>
      <c r="J493">
        <v>61000</v>
      </c>
      <c r="K493" t="s">
        <v>1590</v>
      </c>
      <c r="L493" t="s">
        <v>1590</v>
      </c>
      <c r="M493" t="s">
        <v>1752</v>
      </c>
      <c r="N493" t="s">
        <v>39</v>
      </c>
      <c r="O493">
        <v>18000000</v>
      </c>
      <c r="P493">
        <v>26973554</v>
      </c>
      <c r="Q493" t="s">
        <v>3430</v>
      </c>
      <c r="R493">
        <v>86</v>
      </c>
    </row>
    <row r="494" spans="1:18" x14ac:dyDescent="0.35">
      <c r="A494" t="s">
        <v>3431</v>
      </c>
      <c r="B494" t="s">
        <v>3432</v>
      </c>
      <c r="C494" t="s">
        <v>3433</v>
      </c>
      <c r="D494" t="s">
        <v>3434</v>
      </c>
      <c r="E494">
        <v>0.69811320754716899</v>
      </c>
      <c r="F494" t="s">
        <v>56</v>
      </c>
      <c r="G494" t="s">
        <v>320</v>
      </c>
      <c r="H494">
        <v>2009</v>
      </c>
      <c r="I494" t="s">
        <v>2850</v>
      </c>
      <c r="J494">
        <v>26000</v>
      </c>
      <c r="K494" t="s">
        <v>3435</v>
      </c>
      <c r="L494" t="s">
        <v>3435</v>
      </c>
      <c r="M494" t="s">
        <v>3436</v>
      </c>
      <c r="N494" t="s">
        <v>28</v>
      </c>
      <c r="O494">
        <v>8500000</v>
      </c>
      <c r="P494">
        <v>14374652</v>
      </c>
      <c r="Q494" t="s">
        <v>3437</v>
      </c>
      <c r="R494">
        <v>119</v>
      </c>
    </row>
    <row r="495" spans="1:18" x14ac:dyDescent="0.35">
      <c r="A495" t="s">
        <v>3438</v>
      </c>
      <c r="B495" t="s">
        <v>3439</v>
      </c>
      <c r="C495" t="s">
        <v>3440</v>
      </c>
      <c r="D495" t="s">
        <v>3441</v>
      </c>
      <c r="E495">
        <v>0.50819672131147497</v>
      </c>
      <c r="F495" t="s">
        <v>34</v>
      </c>
      <c r="G495" t="s">
        <v>66</v>
      </c>
      <c r="H495">
        <v>2009</v>
      </c>
      <c r="I495" t="s">
        <v>3442</v>
      </c>
      <c r="J495">
        <v>85000</v>
      </c>
      <c r="K495" t="s">
        <v>3443</v>
      </c>
      <c r="L495" t="s">
        <v>3444</v>
      </c>
      <c r="M495" t="s">
        <v>211</v>
      </c>
      <c r="N495" t="s">
        <v>28</v>
      </c>
      <c r="O495">
        <v>7300000</v>
      </c>
      <c r="P495">
        <v>10371451</v>
      </c>
      <c r="Q495" t="s">
        <v>3445</v>
      </c>
      <c r="R495">
        <v>103</v>
      </c>
    </row>
    <row r="496" spans="1:18" x14ac:dyDescent="0.35">
      <c r="A496" t="s">
        <v>3446</v>
      </c>
      <c r="B496" t="s">
        <v>3447</v>
      </c>
      <c r="C496" t="s">
        <v>3448</v>
      </c>
      <c r="D496" t="s">
        <v>3449</v>
      </c>
      <c r="E496">
        <v>0.46666666666666601</v>
      </c>
      <c r="F496" t="s">
        <v>22</v>
      </c>
      <c r="G496" t="s">
        <v>35</v>
      </c>
      <c r="H496">
        <v>2009</v>
      </c>
      <c r="I496" t="s">
        <v>3450</v>
      </c>
      <c r="J496">
        <v>49000</v>
      </c>
      <c r="K496" t="s">
        <v>1933</v>
      </c>
      <c r="L496" t="s">
        <v>1933</v>
      </c>
      <c r="M496" t="s">
        <v>3451</v>
      </c>
      <c r="N496" t="s">
        <v>39</v>
      </c>
      <c r="O496">
        <v>60000000</v>
      </c>
      <c r="P496">
        <v>78176181</v>
      </c>
      <c r="Q496" t="s">
        <v>40</v>
      </c>
      <c r="R496">
        <v>125</v>
      </c>
    </row>
    <row r="497" spans="1:18" x14ac:dyDescent="0.35">
      <c r="A497" t="s">
        <v>3452</v>
      </c>
      <c r="B497" t="s">
        <v>3453</v>
      </c>
      <c r="C497" t="s">
        <v>3454</v>
      </c>
      <c r="D497" t="s">
        <v>3455</v>
      </c>
      <c r="E497">
        <v>0.59523809523809501</v>
      </c>
      <c r="F497" t="s">
        <v>56</v>
      </c>
      <c r="G497" t="s">
        <v>66</v>
      </c>
      <c r="H497">
        <v>2009</v>
      </c>
      <c r="I497" t="s">
        <v>3135</v>
      </c>
      <c r="J497">
        <v>43000</v>
      </c>
      <c r="K497" t="s">
        <v>3456</v>
      </c>
      <c r="L497" t="s">
        <v>3457</v>
      </c>
      <c r="M497" t="s">
        <v>616</v>
      </c>
      <c r="N497" t="s">
        <v>39</v>
      </c>
      <c r="O497">
        <v>70000000</v>
      </c>
      <c r="P497">
        <v>76025134</v>
      </c>
      <c r="Q497" t="s">
        <v>491</v>
      </c>
      <c r="R497">
        <v>92</v>
      </c>
    </row>
    <row r="498" spans="1:18" x14ac:dyDescent="0.35">
      <c r="A498" t="s">
        <v>3458</v>
      </c>
      <c r="B498" t="s">
        <v>3459</v>
      </c>
      <c r="C498" t="s">
        <v>3460</v>
      </c>
      <c r="D498" t="s">
        <v>3461</v>
      </c>
      <c r="E498">
        <v>0.7</v>
      </c>
      <c r="F498" t="s">
        <v>34</v>
      </c>
      <c r="G498" t="s">
        <v>320</v>
      </c>
      <c r="H498">
        <v>2009</v>
      </c>
      <c r="I498" t="s">
        <v>3411</v>
      </c>
      <c r="J498">
        <v>64000</v>
      </c>
      <c r="K498" t="s">
        <v>1973</v>
      </c>
      <c r="L498" t="s">
        <v>3462</v>
      </c>
      <c r="M498" t="s">
        <v>528</v>
      </c>
      <c r="N498" t="s">
        <v>39</v>
      </c>
      <c r="O498">
        <v>22000000</v>
      </c>
      <c r="P498">
        <v>41771168</v>
      </c>
      <c r="Q498" t="s">
        <v>29</v>
      </c>
      <c r="R498">
        <v>108</v>
      </c>
    </row>
    <row r="499" spans="1:18" x14ac:dyDescent="0.35">
      <c r="A499" t="s">
        <v>3463</v>
      </c>
      <c r="B499" t="s">
        <v>3464</v>
      </c>
      <c r="C499" t="s">
        <v>3465</v>
      </c>
      <c r="D499" t="s">
        <v>3466</v>
      </c>
      <c r="E499">
        <v>0.74647887323943596</v>
      </c>
      <c r="F499" t="s">
        <v>34</v>
      </c>
      <c r="G499" t="s">
        <v>35</v>
      </c>
      <c r="H499">
        <v>2009</v>
      </c>
      <c r="I499" t="s">
        <v>3467</v>
      </c>
      <c r="J499">
        <v>6500</v>
      </c>
      <c r="K499" t="s">
        <v>3468</v>
      </c>
      <c r="L499" t="s">
        <v>3468</v>
      </c>
      <c r="M499" t="s">
        <v>3469</v>
      </c>
      <c r="N499" t="s">
        <v>39</v>
      </c>
      <c r="P499">
        <v>26676</v>
      </c>
      <c r="Q499" t="s">
        <v>3470</v>
      </c>
      <c r="R499">
        <v>95</v>
      </c>
    </row>
    <row r="500" spans="1:18" x14ac:dyDescent="0.35">
      <c r="A500" t="s">
        <v>3471</v>
      </c>
      <c r="B500" t="s">
        <v>3472</v>
      </c>
      <c r="C500" t="s">
        <v>3473</v>
      </c>
      <c r="D500" t="s">
        <v>3474</v>
      </c>
      <c r="E500">
        <v>0.61764705882352899</v>
      </c>
      <c r="F500" t="s">
        <v>56</v>
      </c>
      <c r="G500" t="s">
        <v>406</v>
      </c>
      <c r="H500">
        <v>2009</v>
      </c>
      <c r="I500" t="s">
        <v>3475</v>
      </c>
      <c r="J500">
        <v>52000</v>
      </c>
      <c r="K500" t="s">
        <v>3476</v>
      </c>
      <c r="L500" t="s">
        <v>3477</v>
      </c>
      <c r="M500" t="s">
        <v>3055</v>
      </c>
      <c r="N500" t="s">
        <v>1220</v>
      </c>
      <c r="O500">
        <v>70000000</v>
      </c>
      <c r="P500">
        <v>105647102</v>
      </c>
      <c r="Q500" t="s">
        <v>1415</v>
      </c>
      <c r="R500">
        <v>91</v>
      </c>
    </row>
    <row r="501" spans="1:18" x14ac:dyDescent="0.35">
      <c r="A501" t="s">
        <v>3478</v>
      </c>
      <c r="B501" t="s">
        <v>3479</v>
      </c>
      <c r="C501" t="s">
        <v>3480</v>
      </c>
      <c r="D501" t="s">
        <v>3481</v>
      </c>
      <c r="E501">
        <v>0.44444444444444398</v>
      </c>
      <c r="F501" t="s">
        <v>34</v>
      </c>
      <c r="G501" t="s">
        <v>91</v>
      </c>
      <c r="H501">
        <v>2009</v>
      </c>
      <c r="I501" t="s">
        <v>3482</v>
      </c>
      <c r="J501">
        <v>23000</v>
      </c>
      <c r="K501" t="s">
        <v>1331</v>
      </c>
      <c r="L501" t="s">
        <v>1331</v>
      </c>
      <c r="M501" t="s">
        <v>1579</v>
      </c>
      <c r="N501" t="s">
        <v>39</v>
      </c>
      <c r="O501">
        <v>19000000</v>
      </c>
      <c r="P501">
        <v>3676533</v>
      </c>
      <c r="Q501" t="s">
        <v>1445</v>
      </c>
      <c r="R501">
        <v>113</v>
      </c>
    </row>
    <row r="502" spans="1:18" x14ac:dyDescent="0.35">
      <c r="A502" t="s">
        <v>3483</v>
      </c>
      <c r="B502" t="s">
        <v>3484</v>
      </c>
      <c r="C502" t="s">
        <v>3485</v>
      </c>
      <c r="D502" t="s">
        <v>3486</v>
      </c>
      <c r="E502">
        <v>0.64227642276422703</v>
      </c>
      <c r="F502" t="s">
        <v>22</v>
      </c>
      <c r="G502" t="s">
        <v>35</v>
      </c>
      <c r="H502">
        <v>2009</v>
      </c>
      <c r="I502" t="s">
        <v>3487</v>
      </c>
      <c r="J502">
        <v>12000</v>
      </c>
      <c r="K502" t="s">
        <v>1584</v>
      </c>
      <c r="L502" t="s">
        <v>1584</v>
      </c>
      <c r="M502" t="s">
        <v>1584</v>
      </c>
      <c r="N502" t="s">
        <v>39</v>
      </c>
      <c r="P502">
        <v>90508336</v>
      </c>
      <c r="Q502" t="s">
        <v>3488</v>
      </c>
      <c r="R502">
        <v>103</v>
      </c>
    </row>
    <row r="503" spans="1:18" x14ac:dyDescent="0.35">
      <c r="A503" t="s">
        <v>3489</v>
      </c>
      <c r="B503" t="s">
        <v>3490</v>
      </c>
      <c r="C503" t="s">
        <v>3491</v>
      </c>
      <c r="D503" t="s">
        <v>3492</v>
      </c>
      <c r="E503">
        <v>0.77368421052631497</v>
      </c>
      <c r="F503" t="s">
        <v>56</v>
      </c>
      <c r="G503" t="s">
        <v>406</v>
      </c>
      <c r="H503">
        <v>2009</v>
      </c>
      <c r="I503" t="s">
        <v>2886</v>
      </c>
      <c r="J503">
        <v>106000</v>
      </c>
      <c r="K503" t="s">
        <v>1946</v>
      </c>
      <c r="L503" t="s">
        <v>908</v>
      </c>
      <c r="M503" t="s">
        <v>665</v>
      </c>
      <c r="N503" t="s">
        <v>39</v>
      </c>
      <c r="O503">
        <v>200000000</v>
      </c>
      <c r="P503">
        <v>325286646</v>
      </c>
      <c r="Q503" t="s">
        <v>363</v>
      </c>
      <c r="R503">
        <v>96</v>
      </c>
    </row>
    <row r="504" spans="1:18" x14ac:dyDescent="0.35">
      <c r="A504" t="s">
        <v>3493</v>
      </c>
      <c r="B504" t="s">
        <v>3494</v>
      </c>
      <c r="C504" t="s">
        <v>3495</v>
      </c>
      <c r="D504" t="s">
        <v>3496</v>
      </c>
      <c r="E504">
        <v>0.63200000000000001</v>
      </c>
      <c r="F504" t="s">
        <v>34</v>
      </c>
      <c r="G504" t="s">
        <v>23</v>
      </c>
      <c r="H504">
        <v>2009</v>
      </c>
      <c r="I504" t="s">
        <v>2765</v>
      </c>
      <c r="J504">
        <v>32000</v>
      </c>
      <c r="K504" t="s">
        <v>3497</v>
      </c>
      <c r="L504" t="s">
        <v>3497</v>
      </c>
      <c r="M504" t="s">
        <v>3498</v>
      </c>
      <c r="N504" t="s">
        <v>1098</v>
      </c>
      <c r="P504">
        <v>5102705</v>
      </c>
      <c r="Q504" t="s">
        <v>3499</v>
      </c>
      <c r="R504">
        <v>96</v>
      </c>
    </row>
    <row r="505" spans="1:18" x14ac:dyDescent="0.35">
      <c r="A505" t="s">
        <v>3500</v>
      </c>
      <c r="B505" t="s">
        <v>3501</v>
      </c>
      <c r="C505" t="s">
        <v>3502</v>
      </c>
      <c r="D505" t="s">
        <v>3503</v>
      </c>
      <c r="E505">
        <v>1</v>
      </c>
      <c r="F505" t="s">
        <v>22</v>
      </c>
      <c r="G505" t="s">
        <v>35</v>
      </c>
      <c r="H505">
        <v>2009</v>
      </c>
      <c r="I505" t="s">
        <v>2869</v>
      </c>
      <c r="J505">
        <v>31000</v>
      </c>
      <c r="K505" t="s">
        <v>3504</v>
      </c>
      <c r="L505" t="s">
        <v>3504</v>
      </c>
      <c r="M505" t="s">
        <v>1025</v>
      </c>
      <c r="N505" t="s">
        <v>39</v>
      </c>
      <c r="O505">
        <v>6000000</v>
      </c>
      <c r="P505">
        <v>7878856</v>
      </c>
      <c r="Q505" t="s">
        <v>3505</v>
      </c>
      <c r="R505">
        <v>104</v>
      </c>
    </row>
    <row r="506" spans="1:18" x14ac:dyDescent="0.35">
      <c r="A506" t="s">
        <v>3506</v>
      </c>
      <c r="B506" t="s">
        <v>3507</v>
      </c>
      <c r="C506" t="s">
        <v>3508</v>
      </c>
      <c r="D506" t="s">
        <v>3509</v>
      </c>
      <c r="E506">
        <v>0.67592592592592504</v>
      </c>
      <c r="F506" t="s">
        <v>22</v>
      </c>
      <c r="G506" t="s">
        <v>320</v>
      </c>
      <c r="H506">
        <v>2009</v>
      </c>
      <c r="I506" t="s">
        <v>2886</v>
      </c>
      <c r="J506">
        <v>39000</v>
      </c>
      <c r="K506" t="s">
        <v>3510</v>
      </c>
      <c r="L506" t="s">
        <v>3511</v>
      </c>
      <c r="M506" t="s">
        <v>3512</v>
      </c>
      <c r="N506" t="s">
        <v>50</v>
      </c>
      <c r="O506">
        <v>23000000</v>
      </c>
      <c r="P506">
        <v>50812934</v>
      </c>
      <c r="Q506" t="s">
        <v>3513</v>
      </c>
      <c r="R506">
        <v>105</v>
      </c>
    </row>
    <row r="507" spans="1:18" x14ac:dyDescent="0.35">
      <c r="A507" t="s">
        <v>3514</v>
      </c>
      <c r="B507" t="s">
        <v>3515</v>
      </c>
      <c r="C507" t="s">
        <v>3516</v>
      </c>
      <c r="D507" t="s">
        <v>3517</v>
      </c>
      <c r="E507">
        <v>0.67857142857142805</v>
      </c>
      <c r="F507" t="s">
        <v>56</v>
      </c>
      <c r="G507" t="s">
        <v>406</v>
      </c>
      <c r="H507">
        <v>2009</v>
      </c>
      <c r="I507" t="s">
        <v>3518</v>
      </c>
      <c r="J507">
        <v>27000</v>
      </c>
      <c r="K507" t="s">
        <v>3519</v>
      </c>
      <c r="L507" t="s">
        <v>3519</v>
      </c>
      <c r="M507" t="s">
        <v>3520</v>
      </c>
      <c r="N507" t="s">
        <v>3521</v>
      </c>
      <c r="P507">
        <v>18434328</v>
      </c>
      <c r="Q507" t="s">
        <v>3522</v>
      </c>
      <c r="R507">
        <v>114</v>
      </c>
    </row>
    <row r="508" spans="1:18" x14ac:dyDescent="0.35">
      <c r="A508" t="s">
        <v>3523</v>
      </c>
      <c r="B508" t="s">
        <v>3524</v>
      </c>
      <c r="C508" t="s">
        <v>3525</v>
      </c>
      <c r="D508" t="s">
        <v>3526</v>
      </c>
      <c r="E508">
        <v>0.53125</v>
      </c>
      <c r="F508" t="s">
        <v>34</v>
      </c>
      <c r="G508" t="s">
        <v>45</v>
      </c>
      <c r="H508">
        <v>2009</v>
      </c>
      <c r="I508" t="s">
        <v>2758</v>
      </c>
      <c r="J508">
        <v>34000</v>
      </c>
      <c r="K508" t="s">
        <v>3527</v>
      </c>
      <c r="L508" t="s">
        <v>3528</v>
      </c>
      <c r="M508" t="s">
        <v>3529</v>
      </c>
      <c r="N508" t="s">
        <v>39</v>
      </c>
      <c r="O508">
        <v>6500000</v>
      </c>
      <c r="P508">
        <v>1595417</v>
      </c>
      <c r="Q508" t="s">
        <v>3530</v>
      </c>
      <c r="R508">
        <v>113</v>
      </c>
    </row>
    <row r="509" spans="1:18" x14ac:dyDescent="0.35">
      <c r="A509" t="s">
        <v>3531</v>
      </c>
      <c r="B509" t="s">
        <v>3532</v>
      </c>
      <c r="C509" t="s">
        <v>3533</v>
      </c>
      <c r="D509" t="s">
        <v>3534</v>
      </c>
      <c r="E509">
        <v>0.91666666666666596</v>
      </c>
      <c r="F509" t="s">
        <v>22</v>
      </c>
      <c r="G509" t="s">
        <v>320</v>
      </c>
      <c r="H509">
        <v>2009</v>
      </c>
      <c r="I509" t="s">
        <v>3153</v>
      </c>
      <c r="J509">
        <v>52000</v>
      </c>
      <c r="K509" t="s">
        <v>58</v>
      </c>
      <c r="L509" t="s">
        <v>3535</v>
      </c>
      <c r="M509" t="s">
        <v>2048</v>
      </c>
      <c r="N509" t="s">
        <v>28</v>
      </c>
      <c r="O509">
        <v>60000000</v>
      </c>
      <c r="P509">
        <v>38332994</v>
      </c>
      <c r="Q509" t="s">
        <v>216</v>
      </c>
      <c r="R509">
        <v>117</v>
      </c>
    </row>
    <row r="510" spans="1:18" x14ac:dyDescent="0.35">
      <c r="A510" t="s">
        <v>3536</v>
      </c>
      <c r="B510" t="s">
        <v>3537</v>
      </c>
      <c r="C510" t="s">
        <v>3538</v>
      </c>
      <c r="D510" t="s">
        <v>3539</v>
      </c>
      <c r="E510">
        <v>0.62962962962962898</v>
      </c>
      <c r="F510" t="s">
        <v>34</v>
      </c>
      <c r="G510" t="s">
        <v>35</v>
      </c>
      <c r="H510">
        <v>2009</v>
      </c>
      <c r="I510" t="s">
        <v>3540</v>
      </c>
      <c r="J510">
        <v>38000</v>
      </c>
      <c r="K510" t="s">
        <v>3541</v>
      </c>
      <c r="L510" t="s">
        <v>3541</v>
      </c>
      <c r="M510" t="s">
        <v>1479</v>
      </c>
      <c r="N510" t="s">
        <v>39</v>
      </c>
      <c r="P510">
        <v>221805</v>
      </c>
      <c r="Q510" t="s">
        <v>3240</v>
      </c>
      <c r="R510">
        <v>99</v>
      </c>
    </row>
    <row r="511" spans="1:18" x14ac:dyDescent="0.35">
      <c r="A511" t="s">
        <v>3542</v>
      </c>
      <c r="B511" t="s">
        <v>3543</v>
      </c>
      <c r="C511" t="s">
        <v>3544</v>
      </c>
      <c r="D511" t="s">
        <v>3545</v>
      </c>
      <c r="E511">
        <v>0.66666666666666596</v>
      </c>
      <c r="F511" t="s">
        <v>34</v>
      </c>
      <c r="G511" t="s">
        <v>66</v>
      </c>
      <c r="H511">
        <v>2009</v>
      </c>
      <c r="I511" t="s">
        <v>3546</v>
      </c>
      <c r="J511">
        <v>38000</v>
      </c>
      <c r="K511" t="s">
        <v>3547</v>
      </c>
      <c r="L511" t="s">
        <v>3548</v>
      </c>
      <c r="M511" t="s">
        <v>1394</v>
      </c>
      <c r="N511" t="s">
        <v>39</v>
      </c>
      <c r="O511">
        <v>35000000</v>
      </c>
      <c r="P511">
        <v>17976667</v>
      </c>
      <c r="Q511" t="s">
        <v>29</v>
      </c>
      <c r="R511">
        <v>101</v>
      </c>
    </row>
    <row r="512" spans="1:18" x14ac:dyDescent="0.35">
      <c r="A512" t="s">
        <v>3549</v>
      </c>
      <c r="B512" t="s">
        <v>3550</v>
      </c>
      <c r="C512" t="s">
        <v>3551</v>
      </c>
      <c r="D512" t="s">
        <v>3552</v>
      </c>
      <c r="E512">
        <v>0.66666666666666596</v>
      </c>
      <c r="F512" t="s">
        <v>34</v>
      </c>
      <c r="G512" t="s">
        <v>35</v>
      </c>
      <c r="H512">
        <v>2009</v>
      </c>
      <c r="I512" t="s">
        <v>3553</v>
      </c>
      <c r="J512">
        <v>19000</v>
      </c>
      <c r="K512" t="s">
        <v>3554</v>
      </c>
      <c r="L512" t="s">
        <v>3555</v>
      </c>
      <c r="M512" t="s">
        <v>3469</v>
      </c>
      <c r="N512" t="s">
        <v>39</v>
      </c>
      <c r="P512">
        <v>13514</v>
      </c>
      <c r="Q512" t="s">
        <v>3556</v>
      </c>
      <c r="R512">
        <v>110</v>
      </c>
    </row>
    <row r="513" spans="1:18" x14ac:dyDescent="0.35">
      <c r="A513" t="s">
        <v>3557</v>
      </c>
      <c r="B513" t="s">
        <v>3558</v>
      </c>
      <c r="C513" t="s">
        <v>3559</v>
      </c>
      <c r="D513" t="s">
        <v>3560</v>
      </c>
      <c r="E513">
        <v>0.77707006369426701</v>
      </c>
      <c r="F513" t="s">
        <v>34</v>
      </c>
      <c r="G513" t="s">
        <v>45</v>
      </c>
      <c r="H513">
        <v>2010</v>
      </c>
      <c r="I513" t="s">
        <v>2940</v>
      </c>
      <c r="J513">
        <v>115000</v>
      </c>
      <c r="K513" t="s">
        <v>2336</v>
      </c>
      <c r="L513" t="s">
        <v>2336</v>
      </c>
      <c r="M513" t="s">
        <v>3561</v>
      </c>
      <c r="N513" t="s">
        <v>28</v>
      </c>
      <c r="O513">
        <v>20000000</v>
      </c>
      <c r="P513">
        <v>27093592</v>
      </c>
      <c r="Q513" t="s">
        <v>2769</v>
      </c>
      <c r="R513">
        <v>116</v>
      </c>
    </row>
    <row r="514" spans="1:18" x14ac:dyDescent="0.35">
      <c r="A514" t="s">
        <v>3562</v>
      </c>
      <c r="B514" t="s">
        <v>3563</v>
      </c>
      <c r="C514" t="s">
        <v>3564</v>
      </c>
      <c r="D514" t="s">
        <v>3565</v>
      </c>
      <c r="E514">
        <v>0.56774193548387097</v>
      </c>
      <c r="F514" t="s">
        <v>34</v>
      </c>
      <c r="G514" t="s">
        <v>35</v>
      </c>
      <c r="H514">
        <v>2010</v>
      </c>
      <c r="I514" t="s">
        <v>3566</v>
      </c>
      <c r="J514">
        <v>74000</v>
      </c>
      <c r="K514" t="s">
        <v>3567</v>
      </c>
      <c r="L514" t="s">
        <v>3567</v>
      </c>
      <c r="M514" t="s">
        <v>3568</v>
      </c>
      <c r="N514" t="s">
        <v>28</v>
      </c>
      <c r="P514">
        <v>6149356</v>
      </c>
      <c r="Q514" t="s">
        <v>2665</v>
      </c>
      <c r="R514">
        <v>97</v>
      </c>
    </row>
    <row r="515" spans="1:18" x14ac:dyDescent="0.35">
      <c r="A515" t="s">
        <v>3569</v>
      </c>
      <c r="B515" t="s">
        <v>3570</v>
      </c>
      <c r="C515" t="s">
        <v>3571</v>
      </c>
      <c r="D515" t="s">
        <v>3572</v>
      </c>
      <c r="E515">
        <v>0.67857142857142805</v>
      </c>
      <c r="F515" t="s">
        <v>34</v>
      </c>
      <c r="G515" t="s">
        <v>66</v>
      </c>
      <c r="H515">
        <v>2010</v>
      </c>
      <c r="I515" t="s">
        <v>3573</v>
      </c>
      <c r="J515">
        <v>43000</v>
      </c>
      <c r="K515" t="s">
        <v>3574</v>
      </c>
      <c r="L515" t="s">
        <v>3575</v>
      </c>
      <c r="M515" t="s">
        <v>3575</v>
      </c>
      <c r="N515" t="s">
        <v>39</v>
      </c>
      <c r="O515">
        <v>10000000</v>
      </c>
      <c r="P515">
        <v>9322895</v>
      </c>
      <c r="Q515" t="s">
        <v>2838</v>
      </c>
      <c r="R515">
        <v>90</v>
      </c>
    </row>
    <row r="516" spans="1:18" x14ac:dyDescent="0.35">
      <c r="A516" t="s">
        <v>3576</v>
      </c>
      <c r="B516" t="s">
        <v>3577</v>
      </c>
      <c r="C516" t="s">
        <v>3578</v>
      </c>
      <c r="D516" t="s">
        <v>3579</v>
      </c>
      <c r="E516">
        <v>0.81818181818181801</v>
      </c>
      <c r="F516" t="s">
        <v>1067</v>
      </c>
      <c r="G516" t="s">
        <v>35</v>
      </c>
      <c r="H516">
        <v>2010</v>
      </c>
      <c r="I516" t="s">
        <v>3580</v>
      </c>
      <c r="J516">
        <v>24000</v>
      </c>
      <c r="K516" t="s">
        <v>3581</v>
      </c>
      <c r="L516" t="s">
        <v>3581</v>
      </c>
      <c r="M516" t="s">
        <v>3582</v>
      </c>
      <c r="N516" t="s">
        <v>50</v>
      </c>
      <c r="P516">
        <v>53319615</v>
      </c>
      <c r="Q516" t="s">
        <v>3583</v>
      </c>
      <c r="R516">
        <v>154</v>
      </c>
    </row>
    <row r="517" spans="1:18" x14ac:dyDescent="0.35">
      <c r="A517" t="s">
        <v>3584</v>
      </c>
      <c r="B517" t="s">
        <v>3585</v>
      </c>
      <c r="C517" t="s">
        <v>3586</v>
      </c>
      <c r="D517" t="s">
        <v>3587</v>
      </c>
      <c r="E517">
        <v>0.59574468085106302</v>
      </c>
      <c r="F517" t="s">
        <v>22</v>
      </c>
      <c r="G517" t="s">
        <v>45</v>
      </c>
      <c r="H517">
        <v>2010</v>
      </c>
      <c r="I517" t="s">
        <v>3588</v>
      </c>
      <c r="J517">
        <v>60000</v>
      </c>
      <c r="K517" t="s">
        <v>3589</v>
      </c>
      <c r="L517" t="s">
        <v>3590</v>
      </c>
      <c r="M517" t="s">
        <v>3591</v>
      </c>
      <c r="N517" t="s">
        <v>39</v>
      </c>
      <c r="O517">
        <v>44000000</v>
      </c>
      <c r="P517">
        <v>48190704</v>
      </c>
      <c r="Q517" t="s">
        <v>40</v>
      </c>
      <c r="R517">
        <v>99</v>
      </c>
    </row>
    <row r="518" spans="1:18" x14ac:dyDescent="0.35">
      <c r="A518" t="s">
        <v>3592</v>
      </c>
      <c r="B518" t="s">
        <v>3593</v>
      </c>
      <c r="C518" t="s">
        <v>3594</v>
      </c>
      <c r="D518" t="s">
        <v>3595</v>
      </c>
      <c r="E518">
        <v>0.51136363636363602</v>
      </c>
      <c r="F518" t="s">
        <v>34</v>
      </c>
      <c r="G518" t="s">
        <v>236</v>
      </c>
      <c r="H518">
        <v>2010</v>
      </c>
      <c r="I518" t="s">
        <v>3596</v>
      </c>
      <c r="J518">
        <v>25000</v>
      </c>
      <c r="K518" t="s">
        <v>3597</v>
      </c>
      <c r="L518" t="s">
        <v>3598</v>
      </c>
      <c r="M518" t="s">
        <v>145</v>
      </c>
      <c r="N518" t="s">
        <v>39</v>
      </c>
      <c r="O518">
        <v>10000000</v>
      </c>
      <c r="P518">
        <v>1671196</v>
      </c>
      <c r="Q518" t="s">
        <v>3599</v>
      </c>
      <c r="R518">
        <v>92</v>
      </c>
    </row>
    <row r="519" spans="1:18" x14ac:dyDescent="0.35">
      <c r="A519" t="s">
        <v>3600</v>
      </c>
      <c r="B519" t="s">
        <v>3601</v>
      </c>
      <c r="C519" t="s">
        <v>3602</v>
      </c>
      <c r="D519" t="s">
        <v>3603</v>
      </c>
      <c r="E519">
        <v>1</v>
      </c>
      <c r="F519" t="s">
        <v>34</v>
      </c>
      <c r="G519" t="s">
        <v>35</v>
      </c>
      <c r="H519">
        <v>2010</v>
      </c>
      <c r="I519" t="s">
        <v>2909</v>
      </c>
      <c r="J519">
        <v>24000</v>
      </c>
      <c r="K519" t="s">
        <v>3604</v>
      </c>
      <c r="L519" t="s">
        <v>3605</v>
      </c>
      <c r="M519" t="s">
        <v>3606</v>
      </c>
      <c r="N519" t="s">
        <v>3173</v>
      </c>
      <c r="O519">
        <v>30000000</v>
      </c>
      <c r="P519">
        <v>12106921</v>
      </c>
      <c r="Q519" t="s">
        <v>3607</v>
      </c>
      <c r="R519">
        <v>134</v>
      </c>
    </row>
    <row r="520" spans="1:18" x14ac:dyDescent="0.35">
      <c r="A520" t="s">
        <v>3608</v>
      </c>
      <c r="B520" t="s">
        <v>3609</v>
      </c>
      <c r="C520" t="s">
        <v>3610</v>
      </c>
      <c r="D520" t="s">
        <v>3611</v>
      </c>
      <c r="E520">
        <v>0.56666666666666599</v>
      </c>
      <c r="F520" t="s">
        <v>22</v>
      </c>
      <c r="G520" t="s">
        <v>91</v>
      </c>
      <c r="H520">
        <v>2010</v>
      </c>
      <c r="I520" t="s">
        <v>3612</v>
      </c>
      <c r="J520">
        <v>28000</v>
      </c>
      <c r="K520" t="s">
        <v>3613</v>
      </c>
      <c r="L520" t="s">
        <v>3614</v>
      </c>
      <c r="M520" t="s">
        <v>3615</v>
      </c>
      <c r="N520" t="s">
        <v>39</v>
      </c>
      <c r="O520">
        <v>25000000</v>
      </c>
      <c r="P520">
        <v>15625544</v>
      </c>
      <c r="Q520" t="s">
        <v>3616</v>
      </c>
      <c r="R520">
        <v>122</v>
      </c>
    </row>
    <row r="521" spans="1:18" x14ac:dyDescent="0.35">
      <c r="A521" t="s">
        <v>3617</v>
      </c>
      <c r="B521" t="s">
        <v>3618</v>
      </c>
      <c r="C521" t="s">
        <v>3619</v>
      </c>
      <c r="D521" t="s">
        <v>3620</v>
      </c>
      <c r="E521">
        <v>0.71739130434782605</v>
      </c>
      <c r="F521" t="s">
        <v>56</v>
      </c>
      <c r="G521" t="s">
        <v>35</v>
      </c>
      <c r="H521">
        <v>2010</v>
      </c>
      <c r="I521" t="s">
        <v>2869</v>
      </c>
      <c r="J521">
        <v>16000</v>
      </c>
      <c r="K521" t="s">
        <v>503</v>
      </c>
      <c r="L521" t="s">
        <v>3621</v>
      </c>
      <c r="M521" t="s">
        <v>2387</v>
      </c>
      <c r="N521" t="s">
        <v>28</v>
      </c>
      <c r="O521">
        <v>35000000</v>
      </c>
      <c r="P521">
        <v>36351945</v>
      </c>
      <c r="Q521" t="s">
        <v>982</v>
      </c>
      <c r="R521">
        <v>92</v>
      </c>
    </row>
    <row r="522" spans="1:18" x14ac:dyDescent="0.35">
      <c r="A522" t="s">
        <v>3622</v>
      </c>
      <c r="B522" t="s">
        <v>3623</v>
      </c>
      <c r="C522" t="s">
        <v>3624</v>
      </c>
      <c r="D522" t="s">
        <v>3625</v>
      </c>
      <c r="E522">
        <v>0.65079365079365004</v>
      </c>
      <c r="F522" t="s">
        <v>22</v>
      </c>
      <c r="G522" t="s">
        <v>35</v>
      </c>
      <c r="H522">
        <v>2010</v>
      </c>
      <c r="I522" t="s">
        <v>3626</v>
      </c>
      <c r="J522">
        <v>7500</v>
      </c>
      <c r="K522" t="s">
        <v>1965</v>
      </c>
      <c r="L522" t="s">
        <v>1965</v>
      </c>
      <c r="M522" t="s">
        <v>3627</v>
      </c>
      <c r="N522" t="s">
        <v>39</v>
      </c>
      <c r="O522">
        <v>20000000</v>
      </c>
      <c r="P522">
        <v>405861</v>
      </c>
      <c r="Q522" t="s">
        <v>849</v>
      </c>
      <c r="R522">
        <v>110</v>
      </c>
    </row>
    <row r="523" spans="1:18" x14ac:dyDescent="0.35">
      <c r="A523" t="s">
        <v>3628</v>
      </c>
      <c r="B523" t="s">
        <v>3629</v>
      </c>
      <c r="C523" t="s">
        <v>3630</v>
      </c>
      <c r="D523" t="s">
        <v>3631</v>
      </c>
      <c r="E523">
        <v>1</v>
      </c>
      <c r="F523" t="s">
        <v>34</v>
      </c>
      <c r="G523" t="s">
        <v>35</v>
      </c>
      <c r="H523">
        <v>2010</v>
      </c>
      <c r="I523" t="s">
        <v>3632</v>
      </c>
      <c r="J523">
        <v>19000</v>
      </c>
      <c r="K523" t="s">
        <v>3633</v>
      </c>
      <c r="L523" t="s">
        <v>3634</v>
      </c>
      <c r="M523" t="s">
        <v>138</v>
      </c>
      <c r="N523" t="s">
        <v>39</v>
      </c>
      <c r="O523">
        <v>12000000</v>
      </c>
      <c r="P523">
        <v>2169799</v>
      </c>
      <c r="Q523" t="s">
        <v>3635</v>
      </c>
      <c r="R523">
        <v>108</v>
      </c>
    </row>
    <row r="524" spans="1:18" x14ac:dyDescent="0.35">
      <c r="A524" t="s">
        <v>3636</v>
      </c>
      <c r="B524" t="s">
        <v>3637</v>
      </c>
      <c r="C524" t="s">
        <v>3638</v>
      </c>
      <c r="D524" t="s">
        <v>3639</v>
      </c>
      <c r="E524">
        <v>0.72727272727272696</v>
      </c>
      <c r="F524" t="s">
        <v>56</v>
      </c>
      <c r="G524" t="s">
        <v>45</v>
      </c>
      <c r="H524">
        <v>2010</v>
      </c>
      <c r="I524" t="s">
        <v>3640</v>
      </c>
      <c r="J524">
        <v>16000</v>
      </c>
      <c r="K524" t="s">
        <v>2720</v>
      </c>
      <c r="L524" t="s">
        <v>3641</v>
      </c>
      <c r="M524" t="s">
        <v>2387</v>
      </c>
      <c r="N524" t="s">
        <v>39</v>
      </c>
      <c r="O524">
        <v>31000000</v>
      </c>
      <c r="P524">
        <v>15134293</v>
      </c>
      <c r="Q524" t="s">
        <v>3642</v>
      </c>
      <c r="R524">
        <v>106</v>
      </c>
    </row>
    <row r="525" spans="1:18" x14ac:dyDescent="0.35">
      <c r="A525" t="s">
        <v>3643</v>
      </c>
      <c r="B525" t="s">
        <v>3644</v>
      </c>
      <c r="C525" t="s">
        <v>3645</v>
      </c>
      <c r="D525" t="s">
        <v>3646</v>
      </c>
      <c r="E525">
        <v>0.77777777777777701</v>
      </c>
      <c r="F525" t="s">
        <v>56</v>
      </c>
      <c r="G525" t="s">
        <v>406</v>
      </c>
      <c r="H525">
        <v>2010</v>
      </c>
      <c r="I525" t="s">
        <v>3647</v>
      </c>
      <c r="J525">
        <v>21000</v>
      </c>
      <c r="K525" t="s">
        <v>2399</v>
      </c>
      <c r="L525" t="s">
        <v>3648</v>
      </c>
      <c r="M525" t="s">
        <v>3649</v>
      </c>
      <c r="N525" t="s">
        <v>39</v>
      </c>
      <c r="O525">
        <v>80000000</v>
      </c>
      <c r="P525">
        <v>203509374</v>
      </c>
      <c r="Q525" t="s">
        <v>29</v>
      </c>
      <c r="R525">
        <v>80</v>
      </c>
    </row>
    <row r="526" spans="1:18" x14ac:dyDescent="0.35">
      <c r="A526" t="s">
        <v>3650</v>
      </c>
      <c r="B526" t="s">
        <v>3651</v>
      </c>
      <c r="C526" t="s">
        <v>3652</v>
      </c>
      <c r="D526" t="s">
        <v>3653</v>
      </c>
      <c r="E526">
        <v>0.68393782383419599</v>
      </c>
      <c r="F526" t="s">
        <v>34</v>
      </c>
      <c r="G526" t="s">
        <v>236</v>
      </c>
      <c r="H526">
        <v>2010</v>
      </c>
      <c r="I526" t="s">
        <v>3654</v>
      </c>
      <c r="J526">
        <v>20000</v>
      </c>
      <c r="K526" t="s">
        <v>281</v>
      </c>
      <c r="L526" t="s">
        <v>281</v>
      </c>
      <c r="M526" t="s">
        <v>3655</v>
      </c>
      <c r="N526" t="s">
        <v>39</v>
      </c>
      <c r="O526">
        <v>25000000</v>
      </c>
      <c r="P526">
        <v>21500813</v>
      </c>
      <c r="Q526" t="s">
        <v>3656</v>
      </c>
      <c r="R526">
        <v>107</v>
      </c>
    </row>
    <row r="527" spans="1:18" x14ac:dyDescent="0.35">
      <c r="A527" t="s">
        <v>3657</v>
      </c>
      <c r="B527" t="s">
        <v>3658</v>
      </c>
      <c r="C527" t="s">
        <v>3659</v>
      </c>
      <c r="D527" t="s">
        <v>3660</v>
      </c>
      <c r="E527">
        <v>0</v>
      </c>
      <c r="F527" t="s">
        <v>22</v>
      </c>
      <c r="G527" t="s">
        <v>45</v>
      </c>
      <c r="H527">
        <v>2010</v>
      </c>
      <c r="I527" t="s">
        <v>3661</v>
      </c>
      <c r="J527">
        <v>17000</v>
      </c>
      <c r="K527" t="s">
        <v>3662</v>
      </c>
      <c r="L527" t="s">
        <v>3663</v>
      </c>
      <c r="M527" t="s">
        <v>3664</v>
      </c>
      <c r="N527" t="s">
        <v>50</v>
      </c>
      <c r="P527">
        <v>24792815</v>
      </c>
      <c r="Q527" t="s">
        <v>3665</v>
      </c>
      <c r="R527">
        <v>111</v>
      </c>
    </row>
    <row r="528" spans="1:18" x14ac:dyDescent="0.35">
      <c r="A528" t="s">
        <v>3666</v>
      </c>
      <c r="B528" t="s">
        <v>3667</v>
      </c>
      <c r="C528" t="s">
        <v>3668</v>
      </c>
      <c r="D528" t="s">
        <v>3669</v>
      </c>
      <c r="E528">
        <v>0.569620253164557</v>
      </c>
      <c r="F528" t="s">
        <v>34</v>
      </c>
      <c r="G528" t="s">
        <v>66</v>
      </c>
      <c r="H528">
        <v>2010</v>
      </c>
      <c r="I528" t="s">
        <v>3670</v>
      </c>
      <c r="J528">
        <v>26000</v>
      </c>
      <c r="K528" t="s">
        <v>3671</v>
      </c>
      <c r="L528" t="s">
        <v>3671</v>
      </c>
      <c r="M528" t="s">
        <v>3672</v>
      </c>
      <c r="N528" t="s">
        <v>3673</v>
      </c>
      <c r="O528">
        <v>42000000</v>
      </c>
      <c r="P528">
        <v>11103434</v>
      </c>
      <c r="Q528" t="s">
        <v>3656</v>
      </c>
      <c r="R528">
        <v>100</v>
      </c>
    </row>
    <row r="529" spans="1:18" x14ac:dyDescent="0.35">
      <c r="A529" t="s">
        <v>3674</v>
      </c>
      <c r="B529" t="s">
        <v>3675</v>
      </c>
      <c r="C529" t="s">
        <v>3676</v>
      </c>
      <c r="D529" t="s">
        <v>3677</v>
      </c>
      <c r="E529">
        <v>0.82412060301507495</v>
      </c>
      <c r="F529" t="s">
        <v>1067</v>
      </c>
      <c r="G529" t="s">
        <v>35</v>
      </c>
      <c r="H529">
        <v>2010</v>
      </c>
      <c r="I529" t="s">
        <v>3678</v>
      </c>
      <c r="J529">
        <v>22000</v>
      </c>
      <c r="K529" t="s">
        <v>3679</v>
      </c>
      <c r="M529" t="s">
        <v>3680</v>
      </c>
      <c r="N529" t="s">
        <v>28</v>
      </c>
      <c r="P529">
        <v>3945217</v>
      </c>
      <c r="Q529" t="s">
        <v>3681</v>
      </c>
      <c r="R529">
        <v>112</v>
      </c>
    </row>
    <row r="530" spans="1:18" x14ac:dyDescent="0.35">
      <c r="A530" t="s">
        <v>3682</v>
      </c>
      <c r="B530" t="s">
        <v>3683</v>
      </c>
      <c r="C530" t="s">
        <v>3684</v>
      </c>
      <c r="D530" t="s">
        <v>3685</v>
      </c>
      <c r="E530">
        <v>0.67567567567567499</v>
      </c>
      <c r="F530" t="s">
        <v>34</v>
      </c>
      <c r="G530" t="s">
        <v>45</v>
      </c>
      <c r="H530">
        <v>2010</v>
      </c>
      <c r="I530" t="s">
        <v>3686</v>
      </c>
      <c r="J530">
        <v>51000</v>
      </c>
      <c r="K530" t="s">
        <v>3687</v>
      </c>
      <c r="L530" t="s">
        <v>3687</v>
      </c>
      <c r="M530" t="s">
        <v>560</v>
      </c>
      <c r="N530" t="s">
        <v>39</v>
      </c>
      <c r="O530">
        <v>7000000</v>
      </c>
      <c r="P530">
        <v>449702</v>
      </c>
      <c r="Q530" t="s">
        <v>3688</v>
      </c>
      <c r="R530">
        <v>106</v>
      </c>
    </row>
    <row r="531" spans="1:18" x14ac:dyDescent="0.35">
      <c r="A531" t="s">
        <v>3689</v>
      </c>
      <c r="B531" t="s">
        <v>3690</v>
      </c>
      <c r="C531" t="s">
        <v>3691</v>
      </c>
      <c r="D531" t="s">
        <v>3692</v>
      </c>
      <c r="E531">
        <v>0.56451612903225801</v>
      </c>
      <c r="F531" t="s">
        <v>34</v>
      </c>
      <c r="G531" t="s">
        <v>45</v>
      </c>
      <c r="H531">
        <v>2010</v>
      </c>
      <c r="I531" t="s">
        <v>3693</v>
      </c>
      <c r="J531">
        <v>7300</v>
      </c>
      <c r="K531" t="s">
        <v>1584</v>
      </c>
      <c r="L531" t="s">
        <v>1584</v>
      </c>
      <c r="M531" t="s">
        <v>3694</v>
      </c>
      <c r="N531" t="s">
        <v>39</v>
      </c>
      <c r="O531">
        <v>21000000</v>
      </c>
      <c r="P531">
        <v>37981984</v>
      </c>
      <c r="Q531" t="s">
        <v>1697</v>
      </c>
      <c r="R531">
        <v>133</v>
      </c>
    </row>
    <row r="532" spans="1:18" x14ac:dyDescent="0.35">
      <c r="A532" t="s">
        <v>3695</v>
      </c>
      <c r="B532" t="s">
        <v>3696</v>
      </c>
      <c r="C532" t="s">
        <v>3697</v>
      </c>
      <c r="D532" t="s">
        <v>3698</v>
      </c>
      <c r="E532">
        <v>1</v>
      </c>
      <c r="F532" t="s">
        <v>34</v>
      </c>
      <c r="G532" t="s">
        <v>35</v>
      </c>
      <c r="H532">
        <v>2010</v>
      </c>
      <c r="I532" t="s">
        <v>3699</v>
      </c>
      <c r="J532">
        <v>26000</v>
      </c>
      <c r="K532" t="s">
        <v>3700</v>
      </c>
      <c r="L532" t="s">
        <v>3700</v>
      </c>
      <c r="M532" t="s">
        <v>3701</v>
      </c>
      <c r="N532" t="s">
        <v>39</v>
      </c>
      <c r="O532">
        <v>500000</v>
      </c>
      <c r="P532">
        <v>453708</v>
      </c>
      <c r="Q532" t="s">
        <v>3702</v>
      </c>
      <c r="R532">
        <v>93</v>
      </c>
    </row>
    <row r="533" spans="1:18" x14ac:dyDescent="0.35">
      <c r="A533" t="s">
        <v>3703</v>
      </c>
      <c r="B533" t="s">
        <v>3704</v>
      </c>
      <c r="C533" t="s">
        <v>3705</v>
      </c>
      <c r="D533" t="s">
        <v>3706</v>
      </c>
      <c r="E533">
        <v>0.66666666666666596</v>
      </c>
      <c r="F533" t="s">
        <v>34</v>
      </c>
      <c r="G533" t="s">
        <v>320</v>
      </c>
      <c r="H533">
        <v>2010</v>
      </c>
      <c r="I533" t="s">
        <v>3707</v>
      </c>
      <c r="J533">
        <v>3000</v>
      </c>
      <c r="K533" t="s">
        <v>3708</v>
      </c>
      <c r="L533" t="s">
        <v>3709</v>
      </c>
      <c r="M533" t="s">
        <v>3627</v>
      </c>
      <c r="N533" t="s">
        <v>505</v>
      </c>
      <c r="O533">
        <v>25000000</v>
      </c>
      <c r="P533">
        <v>146149</v>
      </c>
      <c r="Q533" t="s">
        <v>3710</v>
      </c>
      <c r="R533">
        <v>117</v>
      </c>
    </row>
    <row r="534" spans="1:18" x14ac:dyDescent="0.35">
      <c r="A534" t="s">
        <v>3711</v>
      </c>
      <c r="B534" t="s">
        <v>3712</v>
      </c>
      <c r="C534" t="s">
        <v>3713</v>
      </c>
      <c r="D534" t="s">
        <v>3714</v>
      </c>
      <c r="E534">
        <v>0.64285714285714202</v>
      </c>
      <c r="F534" t="s">
        <v>1067</v>
      </c>
      <c r="G534" t="s">
        <v>91</v>
      </c>
      <c r="H534">
        <v>2010</v>
      </c>
      <c r="I534" t="s">
        <v>3715</v>
      </c>
      <c r="J534">
        <v>5200</v>
      </c>
      <c r="K534" t="s">
        <v>3716</v>
      </c>
      <c r="L534" t="s">
        <v>3716</v>
      </c>
      <c r="M534" t="s">
        <v>3717</v>
      </c>
      <c r="N534" t="s">
        <v>50</v>
      </c>
      <c r="P534">
        <v>3696522</v>
      </c>
      <c r="Q534" t="s">
        <v>3718</v>
      </c>
      <c r="R534">
        <v>106</v>
      </c>
    </row>
    <row r="535" spans="1:18" x14ac:dyDescent="0.35">
      <c r="A535" t="s">
        <v>3719</v>
      </c>
      <c r="B535" t="s">
        <v>3720</v>
      </c>
      <c r="C535" t="s">
        <v>3721</v>
      </c>
      <c r="D535" t="s">
        <v>3722</v>
      </c>
      <c r="E535">
        <v>0.58988764044943798</v>
      </c>
      <c r="F535" t="s">
        <v>34</v>
      </c>
      <c r="G535" t="s">
        <v>45</v>
      </c>
      <c r="H535">
        <v>2010</v>
      </c>
      <c r="I535" t="s">
        <v>3723</v>
      </c>
      <c r="J535">
        <v>7400</v>
      </c>
      <c r="K535" t="s">
        <v>3724</v>
      </c>
      <c r="L535" t="s">
        <v>3724</v>
      </c>
      <c r="M535" t="s">
        <v>94</v>
      </c>
      <c r="N535" t="s">
        <v>39</v>
      </c>
      <c r="O535">
        <v>8000000</v>
      </c>
      <c r="P535">
        <v>25603</v>
      </c>
      <c r="Q535" t="s">
        <v>3725</v>
      </c>
      <c r="R535">
        <v>94</v>
      </c>
    </row>
    <row r="536" spans="1:18" x14ac:dyDescent="0.35">
      <c r="A536" t="s">
        <v>3726</v>
      </c>
      <c r="B536" t="s">
        <v>3727</v>
      </c>
      <c r="C536" t="s">
        <v>3728</v>
      </c>
      <c r="D536" t="s">
        <v>3729</v>
      </c>
      <c r="E536">
        <v>0.83333333333333304</v>
      </c>
      <c r="F536" t="s">
        <v>1067</v>
      </c>
      <c r="G536" t="s">
        <v>35</v>
      </c>
      <c r="H536">
        <v>2010</v>
      </c>
      <c r="I536" t="s">
        <v>3730</v>
      </c>
      <c r="J536">
        <v>13000</v>
      </c>
      <c r="K536" t="s">
        <v>3731</v>
      </c>
      <c r="L536" t="s">
        <v>3731</v>
      </c>
      <c r="M536" t="s">
        <v>3732</v>
      </c>
      <c r="N536" t="s">
        <v>39</v>
      </c>
      <c r="P536">
        <v>635162</v>
      </c>
      <c r="Q536" t="s">
        <v>3733</v>
      </c>
      <c r="R536">
        <v>86</v>
      </c>
    </row>
    <row r="537" spans="1:18" x14ac:dyDescent="0.35">
      <c r="A537" t="s">
        <v>3734</v>
      </c>
      <c r="B537" t="s">
        <v>3735</v>
      </c>
      <c r="C537" t="s">
        <v>3736</v>
      </c>
      <c r="D537" t="s">
        <v>3737</v>
      </c>
      <c r="E537">
        <v>0.734177215189873</v>
      </c>
      <c r="F537" t="s">
        <v>34</v>
      </c>
      <c r="G537" t="s">
        <v>45</v>
      </c>
      <c r="H537">
        <v>2010</v>
      </c>
      <c r="I537" t="s">
        <v>3738</v>
      </c>
      <c r="J537">
        <v>49000</v>
      </c>
      <c r="K537" t="s">
        <v>3739</v>
      </c>
      <c r="L537" t="s">
        <v>3739</v>
      </c>
      <c r="M537" t="s">
        <v>1191</v>
      </c>
      <c r="N537" t="s">
        <v>39</v>
      </c>
      <c r="O537">
        <v>5000000</v>
      </c>
      <c r="P537">
        <v>2820490</v>
      </c>
      <c r="Q537" t="s">
        <v>3740</v>
      </c>
      <c r="R537">
        <v>97</v>
      </c>
    </row>
    <row r="538" spans="1:18" x14ac:dyDescent="0.35">
      <c r="A538" t="s">
        <v>3741</v>
      </c>
      <c r="B538" t="s">
        <v>3742</v>
      </c>
      <c r="C538" t="s">
        <v>3743</v>
      </c>
      <c r="D538" t="s">
        <v>3744</v>
      </c>
      <c r="E538">
        <v>0.73394495412843996</v>
      </c>
      <c r="F538" t="s">
        <v>22</v>
      </c>
      <c r="G538" t="s">
        <v>66</v>
      </c>
      <c r="H538">
        <v>2011</v>
      </c>
      <c r="I538" t="s">
        <v>3661</v>
      </c>
      <c r="J538">
        <v>769000</v>
      </c>
      <c r="K538" t="s">
        <v>3745</v>
      </c>
      <c r="L538" t="s">
        <v>3746</v>
      </c>
      <c r="M538" t="s">
        <v>3747</v>
      </c>
      <c r="N538" t="s">
        <v>39</v>
      </c>
      <c r="O538">
        <v>140000000</v>
      </c>
      <c r="P538">
        <v>370569774</v>
      </c>
      <c r="Q538" t="s">
        <v>121</v>
      </c>
      <c r="R538">
        <v>124</v>
      </c>
    </row>
    <row r="539" spans="1:18" x14ac:dyDescent="0.35">
      <c r="A539" t="s">
        <v>3748</v>
      </c>
      <c r="B539" t="s">
        <v>3749</v>
      </c>
      <c r="C539" t="s">
        <v>3750</v>
      </c>
      <c r="D539" t="s">
        <v>3751</v>
      </c>
      <c r="E539">
        <v>0.83783783783783705</v>
      </c>
      <c r="F539" t="s">
        <v>22</v>
      </c>
      <c r="G539" t="s">
        <v>66</v>
      </c>
      <c r="H539">
        <v>2011</v>
      </c>
      <c r="I539" t="s">
        <v>3752</v>
      </c>
      <c r="J539">
        <v>772000</v>
      </c>
      <c r="K539" t="s">
        <v>3753</v>
      </c>
      <c r="L539" t="s">
        <v>3754</v>
      </c>
      <c r="M539" t="s">
        <v>3755</v>
      </c>
      <c r="N539" t="s">
        <v>39</v>
      </c>
      <c r="O539">
        <v>150000000</v>
      </c>
      <c r="P539">
        <v>449326618</v>
      </c>
      <c r="Q539" t="s">
        <v>121</v>
      </c>
      <c r="R539">
        <v>115</v>
      </c>
    </row>
    <row r="540" spans="1:18" x14ac:dyDescent="0.35">
      <c r="A540" t="s">
        <v>3756</v>
      </c>
      <c r="B540" t="s">
        <v>3757</v>
      </c>
      <c r="C540" t="s">
        <v>3758</v>
      </c>
      <c r="D540" t="s">
        <v>3759</v>
      </c>
      <c r="E540">
        <v>0.61780104712041795</v>
      </c>
      <c r="F540" t="s">
        <v>34</v>
      </c>
      <c r="G540" t="s">
        <v>45</v>
      </c>
      <c r="H540">
        <v>2011</v>
      </c>
      <c r="I540" t="s">
        <v>3760</v>
      </c>
      <c r="J540">
        <v>95000</v>
      </c>
      <c r="K540" t="s">
        <v>3761</v>
      </c>
      <c r="L540" t="s">
        <v>3761</v>
      </c>
      <c r="M540" t="s">
        <v>3762</v>
      </c>
      <c r="N540" t="s">
        <v>39</v>
      </c>
      <c r="O540">
        <v>5000000</v>
      </c>
      <c r="P540">
        <v>3741098</v>
      </c>
      <c r="Q540" t="s">
        <v>3763</v>
      </c>
      <c r="R540">
        <v>120</v>
      </c>
    </row>
    <row r="541" spans="1:18" x14ac:dyDescent="0.35">
      <c r="A541" t="s">
        <v>3764</v>
      </c>
      <c r="B541" t="s">
        <v>3765</v>
      </c>
      <c r="C541" t="s">
        <v>3766</v>
      </c>
      <c r="D541" t="s">
        <v>3767</v>
      </c>
      <c r="E541">
        <v>0.71590909090909005</v>
      </c>
      <c r="F541" t="s">
        <v>34</v>
      </c>
      <c r="G541" t="s">
        <v>35</v>
      </c>
      <c r="H541">
        <v>2011</v>
      </c>
      <c r="I541" t="s">
        <v>3768</v>
      </c>
      <c r="J541">
        <v>276000</v>
      </c>
      <c r="K541" t="s">
        <v>3769</v>
      </c>
      <c r="L541" t="s">
        <v>3770</v>
      </c>
      <c r="M541" t="s">
        <v>3770</v>
      </c>
      <c r="N541" t="s">
        <v>39</v>
      </c>
      <c r="O541">
        <v>32500000</v>
      </c>
      <c r="P541">
        <v>288383523</v>
      </c>
      <c r="Q541" t="s">
        <v>40</v>
      </c>
      <c r="R541">
        <v>125</v>
      </c>
    </row>
    <row r="542" spans="1:18" x14ac:dyDescent="0.35">
      <c r="A542" t="s">
        <v>3771</v>
      </c>
      <c r="B542" t="s">
        <v>3772</v>
      </c>
      <c r="C542" t="s">
        <v>3773</v>
      </c>
      <c r="D542" t="s">
        <v>3774</v>
      </c>
      <c r="E542">
        <v>0.66249999999999998</v>
      </c>
      <c r="F542" t="s">
        <v>22</v>
      </c>
      <c r="G542" t="s">
        <v>66</v>
      </c>
      <c r="H542">
        <v>2011</v>
      </c>
      <c r="I542" t="s">
        <v>3775</v>
      </c>
      <c r="J542">
        <v>362000</v>
      </c>
      <c r="K542" t="s">
        <v>1183</v>
      </c>
      <c r="L542" t="s">
        <v>1184</v>
      </c>
      <c r="M542" t="s">
        <v>361</v>
      </c>
      <c r="N542" t="s">
        <v>39</v>
      </c>
      <c r="O542">
        <v>125000000</v>
      </c>
      <c r="P542">
        <v>626137675</v>
      </c>
      <c r="Q542" t="s">
        <v>40</v>
      </c>
      <c r="R542">
        <v>130</v>
      </c>
    </row>
    <row r="543" spans="1:18" x14ac:dyDescent="0.35">
      <c r="A543" t="s">
        <v>3776</v>
      </c>
      <c r="B543" t="s">
        <v>3777</v>
      </c>
      <c r="C543" t="s">
        <v>3778</v>
      </c>
      <c r="D543" t="s">
        <v>3779</v>
      </c>
      <c r="E543">
        <v>0.759493670886076</v>
      </c>
      <c r="F543" t="s">
        <v>22</v>
      </c>
      <c r="G543" t="s">
        <v>35</v>
      </c>
      <c r="H543">
        <v>2011</v>
      </c>
      <c r="I543" t="s">
        <v>3780</v>
      </c>
      <c r="J543">
        <v>398000</v>
      </c>
      <c r="K543" t="s">
        <v>230</v>
      </c>
      <c r="L543" t="s">
        <v>230</v>
      </c>
      <c r="M543" t="s">
        <v>111</v>
      </c>
      <c r="N543" t="s">
        <v>1220</v>
      </c>
      <c r="O543">
        <v>17000000</v>
      </c>
      <c r="P543">
        <v>151653750</v>
      </c>
      <c r="Q543" t="s">
        <v>3781</v>
      </c>
      <c r="R543">
        <v>94</v>
      </c>
    </row>
    <row r="544" spans="1:18" x14ac:dyDescent="0.35">
      <c r="A544" t="s">
        <v>3782</v>
      </c>
      <c r="B544" t="s">
        <v>3783</v>
      </c>
      <c r="C544" t="s">
        <v>3784</v>
      </c>
      <c r="D544" t="s">
        <v>3785</v>
      </c>
      <c r="E544">
        <v>0.84172661870503596</v>
      </c>
      <c r="F544" t="s">
        <v>22</v>
      </c>
      <c r="G544" t="s">
        <v>320</v>
      </c>
      <c r="H544">
        <v>2011</v>
      </c>
      <c r="I544" t="s">
        <v>3786</v>
      </c>
      <c r="J544">
        <v>385000</v>
      </c>
      <c r="K544" t="s">
        <v>691</v>
      </c>
      <c r="L544" t="s">
        <v>1783</v>
      </c>
      <c r="M544" t="s">
        <v>202</v>
      </c>
      <c r="N544" t="s">
        <v>39</v>
      </c>
      <c r="O544">
        <v>50000000</v>
      </c>
      <c r="P544">
        <v>110206216</v>
      </c>
      <c r="Q544" t="s">
        <v>51</v>
      </c>
      <c r="R544">
        <v>133</v>
      </c>
    </row>
    <row r="545" spans="1:18" x14ac:dyDescent="0.35">
      <c r="A545" t="s">
        <v>3787</v>
      </c>
      <c r="B545" t="s">
        <v>3788</v>
      </c>
      <c r="C545" t="s">
        <v>3789</v>
      </c>
      <c r="D545" t="s">
        <v>3790</v>
      </c>
      <c r="E545">
        <v>0.78620689655172404</v>
      </c>
      <c r="F545" t="s">
        <v>22</v>
      </c>
      <c r="G545" t="s">
        <v>35</v>
      </c>
      <c r="H545">
        <v>2011</v>
      </c>
      <c r="I545" t="s">
        <v>3791</v>
      </c>
      <c r="J545">
        <v>227000</v>
      </c>
      <c r="K545" t="s">
        <v>2542</v>
      </c>
      <c r="L545" t="s">
        <v>3792</v>
      </c>
      <c r="M545" t="s">
        <v>275</v>
      </c>
      <c r="N545" t="s">
        <v>39</v>
      </c>
      <c r="O545">
        <v>80000000</v>
      </c>
      <c r="P545">
        <v>214945591</v>
      </c>
      <c r="Q545" t="s">
        <v>51</v>
      </c>
      <c r="R545">
        <v>117</v>
      </c>
    </row>
    <row r="546" spans="1:18" x14ac:dyDescent="0.35">
      <c r="A546" t="s">
        <v>3793</v>
      </c>
      <c r="B546" t="s">
        <v>3794</v>
      </c>
      <c r="C546" t="s">
        <v>3795</v>
      </c>
      <c r="D546" t="s">
        <v>3796</v>
      </c>
      <c r="E546">
        <v>0.86956521739130399</v>
      </c>
      <c r="F546" t="s">
        <v>34</v>
      </c>
      <c r="G546" t="s">
        <v>320</v>
      </c>
      <c r="H546">
        <v>2011</v>
      </c>
      <c r="I546" t="s">
        <v>3797</v>
      </c>
      <c r="J546">
        <v>785000</v>
      </c>
      <c r="K546" t="s">
        <v>3798</v>
      </c>
      <c r="L546" t="s">
        <v>3798</v>
      </c>
      <c r="M546" t="s">
        <v>3582</v>
      </c>
      <c r="N546" t="s">
        <v>50</v>
      </c>
      <c r="P546">
        <v>426588510</v>
      </c>
      <c r="Q546" t="s">
        <v>3799</v>
      </c>
      <c r="R546">
        <v>112</v>
      </c>
    </row>
    <row r="547" spans="1:18" x14ac:dyDescent="0.35">
      <c r="A547" t="s">
        <v>3800</v>
      </c>
      <c r="B547" t="s">
        <v>3801</v>
      </c>
      <c r="C547" t="s">
        <v>3802</v>
      </c>
      <c r="D547" t="s">
        <v>3803</v>
      </c>
      <c r="E547">
        <v>0.72580645161290303</v>
      </c>
      <c r="F547" t="s">
        <v>34</v>
      </c>
      <c r="G547" t="s">
        <v>91</v>
      </c>
      <c r="H547">
        <v>2011</v>
      </c>
      <c r="I547" t="s">
        <v>3804</v>
      </c>
      <c r="J547">
        <v>587000</v>
      </c>
      <c r="K547" t="s">
        <v>2476</v>
      </c>
      <c r="L547" t="s">
        <v>3805</v>
      </c>
      <c r="M547" t="s">
        <v>2165</v>
      </c>
      <c r="N547" t="s">
        <v>39</v>
      </c>
      <c r="O547">
        <v>15000000</v>
      </c>
      <c r="P547">
        <v>77187281</v>
      </c>
      <c r="Q547" t="s">
        <v>3806</v>
      </c>
      <c r="R547">
        <v>100</v>
      </c>
    </row>
    <row r="548" spans="1:18" x14ac:dyDescent="0.35">
      <c r="A548" t="s">
        <v>3807</v>
      </c>
      <c r="B548" t="s">
        <v>3808</v>
      </c>
      <c r="C548" t="s">
        <v>3809</v>
      </c>
      <c r="D548" t="s">
        <v>3810</v>
      </c>
      <c r="E548">
        <v>0.70552147239263796</v>
      </c>
      <c r="F548" t="s">
        <v>22</v>
      </c>
      <c r="G548" t="s">
        <v>66</v>
      </c>
      <c r="H548">
        <v>2011</v>
      </c>
      <c r="I548" t="s">
        <v>3811</v>
      </c>
      <c r="J548">
        <v>272000</v>
      </c>
      <c r="K548" t="s">
        <v>607</v>
      </c>
      <c r="L548" t="s">
        <v>3812</v>
      </c>
      <c r="M548" t="s">
        <v>223</v>
      </c>
      <c r="N548" t="s">
        <v>39</v>
      </c>
      <c r="O548">
        <v>200000000</v>
      </c>
      <c r="P548">
        <v>219851172</v>
      </c>
      <c r="Q548" t="s">
        <v>29</v>
      </c>
      <c r="R548">
        <v>114</v>
      </c>
    </row>
    <row r="549" spans="1:18" x14ac:dyDescent="0.35">
      <c r="A549" t="s">
        <v>3813</v>
      </c>
      <c r="B549" t="s">
        <v>3814</v>
      </c>
      <c r="C549" t="s">
        <v>3815</v>
      </c>
      <c r="D549" t="s">
        <v>3816</v>
      </c>
      <c r="E549">
        <v>0.49214659685863799</v>
      </c>
      <c r="F549" t="s">
        <v>34</v>
      </c>
      <c r="G549" t="s">
        <v>236</v>
      </c>
      <c r="H549">
        <v>2011</v>
      </c>
      <c r="I549" t="s">
        <v>3817</v>
      </c>
      <c r="J549">
        <v>387000</v>
      </c>
      <c r="K549" t="s">
        <v>2337</v>
      </c>
      <c r="L549" t="s">
        <v>189</v>
      </c>
      <c r="M549" t="s">
        <v>3818</v>
      </c>
      <c r="N549" t="s">
        <v>39</v>
      </c>
      <c r="O549">
        <v>30000000</v>
      </c>
      <c r="P549">
        <v>69935600</v>
      </c>
      <c r="Q549" t="s">
        <v>1697</v>
      </c>
      <c r="R549">
        <v>95</v>
      </c>
    </row>
    <row r="550" spans="1:18" x14ac:dyDescent="0.35">
      <c r="A550" t="s">
        <v>3819</v>
      </c>
      <c r="B550" t="s">
        <v>3820</v>
      </c>
      <c r="C550" t="s">
        <v>3821</v>
      </c>
      <c r="D550" t="s">
        <v>3822</v>
      </c>
      <c r="E550">
        <v>0.77631578947368396</v>
      </c>
      <c r="F550" t="s">
        <v>22</v>
      </c>
      <c r="G550" t="s">
        <v>45</v>
      </c>
      <c r="H550">
        <v>2011</v>
      </c>
      <c r="I550" t="s">
        <v>3823</v>
      </c>
      <c r="J550">
        <v>436000</v>
      </c>
      <c r="K550" t="s">
        <v>3824</v>
      </c>
      <c r="L550" t="s">
        <v>3824</v>
      </c>
      <c r="M550" t="s">
        <v>3825</v>
      </c>
      <c r="N550" t="s">
        <v>39</v>
      </c>
      <c r="O550">
        <v>25000000</v>
      </c>
      <c r="P550">
        <v>216639112</v>
      </c>
      <c r="Q550" t="s">
        <v>1437</v>
      </c>
      <c r="R550">
        <v>146</v>
      </c>
    </row>
    <row r="551" spans="1:18" x14ac:dyDescent="0.35">
      <c r="A551" t="s">
        <v>3826</v>
      </c>
      <c r="B551" t="s">
        <v>3827</v>
      </c>
      <c r="C551" t="s">
        <v>3828</v>
      </c>
      <c r="D551" t="s">
        <v>3829</v>
      </c>
      <c r="E551">
        <v>0.83916083916083895</v>
      </c>
      <c r="F551" t="s">
        <v>22</v>
      </c>
      <c r="G551" t="s">
        <v>35</v>
      </c>
      <c r="H551">
        <v>2011</v>
      </c>
      <c r="I551" t="s">
        <v>3830</v>
      </c>
      <c r="J551">
        <v>487000</v>
      </c>
      <c r="K551" t="s">
        <v>3269</v>
      </c>
      <c r="L551" t="s">
        <v>2407</v>
      </c>
      <c r="M551" t="s">
        <v>38</v>
      </c>
      <c r="N551" t="s">
        <v>39</v>
      </c>
      <c r="O551">
        <v>50000000</v>
      </c>
      <c r="P551">
        <v>145051197</v>
      </c>
      <c r="Q551" t="s">
        <v>3831</v>
      </c>
      <c r="R551">
        <v>118</v>
      </c>
    </row>
    <row r="552" spans="1:18" x14ac:dyDescent="0.35">
      <c r="A552" t="s">
        <v>3832</v>
      </c>
      <c r="B552" t="s">
        <v>3833</v>
      </c>
      <c r="C552" t="s">
        <v>3834</v>
      </c>
      <c r="D552" t="s">
        <v>3835</v>
      </c>
      <c r="E552">
        <v>0.77083333333333304</v>
      </c>
      <c r="F552" t="s">
        <v>34</v>
      </c>
      <c r="G552" t="s">
        <v>35</v>
      </c>
      <c r="H552">
        <v>2011</v>
      </c>
      <c r="I552" t="s">
        <v>3836</v>
      </c>
      <c r="J552">
        <v>219000</v>
      </c>
      <c r="K552" t="s">
        <v>3837</v>
      </c>
      <c r="L552" t="s">
        <v>3838</v>
      </c>
      <c r="M552" t="s">
        <v>2365</v>
      </c>
      <c r="N552" t="s">
        <v>39</v>
      </c>
      <c r="O552">
        <v>25000000</v>
      </c>
      <c r="P552">
        <v>149228077</v>
      </c>
      <c r="Q552" t="s">
        <v>121</v>
      </c>
      <c r="R552">
        <v>108</v>
      </c>
    </row>
    <row r="553" spans="1:18" x14ac:dyDescent="0.35">
      <c r="A553" t="s">
        <v>3839</v>
      </c>
      <c r="B553" t="s">
        <v>3840</v>
      </c>
      <c r="C553" t="s">
        <v>3841</v>
      </c>
      <c r="D553" t="s">
        <v>3842</v>
      </c>
      <c r="E553">
        <v>0.67878787878787805</v>
      </c>
      <c r="F553" t="s">
        <v>22</v>
      </c>
      <c r="G553" t="s">
        <v>66</v>
      </c>
      <c r="H553">
        <v>2011</v>
      </c>
      <c r="I553" t="s">
        <v>3843</v>
      </c>
      <c r="J553">
        <v>235000</v>
      </c>
      <c r="K553" t="s">
        <v>3844</v>
      </c>
      <c r="L553" t="s">
        <v>3844</v>
      </c>
      <c r="M553" t="s">
        <v>3023</v>
      </c>
      <c r="N553" t="s">
        <v>39</v>
      </c>
      <c r="O553">
        <v>82000000</v>
      </c>
      <c r="P553">
        <v>89792502</v>
      </c>
      <c r="Q553" t="s">
        <v>29</v>
      </c>
      <c r="R553">
        <v>110</v>
      </c>
    </row>
    <row r="554" spans="1:18" x14ac:dyDescent="0.35">
      <c r="A554" t="s">
        <v>3845</v>
      </c>
      <c r="B554" t="s">
        <v>3846</v>
      </c>
      <c r="C554" t="s">
        <v>3847</v>
      </c>
      <c r="D554" t="s">
        <v>3848</v>
      </c>
      <c r="E554">
        <v>0.82781456953642296</v>
      </c>
      <c r="F554" t="s">
        <v>22</v>
      </c>
      <c r="G554" t="s">
        <v>66</v>
      </c>
      <c r="H554">
        <v>2011</v>
      </c>
      <c r="I554" t="s">
        <v>3849</v>
      </c>
      <c r="J554">
        <v>445000</v>
      </c>
      <c r="K554" t="s">
        <v>3850</v>
      </c>
      <c r="L554" t="s">
        <v>3850</v>
      </c>
      <c r="M554" t="s">
        <v>865</v>
      </c>
      <c r="N554" t="s">
        <v>39</v>
      </c>
      <c r="O554">
        <v>25000000</v>
      </c>
      <c r="P554">
        <v>23308615</v>
      </c>
      <c r="Q554" t="s">
        <v>1697</v>
      </c>
      <c r="R554">
        <v>140</v>
      </c>
    </row>
    <row r="555" spans="1:18" x14ac:dyDescent="0.35">
      <c r="A555" t="s">
        <v>3851</v>
      </c>
      <c r="B555" t="s">
        <v>3852</v>
      </c>
      <c r="C555" t="s">
        <v>3853</v>
      </c>
      <c r="D555" t="s">
        <v>3854</v>
      </c>
      <c r="E555">
        <v>0.73267326732673199</v>
      </c>
      <c r="F555" t="s">
        <v>34</v>
      </c>
      <c r="G555" t="s">
        <v>35</v>
      </c>
      <c r="H555">
        <v>2011</v>
      </c>
      <c r="I555" t="s">
        <v>3661</v>
      </c>
      <c r="J555">
        <v>348000</v>
      </c>
      <c r="K555" t="s">
        <v>3855</v>
      </c>
      <c r="L555" t="s">
        <v>3856</v>
      </c>
      <c r="M555" t="s">
        <v>3857</v>
      </c>
      <c r="N555" t="s">
        <v>39</v>
      </c>
      <c r="O555">
        <v>35000000</v>
      </c>
      <c r="P555">
        <v>149542245</v>
      </c>
      <c r="Q555" t="s">
        <v>586</v>
      </c>
      <c r="R555">
        <v>109</v>
      </c>
    </row>
    <row r="556" spans="1:18" x14ac:dyDescent="0.35">
      <c r="A556" t="s">
        <v>3858</v>
      </c>
      <c r="B556" t="s">
        <v>3859</v>
      </c>
      <c r="C556" t="s">
        <v>3860</v>
      </c>
      <c r="D556" t="s">
        <v>3861</v>
      </c>
      <c r="E556">
        <v>0.78740157480314898</v>
      </c>
      <c r="F556" t="s">
        <v>34</v>
      </c>
      <c r="G556" t="s">
        <v>66</v>
      </c>
      <c r="H556">
        <v>2011</v>
      </c>
      <c r="I556" t="s">
        <v>3862</v>
      </c>
      <c r="J556">
        <v>163000</v>
      </c>
      <c r="K556" t="s">
        <v>3863</v>
      </c>
      <c r="L556" t="s">
        <v>3864</v>
      </c>
      <c r="M556" t="s">
        <v>3865</v>
      </c>
      <c r="N556" t="s">
        <v>39</v>
      </c>
      <c r="O556">
        <v>75000000</v>
      </c>
      <c r="P556">
        <v>226904017</v>
      </c>
      <c r="Q556" t="s">
        <v>3866</v>
      </c>
      <c r="R556">
        <v>110</v>
      </c>
    </row>
    <row r="557" spans="1:18" x14ac:dyDescent="0.35">
      <c r="A557" t="s">
        <v>3867</v>
      </c>
      <c r="B557" t="s">
        <v>3868</v>
      </c>
      <c r="C557" t="s">
        <v>3869</v>
      </c>
      <c r="D557" t="s">
        <v>3870</v>
      </c>
      <c r="E557">
        <v>0.85</v>
      </c>
      <c r="F557" t="s">
        <v>22</v>
      </c>
      <c r="G557" t="s">
        <v>66</v>
      </c>
      <c r="H557">
        <v>2011</v>
      </c>
      <c r="I557" t="s">
        <v>3871</v>
      </c>
      <c r="J557">
        <v>657000</v>
      </c>
      <c r="K557" t="s">
        <v>1722</v>
      </c>
      <c r="L557" t="s">
        <v>3754</v>
      </c>
      <c r="M557" t="s">
        <v>1294</v>
      </c>
      <c r="N557" t="s">
        <v>39</v>
      </c>
      <c r="O557">
        <v>160000000</v>
      </c>
      <c r="P557">
        <v>352616690</v>
      </c>
      <c r="Q557" t="s">
        <v>130</v>
      </c>
      <c r="R557">
        <v>131</v>
      </c>
    </row>
    <row r="558" spans="1:18" x14ac:dyDescent="0.35">
      <c r="A558" t="s">
        <v>3872</v>
      </c>
      <c r="B558" t="s">
        <v>3873</v>
      </c>
      <c r="C558" t="s">
        <v>3874</v>
      </c>
      <c r="D558" t="s">
        <v>3875</v>
      </c>
      <c r="E558">
        <v>0.55223880597014896</v>
      </c>
      <c r="F558" t="s">
        <v>22</v>
      </c>
      <c r="G558" t="s">
        <v>45</v>
      </c>
      <c r="H558">
        <v>2011</v>
      </c>
      <c r="I558" t="s">
        <v>3849</v>
      </c>
      <c r="J558">
        <v>290000</v>
      </c>
      <c r="K558" t="s">
        <v>1973</v>
      </c>
      <c r="L558" t="s">
        <v>3462</v>
      </c>
      <c r="M558" t="s">
        <v>528</v>
      </c>
      <c r="N558" t="s">
        <v>3876</v>
      </c>
      <c r="O558">
        <v>60000000</v>
      </c>
      <c r="P558">
        <v>136515867</v>
      </c>
      <c r="Q558" t="s">
        <v>29</v>
      </c>
      <c r="R558">
        <v>106</v>
      </c>
    </row>
    <row r="559" spans="1:18" x14ac:dyDescent="0.35">
      <c r="A559" t="s">
        <v>3877</v>
      </c>
      <c r="B559" t="s">
        <v>3878</v>
      </c>
      <c r="C559" t="s">
        <v>3879</v>
      </c>
      <c r="D559" t="s">
        <v>3880</v>
      </c>
      <c r="E559">
        <v>0.70542635658914699</v>
      </c>
      <c r="F559" t="s">
        <v>34</v>
      </c>
      <c r="G559" t="s">
        <v>35</v>
      </c>
      <c r="H559">
        <v>2011</v>
      </c>
      <c r="I559" t="s">
        <v>3881</v>
      </c>
      <c r="J559">
        <v>196000</v>
      </c>
      <c r="K559" t="s">
        <v>3882</v>
      </c>
      <c r="L559" t="s">
        <v>3883</v>
      </c>
      <c r="M559" t="s">
        <v>2722</v>
      </c>
      <c r="N559" t="s">
        <v>39</v>
      </c>
      <c r="O559">
        <v>20000000</v>
      </c>
      <c r="P559">
        <v>216197492</v>
      </c>
      <c r="Q559" t="s">
        <v>51</v>
      </c>
      <c r="R559">
        <v>92</v>
      </c>
    </row>
    <row r="560" spans="1:18" x14ac:dyDescent="0.35">
      <c r="A560" t="s">
        <v>3884</v>
      </c>
      <c r="B560" t="s">
        <v>3885</v>
      </c>
      <c r="C560" t="s">
        <v>3886</v>
      </c>
      <c r="D560" t="s">
        <v>3887</v>
      </c>
      <c r="E560">
        <v>0.86842105263157898</v>
      </c>
      <c r="F560" t="s">
        <v>22</v>
      </c>
      <c r="G560" t="s">
        <v>66</v>
      </c>
      <c r="H560">
        <v>2011</v>
      </c>
      <c r="I560" t="s">
        <v>3888</v>
      </c>
      <c r="J560">
        <v>379000</v>
      </c>
      <c r="K560" t="s">
        <v>464</v>
      </c>
      <c r="L560" t="s">
        <v>464</v>
      </c>
      <c r="M560" t="s">
        <v>3889</v>
      </c>
      <c r="N560" t="s">
        <v>39</v>
      </c>
      <c r="O560">
        <v>40000000</v>
      </c>
      <c r="P560">
        <v>173930596</v>
      </c>
      <c r="Q560" t="s">
        <v>203</v>
      </c>
      <c r="R560">
        <v>109</v>
      </c>
    </row>
    <row r="561" spans="1:18" x14ac:dyDescent="0.35">
      <c r="A561" t="s">
        <v>3890</v>
      </c>
      <c r="B561" t="s">
        <v>3891</v>
      </c>
      <c r="C561" t="s">
        <v>3892</v>
      </c>
      <c r="D561" t="s">
        <v>3893</v>
      </c>
      <c r="E561">
        <v>0.66666666666666596</v>
      </c>
      <c r="F561" t="s">
        <v>22</v>
      </c>
      <c r="G561" t="s">
        <v>45</v>
      </c>
      <c r="H561">
        <v>2011</v>
      </c>
      <c r="I561" t="s">
        <v>3894</v>
      </c>
      <c r="J561">
        <v>143000</v>
      </c>
      <c r="K561" t="s">
        <v>2997</v>
      </c>
      <c r="L561" t="s">
        <v>3895</v>
      </c>
      <c r="M561" t="s">
        <v>1205</v>
      </c>
      <c r="N561" t="s">
        <v>39</v>
      </c>
      <c r="O561">
        <v>15000000</v>
      </c>
      <c r="P561">
        <v>59389433</v>
      </c>
      <c r="Q561" t="s">
        <v>61</v>
      </c>
      <c r="R561">
        <v>107</v>
      </c>
    </row>
    <row r="562" spans="1:18" x14ac:dyDescent="0.35">
      <c r="A562" t="s">
        <v>3896</v>
      </c>
      <c r="B562" t="s">
        <v>3897</v>
      </c>
      <c r="C562" t="s">
        <v>3898</v>
      </c>
      <c r="D562" t="s">
        <v>3899</v>
      </c>
      <c r="E562">
        <v>0.43604651162790697</v>
      </c>
      <c r="F562" t="s">
        <v>34</v>
      </c>
      <c r="G562" t="s">
        <v>236</v>
      </c>
      <c r="H562">
        <v>2011</v>
      </c>
      <c r="I562" t="s">
        <v>3612</v>
      </c>
      <c r="J562">
        <v>131000</v>
      </c>
      <c r="K562" t="s">
        <v>281</v>
      </c>
      <c r="L562" t="s">
        <v>780</v>
      </c>
      <c r="M562" t="s">
        <v>3900</v>
      </c>
      <c r="N562" t="s">
        <v>39</v>
      </c>
      <c r="O562">
        <v>40000000</v>
      </c>
      <c r="P562">
        <v>97231420</v>
      </c>
      <c r="Q562" t="s">
        <v>95</v>
      </c>
      <c r="R562">
        <v>111</v>
      </c>
    </row>
    <row r="563" spans="1:18" x14ac:dyDescent="0.35">
      <c r="A563" t="s">
        <v>3901</v>
      </c>
      <c r="B563" t="s">
        <v>3902</v>
      </c>
      <c r="C563" t="s">
        <v>3903</v>
      </c>
      <c r="D563" t="s">
        <v>3904</v>
      </c>
      <c r="E563">
        <v>0.62777777777777699</v>
      </c>
      <c r="F563" t="s">
        <v>2112</v>
      </c>
      <c r="G563" t="s">
        <v>45</v>
      </c>
      <c r="H563">
        <v>2011</v>
      </c>
      <c r="I563" t="s">
        <v>3905</v>
      </c>
      <c r="J563">
        <v>187000</v>
      </c>
      <c r="K563" t="s">
        <v>2662</v>
      </c>
      <c r="L563" t="s">
        <v>2662</v>
      </c>
      <c r="M563" t="s">
        <v>3906</v>
      </c>
      <c r="N563" t="s">
        <v>28</v>
      </c>
      <c r="O563">
        <v>6500000</v>
      </c>
      <c r="P563">
        <v>19123767</v>
      </c>
      <c r="Q563" t="s">
        <v>1287</v>
      </c>
      <c r="R563">
        <v>101</v>
      </c>
    </row>
    <row r="564" spans="1:18" x14ac:dyDescent="0.35">
      <c r="A564" t="s">
        <v>3907</v>
      </c>
      <c r="B564" t="s">
        <v>3908</v>
      </c>
      <c r="C564" t="s">
        <v>3909</v>
      </c>
      <c r="D564" t="s">
        <v>3910</v>
      </c>
      <c r="E564">
        <v>1</v>
      </c>
      <c r="F564" t="s">
        <v>22</v>
      </c>
      <c r="G564" t="s">
        <v>66</v>
      </c>
      <c r="H564">
        <v>2011</v>
      </c>
      <c r="I564" t="s">
        <v>2874</v>
      </c>
      <c r="J564">
        <v>466000</v>
      </c>
      <c r="K564" t="s">
        <v>3911</v>
      </c>
      <c r="L564" t="s">
        <v>3912</v>
      </c>
      <c r="M564" t="s">
        <v>120</v>
      </c>
      <c r="N564" t="s">
        <v>39</v>
      </c>
      <c r="O564">
        <v>145000000</v>
      </c>
      <c r="P564">
        <v>694713380</v>
      </c>
      <c r="Q564" t="s">
        <v>121</v>
      </c>
      <c r="R564">
        <v>132</v>
      </c>
    </row>
    <row r="565" spans="1:18" x14ac:dyDescent="0.35">
      <c r="A565" t="s">
        <v>3913</v>
      </c>
      <c r="B565" t="s">
        <v>3914</v>
      </c>
      <c r="C565" t="s">
        <v>3915</v>
      </c>
      <c r="D565" t="s">
        <v>3916</v>
      </c>
      <c r="E565">
        <v>0.55089820359281405</v>
      </c>
      <c r="F565" t="s">
        <v>34</v>
      </c>
      <c r="G565" t="s">
        <v>45</v>
      </c>
      <c r="H565">
        <v>2011</v>
      </c>
      <c r="I565" t="s">
        <v>3917</v>
      </c>
      <c r="J565">
        <v>142000</v>
      </c>
      <c r="K565" t="s">
        <v>3918</v>
      </c>
      <c r="L565" t="s">
        <v>3918</v>
      </c>
      <c r="M565" t="s">
        <v>3352</v>
      </c>
      <c r="N565" t="s">
        <v>28</v>
      </c>
      <c r="O565">
        <v>7000000</v>
      </c>
      <c r="P565">
        <v>9232318</v>
      </c>
      <c r="Q565" t="s">
        <v>231</v>
      </c>
      <c r="R565">
        <v>112</v>
      </c>
    </row>
    <row r="566" spans="1:18" x14ac:dyDescent="0.35">
      <c r="A566" t="s">
        <v>3919</v>
      </c>
      <c r="B566" t="s">
        <v>3920</v>
      </c>
      <c r="C566" t="s">
        <v>3921</v>
      </c>
      <c r="D566" t="s">
        <v>3922</v>
      </c>
      <c r="E566">
        <v>0.84615384615384603</v>
      </c>
      <c r="F566" t="s">
        <v>22</v>
      </c>
      <c r="G566" t="s">
        <v>1818</v>
      </c>
      <c r="H566">
        <v>2011</v>
      </c>
      <c r="I566" t="s">
        <v>3923</v>
      </c>
      <c r="J566">
        <v>538000</v>
      </c>
      <c r="K566" t="s">
        <v>3924</v>
      </c>
      <c r="L566" t="s">
        <v>1861</v>
      </c>
      <c r="M566" t="s">
        <v>3925</v>
      </c>
      <c r="N566" t="s">
        <v>39</v>
      </c>
      <c r="O566">
        <v>27000000</v>
      </c>
      <c r="P566">
        <v>161849455</v>
      </c>
      <c r="Q566" t="s">
        <v>3866</v>
      </c>
      <c r="R566">
        <v>105</v>
      </c>
    </row>
    <row r="567" spans="1:18" x14ac:dyDescent="0.35">
      <c r="A567" t="s">
        <v>3926</v>
      </c>
      <c r="B567" t="s">
        <v>3927</v>
      </c>
      <c r="C567" t="s">
        <v>3928</v>
      </c>
      <c r="D567" t="s">
        <v>1304</v>
      </c>
      <c r="E567">
        <v>0.73684210526315697</v>
      </c>
      <c r="F567" t="s">
        <v>22</v>
      </c>
      <c r="G567" t="s">
        <v>66</v>
      </c>
      <c r="H567">
        <v>2011</v>
      </c>
      <c r="I567" t="s">
        <v>2909</v>
      </c>
      <c r="J567">
        <v>253000</v>
      </c>
      <c r="K567" t="s">
        <v>288</v>
      </c>
      <c r="L567" t="s">
        <v>3929</v>
      </c>
      <c r="M567" t="s">
        <v>3930</v>
      </c>
      <c r="N567" t="s">
        <v>28</v>
      </c>
      <c r="O567">
        <v>30000000</v>
      </c>
      <c r="P567">
        <v>135710029</v>
      </c>
      <c r="Q567" t="s">
        <v>3931</v>
      </c>
      <c r="R567">
        <v>113</v>
      </c>
    </row>
    <row r="568" spans="1:18" x14ac:dyDescent="0.35">
      <c r="A568" t="s">
        <v>3932</v>
      </c>
      <c r="B568" t="s">
        <v>3933</v>
      </c>
      <c r="C568" t="s">
        <v>3934</v>
      </c>
      <c r="D568" t="s">
        <v>3935</v>
      </c>
      <c r="E568">
        <v>0.70149253731343197</v>
      </c>
      <c r="F568" t="s">
        <v>22</v>
      </c>
      <c r="G568" t="s">
        <v>66</v>
      </c>
      <c r="H568">
        <v>2011</v>
      </c>
      <c r="I568" t="s">
        <v>3936</v>
      </c>
      <c r="J568">
        <v>390000</v>
      </c>
      <c r="K568" t="s">
        <v>213</v>
      </c>
      <c r="L568" t="s">
        <v>527</v>
      </c>
      <c r="M568" t="s">
        <v>1738</v>
      </c>
      <c r="N568" t="s">
        <v>39</v>
      </c>
      <c r="O568">
        <v>195000000</v>
      </c>
      <c r="P568">
        <v>1123794079</v>
      </c>
      <c r="Q568" t="s">
        <v>121</v>
      </c>
      <c r="R568">
        <v>154</v>
      </c>
    </row>
    <row r="569" spans="1:18" x14ac:dyDescent="0.35">
      <c r="A569" t="s">
        <v>3937</v>
      </c>
      <c r="B569" t="s">
        <v>3938</v>
      </c>
      <c r="C569" t="s">
        <v>3939</v>
      </c>
      <c r="D569" t="s">
        <v>3940</v>
      </c>
      <c r="E569">
        <v>0.70992366412213703</v>
      </c>
      <c r="F569" t="s">
        <v>22</v>
      </c>
      <c r="G569" t="s">
        <v>66</v>
      </c>
      <c r="H569">
        <v>2011</v>
      </c>
      <c r="I569" t="s">
        <v>3830</v>
      </c>
      <c r="J569">
        <v>211000</v>
      </c>
      <c r="K569" t="s">
        <v>472</v>
      </c>
      <c r="L569" t="s">
        <v>608</v>
      </c>
      <c r="M569" t="s">
        <v>1212</v>
      </c>
      <c r="N569" t="s">
        <v>39</v>
      </c>
      <c r="O569">
        <v>163000000</v>
      </c>
      <c r="P569">
        <v>174822325</v>
      </c>
      <c r="Q569" t="s">
        <v>40</v>
      </c>
      <c r="R569">
        <v>119</v>
      </c>
    </row>
    <row r="570" spans="1:18" x14ac:dyDescent="0.35">
      <c r="A570" t="s">
        <v>3941</v>
      </c>
      <c r="B570" t="s">
        <v>3942</v>
      </c>
      <c r="C570" t="s">
        <v>3943</v>
      </c>
      <c r="D570" t="s">
        <v>3944</v>
      </c>
      <c r="E570">
        <v>0.75147928994082802</v>
      </c>
      <c r="F570" t="s">
        <v>34</v>
      </c>
      <c r="G570" t="s">
        <v>45</v>
      </c>
      <c r="H570">
        <v>2011</v>
      </c>
      <c r="I570" t="s">
        <v>3945</v>
      </c>
      <c r="J570">
        <v>192000</v>
      </c>
      <c r="K570" t="s">
        <v>2439</v>
      </c>
      <c r="L570" t="s">
        <v>3946</v>
      </c>
      <c r="M570" t="s">
        <v>3947</v>
      </c>
      <c r="N570" t="s">
        <v>28</v>
      </c>
      <c r="P570">
        <v>81529126</v>
      </c>
      <c r="Q570" t="s">
        <v>2970</v>
      </c>
      <c r="R570">
        <v>122</v>
      </c>
    </row>
    <row r="571" spans="1:18" x14ac:dyDescent="0.35">
      <c r="A571" t="s">
        <v>3948</v>
      </c>
      <c r="B571" t="s">
        <v>3949</v>
      </c>
      <c r="C571" t="s">
        <v>3950</v>
      </c>
      <c r="D571" t="s">
        <v>3951</v>
      </c>
      <c r="E571">
        <v>0.72941176470588198</v>
      </c>
      <c r="F571" t="s">
        <v>34</v>
      </c>
      <c r="G571" t="s">
        <v>66</v>
      </c>
      <c r="H571">
        <v>1982</v>
      </c>
      <c r="I571" t="s">
        <v>3952</v>
      </c>
      <c r="J571">
        <v>141000</v>
      </c>
      <c r="K571" t="s">
        <v>3953</v>
      </c>
      <c r="L571" t="s">
        <v>3954</v>
      </c>
      <c r="M571" t="s">
        <v>3955</v>
      </c>
      <c r="N571" t="s">
        <v>39</v>
      </c>
      <c r="O571">
        <v>20000000</v>
      </c>
      <c r="P571">
        <v>68851475</v>
      </c>
      <c r="Q571" t="s">
        <v>40</v>
      </c>
      <c r="R571">
        <v>129</v>
      </c>
    </row>
    <row r="572" spans="1:18" x14ac:dyDescent="0.35">
      <c r="A572" t="s">
        <v>3948</v>
      </c>
      <c r="B572" t="s">
        <v>3949</v>
      </c>
      <c r="C572" t="s">
        <v>3950</v>
      </c>
      <c r="D572" t="s">
        <v>3951</v>
      </c>
      <c r="E572">
        <v>0.72941176470588198</v>
      </c>
      <c r="F572" t="s">
        <v>34</v>
      </c>
      <c r="G572" t="s">
        <v>66</v>
      </c>
      <c r="H572">
        <v>2011</v>
      </c>
      <c r="I572" t="s">
        <v>3894</v>
      </c>
      <c r="J572">
        <v>96000</v>
      </c>
      <c r="K572" t="s">
        <v>3956</v>
      </c>
      <c r="L572" t="s">
        <v>3957</v>
      </c>
      <c r="M572" t="s">
        <v>3958</v>
      </c>
      <c r="N572" t="s">
        <v>39</v>
      </c>
      <c r="O572">
        <v>90000000</v>
      </c>
      <c r="P572">
        <v>63523283</v>
      </c>
      <c r="Q572" t="s">
        <v>1697</v>
      </c>
      <c r="R572">
        <v>113</v>
      </c>
    </row>
    <row r="573" spans="1:18" x14ac:dyDescent="0.35">
      <c r="A573" t="s">
        <v>3959</v>
      </c>
      <c r="B573" t="s">
        <v>3960</v>
      </c>
      <c r="C573" t="s">
        <v>3961</v>
      </c>
      <c r="D573" t="s">
        <v>3962</v>
      </c>
      <c r="E573">
        <v>0.64197530864197505</v>
      </c>
      <c r="F573" t="s">
        <v>34</v>
      </c>
      <c r="G573" t="s">
        <v>45</v>
      </c>
      <c r="H573">
        <v>2011</v>
      </c>
      <c r="I573" t="s">
        <v>3963</v>
      </c>
      <c r="J573">
        <v>172000</v>
      </c>
      <c r="K573" t="s">
        <v>1069</v>
      </c>
      <c r="L573" t="s">
        <v>1069</v>
      </c>
      <c r="M573" t="s">
        <v>1314</v>
      </c>
      <c r="N573" t="s">
        <v>1071</v>
      </c>
      <c r="O573">
        <v>7400000</v>
      </c>
      <c r="P573">
        <v>17039814</v>
      </c>
      <c r="Q573" t="s">
        <v>1072</v>
      </c>
      <c r="R573">
        <v>135</v>
      </c>
    </row>
    <row r="574" spans="1:18" x14ac:dyDescent="0.35">
      <c r="A574" t="s">
        <v>3964</v>
      </c>
      <c r="B574" t="s">
        <v>3965</v>
      </c>
      <c r="C574" t="s">
        <v>3966</v>
      </c>
      <c r="D574" t="s">
        <v>3967</v>
      </c>
      <c r="E574">
        <v>0.70370370370370305</v>
      </c>
      <c r="F574" t="s">
        <v>22</v>
      </c>
      <c r="G574" t="s">
        <v>66</v>
      </c>
      <c r="H574">
        <v>2011</v>
      </c>
      <c r="I574" t="s">
        <v>3968</v>
      </c>
      <c r="J574">
        <v>495000</v>
      </c>
      <c r="K574" t="s">
        <v>3969</v>
      </c>
      <c r="L574" t="s">
        <v>3970</v>
      </c>
      <c r="M574" t="s">
        <v>86</v>
      </c>
      <c r="N574" t="s">
        <v>39</v>
      </c>
      <c r="O574">
        <v>32000000</v>
      </c>
      <c r="P574">
        <v>147332697</v>
      </c>
      <c r="Q574" t="s">
        <v>982</v>
      </c>
      <c r="R574">
        <v>93</v>
      </c>
    </row>
    <row r="575" spans="1:18" x14ac:dyDescent="0.35">
      <c r="A575" t="s">
        <v>3971</v>
      </c>
      <c r="B575" t="s">
        <v>3972</v>
      </c>
      <c r="C575" t="s">
        <v>3973</v>
      </c>
      <c r="D575" t="s">
        <v>3974</v>
      </c>
      <c r="E575">
        <v>0.89285714285714202</v>
      </c>
      <c r="F575" t="s">
        <v>22</v>
      </c>
      <c r="G575" t="s">
        <v>66</v>
      </c>
      <c r="H575">
        <v>2011</v>
      </c>
      <c r="I575" t="s">
        <v>3975</v>
      </c>
      <c r="J575">
        <v>306000</v>
      </c>
      <c r="K575" t="s">
        <v>3976</v>
      </c>
      <c r="L575" t="s">
        <v>1104</v>
      </c>
      <c r="M575" t="s">
        <v>1381</v>
      </c>
      <c r="N575" t="s">
        <v>39</v>
      </c>
      <c r="O575">
        <v>110000000</v>
      </c>
      <c r="P575">
        <v>299268508</v>
      </c>
      <c r="Q575" t="s">
        <v>216</v>
      </c>
      <c r="R575">
        <v>127</v>
      </c>
    </row>
    <row r="576" spans="1:18" x14ac:dyDescent="0.35">
      <c r="A576" t="s">
        <v>3977</v>
      </c>
      <c r="B576" t="s">
        <v>3978</v>
      </c>
      <c r="C576" t="s">
        <v>3979</v>
      </c>
      <c r="D576" t="s">
        <v>3980</v>
      </c>
      <c r="E576">
        <v>0.72781065088757402</v>
      </c>
      <c r="F576" t="s">
        <v>34</v>
      </c>
      <c r="G576" t="s">
        <v>35</v>
      </c>
      <c r="H576">
        <v>2011</v>
      </c>
      <c r="I576" t="s">
        <v>3981</v>
      </c>
      <c r="J576">
        <v>428000</v>
      </c>
      <c r="K576" t="s">
        <v>3982</v>
      </c>
      <c r="L576" t="s">
        <v>3983</v>
      </c>
      <c r="M576" t="s">
        <v>2880</v>
      </c>
      <c r="N576" t="s">
        <v>39</v>
      </c>
      <c r="O576">
        <v>35000000</v>
      </c>
      <c r="P576">
        <v>209838559</v>
      </c>
      <c r="Q576" t="s">
        <v>112</v>
      </c>
      <c r="R576">
        <v>98</v>
      </c>
    </row>
    <row r="577" spans="1:18" x14ac:dyDescent="0.35">
      <c r="A577" t="s">
        <v>3984</v>
      </c>
      <c r="B577" t="s">
        <v>3985</v>
      </c>
      <c r="C577" t="s">
        <v>3986</v>
      </c>
      <c r="D577" t="s">
        <v>3987</v>
      </c>
      <c r="E577">
        <v>0.83146067415730296</v>
      </c>
      <c r="F577" t="s">
        <v>56</v>
      </c>
      <c r="G577" t="s">
        <v>406</v>
      </c>
      <c r="H577">
        <v>2011</v>
      </c>
      <c r="I577" t="s">
        <v>3612</v>
      </c>
      <c r="J577">
        <v>212000</v>
      </c>
      <c r="K577" t="s">
        <v>3988</v>
      </c>
      <c r="L577" t="s">
        <v>3988</v>
      </c>
      <c r="M577" t="s">
        <v>3989</v>
      </c>
      <c r="N577" t="s">
        <v>39</v>
      </c>
      <c r="O577">
        <v>90000000</v>
      </c>
      <c r="P577">
        <v>483866518</v>
      </c>
      <c r="Q577" t="s">
        <v>411</v>
      </c>
      <c r="R577">
        <v>96</v>
      </c>
    </row>
    <row r="578" spans="1:18" x14ac:dyDescent="0.35">
      <c r="A578" t="s">
        <v>3990</v>
      </c>
      <c r="B578" t="s">
        <v>3991</v>
      </c>
      <c r="C578" t="s">
        <v>3992</v>
      </c>
      <c r="D578" t="s">
        <v>3993</v>
      </c>
      <c r="E578">
        <v>0.64705882352941102</v>
      </c>
      <c r="F578" t="s">
        <v>34</v>
      </c>
      <c r="G578" t="s">
        <v>45</v>
      </c>
      <c r="H578">
        <v>2011</v>
      </c>
      <c r="I578" t="s">
        <v>3994</v>
      </c>
      <c r="J578">
        <v>143000</v>
      </c>
      <c r="K578" t="s">
        <v>3995</v>
      </c>
      <c r="L578" t="s">
        <v>3996</v>
      </c>
      <c r="M578" t="s">
        <v>609</v>
      </c>
      <c r="N578" t="s">
        <v>1220</v>
      </c>
      <c r="P578">
        <v>33750478</v>
      </c>
      <c r="Q578" t="s">
        <v>3997</v>
      </c>
      <c r="R578">
        <v>120</v>
      </c>
    </row>
    <row r="579" spans="1:18" x14ac:dyDescent="0.35">
      <c r="A579" t="s">
        <v>3998</v>
      </c>
      <c r="B579" t="s">
        <v>3999</v>
      </c>
      <c r="C579" t="s">
        <v>4000</v>
      </c>
      <c r="D579" t="s">
        <v>4001</v>
      </c>
      <c r="E579">
        <v>0.81884057971014401</v>
      </c>
      <c r="F579" t="s">
        <v>22</v>
      </c>
      <c r="G579" t="s">
        <v>66</v>
      </c>
      <c r="H579">
        <v>2011</v>
      </c>
      <c r="I579" t="s">
        <v>4002</v>
      </c>
      <c r="J579">
        <v>429000</v>
      </c>
      <c r="K579" t="s">
        <v>440</v>
      </c>
      <c r="L579" t="s">
        <v>3555</v>
      </c>
      <c r="M579" t="s">
        <v>345</v>
      </c>
      <c r="N579" t="s">
        <v>39</v>
      </c>
      <c r="O579">
        <v>125000000</v>
      </c>
      <c r="P579">
        <v>543848418</v>
      </c>
      <c r="Q579" t="s">
        <v>29</v>
      </c>
      <c r="R579">
        <v>129</v>
      </c>
    </row>
    <row r="580" spans="1:18" x14ac:dyDescent="0.35">
      <c r="A580" t="s">
        <v>4003</v>
      </c>
      <c r="B580" t="s">
        <v>4004</v>
      </c>
      <c r="C580" t="s">
        <v>4005</v>
      </c>
      <c r="D580" t="s">
        <v>4006</v>
      </c>
      <c r="E580">
        <v>0.64827586206896504</v>
      </c>
      <c r="F580" t="s">
        <v>56</v>
      </c>
      <c r="G580" t="s">
        <v>66</v>
      </c>
      <c r="H580">
        <v>1993</v>
      </c>
      <c r="I580" t="s">
        <v>4007</v>
      </c>
      <c r="J580">
        <v>52000</v>
      </c>
      <c r="K580" t="s">
        <v>726</v>
      </c>
      <c r="L580" t="s">
        <v>4008</v>
      </c>
      <c r="M580" t="s">
        <v>4009</v>
      </c>
      <c r="N580" t="s">
        <v>4010</v>
      </c>
      <c r="O580">
        <v>30000000</v>
      </c>
      <c r="P580">
        <v>53898845</v>
      </c>
      <c r="Q580" t="s">
        <v>363</v>
      </c>
      <c r="R580">
        <v>105</v>
      </c>
    </row>
    <row r="581" spans="1:18" x14ac:dyDescent="0.35">
      <c r="A581" t="s">
        <v>4003</v>
      </c>
      <c r="B581" t="s">
        <v>4004</v>
      </c>
      <c r="C581" t="s">
        <v>4005</v>
      </c>
      <c r="D581" t="s">
        <v>4006</v>
      </c>
      <c r="E581">
        <v>0.64827586206896504</v>
      </c>
      <c r="F581" t="s">
        <v>22</v>
      </c>
      <c r="G581" t="s">
        <v>66</v>
      </c>
      <c r="H581">
        <v>2011</v>
      </c>
      <c r="I581" t="s">
        <v>4011</v>
      </c>
      <c r="J581">
        <v>105000</v>
      </c>
      <c r="K581" t="s">
        <v>1993</v>
      </c>
      <c r="L581" t="s">
        <v>4012</v>
      </c>
      <c r="M581" t="s">
        <v>1703</v>
      </c>
      <c r="N581" t="s">
        <v>39</v>
      </c>
      <c r="O581">
        <v>75000000</v>
      </c>
      <c r="P581">
        <v>132274484</v>
      </c>
      <c r="Q581" t="s">
        <v>982</v>
      </c>
      <c r="R581">
        <v>110</v>
      </c>
    </row>
    <row r="582" spans="1:18" x14ac:dyDescent="0.35">
      <c r="A582" t="s">
        <v>4013</v>
      </c>
      <c r="B582" t="s">
        <v>4014</v>
      </c>
      <c r="C582" t="s">
        <v>4015</v>
      </c>
      <c r="D582" t="s">
        <v>4016</v>
      </c>
      <c r="E582">
        <v>0.74838709677419302</v>
      </c>
      <c r="F582" t="s">
        <v>22</v>
      </c>
      <c r="G582" t="s">
        <v>66</v>
      </c>
      <c r="H582">
        <v>2011</v>
      </c>
      <c r="I582" t="s">
        <v>4017</v>
      </c>
      <c r="J582">
        <v>137000</v>
      </c>
      <c r="K582" t="s">
        <v>1386</v>
      </c>
      <c r="L582" t="s">
        <v>1337</v>
      </c>
      <c r="M582" t="s">
        <v>4018</v>
      </c>
      <c r="N582" t="s">
        <v>39</v>
      </c>
      <c r="O582">
        <v>75000000</v>
      </c>
      <c r="P582">
        <v>152930623</v>
      </c>
      <c r="Q582" t="s">
        <v>40</v>
      </c>
      <c r="R582">
        <v>104</v>
      </c>
    </row>
    <row r="583" spans="1:18" x14ac:dyDescent="0.35">
      <c r="A583" t="s">
        <v>4019</v>
      </c>
      <c r="B583" t="s">
        <v>4020</v>
      </c>
      <c r="C583" t="s">
        <v>4021</v>
      </c>
      <c r="D583" t="s">
        <v>4022</v>
      </c>
      <c r="E583">
        <v>0.680851063829787</v>
      </c>
      <c r="F583" t="s">
        <v>34</v>
      </c>
      <c r="G583" t="s">
        <v>23</v>
      </c>
      <c r="H583">
        <v>2011</v>
      </c>
      <c r="I583" t="s">
        <v>3923</v>
      </c>
      <c r="J583">
        <v>240000</v>
      </c>
      <c r="K583" t="s">
        <v>1751</v>
      </c>
      <c r="L583" t="s">
        <v>1804</v>
      </c>
      <c r="M583" t="s">
        <v>1804</v>
      </c>
      <c r="N583" t="s">
        <v>39</v>
      </c>
      <c r="O583">
        <v>40000000</v>
      </c>
      <c r="P583">
        <v>97984015</v>
      </c>
      <c r="Q583" t="s">
        <v>40</v>
      </c>
      <c r="R583">
        <v>104</v>
      </c>
    </row>
    <row r="584" spans="1:18" x14ac:dyDescent="0.35">
      <c r="A584" t="s">
        <v>4023</v>
      </c>
      <c r="B584" t="s">
        <v>4024</v>
      </c>
      <c r="C584" t="s">
        <v>4025</v>
      </c>
      <c r="D584" t="s">
        <v>4026</v>
      </c>
      <c r="E584">
        <v>0.7</v>
      </c>
      <c r="F584" t="s">
        <v>22</v>
      </c>
      <c r="G584" t="s">
        <v>66</v>
      </c>
      <c r="H584">
        <v>2011</v>
      </c>
      <c r="I584" t="s">
        <v>4027</v>
      </c>
      <c r="J584">
        <v>504000</v>
      </c>
      <c r="K584" t="s">
        <v>4028</v>
      </c>
      <c r="L584" t="s">
        <v>4029</v>
      </c>
      <c r="M584" t="s">
        <v>4030</v>
      </c>
      <c r="N584" t="s">
        <v>39</v>
      </c>
      <c r="O584">
        <v>93000000</v>
      </c>
      <c r="P584">
        <v>481800873</v>
      </c>
      <c r="Q584" t="s">
        <v>130</v>
      </c>
      <c r="R584">
        <v>105</v>
      </c>
    </row>
    <row r="585" spans="1:18" x14ac:dyDescent="0.35">
      <c r="A585" t="s">
        <v>4031</v>
      </c>
      <c r="B585" t="s">
        <v>4032</v>
      </c>
      <c r="C585" t="s">
        <v>4033</v>
      </c>
      <c r="D585" t="s">
        <v>4034</v>
      </c>
      <c r="E585">
        <v>0.76344086021505297</v>
      </c>
      <c r="F585" t="s">
        <v>34</v>
      </c>
      <c r="G585" t="s">
        <v>23</v>
      </c>
      <c r="H585">
        <v>2011</v>
      </c>
      <c r="I585" t="s">
        <v>4035</v>
      </c>
      <c r="J585">
        <v>99000</v>
      </c>
      <c r="K585" t="s">
        <v>1919</v>
      </c>
      <c r="L585" t="s">
        <v>1393</v>
      </c>
      <c r="M585" t="s">
        <v>1393</v>
      </c>
      <c r="N585" t="s">
        <v>39</v>
      </c>
      <c r="O585">
        <v>49900000</v>
      </c>
      <c r="P585">
        <v>28013733</v>
      </c>
      <c r="Q585" t="s">
        <v>40</v>
      </c>
      <c r="R585">
        <v>102</v>
      </c>
    </row>
    <row r="586" spans="1:18" x14ac:dyDescent="0.35">
      <c r="A586" t="s">
        <v>4036</v>
      </c>
      <c r="B586" t="s">
        <v>4037</v>
      </c>
      <c r="C586" t="s">
        <v>4038</v>
      </c>
      <c r="D586" t="s">
        <v>4039</v>
      </c>
      <c r="E586">
        <v>0.82051282051282004</v>
      </c>
      <c r="F586" t="s">
        <v>34</v>
      </c>
      <c r="G586" t="s">
        <v>91</v>
      </c>
      <c r="H586">
        <v>2011</v>
      </c>
      <c r="I586" t="s">
        <v>3923</v>
      </c>
      <c r="J586">
        <v>221000</v>
      </c>
      <c r="K586" t="s">
        <v>4040</v>
      </c>
      <c r="L586" t="s">
        <v>4041</v>
      </c>
      <c r="M586" t="s">
        <v>193</v>
      </c>
      <c r="N586" t="s">
        <v>39</v>
      </c>
      <c r="O586">
        <v>40000000</v>
      </c>
      <c r="P586">
        <v>86752352</v>
      </c>
      <c r="Q586" t="s">
        <v>1697</v>
      </c>
      <c r="R586">
        <v>118</v>
      </c>
    </row>
    <row r="587" spans="1:18" x14ac:dyDescent="0.35">
      <c r="A587" t="s">
        <v>4042</v>
      </c>
      <c r="B587" t="s">
        <v>4043</v>
      </c>
      <c r="C587" t="s">
        <v>4044</v>
      </c>
      <c r="D587" t="s">
        <v>4045</v>
      </c>
      <c r="E587">
        <v>0.66187050359712196</v>
      </c>
      <c r="F587" t="s">
        <v>22</v>
      </c>
      <c r="G587" t="s">
        <v>66</v>
      </c>
      <c r="H587">
        <v>2011</v>
      </c>
      <c r="I587" t="s">
        <v>4046</v>
      </c>
      <c r="J587">
        <v>97000</v>
      </c>
      <c r="K587" t="s">
        <v>2781</v>
      </c>
      <c r="L587" t="s">
        <v>441</v>
      </c>
      <c r="M587" t="s">
        <v>4047</v>
      </c>
      <c r="N587" t="s">
        <v>50</v>
      </c>
      <c r="O587">
        <v>40000000</v>
      </c>
      <c r="P587">
        <v>71508440</v>
      </c>
      <c r="Q587" t="s">
        <v>443</v>
      </c>
      <c r="R587">
        <v>108</v>
      </c>
    </row>
    <row r="588" spans="1:18" x14ac:dyDescent="0.35">
      <c r="A588" t="s">
        <v>4048</v>
      </c>
      <c r="B588" t="s">
        <v>4049</v>
      </c>
      <c r="C588" t="s">
        <v>4050</v>
      </c>
      <c r="D588" t="s">
        <v>4051</v>
      </c>
      <c r="E588">
        <v>0.8</v>
      </c>
      <c r="F588" t="s">
        <v>22</v>
      </c>
      <c r="G588" t="s">
        <v>35</v>
      </c>
      <c r="H588">
        <v>2011</v>
      </c>
      <c r="I588" t="s">
        <v>4052</v>
      </c>
      <c r="J588">
        <v>65000</v>
      </c>
      <c r="K588" t="s">
        <v>1272</v>
      </c>
      <c r="L588" t="s">
        <v>1272</v>
      </c>
      <c r="M588" t="s">
        <v>1272</v>
      </c>
      <c r="N588" t="s">
        <v>39</v>
      </c>
      <c r="O588">
        <v>30000000</v>
      </c>
      <c r="P588">
        <v>75055070</v>
      </c>
      <c r="Q588" t="s">
        <v>40</v>
      </c>
      <c r="R588">
        <v>98</v>
      </c>
    </row>
    <row r="589" spans="1:18" x14ac:dyDescent="0.35">
      <c r="A589" t="s">
        <v>4053</v>
      </c>
      <c r="B589" t="s">
        <v>4054</v>
      </c>
      <c r="C589" t="s">
        <v>4055</v>
      </c>
      <c r="D589" t="s">
        <v>4056</v>
      </c>
      <c r="E589">
        <v>0.71212121212121204</v>
      </c>
      <c r="F589" t="s">
        <v>22</v>
      </c>
      <c r="G589" t="s">
        <v>66</v>
      </c>
      <c r="H589">
        <v>2011</v>
      </c>
      <c r="I589" t="s">
        <v>3786</v>
      </c>
      <c r="J589">
        <v>78000</v>
      </c>
      <c r="K589" t="s">
        <v>297</v>
      </c>
      <c r="L589" t="s">
        <v>4057</v>
      </c>
      <c r="M589" t="s">
        <v>4058</v>
      </c>
      <c r="N589" t="s">
        <v>39</v>
      </c>
      <c r="O589">
        <v>35000000</v>
      </c>
      <c r="P589">
        <v>82087155</v>
      </c>
      <c r="Q589" t="s">
        <v>1697</v>
      </c>
      <c r="R589">
        <v>106</v>
      </c>
    </row>
    <row r="590" spans="1:18" x14ac:dyDescent="0.35">
      <c r="A590" t="s">
        <v>4059</v>
      </c>
      <c r="B590" t="s">
        <v>4060</v>
      </c>
      <c r="C590" t="s">
        <v>4061</v>
      </c>
      <c r="D590" t="s">
        <v>4062</v>
      </c>
      <c r="E590">
        <v>0.82608695652173902</v>
      </c>
      <c r="F590" t="s">
        <v>22</v>
      </c>
      <c r="G590" t="s">
        <v>45</v>
      </c>
      <c r="H590">
        <v>2011</v>
      </c>
      <c r="I590" t="s">
        <v>4063</v>
      </c>
      <c r="J590">
        <v>227000</v>
      </c>
      <c r="K590" t="s">
        <v>4064</v>
      </c>
      <c r="L590" t="s">
        <v>4064</v>
      </c>
      <c r="M590" t="s">
        <v>4065</v>
      </c>
      <c r="N590" t="s">
        <v>4066</v>
      </c>
      <c r="O590">
        <v>500000</v>
      </c>
      <c r="P590">
        <v>22926076</v>
      </c>
      <c r="Q590" t="s">
        <v>4067</v>
      </c>
      <c r="R590">
        <v>123</v>
      </c>
    </row>
    <row r="591" spans="1:18" x14ac:dyDescent="0.35">
      <c r="A591" t="s">
        <v>4068</v>
      </c>
      <c r="B591" t="s">
        <v>4069</v>
      </c>
      <c r="C591" t="s">
        <v>4070</v>
      </c>
      <c r="D591" t="s">
        <v>4071</v>
      </c>
      <c r="E591">
        <v>0.79259259259259196</v>
      </c>
      <c r="F591" t="s">
        <v>56</v>
      </c>
      <c r="G591" t="s">
        <v>45</v>
      </c>
      <c r="H591">
        <v>2011</v>
      </c>
      <c r="I591" t="s">
        <v>4072</v>
      </c>
      <c r="J591">
        <v>310000</v>
      </c>
      <c r="K591" t="s">
        <v>1176</v>
      </c>
      <c r="L591" t="s">
        <v>1872</v>
      </c>
      <c r="M591" t="s">
        <v>4073</v>
      </c>
      <c r="N591" t="s">
        <v>28</v>
      </c>
      <c r="O591">
        <v>150000000</v>
      </c>
      <c r="P591">
        <v>185770310</v>
      </c>
      <c r="Q591" t="s">
        <v>121</v>
      </c>
      <c r="R591">
        <v>126</v>
      </c>
    </row>
    <row r="592" spans="1:18" x14ac:dyDescent="0.35">
      <c r="A592" t="s">
        <v>4074</v>
      </c>
      <c r="B592" t="s">
        <v>4075</v>
      </c>
      <c r="C592" t="s">
        <v>4076</v>
      </c>
      <c r="D592" t="s">
        <v>4077</v>
      </c>
      <c r="E592">
        <v>0.80612244897959096</v>
      </c>
      <c r="F592" t="s">
        <v>22</v>
      </c>
      <c r="G592" t="s">
        <v>4078</v>
      </c>
      <c r="H592">
        <v>2011</v>
      </c>
      <c r="I592" t="s">
        <v>4079</v>
      </c>
      <c r="J592">
        <v>248000</v>
      </c>
      <c r="K592" t="s">
        <v>1678</v>
      </c>
      <c r="L592" t="s">
        <v>1678</v>
      </c>
      <c r="M592" t="s">
        <v>528</v>
      </c>
      <c r="N592" t="s">
        <v>39</v>
      </c>
      <c r="O592">
        <v>50200000</v>
      </c>
      <c r="P592">
        <v>127869379</v>
      </c>
      <c r="Q592" t="s">
        <v>40</v>
      </c>
      <c r="R592">
        <v>106</v>
      </c>
    </row>
    <row r="593" spans="1:18" x14ac:dyDescent="0.35">
      <c r="A593" t="s">
        <v>4080</v>
      </c>
      <c r="B593" t="s">
        <v>4081</v>
      </c>
      <c r="C593" t="e">
        <f>-k5y4bLU5X4</f>
        <v>#NAME?</v>
      </c>
      <c r="D593" t="s">
        <v>4082</v>
      </c>
      <c r="E593">
        <v>0.74637681159420199</v>
      </c>
      <c r="F593" t="s">
        <v>22</v>
      </c>
      <c r="G593" t="s">
        <v>35</v>
      </c>
      <c r="H593">
        <v>2011</v>
      </c>
      <c r="I593" t="s">
        <v>4083</v>
      </c>
      <c r="J593">
        <v>25000</v>
      </c>
      <c r="K593" t="s">
        <v>4084</v>
      </c>
      <c r="L593" t="s">
        <v>4084</v>
      </c>
      <c r="M593" t="s">
        <v>1510</v>
      </c>
      <c r="N593" t="s">
        <v>39</v>
      </c>
      <c r="P593">
        <v>285984</v>
      </c>
      <c r="Q593" t="s">
        <v>4085</v>
      </c>
      <c r="R593">
        <v>100</v>
      </c>
    </row>
    <row r="594" spans="1:18" x14ac:dyDescent="0.35">
      <c r="A594" t="s">
        <v>4086</v>
      </c>
      <c r="B594" t="s">
        <v>4087</v>
      </c>
      <c r="C594" t="s">
        <v>4088</v>
      </c>
      <c r="D594" t="s">
        <v>4089</v>
      </c>
      <c r="E594">
        <v>0.76100628930817604</v>
      </c>
      <c r="F594" t="s">
        <v>22</v>
      </c>
      <c r="G594" t="s">
        <v>45</v>
      </c>
      <c r="H594">
        <v>2011</v>
      </c>
      <c r="I594" t="s">
        <v>4090</v>
      </c>
      <c r="J594">
        <v>171000</v>
      </c>
      <c r="K594" t="s">
        <v>552</v>
      </c>
      <c r="L594" t="s">
        <v>552</v>
      </c>
      <c r="M594" t="s">
        <v>202</v>
      </c>
      <c r="N594" t="s">
        <v>39</v>
      </c>
      <c r="O594">
        <v>32000000</v>
      </c>
      <c r="P594">
        <v>58409247</v>
      </c>
      <c r="Q594" t="s">
        <v>4091</v>
      </c>
      <c r="R594">
        <v>139</v>
      </c>
    </row>
    <row r="595" spans="1:18" x14ac:dyDescent="0.35">
      <c r="A595" t="s">
        <v>4092</v>
      </c>
      <c r="B595" t="s">
        <v>4093</v>
      </c>
      <c r="C595" t="s">
        <v>4094</v>
      </c>
      <c r="D595" t="s">
        <v>4095</v>
      </c>
      <c r="E595">
        <v>1</v>
      </c>
      <c r="F595" t="s">
        <v>34</v>
      </c>
      <c r="G595" t="s">
        <v>45</v>
      </c>
      <c r="H595">
        <v>2011</v>
      </c>
      <c r="I595" t="s">
        <v>4096</v>
      </c>
      <c r="J595">
        <v>15000</v>
      </c>
      <c r="K595" t="s">
        <v>4097</v>
      </c>
      <c r="L595" t="s">
        <v>4098</v>
      </c>
      <c r="M595" t="s">
        <v>2728</v>
      </c>
      <c r="N595" t="s">
        <v>28</v>
      </c>
      <c r="P595">
        <v>3143514</v>
      </c>
      <c r="Q595" t="s">
        <v>4099</v>
      </c>
      <c r="R595">
        <v>98</v>
      </c>
    </row>
    <row r="596" spans="1:18" x14ac:dyDescent="0.35">
      <c r="A596" t="s">
        <v>4100</v>
      </c>
      <c r="B596" t="s">
        <v>4101</v>
      </c>
      <c r="C596" t="s">
        <v>4102</v>
      </c>
      <c r="D596" t="s">
        <v>4103</v>
      </c>
      <c r="E596">
        <v>0.57419354838709602</v>
      </c>
      <c r="F596" t="s">
        <v>1094</v>
      </c>
      <c r="G596" t="s">
        <v>91</v>
      </c>
      <c r="H596">
        <v>2011</v>
      </c>
      <c r="I596" t="s">
        <v>4104</v>
      </c>
      <c r="J596">
        <v>75000</v>
      </c>
      <c r="K596" t="s">
        <v>1563</v>
      </c>
      <c r="L596" t="s">
        <v>1564</v>
      </c>
      <c r="M596" t="s">
        <v>193</v>
      </c>
      <c r="N596" t="s">
        <v>39</v>
      </c>
      <c r="O596">
        <v>11000000</v>
      </c>
      <c r="P596">
        <v>4633668</v>
      </c>
      <c r="Q596" t="s">
        <v>2313</v>
      </c>
      <c r="R596">
        <v>102</v>
      </c>
    </row>
    <row r="597" spans="1:18" x14ac:dyDescent="0.35">
      <c r="A597" t="s">
        <v>4105</v>
      </c>
      <c r="B597" t="s">
        <v>4106</v>
      </c>
      <c r="C597" t="s">
        <v>4107</v>
      </c>
      <c r="D597" t="s">
        <v>4108</v>
      </c>
      <c r="E597">
        <v>0.73714285714285699</v>
      </c>
      <c r="F597" t="s">
        <v>56</v>
      </c>
      <c r="G597" t="s">
        <v>45</v>
      </c>
      <c r="H597">
        <v>1996</v>
      </c>
      <c r="I597" t="s">
        <v>4109</v>
      </c>
      <c r="J597">
        <v>9200</v>
      </c>
      <c r="K597" t="s">
        <v>4110</v>
      </c>
      <c r="L597" t="s">
        <v>4111</v>
      </c>
      <c r="M597" t="s">
        <v>4112</v>
      </c>
      <c r="N597" t="s">
        <v>50</v>
      </c>
      <c r="P597">
        <v>5200601</v>
      </c>
      <c r="Q597" t="s">
        <v>4113</v>
      </c>
      <c r="R597">
        <v>112</v>
      </c>
    </row>
    <row r="598" spans="1:18" x14ac:dyDescent="0.35">
      <c r="A598" t="s">
        <v>4105</v>
      </c>
      <c r="B598" t="s">
        <v>4106</v>
      </c>
      <c r="C598" t="s">
        <v>4107</v>
      </c>
      <c r="D598" t="s">
        <v>4108</v>
      </c>
      <c r="E598">
        <v>0.73714285714285699</v>
      </c>
      <c r="F598" t="s">
        <v>22</v>
      </c>
      <c r="G598" t="s">
        <v>45</v>
      </c>
      <c r="H598">
        <v>2011</v>
      </c>
      <c r="I598" t="s">
        <v>4114</v>
      </c>
      <c r="J598">
        <v>83000</v>
      </c>
      <c r="K598" t="s">
        <v>3497</v>
      </c>
      <c r="L598" t="s">
        <v>4111</v>
      </c>
      <c r="M598" t="s">
        <v>4115</v>
      </c>
      <c r="N598" t="s">
        <v>28</v>
      </c>
      <c r="P598">
        <v>34710627</v>
      </c>
      <c r="Q598" t="s">
        <v>61</v>
      </c>
      <c r="R598">
        <v>120</v>
      </c>
    </row>
    <row r="599" spans="1:18" x14ac:dyDescent="0.35">
      <c r="A599" t="s">
        <v>4116</v>
      </c>
      <c r="B599" t="s">
        <v>4117</v>
      </c>
      <c r="C599" t="s">
        <v>4118</v>
      </c>
      <c r="D599" t="s">
        <v>4119</v>
      </c>
      <c r="E599">
        <v>0.61142857142857099</v>
      </c>
      <c r="F599" t="s">
        <v>34</v>
      </c>
      <c r="G599" t="s">
        <v>320</v>
      </c>
      <c r="H599">
        <v>2011</v>
      </c>
      <c r="I599" t="s">
        <v>4120</v>
      </c>
      <c r="J599">
        <v>47000</v>
      </c>
      <c r="K599" t="s">
        <v>4121</v>
      </c>
      <c r="L599" t="s">
        <v>4121</v>
      </c>
      <c r="M599" t="s">
        <v>2536</v>
      </c>
      <c r="N599" t="s">
        <v>39</v>
      </c>
      <c r="O599">
        <v>12000000</v>
      </c>
      <c r="P599">
        <v>1188194</v>
      </c>
      <c r="Q599" t="s">
        <v>4085</v>
      </c>
      <c r="R599">
        <v>106</v>
      </c>
    </row>
    <row r="600" spans="1:18" x14ac:dyDescent="0.35">
      <c r="A600" t="s">
        <v>4122</v>
      </c>
      <c r="B600" t="s">
        <v>4123</v>
      </c>
      <c r="C600" t="s">
        <v>4124</v>
      </c>
      <c r="D600" t="s">
        <v>4125</v>
      </c>
      <c r="E600">
        <v>0.59550561797752799</v>
      </c>
      <c r="F600" t="s">
        <v>22</v>
      </c>
      <c r="G600" t="s">
        <v>66</v>
      </c>
      <c r="H600">
        <v>2011</v>
      </c>
      <c r="I600" t="s">
        <v>4126</v>
      </c>
      <c r="J600">
        <v>150000</v>
      </c>
      <c r="K600" t="s">
        <v>118</v>
      </c>
      <c r="L600" t="s">
        <v>4127</v>
      </c>
      <c r="M600" t="s">
        <v>4128</v>
      </c>
      <c r="N600" t="s">
        <v>39</v>
      </c>
      <c r="O600">
        <v>66000000</v>
      </c>
      <c r="P600">
        <v>177584879</v>
      </c>
      <c r="Q600" t="s">
        <v>216</v>
      </c>
      <c r="R600">
        <v>146</v>
      </c>
    </row>
    <row r="601" spans="1:18" x14ac:dyDescent="0.35">
      <c r="A601" t="s">
        <v>4129</v>
      </c>
      <c r="B601" t="s">
        <v>4130</v>
      </c>
      <c r="C601" t="s">
        <v>4131</v>
      </c>
      <c r="D601" t="s">
        <v>4132</v>
      </c>
      <c r="E601">
        <v>0.74766355140186902</v>
      </c>
      <c r="F601" t="s">
        <v>34</v>
      </c>
      <c r="G601" t="s">
        <v>35</v>
      </c>
      <c r="H601">
        <v>2011</v>
      </c>
      <c r="I601" t="s">
        <v>4027</v>
      </c>
      <c r="J601">
        <v>172000</v>
      </c>
      <c r="K601" t="s">
        <v>109</v>
      </c>
      <c r="L601" t="s">
        <v>3254</v>
      </c>
      <c r="M601" t="s">
        <v>2880</v>
      </c>
      <c r="N601" t="s">
        <v>39</v>
      </c>
      <c r="O601">
        <v>52000000</v>
      </c>
      <c r="P601">
        <v>75450437</v>
      </c>
      <c r="Q601" t="s">
        <v>40</v>
      </c>
      <c r="R601">
        <v>112</v>
      </c>
    </row>
    <row r="602" spans="1:18" x14ac:dyDescent="0.35">
      <c r="A602" t="s">
        <v>4133</v>
      </c>
      <c r="B602" t="s">
        <v>4134</v>
      </c>
      <c r="C602" t="s">
        <v>4135</v>
      </c>
      <c r="D602" t="s">
        <v>4136</v>
      </c>
      <c r="E602">
        <v>0.73873873873873797</v>
      </c>
      <c r="F602" t="s">
        <v>34</v>
      </c>
      <c r="G602" t="s">
        <v>66</v>
      </c>
      <c r="H602">
        <v>2011</v>
      </c>
      <c r="I602" t="s">
        <v>3817</v>
      </c>
      <c r="J602">
        <v>195000</v>
      </c>
      <c r="K602" t="s">
        <v>4137</v>
      </c>
      <c r="L602" t="s">
        <v>4137</v>
      </c>
      <c r="M602" t="s">
        <v>4138</v>
      </c>
      <c r="N602" t="s">
        <v>4139</v>
      </c>
      <c r="O602">
        <v>1100000</v>
      </c>
      <c r="P602">
        <v>9148519</v>
      </c>
      <c r="Q602" t="s">
        <v>4140</v>
      </c>
      <c r="R602">
        <v>101</v>
      </c>
    </row>
    <row r="603" spans="1:18" x14ac:dyDescent="0.35">
      <c r="A603" t="s">
        <v>4141</v>
      </c>
      <c r="B603" t="s">
        <v>4142</v>
      </c>
      <c r="C603" t="s">
        <v>4143</v>
      </c>
      <c r="D603" t="s">
        <v>4144</v>
      </c>
      <c r="E603">
        <v>0.66165413533834505</v>
      </c>
      <c r="F603" t="s">
        <v>34</v>
      </c>
      <c r="G603" t="s">
        <v>45</v>
      </c>
      <c r="H603">
        <v>2011</v>
      </c>
      <c r="I603" t="s">
        <v>4145</v>
      </c>
      <c r="J603">
        <v>121000</v>
      </c>
      <c r="K603" t="s">
        <v>4146</v>
      </c>
      <c r="L603" t="s">
        <v>4146</v>
      </c>
      <c r="M603" t="s">
        <v>4147</v>
      </c>
      <c r="N603" t="s">
        <v>39</v>
      </c>
      <c r="O603">
        <v>3500000</v>
      </c>
      <c r="P603">
        <v>19504039</v>
      </c>
      <c r="Q603" t="s">
        <v>4148</v>
      </c>
      <c r="R603">
        <v>107</v>
      </c>
    </row>
    <row r="604" spans="1:18" x14ac:dyDescent="0.35">
      <c r="A604" t="s">
        <v>4149</v>
      </c>
      <c r="B604" t="s">
        <v>4150</v>
      </c>
      <c r="C604" t="s">
        <v>4151</v>
      </c>
      <c r="D604" t="s">
        <v>4152</v>
      </c>
      <c r="E604">
        <v>0.55555555555555503</v>
      </c>
      <c r="F604" t="s">
        <v>34</v>
      </c>
      <c r="G604" t="s">
        <v>45</v>
      </c>
      <c r="H604">
        <v>2011</v>
      </c>
      <c r="I604" t="s">
        <v>4153</v>
      </c>
      <c r="J604">
        <v>50000</v>
      </c>
      <c r="K604" t="s">
        <v>4154</v>
      </c>
      <c r="L604" t="s">
        <v>4154</v>
      </c>
      <c r="M604" t="s">
        <v>4155</v>
      </c>
      <c r="N604" t="s">
        <v>39</v>
      </c>
      <c r="P604">
        <v>4778439</v>
      </c>
      <c r="Q604" t="s">
        <v>1287</v>
      </c>
      <c r="R604">
        <v>102</v>
      </c>
    </row>
    <row r="605" spans="1:18" x14ac:dyDescent="0.35">
      <c r="A605" t="s">
        <v>4156</v>
      </c>
      <c r="B605" t="s">
        <v>4157</v>
      </c>
      <c r="C605" t="s">
        <v>4158</v>
      </c>
      <c r="D605" t="s">
        <v>4159</v>
      </c>
      <c r="E605">
        <v>0.71929824561403499</v>
      </c>
      <c r="F605" t="s">
        <v>22</v>
      </c>
      <c r="G605" t="s">
        <v>66</v>
      </c>
      <c r="H605">
        <v>2011</v>
      </c>
      <c r="I605" t="s">
        <v>4035</v>
      </c>
      <c r="J605">
        <v>193000</v>
      </c>
      <c r="K605" t="s">
        <v>58</v>
      </c>
      <c r="L605" t="s">
        <v>4160</v>
      </c>
      <c r="M605" t="s">
        <v>1524</v>
      </c>
      <c r="N605" t="s">
        <v>39</v>
      </c>
      <c r="O605">
        <v>30000000</v>
      </c>
      <c r="P605">
        <v>63782078</v>
      </c>
      <c r="Q605" t="s">
        <v>61</v>
      </c>
      <c r="R605">
        <v>111</v>
      </c>
    </row>
    <row r="606" spans="1:18" x14ac:dyDescent="0.35">
      <c r="A606" t="s">
        <v>4161</v>
      </c>
      <c r="B606" t="s">
        <v>4162</v>
      </c>
      <c r="C606" t="s">
        <v>4163</v>
      </c>
      <c r="D606" t="s">
        <v>4164</v>
      </c>
      <c r="E606">
        <v>0.68493150684931503</v>
      </c>
      <c r="F606" t="s">
        <v>34</v>
      </c>
      <c r="G606" t="s">
        <v>35</v>
      </c>
      <c r="H606">
        <v>2011</v>
      </c>
      <c r="I606" t="s">
        <v>4165</v>
      </c>
      <c r="J606">
        <v>320000</v>
      </c>
      <c r="K606" t="s">
        <v>4166</v>
      </c>
      <c r="L606" t="s">
        <v>4167</v>
      </c>
      <c r="M606" t="s">
        <v>560</v>
      </c>
      <c r="N606" t="s">
        <v>39</v>
      </c>
      <c r="O606">
        <v>8000000</v>
      </c>
      <c r="P606">
        <v>41097853</v>
      </c>
      <c r="Q606" t="s">
        <v>982</v>
      </c>
      <c r="R606">
        <v>100</v>
      </c>
    </row>
    <row r="607" spans="1:18" x14ac:dyDescent="0.35">
      <c r="A607" t="s">
        <v>4168</v>
      </c>
      <c r="B607" t="s">
        <v>4169</v>
      </c>
      <c r="C607" t="s">
        <v>4170</v>
      </c>
      <c r="D607" t="s">
        <v>4171</v>
      </c>
      <c r="E607">
        <v>0.73786407766990203</v>
      </c>
      <c r="F607" t="s">
        <v>34</v>
      </c>
      <c r="G607" t="s">
        <v>35</v>
      </c>
      <c r="H607">
        <v>2011</v>
      </c>
      <c r="I607" t="s">
        <v>4172</v>
      </c>
      <c r="J607">
        <v>235000</v>
      </c>
      <c r="K607" t="s">
        <v>4173</v>
      </c>
      <c r="L607" t="s">
        <v>4173</v>
      </c>
      <c r="M607" t="s">
        <v>1975</v>
      </c>
      <c r="N607" t="s">
        <v>39</v>
      </c>
      <c r="O607">
        <v>20000000</v>
      </c>
      <c r="P607">
        <v>177243185</v>
      </c>
      <c r="Q607" t="s">
        <v>1287</v>
      </c>
      <c r="R607">
        <v>115</v>
      </c>
    </row>
    <row r="608" spans="1:18" x14ac:dyDescent="0.35">
      <c r="A608" t="s">
        <v>4174</v>
      </c>
      <c r="B608" t="s">
        <v>4175</v>
      </c>
      <c r="C608" t="s">
        <v>4176</v>
      </c>
      <c r="D608" t="s">
        <v>4177</v>
      </c>
      <c r="E608">
        <v>0.76315789473684204</v>
      </c>
      <c r="F608" t="s">
        <v>56</v>
      </c>
      <c r="G608" t="s">
        <v>406</v>
      </c>
      <c r="H608">
        <v>2011</v>
      </c>
      <c r="I608" t="s">
        <v>2874</v>
      </c>
      <c r="J608">
        <v>221000</v>
      </c>
      <c r="K608" t="s">
        <v>118</v>
      </c>
      <c r="L608" t="s">
        <v>4178</v>
      </c>
      <c r="M608" t="s">
        <v>1048</v>
      </c>
      <c r="N608" t="s">
        <v>39</v>
      </c>
      <c r="O608">
        <v>135000000</v>
      </c>
      <c r="P608">
        <v>373993951</v>
      </c>
      <c r="Q608" t="s">
        <v>51</v>
      </c>
      <c r="R608">
        <v>107</v>
      </c>
    </row>
    <row r="609" spans="1:18" x14ac:dyDescent="0.35">
      <c r="A609" t="s">
        <v>4179</v>
      </c>
      <c r="B609" t="s">
        <v>4180</v>
      </c>
      <c r="C609" t="s">
        <v>4181</v>
      </c>
      <c r="D609" t="s">
        <v>4182</v>
      </c>
      <c r="E609">
        <v>0.47826086956521702</v>
      </c>
      <c r="F609" t="s">
        <v>34</v>
      </c>
      <c r="G609" t="s">
        <v>66</v>
      </c>
      <c r="H609">
        <v>2011</v>
      </c>
      <c r="I609" t="s">
        <v>4183</v>
      </c>
      <c r="J609">
        <v>109000</v>
      </c>
      <c r="K609" t="s">
        <v>4184</v>
      </c>
      <c r="L609" t="s">
        <v>4185</v>
      </c>
      <c r="M609" t="s">
        <v>4186</v>
      </c>
      <c r="N609" t="s">
        <v>39</v>
      </c>
      <c r="O609">
        <v>40000000</v>
      </c>
      <c r="P609">
        <v>157887643</v>
      </c>
      <c r="Q609" t="s">
        <v>112</v>
      </c>
      <c r="R609">
        <v>92</v>
      </c>
    </row>
    <row r="610" spans="1:18" x14ac:dyDescent="0.35">
      <c r="A610" t="s">
        <v>4187</v>
      </c>
      <c r="B610" t="s">
        <v>4188</v>
      </c>
      <c r="C610" t="s">
        <v>4189</v>
      </c>
      <c r="D610" t="s">
        <v>4190</v>
      </c>
      <c r="E610">
        <v>0.56725146198830401</v>
      </c>
      <c r="F610" t="s">
        <v>34</v>
      </c>
      <c r="G610" t="s">
        <v>236</v>
      </c>
      <c r="H610">
        <v>2011</v>
      </c>
      <c r="I610" t="s">
        <v>4191</v>
      </c>
      <c r="J610">
        <v>92000</v>
      </c>
      <c r="K610" t="s">
        <v>4192</v>
      </c>
      <c r="L610" t="s">
        <v>4193</v>
      </c>
      <c r="M610" t="s">
        <v>1514</v>
      </c>
      <c r="N610" t="s">
        <v>39</v>
      </c>
      <c r="O610">
        <v>1000000</v>
      </c>
      <c r="P610">
        <v>26895481</v>
      </c>
      <c r="Q610" t="s">
        <v>4194</v>
      </c>
      <c r="R610">
        <v>95</v>
      </c>
    </row>
    <row r="611" spans="1:18" x14ac:dyDescent="0.35">
      <c r="A611" t="s">
        <v>4195</v>
      </c>
      <c r="B611" t="s">
        <v>4196</v>
      </c>
      <c r="C611" t="s">
        <v>4197</v>
      </c>
      <c r="D611" t="s">
        <v>4198</v>
      </c>
      <c r="E611">
        <v>0.76923076923076905</v>
      </c>
      <c r="F611" t="s">
        <v>34</v>
      </c>
      <c r="G611" t="s">
        <v>35</v>
      </c>
      <c r="H611">
        <v>2011</v>
      </c>
      <c r="I611" t="s">
        <v>4172</v>
      </c>
      <c r="J611">
        <v>69000</v>
      </c>
      <c r="K611" t="s">
        <v>1919</v>
      </c>
      <c r="L611" t="s">
        <v>4199</v>
      </c>
      <c r="M611" t="s">
        <v>4200</v>
      </c>
      <c r="N611" t="s">
        <v>39</v>
      </c>
      <c r="O611">
        <v>25000000</v>
      </c>
      <c r="P611">
        <v>34942188</v>
      </c>
      <c r="Q611" t="s">
        <v>130</v>
      </c>
      <c r="R611">
        <v>81</v>
      </c>
    </row>
    <row r="612" spans="1:18" x14ac:dyDescent="0.35">
      <c r="A612" t="s">
        <v>4201</v>
      </c>
      <c r="B612" t="s">
        <v>4202</v>
      </c>
      <c r="C612" t="s">
        <v>4203</v>
      </c>
      <c r="D612" t="s">
        <v>4204</v>
      </c>
      <c r="E612">
        <v>0.82</v>
      </c>
      <c r="F612" t="s">
        <v>34</v>
      </c>
      <c r="G612" t="s">
        <v>35</v>
      </c>
      <c r="H612">
        <v>2012</v>
      </c>
      <c r="I612" t="s">
        <v>4205</v>
      </c>
      <c r="J612">
        <v>78000</v>
      </c>
      <c r="K612" t="s">
        <v>706</v>
      </c>
      <c r="L612" t="s">
        <v>706</v>
      </c>
      <c r="M612" t="s">
        <v>4206</v>
      </c>
      <c r="N612" t="s">
        <v>39</v>
      </c>
      <c r="P612">
        <v>9058065</v>
      </c>
      <c r="Q612" t="s">
        <v>4207</v>
      </c>
      <c r="R612">
        <v>86</v>
      </c>
    </row>
    <row r="613" spans="1:18" x14ac:dyDescent="0.35">
      <c r="A613" t="s">
        <v>4208</v>
      </c>
      <c r="B613" t="s">
        <v>4209</v>
      </c>
      <c r="C613" t="s">
        <v>4210</v>
      </c>
      <c r="D613" t="s">
        <v>4211</v>
      </c>
      <c r="E613">
        <v>0.6</v>
      </c>
      <c r="F613" t="s">
        <v>34</v>
      </c>
      <c r="G613" t="s">
        <v>35</v>
      </c>
      <c r="H613">
        <v>2012</v>
      </c>
      <c r="I613" t="s">
        <v>4212</v>
      </c>
      <c r="J613">
        <v>96000</v>
      </c>
      <c r="K613" t="s">
        <v>2249</v>
      </c>
      <c r="L613" t="s">
        <v>2250</v>
      </c>
      <c r="M613" t="s">
        <v>2250</v>
      </c>
      <c r="N613" t="s">
        <v>39</v>
      </c>
      <c r="O613">
        <v>30000000</v>
      </c>
      <c r="P613">
        <v>54169363</v>
      </c>
      <c r="Q613" t="s">
        <v>40</v>
      </c>
      <c r="R613">
        <v>124</v>
      </c>
    </row>
    <row r="614" spans="1:18" x14ac:dyDescent="0.35">
      <c r="A614" t="s">
        <v>4213</v>
      </c>
      <c r="B614" t="s">
        <v>4214</v>
      </c>
      <c r="C614" t="s">
        <v>4215</v>
      </c>
      <c r="D614" t="s">
        <v>4216</v>
      </c>
      <c r="E614">
        <v>0.52046783625730997</v>
      </c>
      <c r="F614" t="s">
        <v>22</v>
      </c>
      <c r="G614" t="s">
        <v>45</v>
      </c>
      <c r="H614">
        <v>2012</v>
      </c>
      <c r="I614" t="s">
        <v>4217</v>
      </c>
      <c r="J614">
        <v>74000</v>
      </c>
      <c r="K614" t="s">
        <v>4218</v>
      </c>
      <c r="L614" t="s">
        <v>4219</v>
      </c>
      <c r="M614" t="s">
        <v>4220</v>
      </c>
      <c r="N614" t="s">
        <v>39</v>
      </c>
      <c r="O614">
        <v>10000000</v>
      </c>
      <c r="P614">
        <v>44287131</v>
      </c>
      <c r="Q614" t="s">
        <v>3866</v>
      </c>
      <c r="R614">
        <v>101</v>
      </c>
    </row>
    <row r="615" spans="1:18" x14ac:dyDescent="0.35">
      <c r="A615" t="s">
        <v>4221</v>
      </c>
      <c r="B615" t="s">
        <v>4222</v>
      </c>
      <c r="C615" t="s">
        <v>4223</v>
      </c>
      <c r="D615" t="s">
        <v>4224</v>
      </c>
      <c r="E615">
        <v>0.8</v>
      </c>
      <c r="F615" t="s">
        <v>34</v>
      </c>
      <c r="G615" t="s">
        <v>320</v>
      </c>
      <c r="H615">
        <v>2012</v>
      </c>
      <c r="I615" t="s">
        <v>4225</v>
      </c>
      <c r="J615">
        <v>42000</v>
      </c>
      <c r="K615" t="s">
        <v>4226</v>
      </c>
      <c r="L615" t="s">
        <v>4226</v>
      </c>
      <c r="M615" t="s">
        <v>1010</v>
      </c>
      <c r="N615" t="s">
        <v>39</v>
      </c>
      <c r="O615">
        <v>1000000</v>
      </c>
      <c r="P615">
        <v>10656155</v>
      </c>
      <c r="Q615" t="s">
        <v>1287</v>
      </c>
      <c r="R615">
        <v>95</v>
      </c>
    </row>
    <row r="616" spans="1:18" x14ac:dyDescent="0.35">
      <c r="A616" t="s">
        <v>4227</v>
      </c>
      <c r="B616" t="s">
        <v>4228</v>
      </c>
      <c r="C616" t="s">
        <v>4229</v>
      </c>
      <c r="D616" t="s">
        <v>4230</v>
      </c>
      <c r="E616">
        <v>0.52500000000000002</v>
      </c>
      <c r="F616" t="s">
        <v>56</v>
      </c>
      <c r="G616" t="s">
        <v>35</v>
      </c>
      <c r="H616">
        <v>2012</v>
      </c>
      <c r="I616" t="s">
        <v>3817</v>
      </c>
      <c r="J616">
        <v>30000</v>
      </c>
      <c r="K616" t="s">
        <v>2024</v>
      </c>
      <c r="L616" t="s">
        <v>4231</v>
      </c>
      <c r="M616" t="s">
        <v>4232</v>
      </c>
      <c r="N616" t="s">
        <v>39</v>
      </c>
      <c r="O616">
        <v>30000000</v>
      </c>
      <c r="P616">
        <v>54819301</v>
      </c>
      <c r="Q616" t="s">
        <v>130</v>
      </c>
      <c r="R616">
        <v>92</v>
      </c>
    </row>
    <row r="617" spans="1:18" x14ac:dyDescent="0.35">
      <c r="A617" t="s">
        <v>4233</v>
      </c>
      <c r="B617" t="s">
        <v>4234</v>
      </c>
      <c r="C617" t="s">
        <v>4235</v>
      </c>
      <c r="D617" t="s">
        <v>4236</v>
      </c>
      <c r="E617">
        <v>0.73684210526315697</v>
      </c>
      <c r="F617" t="s">
        <v>22</v>
      </c>
      <c r="G617" t="s">
        <v>35</v>
      </c>
      <c r="H617">
        <v>2012</v>
      </c>
      <c r="I617" t="s">
        <v>4237</v>
      </c>
      <c r="J617">
        <v>45000</v>
      </c>
      <c r="K617" t="s">
        <v>169</v>
      </c>
      <c r="L617" t="s">
        <v>3856</v>
      </c>
      <c r="M617" t="s">
        <v>4238</v>
      </c>
      <c r="N617" t="s">
        <v>39</v>
      </c>
      <c r="O617">
        <v>12000000</v>
      </c>
      <c r="P617">
        <v>96070507</v>
      </c>
      <c r="Q617" t="s">
        <v>586</v>
      </c>
      <c r="R617">
        <v>122</v>
      </c>
    </row>
    <row r="618" spans="1:18" x14ac:dyDescent="0.35">
      <c r="A618" t="s">
        <v>4239</v>
      </c>
      <c r="B618" t="s">
        <v>4240</v>
      </c>
      <c r="C618" t="s">
        <v>4241</v>
      </c>
      <c r="D618" t="s">
        <v>4242</v>
      </c>
      <c r="E618">
        <v>0.82608695652173902</v>
      </c>
      <c r="F618" t="s">
        <v>22</v>
      </c>
      <c r="G618" t="s">
        <v>45</v>
      </c>
      <c r="H618">
        <v>2012</v>
      </c>
      <c r="I618" t="s">
        <v>4243</v>
      </c>
      <c r="J618">
        <v>187000</v>
      </c>
      <c r="K618" t="s">
        <v>4244</v>
      </c>
      <c r="L618" t="s">
        <v>4245</v>
      </c>
      <c r="M618" t="s">
        <v>283</v>
      </c>
      <c r="N618" t="s">
        <v>39</v>
      </c>
      <c r="O618">
        <v>30000000</v>
      </c>
      <c r="P618">
        <v>196114570</v>
      </c>
      <c r="Q618" t="s">
        <v>586</v>
      </c>
      <c r="R618">
        <v>104</v>
      </c>
    </row>
    <row r="619" spans="1:18" x14ac:dyDescent="0.35">
      <c r="A619" t="s">
        <v>4246</v>
      </c>
      <c r="B619" t="s">
        <v>4247</v>
      </c>
      <c r="C619" t="s">
        <v>4248</v>
      </c>
      <c r="D619" t="s">
        <v>4249</v>
      </c>
      <c r="E619">
        <v>0.56617647058823495</v>
      </c>
      <c r="F619" t="s">
        <v>22</v>
      </c>
      <c r="G619" t="s">
        <v>66</v>
      </c>
      <c r="H619">
        <v>2012</v>
      </c>
      <c r="I619" t="s">
        <v>4083</v>
      </c>
      <c r="J619">
        <v>294000</v>
      </c>
      <c r="K619" t="s">
        <v>2781</v>
      </c>
      <c r="L619" t="s">
        <v>441</v>
      </c>
      <c r="M619" t="s">
        <v>3930</v>
      </c>
      <c r="N619" t="s">
        <v>50</v>
      </c>
      <c r="O619">
        <v>45000000</v>
      </c>
      <c r="P619">
        <v>376152455</v>
      </c>
      <c r="Q619" t="s">
        <v>443</v>
      </c>
      <c r="R619">
        <v>92</v>
      </c>
    </row>
    <row r="620" spans="1:18" x14ac:dyDescent="0.35">
      <c r="A620" t="s">
        <v>4250</v>
      </c>
      <c r="B620" t="s">
        <v>4251</v>
      </c>
      <c r="C620" t="s">
        <v>4252</v>
      </c>
      <c r="D620" t="s">
        <v>4253</v>
      </c>
      <c r="E620">
        <v>0.44537815126050401</v>
      </c>
      <c r="F620" t="s">
        <v>34</v>
      </c>
      <c r="G620" t="s">
        <v>91</v>
      </c>
      <c r="H620">
        <v>2012</v>
      </c>
      <c r="I620" t="s">
        <v>4254</v>
      </c>
      <c r="J620">
        <v>33000</v>
      </c>
      <c r="K620" t="s">
        <v>4255</v>
      </c>
      <c r="L620" t="s">
        <v>4255</v>
      </c>
      <c r="M620" t="s">
        <v>4256</v>
      </c>
      <c r="N620" t="s">
        <v>39</v>
      </c>
      <c r="O620">
        <v>270000</v>
      </c>
      <c r="P620">
        <v>592116</v>
      </c>
      <c r="Q620" t="s">
        <v>4257</v>
      </c>
      <c r="R620">
        <v>90</v>
      </c>
    </row>
    <row r="621" spans="1:18" x14ac:dyDescent="0.35">
      <c r="A621" t="s">
        <v>4258</v>
      </c>
      <c r="B621" t="s">
        <v>4259</v>
      </c>
      <c r="C621" t="s">
        <v>4260</v>
      </c>
      <c r="D621" t="s">
        <v>4261</v>
      </c>
      <c r="E621">
        <v>0.72514619883040898</v>
      </c>
      <c r="F621" t="s">
        <v>34</v>
      </c>
      <c r="G621" t="s">
        <v>45</v>
      </c>
      <c r="H621">
        <v>2012</v>
      </c>
      <c r="I621" t="s">
        <v>4262</v>
      </c>
      <c r="J621">
        <v>65000</v>
      </c>
      <c r="K621" t="s">
        <v>3083</v>
      </c>
      <c r="L621" t="s">
        <v>3083</v>
      </c>
      <c r="M621" t="s">
        <v>4263</v>
      </c>
      <c r="N621" t="s">
        <v>50</v>
      </c>
      <c r="P621">
        <v>25807712</v>
      </c>
      <c r="Q621" t="s">
        <v>3086</v>
      </c>
      <c r="R621">
        <v>120</v>
      </c>
    </row>
    <row r="622" spans="1:18" x14ac:dyDescent="0.35">
      <c r="A622" t="s">
        <v>4264</v>
      </c>
      <c r="B622" t="s">
        <v>4265</v>
      </c>
      <c r="C622" t="s">
        <v>4266</v>
      </c>
      <c r="D622" t="s">
        <v>4267</v>
      </c>
      <c r="E622">
        <v>1</v>
      </c>
      <c r="F622" t="s">
        <v>34</v>
      </c>
      <c r="G622" t="s">
        <v>45</v>
      </c>
      <c r="H622">
        <v>2012</v>
      </c>
      <c r="I622" t="s">
        <v>4268</v>
      </c>
      <c r="J622">
        <v>32000</v>
      </c>
      <c r="K622" t="s">
        <v>3613</v>
      </c>
      <c r="L622" t="s">
        <v>4269</v>
      </c>
      <c r="M622" t="s">
        <v>3613</v>
      </c>
      <c r="N622" t="s">
        <v>39</v>
      </c>
      <c r="O622">
        <v>2000000</v>
      </c>
      <c r="P622">
        <v>20014680</v>
      </c>
      <c r="Q622" t="s">
        <v>2313</v>
      </c>
      <c r="R622">
        <v>125</v>
      </c>
    </row>
    <row r="623" spans="1:18" x14ac:dyDescent="0.35">
      <c r="A623" t="s">
        <v>4270</v>
      </c>
      <c r="B623" t="s">
        <v>4271</v>
      </c>
      <c r="C623" t="s">
        <v>4272</v>
      </c>
      <c r="D623" t="s">
        <v>4273</v>
      </c>
      <c r="E623">
        <v>0.61290322580645096</v>
      </c>
      <c r="F623" t="s">
        <v>34</v>
      </c>
      <c r="G623" t="s">
        <v>66</v>
      </c>
      <c r="H623">
        <v>2012</v>
      </c>
      <c r="I623" t="s">
        <v>4274</v>
      </c>
      <c r="J623">
        <v>35000</v>
      </c>
      <c r="K623" t="s">
        <v>4275</v>
      </c>
      <c r="L623" t="s">
        <v>4276</v>
      </c>
      <c r="M623" t="s">
        <v>4276</v>
      </c>
      <c r="N623" t="s">
        <v>39</v>
      </c>
      <c r="O623">
        <v>2000000</v>
      </c>
      <c r="P623">
        <v>16816647</v>
      </c>
      <c r="Q623" t="s">
        <v>4277</v>
      </c>
      <c r="R623">
        <v>100</v>
      </c>
    </row>
    <row r="624" spans="1:18" x14ac:dyDescent="0.35">
      <c r="A624" t="s">
        <v>4278</v>
      </c>
      <c r="B624" t="s">
        <v>4279</v>
      </c>
      <c r="C624" t="s">
        <v>4280</v>
      </c>
      <c r="D624" t="s">
        <v>4281</v>
      </c>
      <c r="E624">
        <v>0.72560975609756095</v>
      </c>
      <c r="F624" t="s">
        <v>34</v>
      </c>
      <c r="G624" t="s">
        <v>66</v>
      </c>
      <c r="H624">
        <v>2012</v>
      </c>
      <c r="I624" t="s">
        <v>4282</v>
      </c>
      <c r="J624">
        <v>67000</v>
      </c>
      <c r="K624" t="s">
        <v>4283</v>
      </c>
      <c r="L624" t="s">
        <v>4284</v>
      </c>
      <c r="M624" t="s">
        <v>4285</v>
      </c>
      <c r="N624" t="s">
        <v>39</v>
      </c>
      <c r="O624">
        <v>12000000</v>
      </c>
      <c r="P624">
        <v>82499399</v>
      </c>
      <c r="Q624" t="s">
        <v>3866</v>
      </c>
      <c r="R624">
        <v>110</v>
      </c>
    </row>
    <row r="625" spans="1:18" x14ac:dyDescent="0.35">
      <c r="A625" t="s">
        <v>4286</v>
      </c>
      <c r="B625" t="s">
        <v>4287</v>
      </c>
      <c r="C625" t="s">
        <v>4288</v>
      </c>
      <c r="D625" t="s">
        <v>4289</v>
      </c>
      <c r="E625">
        <v>0.65789473684210498</v>
      </c>
      <c r="F625" t="s">
        <v>34</v>
      </c>
      <c r="G625" t="s">
        <v>23</v>
      </c>
      <c r="H625">
        <v>2012</v>
      </c>
      <c r="I625" t="s">
        <v>4290</v>
      </c>
      <c r="J625">
        <v>22000</v>
      </c>
      <c r="K625" t="s">
        <v>1428</v>
      </c>
      <c r="L625" t="s">
        <v>1428</v>
      </c>
      <c r="M625" t="s">
        <v>283</v>
      </c>
      <c r="N625" t="s">
        <v>50</v>
      </c>
      <c r="O625">
        <v>20000000</v>
      </c>
      <c r="P625">
        <v>713616</v>
      </c>
      <c r="Q625" t="s">
        <v>4291</v>
      </c>
      <c r="R625">
        <v>102</v>
      </c>
    </row>
    <row r="626" spans="1:18" x14ac:dyDescent="0.35">
      <c r="A626" t="s">
        <v>4292</v>
      </c>
      <c r="B626" t="s">
        <v>4293</v>
      </c>
      <c r="C626" t="s">
        <v>4294</v>
      </c>
      <c r="D626" t="s">
        <v>4295</v>
      </c>
      <c r="E626">
        <v>0.74834437086092698</v>
      </c>
      <c r="F626" t="s">
        <v>34</v>
      </c>
      <c r="G626" t="s">
        <v>23</v>
      </c>
      <c r="H626">
        <v>2012</v>
      </c>
      <c r="I626" t="s">
        <v>4296</v>
      </c>
      <c r="J626">
        <v>40000</v>
      </c>
      <c r="K626" t="s">
        <v>456</v>
      </c>
      <c r="L626" t="s">
        <v>4297</v>
      </c>
      <c r="M626" t="s">
        <v>4298</v>
      </c>
      <c r="N626" t="s">
        <v>50</v>
      </c>
      <c r="O626">
        <v>25000000</v>
      </c>
      <c r="P626">
        <v>9617377</v>
      </c>
      <c r="Q626" t="s">
        <v>4299</v>
      </c>
      <c r="R626">
        <v>124</v>
      </c>
    </row>
    <row r="627" spans="1:18" x14ac:dyDescent="0.35">
      <c r="A627" t="s">
        <v>4300</v>
      </c>
      <c r="B627" t="s">
        <v>4301</v>
      </c>
      <c r="C627" t="s">
        <v>4302</v>
      </c>
      <c r="D627" t="s">
        <v>4303</v>
      </c>
      <c r="E627">
        <v>0.75</v>
      </c>
      <c r="F627" t="s">
        <v>34</v>
      </c>
      <c r="G627" t="s">
        <v>66</v>
      </c>
      <c r="H627">
        <v>2012</v>
      </c>
      <c r="I627" t="s">
        <v>4304</v>
      </c>
      <c r="J627">
        <v>48000</v>
      </c>
      <c r="K627" t="s">
        <v>4305</v>
      </c>
      <c r="L627" t="s">
        <v>3528</v>
      </c>
      <c r="M627" t="s">
        <v>2317</v>
      </c>
      <c r="N627" t="s">
        <v>39</v>
      </c>
      <c r="O627">
        <v>45000000</v>
      </c>
      <c r="P627">
        <v>21947209</v>
      </c>
      <c r="Q627" t="s">
        <v>4306</v>
      </c>
      <c r="R627">
        <v>92</v>
      </c>
    </row>
    <row r="628" spans="1:18" x14ac:dyDescent="0.35">
      <c r="A628" t="s">
        <v>4307</v>
      </c>
      <c r="B628" t="s">
        <v>4308</v>
      </c>
      <c r="C628" t="s">
        <v>4309</v>
      </c>
      <c r="D628" t="s">
        <v>4310</v>
      </c>
      <c r="E628">
        <v>0.79870129870129802</v>
      </c>
      <c r="F628" t="s">
        <v>22</v>
      </c>
      <c r="G628" t="s">
        <v>35</v>
      </c>
      <c r="H628">
        <v>2012</v>
      </c>
      <c r="I628" t="s">
        <v>4311</v>
      </c>
      <c r="J628">
        <v>54000</v>
      </c>
      <c r="K628" t="s">
        <v>4312</v>
      </c>
      <c r="L628" t="s">
        <v>4312</v>
      </c>
      <c r="M628" t="s">
        <v>4313</v>
      </c>
      <c r="N628" t="s">
        <v>39</v>
      </c>
      <c r="O628">
        <v>11000000</v>
      </c>
      <c r="P628">
        <v>10578643</v>
      </c>
      <c r="Q628" t="s">
        <v>4314</v>
      </c>
      <c r="R628">
        <v>97</v>
      </c>
    </row>
    <row r="629" spans="1:18" x14ac:dyDescent="0.35">
      <c r="A629" t="s">
        <v>4315</v>
      </c>
      <c r="B629" t="s">
        <v>4316</v>
      </c>
      <c r="C629" t="s">
        <v>4317</v>
      </c>
      <c r="D629" t="s">
        <v>4318</v>
      </c>
      <c r="E629">
        <v>0.9</v>
      </c>
      <c r="F629" t="s">
        <v>22</v>
      </c>
      <c r="G629" t="s">
        <v>35</v>
      </c>
      <c r="H629">
        <v>2012</v>
      </c>
      <c r="I629" t="s">
        <v>4319</v>
      </c>
      <c r="J629">
        <v>68000</v>
      </c>
      <c r="K629" t="s">
        <v>4320</v>
      </c>
      <c r="L629" t="s">
        <v>4320</v>
      </c>
      <c r="M629" t="s">
        <v>4321</v>
      </c>
      <c r="N629" t="s">
        <v>39</v>
      </c>
      <c r="O629">
        <v>2000000</v>
      </c>
      <c r="P629">
        <v>92654</v>
      </c>
      <c r="Q629" t="s">
        <v>708</v>
      </c>
      <c r="R629">
        <v>95</v>
      </c>
    </row>
    <row r="630" spans="1:18" x14ac:dyDescent="0.35">
      <c r="A630" t="s">
        <v>4322</v>
      </c>
      <c r="B630" t="s">
        <v>4323</v>
      </c>
      <c r="C630" t="s">
        <v>4324</v>
      </c>
      <c r="D630" t="s">
        <v>4325</v>
      </c>
      <c r="E630">
        <v>0.43262411347517699</v>
      </c>
      <c r="F630" t="s">
        <v>34</v>
      </c>
      <c r="G630" t="s">
        <v>236</v>
      </c>
      <c r="H630">
        <v>2012</v>
      </c>
      <c r="I630" t="s">
        <v>4326</v>
      </c>
      <c r="J630">
        <v>58000</v>
      </c>
      <c r="K630" t="s">
        <v>4327</v>
      </c>
      <c r="L630" t="s">
        <v>4328</v>
      </c>
      <c r="M630" t="s">
        <v>4329</v>
      </c>
      <c r="N630" t="s">
        <v>39</v>
      </c>
      <c r="P630">
        <v>1944287</v>
      </c>
      <c r="Q630" t="s">
        <v>4330</v>
      </c>
      <c r="R630">
        <v>116</v>
      </c>
    </row>
    <row r="631" spans="1:18" x14ac:dyDescent="0.35">
      <c r="A631" t="s">
        <v>4331</v>
      </c>
      <c r="B631" t="s">
        <v>4332</v>
      </c>
      <c r="C631" t="s">
        <v>4333</v>
      </c>
      <c r="D631" t="s">
        <v>4334</v>
      </c>
      <c r="E631">
        <v>0.57407407407407396</v>
      </c>
      <c r="F631" t="s">
        <v>34</v>
      </c>
      <c r="G631" t="s">
        <v>236</v>
      </c>
      <c r="H631">
        <v>2012</v>
      </c>
      <c r="I631" t="s">
        <v>4335</v>
      </c>
      <c r="J631">
        <v>20000</v>
      </c>
      <c r="K631" t="s">
        <v>2696</v>
      </c>
      <c r="L631" t="s">
        <v>4336</v>
      </c>
      <c r="M631" t="s">
        <v>4337</v>
      </c>
      <c r="N631" t="s">
        <v>39</v>
      </c>
      <c r="O631">
        <v>2900000</v>
      </c>
      <c r="P631">
        <v>1048704</v>
      </c>
      <c r="Q631" t="s">
        <v>4338</v>
      </c>
      <c r="R631">
        <v>86</v>
      </c>
    </row>
    <row r="632" spans="1:18" x14ac:dyDescent="0.35">
      <c r="A632" t="s">
        <v>4339</v>
      </c>
      <c r="B632" t="s">
        <v>4340</v>
      </c>
      <c r="C632" t="s">
        <v>4341</v>
      </c>
      <c r="D632" t="s">
        <v>4342</v>
      </c>
      <c r="E632">
        <v>0.72727272727272696</v>
      </c>
      <c r="F632" t="s">
        <v>56</v>
      </c>
      <c r="G632" t="s">
        <v>23</v>
      </c>
      <c r="H632">
        <v>2012</v>
      </c>
      <c r="I632" t="s">
        <v>4343</v>
      </c>
      <c r="J632">
        <v>85000</v>
      </c>
      <c r="K632" t="s">
        <v>3863</v>
      </c>
      <c r="L632" t="s">
        <v>1551</v>
      </c>
      <c r="M632" t="s">
        <v>4344</v>
      </c>
      <c r="N632" t="s">
        <v>39</v>
      </c>
      <c r="O632">
        <v>85000000</v>
      </c>
      <c r="P632">
        <v>183018522</v>
      </c>
      <c r="Q632" t="s">
        <v>3866</v>
      </c>
      <c r="R632">
        <v>106</v>
      </c>
    </row>
    <row r="633" spans="1:18" x14ac:dyDescent="0.35">
      <c r="A633" t="s">
        <v>4345</v>
      </c>
      <c r="B633" t="s">
        <v>4346</v>
      </c>
      <c r="C633" t="s">
        <v>4347</v>
      </c>
      <c r="D633" t="s">
        <v>4348</v>
      </c>
      <c r="E633">
        <v>0.60909090909090902</v>
      </c>
      <c r="F633" t="s">
        <v>34</v>
      </c>
      <c r="G633" t="s">
        <v>45</v>
      </c>
      <c r="H633">
        <v>2012</v>
      </c>
      <c r="I633" t="s">
        <v>4349</v>
      </c>
      <c r="J633">
        <v>10000</v>
      </c>
      <c r="K633" t="s">
        <v>4350</v>
      </c>
      <c r="L633" t="s">
        <v>4350</v>
      </c>
      <c r="M633" t="s">
        <v>4351</v>
      </c>
      <c r="N633" t="s">
        <v>39</v>
      </c>
      <c r="O633">
        <v>2500000</v>
      </c>
      <c r="P633">
        <v>8315</v>
      </c>
      <c r="Q633" t="s">
        <v>4352</v>
      </c>
      <c r="R633">
        <v>98</v>
      </c>
    </row>
    <row r="634" spans="1:18" x14ac:dyDescent="0.35">
      <c r="A634" t="s">
        <v>4353</v>
      </c>
      <c r="B634" t="s">
        <v>4354</v>
      </c>
      <c r="C634" t="s">
        <v>4355</v>
      </c>
      <c r="D634" t="s">
        <v>4356</v>
      </c>
      <c r="E634">
        <v>0.76470588235294101</v>
      </c>
      <c r="F634" t="s">
        <v>22</v>
      </c>
      <c r="G634" t="s">
        <v>320</v>
      </c>
      <c r="H634">
        <v>2012</v>
      </c>
      <c r="I634" t="s">
        <v>4357</v>
      </c>
      <c r="J634">
        <v>73000</v>
      </c>
      <c r="K634" t="s">
        <v>3634</v>
      </c>
      <c r="L634" t="s">
        <v>727</v>
      </c>
      <c r="M634" t="s">
        <v>1940</v>
      </c>
      <c r="N634" t="s">
        <v>39</v>
      </c>
      <c r="O634">
        <v>15700000</v>
      </c>
      <c r="P634">
        <v>27039669</v>
      </c>
      <c r="Q634" t="s">
        <v>1287</v>
      </c>
      <c r="R634">
        <v>98</v>
      </c>
    </row>
    <row r="635" spans="1:18" x14ac:dyDescent="0.35">
      <c r="A635" t="s">
        <v>4358</v>
      </c>
      <c r="B635" t="s">
        <v>4359</v>
      </c>
      <c r="C635" t="s">
        <v>4360</v>
      </c>
      <c r="D635" t="s">
        <v>4361</v>
      </c>
      <c r="E635">
        <v>0.36363636363636298</v>
      </c>
      <c r="F635" t="s">
        <v>34</v>
      </c>
      <c r="G635" t="s">
        <v>236</v>
      </c>
      <c r="H635">
        <v>2012</v>
      </c>
      <c r="I635" t="s">
        <v>4362</v>
      </c>
      <c r="J635">
        <v>28000</v>
      </c>
      <c r="K635" t="s">
        <v>375</v>
      </c>
      <c r="L635" t="s">
        <v>375</v>
      </c>
      <c r="M635" t="s">
        <v>4363</v>
      </c>
      <c r="N635" t="s">
        <v>39</v>
      </c>
      <c r="O635">
        <v>1500000</v>
      </c>
      <c r="P635">
        <v>1544989</v>
      </c>
      <c r="Q635" t="s">
        <v>4364</v>
      </c>
      <c r="R635">
        <v>101</v>
      </c>
    </row>
    <row r="636" spans="1:18" x14ac:dyDescent="0.35">
      <c r="A636" t="s">
        <v>4365</v>
      </c>
      <c r="B636" t="s">
        <v>4366</v>
      </c>
      <c r="C636" t="s">
        <v>4367</v>
      </c>
      <c r="D636" t="s">
        <v>4368</v>
      </c>
      <c r="E636">
        <v>0.66666666666666596</v>
      </c>
      <c r="F636" t="s">
        <v>22</v>
      </c>
      <c r="G636" t="s">
        <v>45</v>
      </c>
      <c r="H636">
        <v>2012</v>
      </c>
      <c r="I636" t="s">
        <v>4369</v>
      </c>
      <c r="J636">
        <v>55000</v>
      </c>
      <c r="K636" t="s">
        <v>4370</v>
      </c>
      <c r="L636" t="s">
        <v>4371</v>
      </c>
      <c r="M636" t="s">
        <v>4372</v>
      </c>
      <c r="N636" t="s">
        <v>39</v>
      </c>
      <c r="O636">
        <v>33000000</v>
      </c>
      <c r="P636">
        <v>140470746</v>
      </c>
      <c r="Q636" t="s">
        <v>982</v>
      </c>
      <c r="R636">
        <v>99</v>
      </c>
    </row>
    <row r="637" spans="1:18" x14ac:dyDescent="0.35">
      <c r="A637" t="s">
        <v>4373</v>
      </c>
      <c r="B637" t="s">
        <v>4374</v>
      </c>
      <c r="C637" t="s">
        <v>4375</v>
      </c>
      <c r="D637" t="s">
        <v>4376</v>
      </c>
      <c r="E637">
        <v>0.71856287425149701</v>
      </c>
      <c r="F637" t="s">
        <v>34</v>
      </c>
      <c r="G637" t="s">
        <v>35</v>
      </c>
      <c r="H637">
        <v>2012</v>
      </c>
      <c r="I637" t="s">
        <v>4377</v>
      </c>
      <c r="J637">
        <v>97000</v>
      </c>
      <c r="K637" t="s">
        <v>1285</v>
      </c>
      <c r="L637" t="s">
        <v>4378</v>
      </c>
      <c r="M637" t="s">
        <v>4379</v>
      </c>
      <c r="N637" t="s">
        <v>39</v>
      </c>
      <c r="O637">
        <v>8000000</v>
      </c>
      <c r="P637">
        <v>9368803</v>
      </c>
      <c r="Q637" t="s">
        <v>1287</v>
      </c>
      <c r="R637">
        <v>104</v>
      </c>
    </row>
    <row r="638" spans="1:18" x14ac:dyDescent="0.35">
      <c r="A638" t="s">
        <v>4380</v>
      </c>
      <c r="B638" t="s">
        <v>4381</v>
      </c>
      <c r="C638" t="s">
        <v>4382</v>
      </c>
      <c r="D638" t="s">
        <v>4383</v>
      </c>
      <c r="E638">
        <v>0.61827956989247301</v>
      </c>
      <c r="F638" t="s">
        <v>34</v>
      </c>
      <c r="G638" t="s">
        <v>91</v>
      </c>
      <c r="H638">
        <v>2012</v>
      </c>
      <c r="I638" t="s">
        <v>4384</v>
      </c>
      <c r="J638">
        <v>37000</v>
      </c>
      <c r="K638" t="s">
        <v>4385</v>
      </c>
      <c r="L638" t="s">
        <v>4386</v>
      </c>
      <c r="M638" t="s">
        <v>193</v>
      </c>
      <c r="N638" t="s">
        <v>39</v>
      </c>
      <c r="O638">
        <v>12500000</v>
      </c>
      <c r="P638">
        <v>3783865</v>
      </c>
      <c r="Q638" t="s">
        <v>1619</v>
      </c>
      <c r="R638">
        <v>107</v>
      </c>
    </row>
    <row r="639" spans="1:18" x14ac:dyDescent="0.35">
      <c r="A639" t="s">
        <v>4387</v>
      </c>
      <c r="B639" t="s">
        <v>4388</v>
      </c>
      <c r="C639" t="s">
        <v>4389</v>
      </c>
      <c r="D639" t="s">
        <v>4390</v>
      </c>
      <c r="E639">
        <v>0.55714285714285705</v>
      </c>
      <c r="F639" t="s">
        <v>22</v>
      </c>
      <c r="G639" t="s">
        <v>236</v>
      </c>
      <c r="H639">
        <v>2012</v>
      </c>
      <c r="I639" t="s">
        <v>4391</v>
      </c>
      <c r="J639">
        <v>58000</v>
      </c>
      <c r="K639" t="s">
        <v>4392</v>
      </c>
      <c r="L639" t="s">
        <v>4393</v>
      </c>
      <c r="M639" t="s">
        <v>4394</v>
      </c>
      <c r="N639" t="s">
        <v>39</v>
      </c>
      <c r="O639">
        <v>14000000</v>
      </c>
      <c r="P639">
        <v>85446075</v>
      </c>
      <c r="Q639" t="s">
        <v>4395</v>
      </c>
      <c r="R639">
        <v>92</v>
      </c>
    </row>
    <row r="640" spans="1:18" x14ac:dyDescent="0.35">
      <c r="A640" t="s">
        <v>4396</v>
      </c>
      <c r="B640" t="s">
        <v>4397</v>
      </c>
      <c r="C640" t="s">
        <v>4398</v>
      </c>
      <c r="D640" t="s">
        <v>4399</v>
      </c>
      <c r="E640">
        <v>0.62264150943396201</v>
      </c>
      <c r="F640" t="s">
        <v>34</v>
      </c>
      <c r="G640" t="s">
        <v>66</v>
      </c>
      <c r="H640">
        <v>2012</v>
      </c>
      <c r="I640" t="s">
        <v>4400</v>
      </c>
      <c r="J640">
        <v>61000</v>
      </c>
      <c r="K640" t="s">
        <v>4401</v>
      </c>
      <c r="L640" t="s">
        <v>4401</v>
      </c>
      <c r="M640" t="s">
        <v>4402</v>
      </c>
      <c r="N640" t="s">
        <v>362</v>
      </c>
      <c r="O640">
        <v>20000000</v>
      </c>
      <c r="P640">
        <v>55362705</v>
      </c>
      <c r="Q640" t="s">
        <v>4403</v>
      </c>
      <c r="R640">
        <v>95</v>
      </c>
    </row>
    <row r="641" spans="1:18" x14ac:dyDescent="0.35">
      <c r="A641" t="s">
        <v>4404</v>
      </c>
      <c r="B641" t="s">
        <v>4405</v>
      </c>
      <c r="C641" t="s">
        <v>4406</v>
      </c>
      <c r="D641" t="s">
        <v>4407</v>
      </c>
      <c r="E641">
        <v>0.77639751552795</v>
      </c>
      <c r="F641" t="s">
        <v>34</v>
      </c>
      <c r="G641" t="s">
        <v>45</v>
      </c>
      <c r="H641">
        <v>1995</v>
      </c>
      <c r="I641" t="s">
        <v>4408</v>
      </c>
      <c r="J641">
        <v>14000</v>
      </c>
      <c r="K641" t="s">
        <v>4409</v>
      </c>
      <c r="L641" t="s">
        <v>4409</v>
      </c>
      <c r="M641" t="s">
        <v>1264</v>
      </c>
      <c r="N641" t="s">
        <v>28</v>
      </c>
      <c r="O641">
        <v>1000000</v>
      </c>
      <c r="P641">
        <v>512245</v>
      </c>
      <c r="Q641" t="s">
        <v>4410</v>
      </c>
      <c r="R641">
        <v>119</v>
      </c>
    </row>
    <row r="642" spans="1:18" x14ac:dyDescent="0.35">
      <c r="A642" t="s">
        <v>4404</v>
      </c>
      <c r="B642" t="s">
        <v>4405</v>
      </c>
      <c r="C642" t="s">
        <v>4406</v>
      </c>
      <c r="D642" t="s">
        <v>4407</v>
      </c>
      <c r="E642">
        <v>0.77639751552795</v>
      </c>
      <c r="F642" t="s">
        <v>34</v>
      </c>
      <c r="G642" t="s">
        <v>66</v>
      </c>
      <c r="H642">
        <v>2012</v>
      </c>
      <c r="I642" t="s">
        <v>4212</v>
      </c>
      <c r="J642">
        <v>106000</v>
      </c>
      <c r="K642" t="s">
        <v>4411</v>
      </c>
      <c r="L642" t="s">
        <v>4411</v>
      </c>
      <c r="M642" t="s">
        <v>442</v>
      </c>
      <c r="N642" t="s">
        <v>39</v>
      </c>
      <c r="O642">
        <v>30000000</v>
      </c>
      <c r="P642">
        <v>41564670</v>
      </c>
      <c r="Q642" t="s">
        <v>4306</v>
      </c>
      <c r="R642">
        <v>94</v>
      </c>
    </row>
    <row r="643" spans="1:18" x14ac:dyDescent="0.35">
      <c r="A643" t="s">
        <v>4412</v>
      </c>
      <c r="B643" t="s">
        <v>4413</v>
      </c>
      <c r="C643" t="s">
        <v>4414</v>
      </c>
      <c r="D643" t="s">
        <v>606</v>
      </c>
      <c r="E643">
        <v>0.5</v>
      </c>
      <c r="F643" t="s">
        <v>34</v>
      </c>
      <c r="G643" t="s">
        <v>35</v>
      </c>
      <c r="H643">
        <v>2012</v>
      </c>
      <c r="I643" t="s">
        <v>4415</v>
      </c>
      <c r="J643">
        <v>15000</v>
      </c>
      <c r="K643" t="s">
        <v>4416</v>
      </c>
      <c r="L643" t="s">
        <v>4417</v>
      </c>
      <c r="M643" t="s">
        <v>4418</v>
      </c>
      <c r="N643" t="s">
        <v>39</v>
      </c>
      <c r="O643">
        <v>900000</v>
      </c>
      <c r="P643">
        <v>245027</v>
      </c>
      <c r="Q643" t="s">
        <v>4419</v>
      </c>
      <c r="R643">
        <v>101</v>
      </c>
    </row>
    <row r="644" spans="1:18" x14ac:dyDescent="0.35">
      <c r="A644" t="s">
        <v>4420</v>
      </c>
      <c r="B644" t="s">
        <v>4421</v>
      </c>
      <c r="C644" t="s">
        <v>4422</v>
      </c>
      <c r="D644" t="s">
        <v>1769</v>
      </c>
      <c r="E644">
        <v>0.677966101694915</v>
      </c>
      <c r="F644" t="s">
        <v>22</v>
      </c>
      <c r="G644" t="s">
        <v>66</v>
      </c>
      <c r="H644">
        <v>2012</v>
      </c>
      <c r="I644" t="s">
        <v>4423</v>
      </c>
      <c r="J644">
        <v>33000</v>
      </c>
      <c r="K644" t="s">
        <v>2385</v>
      </c>
      <c r="L644" t="s">
        <v>4424</v>
      </c>
      <c r="M644" t="s">
        <v>1584</v>
      </c>
      <c r="N644" t="s">
        <v>39</v>
      </c>
      <c r="O644">
        <v>35000000</v>
      </c>
      <c r="P644">
        <v>34618867</v>
      </c>
      <c r="Q644" t="s">
        <v>4425</v>
      </c>
      <c r="R644">
        <v>101</v>
      </c>
    </row>
    <row r="645" spans="1:18" x14ac:dyDescent="0.35">
      <c r="A645" t="s">
        <v>4426</v>
      </c>
      <c r="B645" t="s">
        <v>4427</v>
      </c>
      <c r="C645" t="s">
        <v>4428</v>
      </c>
      <c r="D645" t="s">
        <v>4429</v>
      </c>
      <c r="E645">
        <v>0.56190476190476102</v>
      </c>
      <c r="F645" t="s">
        <v>22</v>
      </c>
      <c r="G645" t="s">
        <v>45</v>
      </c>
      <c r="H645">
        <v>2012</v>
      </c>
      <c r="I645" t="s">
        <v>4430</v>
      </c>
      <c r="J645">
        <v>95000</v>
      </c>
      <c r="K645" t="s">
        <v>1910</v>
      </c>
      <c r="L645" t="s">
        <v>1910</v>
      </c>
      <c r="M645" t="s">
        <v>4431</v>
      </c>
      <c r="N645" t="s">
        <v>4010</v>
      </c>
      <c r="O645">
        <v>8900000</v>
      </c>
      <c r="P645">
        <v>29664140</v>
      </c>
      <c r="Q645" t="s">
        <v>4432</v>
      </c>
      <c r="R645">
        <v>127</v>
      </c>
    </row>
    <row r="646" spans="1:18" x14ac:dyDescent="0.35">
      <c r="A646" t="s">
        <v>4433</v>
      </c>
      <c r="B646" t="s">
        <v>4434</v>
      </c>
      <c r="C646" t="s">
        <v>4435</v>
      </c>
      <c r="D646" t="s">
        <v>4436</v>
      </c>
      <c r="E646">
        <v>0.72727272727272696</v>
      </c>
      <c r="F646" t="s">
        <v>22</v>
      </c>
      <c r="G646" t="s">
        <v>35</v>
      </c>
      <c r="H646">
        <v>2012</v>
      </c>
      <c r="I646" t="s">
        <v>4437</v>
      </c>
      <c r="J646">
        <v>71000</v>
      </c>
      <c r="K646" t="s">
        <v>3175</v>
      </c>
      <c r="L646" t="s">
        <v>2845</v>
      </c>
      <c r="M646" t="s">
        <v>2722</v>
      </c>
      <c r="N646" t="s">
        <v>39</v>
      </c>
      <c r="O646">
        <v>40000000</v>
      </c>
      <c r="P646">
        <v>84384002</v>
      </c>
      <c r="Q646" t="s">
        <v>1697</v>
      </c>
      <c r="R646">
        <v>110</v>
      </c>
    </row>
    <row r="647" spans="1:18" x14ac:dyDescent="0.35">
      <c r="A647" t="s">
        <v>4438</v>
      </c>
      <c r="B647" t="s">
        <v>4439</v>
      </c>
      <c r="C647" t="s">
        <v>4440</v>
      </c>
      <c r="D647" t="s">
        <v>4441</v>
      </c>
      <c r="E647">
        <v>0.76875000000000004</v>
      </c>
      <c r="F647" t="s">
        <v>22</v>
      </c>
      <c r="G647" t="s">
        <v>45</v>
      </c>
      <c r="H647">
        <v>2012</v>
      </c>
      <c r="I647" t="s">
        <v>4217</v>
      </c>
      <c r="J647">
        <v>61000</v>
      </c>
      <c r="K647" t="s">
        <v>4442</v>
      </c>
      <c r="L647" t="s">
        <v>4443</v>
      </c>
      <c r="M647" t="s">
        <v>2289</v>
      </c>
      <c r="N647" t="s">
        <v>39</v>
      </c>
      <c r="O647">
        <v>30000000</v>
      </c>
      <c r="P647">
        <v>48963137</v>
      </c>
      <c r="Q647" t="s">
        <v>29</v>
      </c>
      <c r="R647">
        <v>111</v>
      </c>
    </row>
    <row r="648" spans="1:18" x14ac:dyDescent="0.35">
      <c r="A648" t="s">
        <v>4444</v>
      </c>
      <c r="B648" t="s">
        <v>4445</v>
      </c>
      <c r="C648" t="s">
        <v>4446</v>
      </c>
      <c r="D648" t="s">
        <v>4447</v>
      </c>
      <c r="E648">
        <v>0.83221476510067105</v>
      </c>
      <c r="F648" t="s">
        <v>56</v>
      </c>
      <c r="G648" t="s">
        <v>66</v>
      </c>
      <c r="H648">
        <v>2012</v>
      </c>
      <c r="I648" t="s">
        <v>4448</v>
      </c>
      <c r="J648">
        <v>87000</v>
      </c>
      <c r="K648" t="s">
        <v>1400</v>
      </c>
      <c r="L648" t="s">
        <v>3792</v>
      </c>
      <c r="M648" t="s">
        <v>3160</v>
      </c>
      <c r="N648" t="s">
        <v>39</v>
      </c>
      <c r="O648">
        <v>42000000</v>
      </c>
      <c r="P648">
        <v>73100172</v>
      </c>
      <c r="Q648" t="s">
        <v>51</v>
      </c>
      <c r="R648">
        <v>105</v>
      </c>
    </row>
    <row r="649" spans="1:18" x14ac:dyDescent="0.35">
      <c r="A649" t="s">
        <v>4449</v>
      </c>
      <c r="B649" t="s">
        <v>4450</v>
      </c>
      <c r="C649" t="s">
        <v>4451</v>
      </c>
      <c r="D649" t="s">
        <v>4452</v>
      </c>
      <c r="E649">
        <v>0.58620689655172398</v>
      </c>
      <c r="F649" t="s">
        <v>34</v>
      </c>
      <c r="G649" t="s">
        <v>236</v>
      </c>
      <c r="H649">
        <v>2012</v>
      </c>
      <c r="I649" t="s">
        <v>4453</v>
      </c>
      <c r="J649">
        <v>47000</v>
      </c>
      <c r="K649" t="s">
        <v>4454</v>
      </c>
      <c r="L649" t="s">
        <v>2186</v>
      </c>
      <c r="M649" t="s">
        <v>4455</v>
      </c>
      <c r="N649" t="s">
        <v>39</v>
      </c>
      <c r="O649">
        <v>7500000</v>
      </c>
      <c r="P649">
        <v>9929706</v>
      </c>
      <c r="Q649" t="s">
        <v>4456</v>
      </c>
      <c r="R649">
        <v>82</v>
      </c>
    </row>
    <row r="650" spans="1:18" x14ac:dyDescent="0.35">
      <c r="A650" t="s">
        <v>4457</v>
      </c>
      <c r="B650" t="s">
        <v>4458</v>
      </c>
      <c r="C650" t="s">
        <v>4459</v>
      </c>
      <c r="D650" t="s">
        <v>4460</v>
      </c>
      <c r="E650">
        <v>0.69277108433734902</v>
      </c>
      <c r="F650" t="s">
        <v>34</v>
      </c>
      <c r="G650" t="s">
        <v>35</v>
      </c>
      <c r="H650">
        <v>2012</v>
      </c>
      <c r="I650" t="s">
        <v>4461</v>
      </c>
      <c r="J650">
        <v>37000</v>
      </c>
      <c r="K650" t="s">
        <v>4462</v>
      </c>
      <c r="L650" t="s">
        <v>4462</v>
      </c>
      <c r="M650" t="s">
        <v>4463</v>
      </c>
      <c r="N650" t="s">
        <v>39</v>
      </c>
      <c r="P650">
        <v>141951</v>
      </c>
      <c r="Q650" t="s">
        <v>4464</v>
      </c>
      <c r="R650">
        <v>99</v>
      </c>
    </row>
    <row r="651" spans="1:18" x14ac:dyDescent="0.35">
      <c r="A651" t="s">
        <v>4465</v>
      </c>
      <c r="B651" t="s">
        <v>4466</v>
      </c>
      <c r="C651" t="s">
        <v>4467</v>
      </c>
      <c r="D651" t="s">
        <v>4468</v>
      </c>
      <c r="E651">
        <v>0.6</v>
      </c>
      <c r="F651" t="s">
        <v>34</v>
      </c>
      <c r="G651" t="s">
        <v>35</v>
      </c>
      <c r="H651">
        <v>2012</v>
      </c>
      <c r="I651" t="s">
        <v>4469</v>
      </c>
      <c r="J651">
        <v>86000</v>
      </c>
      <c r="K651" t="s">
        <v>230</v>
      </c>
      <c r="L651" t="s">
        <v>230</v>
      </c>
      <c r="M651" t="s">
        <v>230</v>
      </c>
      <c r="N651" t="s">
        <v>39</v>
      </c>
      <c r="P651">
        <v>73244881</v>
      </c>
      <c r="Q651" t="s">
        <v>4470</v>
      </c>
      <c r="R651">
        <v>112</v>
      </c>
    </row>
    <row r="652" spans="1:18" x14ac:dyDescent="0.35">
      <c r="A652" t="s">
        <v>4471</v>
      </c>
      <c r="B652" t="s">
        <v>4472</v>
      </c>
      <c r="C652" t="s">
        <v>4473</v>
      </c>
      <c r="D652" t="s">
        <v>4474</v>
      </c>
      <c r="E652">
        <v>0.75</v>
      </c>
      <c r="F652" t="s">
        <v>22</v>
      </c>
      <c r="G652" t="s">
        <v>35</v>
      </c>
      <c r="H652">
        <v>2012</v>
      </c>
      <c r="I652" t="s">
        <v>4212</v>
      </c>
      <c r="J652">
        <v>9800</v>
      </c>
      <c r="K652" t="s">
        <v>4475</v>
      </c>
      <c r="L652" t="s">
        <v>4475</v>
      </c>
      <c r="M652" t="s">
        <v>4476</v>
      </c>
      <c r="N652" t="s">
        <v>39</v>
      </c>
      <c r="P652">
        <v>7396</v>
      </c>
      <c r="Q652" t="s">
        <v>4477</v>
      </c>
      <c r="R652">
        <v>94</v>
      </c>
    </row>
    <row r="653" spans="1:18" x14ac:dyDescent="0.35">
      <c r="A653" t="s">
        <v>4478</v>
      </c>
      <c r="B653" t="s">
        <v>4479</v>
      </c>
      <c r="C653" t="s">
        <v>4480</v>
      </c>
      <c r="D653" t="s">
        <v>4481</v>
      </c>
      <c r="E653">
        <v>0.69117647058823495</v>
      </c>
      <c r="F653" t="s">
        <v>34</v>
      </c>
      <c r="G653" t="s">
        <v>66</v>
      </c>
      <c r="H653">
        <v>2012</v>
      </c>
      <c r="I653" t="s">
        <v>4482</v>
      </c>
      <c r="J653">
        <v>119000</v>
      </c>
      <c r="K653" t="s">
        <v>4483</v>
      </c>
      <c r="L653" t="s">
        <v>4484</v>
      </c>
      <c r="M653" t="s">
        <v>299</v>
      </c>
      <c r="N653" t="s">
        <v>39</v>
      </c>
      <c r="O653">
        <v>25000000</v>
      </c>
      <c r="P653">
        <v>96262212</v>
      </c>
      <c r="Q653" t="s">
        <v>40</v>
      </c>
      <c r="R653">
        <v>109</v>
      </c>
    </row>
    <row r="654" spans="1:18" x14ac:dyDescent="0.35">
      <c r="A654" t="s">
        <v>4485</v>
      </c>
      <c r="B654" t="s">
        <v>4486</v>
      </c>
      <c r="C654" t="s">
        <v>4487</v>
      </c>
      <c r="D654" t="s">
        <v>4488</v>
      </c>
      <c r="E654">
        <v>0.68702290076335804</v>
      </c>
      <c r="F654" t="s">
        <v>34</v>
      </c>
      <c r="G654" t="s">
        <v>45</v>
      </c>
      <c r="H654">
        <v>2012</v>
      </c>
      <c r="I654" t="s">
        <v>4489</v>
      </c>
      <c r="J654">
        <v>59000</v>
      </c>
      <c r="K654" t="s">
        <v>4490</v>
      </c>
      <c r="L654" t="s">
        <v>4490</v>
      </c>
      <c r="M654" t="s">
        <v>4491</v>
      </c>
      <c r="N654" t="s">
        <v>1220</v>
      </c>
      <c r="P654">
        <v>14107313</v>
      </c>
      <c r="Q654" t="s">
        <v>1619</v>
      </c>
      <c r="R654">
        <v>114</v>
      </c>
    </row>
    <row r="655" spans="1:18" x14ac:dyDescent="0.35">
      <c r="A655" t="s">
        <v>4492</v>
      </c>
      <c r="B655" t="s">
        <v>4493</v>
      </c>
      <c r="C655" t="s">
        <v>4494</v>
      </c>
      <c r="D655" t="s">
        <v>4495</v>
      </c>
      <c r="E655">
        <v>0.60736196319018398</v>
      </c>
      <c r="F655" t="s">
        <v>34</v>
      </c>
      <c r="G655" t="s">
        <v>45</v>
      </c>
      <c r="H655">
        <v>2012</v>
      </c>
      <c r="I655" t="s">
        <v>4496</v>
      </c>
      <c r="J655">
        <v>51000</v>
      </c>
      <c r="K655" t="s">
        <v>4497</v>
      </c>
      <c r="L655" t="s">
        <v>4497</v>
      </c>
      <c r="M655" t="s">
        <v>3292</v>
      </c>
      <c r="N655" t="s">
        <v>39</v>
      </c>
      <c r="O655">
        <v>12000000</v>
      </c>
      <c r="P655">
        <v>35485056</v>
      </c>
      <c r="Q655" t="s">
        <v>1697</v>
      </c>
      <c r="R655">
        <v>107</v>
      </c>
    </row>
    <row r="656" spans="1:18" x14ac:dyDescent="0.35">
      <c r="A656" t="s">
        <v>4498</v>
      </c>
      <c r="B656" t="s">
        <v>4499</v>
      </c>
      <c r="C656" t="s">
        <v>4500</v>
      </c>
      <c r="D656" t="s">
        <v>4501</v>
      </c>
      <c r="E656">
        <v>0.65306122448979498</v>
      </c>
      <c r="F656" t="s">
        <v>34</v>
      </c>
      <c r="G656" t="s">
        <v>66</v>
      </c>
      <c r="H656">
        <v>2012</v>
      </c>
      <c r="I656" t="s">
        <v>4502</v>
      </c>
      <c r="J656">
        <v>61000</v>
      </c>
      <c r="K656" t="s">
        <v>4503</v>
      </c>
      <c r="L656" t="s">
        <v>4503</v>
      </c>
      <c r="M656" t="s">
        <v>520</v>
      </c>
      <c r="N656" t="s">
        <v>39</v>
      </c>
      <c r="O656">
        <v>15000000</v>
      </c>
      <c r="P656">
        <v>20546518</v>
      </c>
      <c r="Q656" t="s">
        <v>4504</v>
      </c>
      <c r="R656">
        <v>95</v>
      </c>
    </row>
    <row r="657" spans="1:18" x14ac:dyDescent="0.35">
      <c r="A657" t="s">
        <v>4505</v>
      </c>
      <c r="B657" t="s">
        <v>4506</v>
      </c>
      <c r="C657" t="s">
        <v>4507</v>
      </c>
      <c r="D657" t="s">
        <v>4508</v>
      </c>
      <c r="E657">
        <v>0.476683937823834</v>
      </c>
      <c r="F657" t="s">
        <v>34</v>
      </c>
      <c r="G657" t="s">
        <v>91</v>
      </c>
      <c r="H657">
        <v>2012</v>
      </c>
      <c r="I657" t="s">
        <v>4509</v>
      </c>
      <c r="J657">
        <v>45000</v>
      </c>
      <c r="K657" t="s">
        <v>368</v>
      </c>
      <c r="L657" t="s">
        <v>368</v>
      </c>
      <c r="M657" t="s">
        <v>4510</v>
      </c>
      <c r="N657" t="s">
        <v>362</v>
      </c>
      <c r="O657">
        <v>20500000</v>
      </c>
      <c r="P657">
        <v>7029095</v>
      </c>
      <c r="Q657" t="s">
        <v>4511</v>
      </c>
      <c r="R657">
        <v>109</v>
      </c>
    </row>
    <row r="658" spans="1:18" x14ac:dyDescent="0.35">
      <c r="A658" t="s">
        <v>4512</v>
      </c>
      <c r="B658" t="s">
        <v>4513</v>
      </c>
      <c r="C658" t="s">
        <v>4514</v>
      </c>
      <c r="D658" t="s">
        <v>4515</v>
      </c>
      <c r="E658">
        <v>0.76744186046511598</v>
      </c>
      <c r="F658" t="s">
        <v>34</v>
      </c>
      <c r="G658" t="s">
        <v>35</v>
      </c>
      <c r="H658">
        <v>2012</v>
      </c>
      <c r="I658" t="s">
        <v>4516</v>
      </c>
      <c r="J658">
        <v>126000</v>
      </c>
      <c r="K658" t="s">
        <v>4517</v>
      </c>
      <c r="L658" t="s">
        <v>2895</v>
      </c>
      <c r="M658" t="s">
        <v>1191</v>
      </c>
      <c r="N658" t="s">
        <v>39</v>
      </c>
      <c r="O658">
        <v>95000000</v>
      </c>
      <c r="P658">
        <v>104907746</v>
      </c>
      <c r="Q658" t="s">
        <v>29</v>
      </c>
      <c r="R658">
        <v>85</v>
      </c>
    </row>
    <row r="659" spans="1:18" x14ac:dyDescent="0.35">
      <c r="A659" t="s">
        <v>4518</v>
      </c>
      <c r="B659" t="s">
        <v>4519</v>
      </c>
      <c r="C659" t="s">
        <v>4520</v>
      </c>
      <c r="D659" t="s">
        <v>4521</v>
      </c>
      <c r="E659">
        <v>0.55102040816326503</v>
      </c>
      <c r="F659" t="s">
        <v>56</v>
      </c>
      <c r="G659" t="s">
        <v>406</v>
      </c>
      <c r="H659">
        <v>2012</v>
      </c>
      <c r="I659" t="s">
        <v>4083</v>
      </c>
      <c r="J659">
        <v>101000</v>
      </c>
      <c r="K659" t="s">
        <v>534</v>
      </c>
      <c r="L659" t="s">
        <v>4522</v>
      </c>
      <c r="M659" t="s">
        <v>4523</v>
      </c>
      <c r="N659" t="s">
        <v>39</v>
      </c>
      <c r="O659">
        <v>39000000</v>
      </c>
      <c r="P659">
        <v>81493846</v>
      </c>
      <c r="Q659" t="s">
        <v>363</v>
      </c>
      <c r="R659">
        <v>87</v>
      </c>
    </row>
    <row r="660" spans="1:18" x14ac:dyDescent="0.35">
      <c r="A660" t="s">
        <v>4524</v>
      </c>
      <c r="B660" t="s">
        <v>4525</v>
      </c>
      <c r="C660" t="s">
        <v>4526</v>
      </c>
      <c r="D660" t="s">
        <v>4527</v>
      </c>
      <c r="E660">
        <v>0.75438596491228005</v>
      </c>
      <c r="F660" t="s">
        <v>34</v>
      </c>
      <c r="G660" t="s">
        <v>320</v>
      </c>
      <c r="H660">
        <v>2012</v>
      </c>
      <c r="I660" t="s">
        <v>4528</v>
      </c>
      <c r="J660">
        <v>45000</v>
      </c>
      <c r="K660" t="s">
        <v>2871</v>
      </c>
      <c r="L660" t="s">
        <v>4529</v>
      </c>
      <c r="M660" t="s">
        <v>4530</v>
      </c>
      <c r="N660" t="s">
        <v>1071</v>
      </c>
      <c r="P660">
        <v>14758997</v>
      </c>
      <c r="Q660" t="s">
        <v>1072</v>
      </c>
      <c r="R660">
        <v>137</v>
      </c>
    </row>
    <row r="661" spans="1:18" x14ac:dyDescent="0.35">
      <c r="A661" t="s">
        <v>4531</v>
      </c>
      <c r="B661" t="s">
        <v>4532</v>
      </c>
      <c r="C661" t="s">
        <v>4533</v>
      </c>
      <c r="D661" t="s">
        <v>4534</v>
      </c>
      <c r="E661">
        <v>0.83333333333333304</v>
      </c>
      <c r="F661" t="s">
        <v>22</v>
      </c>
      <c r="G661" t="s">
        <v>35</v>
      </c>
      <c r="H661">
        <v>2012</v>
      </c>
      <c r="I661" t="s">
        <v>4535</v>
      </c>
      <c r="J661">
        <v>36000</v>
      </c>
      <c r="K661" t="s">
        <v>1508</v>
      </c>
      <c r="L661" t="s">
        <v>2407</v>
      </c>
      <c r="M661" t="s">
        <v>4536</v>
      </c>
      <c r="N661" t="s">
        <v>39</v>
      </c>
      <c r="O661">
        <v>40000000</v>
      </c>
      <c r="P661">
        <v>41863726</v>
      </c>
      <c r="Q661" t="s">
        <v>121</v>
      </c>
      <c r="R661">
        <v>95</v>
      </c>
    </row>
    <row r="662" spans="1:18" x14ac:dyDescent="0.35">
      <c r="A662" t="s">
        <v>4537</v>
      </c>
      <c r="B662" t="s">
        <v>4538</v>
      </c>
      <c r="C662" t="s">
        <v>4539</v>
      </c>
      <c r="D662" t="s">
        <v>4540</v>
      </c>
      <c r="E662">
        <v>0.78709677419354795</v>
      </c>
      <c r="F662" t="s">
        <v>34</v>
      </c>
      <c r="G662" t="s">
        <v>35</v>
      </c>
      <c r="H662">
        <v>2012</v>
      </c>
      <c r="I662" t="s">
        <v>4304</v>
      </c>
      <c r="J662">
        <v>54000</v>
      </c>
      <c r="K662" t="s">
        <v>4541</v>
      </c>
      <c r="L662" t="s">
        <v>4542</v>
      </c>
      <c r="M662" t="s">
        <v>4543</v>
      </c>
      <c r="N662" t="s">
        <v>39</v>
      </c>
      <c r="O662">
        <v>15000000</v>
      </c>
      <c r="P662">
        <v>5072654</v>
      </c>
      <c r="Q662" t="s">
        <v>1697</v>
      </c>
      <c r="R662">
        <v>95</v>
      </c>
    </row>
    <row r="663" spans="1:18" x14ac:dyDescent="0.35">
      <c r="A663" t="s">
        <v>4544</v>
      </c>
      <c r="B663" t="s">
        <v>4545</v>
      </c>
      <c r="C663" t="s">
        <v>4546</v>
      </c>
      <c r="D663" t="s">
        <v>4547</v>
      </c>
      <c r="E663">
        <v>0.73684210526315697</v>
      </c>
      <c r="F663" t="s">
        <v>34</v>
      </c>
      <c r="G663" t="s">
        <v>91</v>
      </c>
      <c r="H663">
        <v>1993</v>
      </c>
      <c r="I663" t="s">
        <v>4548</v>
      </c>
      <c r="J663">
        <v>3000</v>
      </c>
      <c r="K663" t="s">
        <v>4549</v>
      </c>
      <c r="L663" t="s">
        <v>4549</v>
      </c>
      <c r="M663" t="s">
        <v>4550</v>
      </c>
      <c r="N663" t="s">
        <v>39</v>
      </c>
      <c r="O663">
        <v>10000000</v>
      </c>
      <c r="P663">
        <v>18369</v>
      </c>
      <c r="Q663" t="s">
        <v>4551</v>
      </c>
      <c r="R663">
        <v>98</v>
      </c>
    </row>
    <row r="664" spans="1:18" x14ac:dyDescent="0.35">
      <c r="A664" t="s">
        <v>4544</v>
      </c>
      <c r="B664" t="s">
        <v>4545</v>
      </c>
      <c r="C664" t="s">
        <v>4546</v>
      </c>
      <c r="D664" t="s">
        <v>4547</v>
      </c>
      <c r="E664">
        <v>0.73684210526315697</v>
      </c>
      <c r="F664" t="s">
        <v>34</v>
      </c>
      <c r="G664" t="s">
        <v>91</v>
      </c>
      <c r="H664">
        <v>2012</v>
      </c>
      <c r="I664" t="s">
        <v>4552</v>
      </c>
      <c r="J664">
        <v>39000</v>
      </c>
      <c r="K664" t="s">
        <v>4553</v>
      </c>
      <c r="L664" t="s">
        <v>4554</v>
      </c>
      <c r="M664" t="s">
        <v>338</v>
      </c>
      <c r="N664" t="s">
        <v>50</v>
      </c>
      <c r="O664">
        <v>12000000</v>
      </c>
      <c r="P664">
        <v>1946254</v>
      </c>
      <c r="Q664" t="s">
        <v>3240</v>
      </c>
      <c r="R664">
        <v>95</v>
      </c>
    </row>
    <row r="665" spans="1:18" x14ac:dyDescent="0.35">
      <c r="A665" t="s">
        <v>4555</v>
      </c>
      <c r="B665" t="s">
        <v>4556</v>
      </c>
      <c r="C665" t="s">
        <v>4557</v>
      </c>
      <c r="D665" t="s">
        <v>4558</v>
      </c>
      <c r="E665">
        <v>0.54601226993865004</v>
      </c>
      <c r="F665" t="s">
        <v>34</v>
      </c>
      <c r="G665" t="s">
        <v>236</v>
      </c>
      <c r="H665">
        <v>2012</v>
      </c>
      <c r="I665" t="s">
        <v>4559</v>
      </c>
      <c r="J665">
        <v>26000</v>
      </c>
      <c r="K665" t="s">
        <v>4560</v>
      </c>
      <c r="L665" t="s">
        <v>4561</v>
      </c>
      <c r="M665" t="s">
        <v>4562</v>
      </c>
      <c r="N665" t="s">
        <v>39</v>
      </c>
      <c r="P665">
        <v>1581252</v>
      </c>
      <c r="Q665" t="s">
        <v>4563</v>
      </c>
      <c r="R665">
        <v>84</v>
      </c>
    </row>
    <row r="666" spans="1:18" x14ac:dyDescent="0.35">
      <c r="A666" t="s">
        <v>4564</v>
      </c>
      <c r="B666" t="s">
        <v>4565</v>
      </c>
      <c r="C666" t="s">
        <v>4566</v>
      </c>
      <c r="D666" t="s">
        <v>4567</v>
      </c>
      <c r="E666">
        <v>0.71794871794871795</v>
      </c>
      <c r="F666" t="s">
        <v>22</v>
      </c>
      <c r="G666" t="s">
        <v>45</v>
      </c>
      <c r="H666">
        <v>2012</v>
      </c>
      <c r="I666" t="s">
        <v>4568</v>
      </c>
      <c r="J666">
        <v>76000</v>
      </c>
      <c r="K666" t="s">
        <v>4569</v>
      </c>
      <c r="L666" t="s">
        <v>4569</v>
      </c>
      <c r="M666" t="s">
        <v>3925</v>
      </c>
      <c r="N666" t="s">
        <v>39</v>
      </c>
      <c r="O666">
        <v>6000000</v>
      </c>
      <c r="P666">
        <v>15950164</v>
      </c>
      <c r="Q666" t="s">
        <v>4570</v>
      </c>
      <c r="R666">
        <v>102</v>
      </c>
    </row>
    <row r="667" spans="1:18" x14ac:dyDescent="0.35">
      <c r="A667" t="s">
        <v>4571</v>
      </c>
      <c r="B667" t="s">
        <v>4572</v>
      </c>
      <c r="C667" t="s">
        <v>4573</v>
      </c>
      <c r="D667" t="s">
        <v>4574</v>
      </c>
      <c r="E667">
        <v>0.66972477064220104</v>
      </c>
      <c r="F667" t="s">
        <v>1067</v>
      </c>
      <c r="G667" t="s">
        <v>45</v>
      </c>
      <c r="H667">
        <v>2012</v>
      </c>
      <c r="I667" t="s">
        <v>4575</v>
      </c>
      <c r="J667">
        <v>40000</v>
      </c>
      <c r="K667" t="s">
        <v>4576</v>
      </c>
      <c r="L667" t="s">
        <v>4577</v>
      </c>
      <c r="M667" t="s">
        <v>4578</v>
      </c>
      <c r="N667" t="s">
        <v>4579</v>
      </c>
      <c r="P667">
        <v>5990754</v>
      </c>
      <c r="Q667" t="s">
        <v>4580</v>
      </c>
      <c r="R667">
        <v>111</v>
      </c>
    </row>
    <row r="668" spans="1:18" x14ac:dyDescent="0.35">
      <c r="A668" t="s">
        <v>4581</v>
      </c>
      <c r="B668" t="s">
        <v>4582</v>
      </c>
      <c r="C668" t="s">
        <v>4583</v>
      </c>
      <c r="D668" t="s">
        <v>4584</v>
      </c>
      <c r="E668">
        <v>0.59589041095890405</v>
      </c>
      <c r="F668" t="s">
        <v>34</v>
      </c>
      <c r="G668" t="s">
        <v>35</v>
      </c>
      <c r="H668">
        <v>2012</v>
      </c>
      <c r="I668" t="s">
        <v>4585</v>
      </c>
      <c r="J668">
        <v>27000</v>
      </c>
      <c r="K668" t="s">
        <v>4586</v>
      </c>
      <c r="L668" t="s">
        <v>4586</v>
      </c>
      <c r="M668" t="s">
        <v>4587</v>
      </c>
      <c r="N668" t="s">
        <v>39</v>
      </c>
      <c r="P668">
        <v>3499442</v>
      </c>
      <c r="Q668" t="s">
        <v>4588</v>
      </c>
      <c r="R668">
        <v>112</v>
      </c>
    </row>
    <row r="669" spans="1:18" x14ac:dyDescent="0.35">
      <c r="A669" t="s">
        <v>4589</v>
      </c>
      <c r="B669" t="s">
        <v>4590</v>
      </c>
      <c r="C669" t="e">
        <f>-JHszQynTPY</f>
        <v>#NAME?</v>
      </c>
      <c r="D669" t="s">
        <v>4591</v>
      </c>
      <c r="E669">
        <v>0.75</v>
      </c>
      <c r="F669" t="s">
        <v>1067</v>
      </c>
      <c r="G669" t="s">
        <v>45</v>
      </c>
      <c r="H669">
        <v>2012</v>
      </c>
      <c r="I669" t="s">
        <v>4592</v>
      </c>
      <c r="J669">
        <v>7200</v>
      </c>
      <c r="K669" t="s">
        <v>4593</v>
      </c>
      <c r="L669" t="s">
        <v>4593</v>
      </c>
      <c r="M669" t="s">
        <v>4594</v>
      </c>
      <c r="N669" t="s">
        <v>39</v>
      </c>
      <c r="P669">
        <v>146222</v>
      </c>
      <c r="Q669" t="s">
        <v>4595</v>
      </c>
      <c r="R669">
        <v>103</v>
      </c>
    </row>
    <row r="670" spans="1:18" x14ac:dyDescent="0.35">
      <c r="A670" t="s">
        <v>4596</v>
      </c>
      <c r="B670" t="s">
        <v>4597</v>
      </c>
      <c r="C670" t="s">
        <v>4598</v>
      </c>
      <c r="D670" t="s">
        <v>4599</v>
      </c>
      <c r="E670">
        <v>0.77380952380952295</v>
      </c>
      <c r="F670" t="s">
        <v>34</v>
      </c>
      <c r="G670" t="s">
        <v>35</v>
      </c>
      <c r="H670">
        <v>2012</v>
      </c>
      <c r="I670" t="s">
        <v>4600</v>
      </c>
      <c r="J670">
        <v>24000</v>
      </c>
      <c r="K670" t="s">
        <v>4601</v>
      </c>
      <c r="L670" t="s">
        <v>4602</v>
      </c>
      <c r="M670" t="s">
        <v>4603</v>
      </c>
      <c r="N670" t="s">
        <v>28</v>
      </c>
      <c r="P670">
        <v>13090471</v>
      </c>
      <c r="Q670" t="s">
        <v>4604</v>
      </c>
      <c r="R670">
        <v>101</v>
      </c>
    </row>
    <row r="671" spans="1:18" x14ac:dyDescent="0.35">
      <c r="A671" t="s">
        <v>4605</v>
      </c>
      <c r="B671" t="s">
        <v>4606</v>
      </c>
      <c r="C671" t="s">
        <v>4607</v>
      </c>
      <c r="D671" t="s">
        <v>4608</v>
      </c>
      <c r="E671">
        <v>0.52873563218390796</v>
      </c>
      <c r="F671" t="s">
        <v>34</v>
      </c>
      <c r="G671" t="s">
        <v>66</v>
      </c>
      <c r="H671">
        <v>2012</v>
      </c>
      <c r="I671" t="s">
        <v>4609</v>
      </c>
      <c r="J671">
        <v>20000</v>
      </c>
      <c r="K671" t="s">
        <v>4610</v>
      </c>
      <c r="L671" t="s">
        <v>4610</v>
      </c>
      <c r="M671" t="s">
        <v>4611</v>
      </c>
      <c r="N671" t="s">
        <v>39</v>
      </c>
      <c r="O671">
        <v>10000000</v>
      </c>
      <c r="P671">
        <v>1402307</v>
      </c>
      <c r="Q671" t="s">
        <v>4612</v>
      </c>
      <c r="R671">
        <v>114</v>
      </c>
    </row>
    <row r="672" spans="1:18" x14ac:dyDescent="0.35">
      <c r="A672" t="s">
        <v>4613</v>
      </c>
      <c r="B672" t="s">
        <v>4614</v>
      </c>
      <c r="C672" t="s">
        <v>4615</v>
      </c>
      <c r="D672" t="s">
        <v>4616</v>
      </c>
      <c r="E672">
        <v>0.72670807453416097</v>
      </c>
      <c r="F672" t="s">
        <v>34</v>
      </c>
      <c r="G672" t="s">
        <v>45</v>
      </c>
      <c r="H672">
        <v>1987</v>
      </c>
      <c r="I672" t="s">
        <v>4617</v>
      </c>
      <c r="J672">
        <v>1200</v>
      </c>
      <c r="K672" t="s">
        <v>4618</v>
      </c>
      <c r="L672" t="s">
        <v>4618</v>
      </c>
      <c r="M672" t="s">
        <v>4619</v>
      </c>
      <c r="N672" t="s">
        <v>39</v>
      </c>
      <c r="P672">
        <v>316199</v>
      </c>
      <c r="Q672" t="s">
        <v>4620</v>
      </c>
      <c r="R672">
        <v>102</v>
      </c>
    </row>
    <row r="673" spans="1:18" x14ac:dyDescent="0.35">
      <c r="A673" t="s">
        <v>4613</v>
      </c>
      <c r="B673" t="s">
        <v>4614</v>
      </c>
      <c r="C673" t="s">
        <v>4615</v>
      </c>
      <c r="D673" t="s">
        <v>4616</v>
      </c>
      <c r="E673">
        <v>0.72670807453416097</v>
      </c>
      <c r="F673" t="s">
        <v>34</v>
      </c>
      <c r="G673" t="s">
        <v>45</v>
      </c>
      <c r="H673">
        <v>2012</v>
      </c>
      <c r="I673" t="s">
        <v>4621</v>
      </c>
      <c r="J673">
        <v>37000</v>
      </c>
      <c r="K673" t="s">
        <v>956</v>
      </c>
      <c r="L673" t="s">
        <v>3406</v>
      </c>
      <c r="M673" t="s">
        <v>528</v>
      </c>
      <c r="N673" t="s">
        <v>39</v>
      </c>
      <c r="O673">
        <v>15000000</v>
      </c>
      <c r="P673">
        <v>11039031</v>
      </c>
      <c r="Q673" t="s">
        <v>61</v>
      </c>
      <c r="R673">
        <v>106</v>
      </c>
    </row>
    <row r="674" spans="1:18" x14ac:dyDescent="0.35">
      <c r="A674" t="s">
        <v>4622</v>
      </c>
      <c r="B674" t="s">
        <v>4623</v>
      </c>
      <c r="C674" t="s">
        <v>4624</v>
      </c>
      <c r="D674" t="s">
        <v>4625</v>
      </c>
      <c r="E674">
        <v>0.66304347826086896</v>
      </c>
      <c r="F674" t="s">
        <v>22</v>
      </c>
      <c r="G674" t="s">
        <v>23</v>
      </c>
      <c r="H674">
        <v>2012</v>
      </c>
      <c r="I674" t="s">
        <v>4626</v>
      </c>
      <c r="J674">
        <v>82000</v>
      </c>
      <c r="K674" t="s">
        <v>4627</v>
      </c>
      <c r="L674" t="s">
        <v>4628</v>
      </c>
      <c r="M674" t="s">
        <v>4629</v>
      </c>
      <c r="N674" t="s">
        <v>39</v>
      </c>
      <c r="O674">
        <v>1800000</v>
      </c>
      <c r="P674">
        <v>21107746</v>
      </c>
      <c r="Q674" t="s">
        <v>4630</v>
      </c>
      <c r="R674">
        <v>93</v>
      </c>
    </row>
    <row r="675" spans="1:18" x14ac:dyDescent="0.35">
      <c r="A675" t="s">
        <v>4631</v>
      </c>
      <c r="B675" t="s">
        <v>4632</v>
      </c>
      <c r="C675" t="s">
        <v>4633</v>
      </c>
      <c r="D675" t="s">
        <v>4634</v>
      </c>
      <c r="E675">
        <v>0.560693641618497</v>
      </c>
      <c r="F675" t="s">
        <v>22</v>
      </c>
      <c r="G675" t="s">
        <v>66</v>
      </c>
      <c r="H675">
        <v>2012</v>
      </c>
      <c r="I675" t="s">
        <v>4635</v>
      </c>
      <c r="J675">
        <v>34000</v>
      </c>
      <c r="K675" t="s">
        <v>4636</v>
      </c>
      <c r="L675" t="s">
        <v>4637</v>
      </c>
      <c r="M675" t="s">
        <v>4638</v>
      </c>
      <c r="N675" t="s">
        <v>39</v>
      </c>
      <c r="O675">
        <v>58000000</v>
      </c>
      <c r="P675">
        <v>50365498</v>
      </c>
      <c r="Q675" t="s">
        <v>130</v>
      </c>
      <c r="R675">
        <v>125</v>
      </c>
    </row>
    <row r="676" spans="1:18" x14ac:dyDescent="0.35">
      <c r="A676" t="s">
        <v>4639</v>
      </c>
      <c r="B676" t="s">
        <v>4640</v>
      </c>
      <c r="C676" t="s">
        <v>4641</v>
      </c>
      <c r="D676" t="s">
        <v>4642</v>
      </c>
      <c r="E676">
        <v>0.73684210526315697</v>
      </c>
      <c r="F676" t="s">
        <v>34</v>
      </c>
      <c r="G676" t="s">
        <v>45</v>
      </c>
      <c r="H676">
        <v>2012</v>
      </c>
      <c r="I676" t="s">
        <v>4643</v>
      </c>
      <c r="J676">
        <v>31000</v>
      </c>
      <c r="K676" t="s">
        <v>4644</v>
      </c>
      <c r="L676" t="s">
        <v>4645</v>
      </c>
      <c r="M676" t="s">
        <v>4646</v>
      </c>
      <c r="N676" t="s">
        <v>50</v>
      </c>
      <c r="P676">
        <v>16190771</v>
      </c>
      <c r="Q676" t="s">
        <v>4647</v>
      </c>
      <c r="R676">
        <v>105</v>
      </c>
    </row>
    <row r="677" spans="1:18" x14ac:dyDescent="0.35">
      <c r="A677" t="s">
        <v>4648</v>
      </c>
      <c r="B677" t="s">
        <v>4649</v>
      </c>
      <c r="C677" t="s">
        <v>4650</v>
      </c>
      <c r="D677" t="s">
        <v>4651</v>
      </c>
      <c r="E677">
        <v>0.60294117647058798</v>
      </c>
      <c r="F677" t="s">
        <v>22</v>
      </c>
      <c r="G677" t="s">
        <v>66</v>
      </c>
      <c r="H677">
        <v>2012</v>
      </c>
      <c r="I677" t="s">
        <v>4568</v>
      </c>
      <c r="J677">
        <v>36000</v>
      </c>
      <c r="K677" t="s">
        <v>4652</v>
      </c>
      <c r="L677" t="s">
        <v>4653</v>
      </c>
      <c r="M677" t="s">
        <v>3865</v>
      </c>
      <c r="N677" t="s">
        <v>39</v>
      </c>
      <c r="O677">
        <v>20000000</v>
      </c>
      <c r="P677">
        <v>16863583</v>
      </c>
      <c r="Q677" t="s">
        <v>982</v>
      </c>
      <c r="R677">
        <v>93</v>
      </c>
    </row>
    <row r="678" spans="1:18" x14ac:dyDescent="0.35">
      <c r="A678" t="s">
        <v>4654</v>
      </c>
      <c r="B678" t="s">
        <v>4655</v>
      </c>
      <c r="C678" t="s">
        <v>4656</v>
      </c>
      <c r="D678" t="s">
        <v>4657</v>
      </c>
      <c r="E678">
        <v>0.53594771241829997</v>
      </c>
      <c r="F678" t="s">
        <v>22</v>
      </c>
      <c r="G678" t="s">
        <v>236</v>
      </c>
      <c r="H678">
        <v>2012</v>
      </c>
      <c r="I678" t="s">
        <v>4658</v>
      </c>
      <c r="J678">
        <v>19000</v>
      </c>
      <c r="K678" t="s">
        <v>4659</v>
      </c>
      <c r="L678" t="s">
        <v>4659</v>
      </c>
      <c r="M678" t="s">
        <v>4660</v>
      </c>
      <c r="N678" t="s">
        <v>39</v>
      </c>
      <c r="O678">
        <v>17000000</v>
      </c>
      <c r="P678">
        <v>11350665</v>
      </c>
      <c r="Q678" t="s">
        <v>29</v>
      </c>
      <c r="R678">
        <v>82</v>
      </c>
    </row>
    <row r="679" spans="1:18" x14ac:dyDescent="0.35">
      <c r="A679" t="s">
        <v>4661</v>
      </c>
      <c r="B679" t="s">
        <v>4662</v>
      </c>
      <c r="C679" t="s">
        <v>4663</v>
      </c>
      <c r="D679" t="s">
        <v>4664</v>
      </c>
      <c r="E679">
        <v>0.74093264248704604</v>
      </c>
      <c r="F679" t="s">
        <v>34</v>
      </c>
      <c r="G679" t="s">
        <v>45</v>
      </c>
      <c r="H679">
        <v>2012</v>
      </c>
      <c r="I679" t="s">
        <v>4665</v>
      </c>
      <c r="J679">
        <v>28000</v>
      </c>
      <c r="K679" t="s">
        <v>552</v>
      </c>
      <c r="L679" t="s">
        <v>552</v>
      </c>
      <c r="M679" t="s">
        <v>1730</v>
      </c>
      <c r="N679" t="s">
        <v>39</v>
      </c>
      <c r="P679">
        <v>2801166</v>
      </c>
      <c r="Q679" t="s">
        <v>4666</v>
      </c>
      <c r="R679">
        <v>112</v>
      </c>
    </row>
    <row r="680" spans="1:18" x14ac:dyDescent="0.35">
      <c r="A680" t="s">
        <v>4667</v>
      </c>
      <c r="B680" t="s">
        <v>4668</v>
      </c>
      <c r="C680" t="s">
        <v>4669</v>
      </c>
      <c r="D680" t="s">
        <v>4670</v>
      </c>
      <c r="E680">
        <v>0.82608695652173902</v>
      </c>
      <c r="F680" t="s">
        <v>56</v>
      </c>
      <c r="G680" t="s">
        <v>320</v>
      </c>
      <c r="H680">
        <v>2012</v>
      </c>
      <c r="I680" t="s">
        <v>4400</v>
      </c>
      <c r="J680">
        <v>31000</v>
      </c>
      <c r="K680" t="s">
        <v>4671</v>
      </c>
      <c r="L680" t="s">
        <v>4672</v>
      </c>
      <c r="M680" t="s">
        <v>4673</v>
      </c>
      <c r="N680" t="s">
        <v>39</v>
      </c>
      <c r="O680">
        <v>20000000</v>
      </c>
      <c r="P680">
        <v>7942116</v>
      </c>
      <c r="Q680" t="s">
        <v>324</v>
      </c>
      <c r="R680">
        <v>116</v>
      </c>
    </row>
    <row r="681" spans="1:18" x14ac:dyDescent="0.35">
      <c r="A681" t="s">
        <v>4674</v>
      </c>
      <c r="B681" t="s">
        <v>4675</v>
      </c>
      <c r="C681" t="s">
        <v>4676</v>
      </c>
      <c r="D681" t="s">
        <v>4677</v>
      </c>
      <c r="E681">
        <v>0.74096385542168597</v>
      </c>
      <c r="F681" t="s">
        <v>22</v>
      </c>
      <c r="G681" t="s">
        <v>66</v>
      </c>
      <c r="H681">
        <v>2012</v>
      </c>
      <c r="I681" t="s">
        <v>4678</v>
      </c>
      <c r="J681">
        <v>41000</v>
      </c>
      <c r="K681" t="s">
        <v>4679</v>
      </c>
      <c r="L681" t="s">
        <v>4680</v>
      </c>
      <c r="M681" t="s">
        <v>2433</v>
      </c>
      <c r="N681" t="s">
        <v>39</v>
      </c>
      <c r="O681">
        <v>40000000</v>
      </c>
      <c r="P681">
        <v>38084162</v>
      </c>
      <c r="Q681" t="s">
        <v>2699</v>
      </c>
    </row>
    <row r="682" spans="1:18" x14ac:dyDescent="0.35">
      <c r="A682" t="s">
        <v>4681</v>
      </c>
      <c r="B682" t="s">
        <v>4682</v>
      </c>
      <c r="C682" t="s">
        <v>4683</v>
      </c>
      <c r="D682" t="s">
        <v>4684</v>
      </c>
      <c r="E682">
        <v>0.65693430656934304</v>
      </c>
      <c r="F682" t="s">
        <v>34</v>
      </c>
      <c r="G682" t="s">
        <v>35</v>
      </c>
      <c r="H682">
        <v>2012</v>
      </c>
      <c r="I682" t="s">
        <v>4326</v>
      </c>
      <c r="J682">
        <v>46000</v>
      </c>
      <c r="K682" t="s">
        <v>4685</v>
      </c>
      <c r="L682" t="s">
        <v>4685</v>
      </c>
      <c r="M682" t="s">
        <v>1314</v>
      </c>
      <c r="N682" t="s">
        <v>39</v>
      </c>
      <c r="O682">
        <v>3000000</v>
      </c>
      <c r="P682">
        <v>12128575</v>
      </c>
      <c r="Q682" t="s">
        <v>4686</v>
      </c>
      <c r="R682">
        <v>87</v>
      </c>
    </row>
    <row r="683" spans="1:18" x14ac:dyDescent="0.35">
      <c r="A683" t="s">
        <v>4687</v>
      </c>
      <c r="B683" t="s">
        <v>4688</v>
      </c>
      <c r="C683" t="s">
        <v>4689</v>
      </c>
      <c r="D683" t="s">
        <v>4690</v>
      </c>
      <c r="E683">
        <v>0.61538461538461497</v>
      </c>
      <c r="F683" t="s">
        <v>34</v>
      </c>
      <c r="G683" t="s">
        <v>35</v>
      </c>
      <c r="H683">
        <v>2012</v>
      </c>
      <c r="I683" t="s">
        <v>4691</v>
      </c>
      <c r="J683">
        <v>11000</v>
      </c>
      <c r="K683" t="s">
        <v>4692</v>
      </c>
      <c r="L683" t="s">
        <v>4693</v>
      </c>
      <c r="M683" t="s">
        <v>4694</v>
      </c>
      <c r="N683" t="s">
        <v>39</v>
      </c>
      <c r="O683">
        <v>26350000</v>
      </c>
      <c r="P683">
        <v>1577272</v>
      </c>
      <c r="Q683" t="s">
        <v>4695</v>
      </c>
      <c r="R683">
        <v>94</v>
      </c>
    </row>
    <row r="684" spans="1:18" x14ac:dyDescent="0.35">
      <c r="A684" t="s">
        <v>4696</v>
      </c>
      <c r="B684" t="s">
        <v>4697</v>
      </c>
      <c r="C684" t="s">
        <v>4698</v>
      </c>
      <c r="D684" t="s">
        <v>4699</v>
      </c>
      <c r="E684">
        <v>0.90090090090090003</v>
      </c>
      <c r="F684" t="s">
        <v>1067</v>
      </c>
      <c r="G684" t="s">
        <v>1269</v>
      </c>
      <c r="H684">
        <v>2012</v>
      </c>
      <c r="I684" t="s">
        <v>4700</v>
      </c>
      <c r="J684">
        <v>59000</v>
      </c>
      <c r="K684" t="s">
        <v>4701</v>
      </c>
      <c r="L684" t="s">
        <v>4701</v>
      </c>
      <c r="M684" t="s">
        <v>4702</v>
      </c>
      <c r="N684" t="s">
        <v>1112</v>
      </c>
      <c r="P684">
        <v>459234</v>
      </c>
      <c r="Q684" t="s">
        <v>4703</v>
      </c>
      <c r="R684">
        <v>122</v>
      </c>
    </row>
    <row r="685" spans="1:18" x14ac:dyDescent="0.35">
      <c r="A685" t="s">
        <v>4704</v>
      </c>
      <c r="B685" t="s">
        <v>4705</v>
      </c>
      <c r="C685" t="s">
        <v>4706</v>
      </c>
      <c r="D685" t="s">
        <v>4707</v>
      </c>
      <c r="E685">
        <v>0.53846153846153799</v>
      </c>
      <c r="F685" t="s">
        <v>56</v>
      </c>
      <c r="G685" t="s">
        <v>35</v>
      </c>
      <c r="H685">
        <v>2012</v>
      </c>
      <c r="I685" t="s">
        <v>4708</v>
      </c>
      <c r="J685">
        <v>25000</v>
      </c>
      <c r="K685" t="s">
        <v>1248</v>
      </c>
      <c r="L685" t="s">
        <v>4709</v>
      </c>
      <c r="M685" t="s">
        <v>4710</v>
      </c>
      <c r="N685" t="s">
        <v>39</v>
      </c>
      <c r="O685">
        <v>25000000</v>
      </c>
      <c r="P685">
        <v>119772232</v>
      </c>
      <c r="Q685" t="s">
        <v>130</v>
      </c>
      <c r="R685">
        <v>105</v>
      </c>
    </row>
    <row r="686" spans="1:18" x14ac:dyDescent="0.35">
      <c r="A686" t="s">
        <v>4711</v>
      </c>
      <c r="B686" t="s">
        <v>4712</v>
      </c>
      <c r="C686" t="s">
        <v>4713</v>
      </c>
      <c r="D686" t="s">
        <v>4714</v>
      </c>
      <c r="E686">
        <v>0.59763313609467394</v>
      </c>
      <c r="F686" t="s">
        <v>34</v>
      </c>
      <c r="G686" t="s">
        <v>91</v>
      </c>
      <c r="H686">
        <v>2012</v>
      </c>
      <c r="I686" t="s">
        <v>4212</v>
      </c>
      <c r="J686">
        <v>83000</v>
      </c>
      <c r="K686" t="s">
        <v>101</v>
      </c>
      <c r="L686" t="s">
        <v>4715</v>
      </c>
      <c r="M686" t="s">
        <v>2040</v>
      </c>
      <c r="N686" t="s">
        <v>39</v>
      </c>
      <c r="O686">
        <v>26000000</v>
      </c>
      <c r="P686">
        <v>29699345</v>
      </c>
      <c r="Q686" t="s">
        <v>4716</v>
      </c>
      <c r="R686">
        <v>110</v>
      </c>
    </row>
    <row r="687" spans="1:18" x14ac:dyDescent="0.35">
      <c r="A687" t="s">
        <v>4717</v>
      </c>
      <c r="B687" t="s">
        <v>4718</v>
      </c>
      <c r="C687" t="s">
        <v>4719</v>
      </c>
      <c r="D687" t="s">
        <v>4720</v>
      </c>
      <c r="E687">
        <v>0.68965517241379304</v>
      </c>
      <c r="F687" t="s">
        <v>22</v>
      </c>
      <c r="G687" t="s">
        <v>35</v>
      </c>
      <c r="H687">
        <v>2012</v>
      </c>
      <c r="I687" t="s">
        <v>4721</v>
      </c>
      <c r="J687">
        <v>37000</v>
      </c>
      <c r="K687" t="s">
        <v>4722</v>
      </c>
      <c r="L687" t="s">
        <v>4722</v>
      </c>
      <c r="M687" t="s">
        <v>4722</v>
      </c>
      <c r="N687" t="s">
        <v>39</v>
      </c>
      <c r="O687">
        <v>2000000</v>
      </c>
      <c r="P687">
        <v>1150681</v>
      </c>
      <c r="Q687" t="s">
        <v>4723</v>
      </c>
      <c r="R687">
        <v>97</v>
      </c>
    </row>
    <row r="688" spans="1:18" x14ac:dyDescent="0.35">
      <c r="A688" t="s">
        <v>4724</v>
      </c>
      <c r="B688" t="s">
        <v>4725</v>
      </c>
      <c r="C688" t="s">
        <v>4726</v>
      </c>
      <c r="D688" t="s">
        <v>4727</v>
      </c>
      <c r="E688">
        <v>0.60624999999999996</v>
      </c>
      <c r="F688" t="s">
        <v>34</v>
      </c>
      <c r="G688" t="s">
        <v>66</v>
      </c>
      <c r="H688">
        <v>2012</v>
      </c>
      <c r="I688" t="s">
        <v>4728</v>
      </c>
      <c r="J688">
        <v>44000</v>
      </c>
      <c r="K688" t="s">
        <v>4729</v>
      </c>
      <c r="L688" t="s">
        <v>4730</v>
      </c>
      <c r="M688" t="s">
        <v>465</v>
      </c>
      <c r="N688" t="s">
        <v>39</v>
      </c>
      <c r="O688">
        <v>35000000</v>
      </c>
      <c r="P688">
        <v>17415418</v>
      </c>
      <c r="Q688" t="s">
        <v>1619</v>
      </c>
      <c r="R688">
        <v>96</v>
      </c>
    </row>
    <row r="689" spans="1:18" x14ac:dyDescent="0.35">
      <c r="A689" t="s">
        <v>4731</v>
      </c>
      <c r="B689" t="s">
        <v>4732</v>
      </c>
      <c r="C689" t="s">
        <v>4733</v>
      </c>
      <c r="D689" t="s">
        <v>4734</v>
      </c>
      <c r="E689">
        <v>0.76190476190476097</v>
      </c>
      <c r="F689" t="s">
        <v>22</v>
      </c>
      <c r="G689" t="s">
        <v>23</v>
      </c>
      <c r="H689">
        <v>2012</v>
      </c>
      <c r="I689" t="s">
        <v>4268</v>
      </c>
      <c r="J689">
        <v>47000</v>
      </c>
      <c r="K689" t="s">
        <v>4735</v>
      </c>
      <c r="L689" t="s">
        <v>4736</v>
      </c>
      <c r="M689" t="s">
        <v>4737</v>
      </c>
      <c r="N689" t="s">
        <v>28</v>
      </c>
      <c r="O689">
        <v>16600000</v>
      </c>
      <c r="P689">
        <v>22842887</v>
      </c>
      <c r="Q689" t="s">
        <v>4738</v>
      </c>
      <c r="R689">
        <v>118</v>
      </c>
    </row>
    <row r="690" spans="1:18" x14ac:dyDescent="0.35">
      <c r="A690" t="s">
        <v>4739</v>
      </c>
      <c r="B690" t="s">
        <v>4740</v>
      </c>
      <c r="C690" t="s">
        <v>4741</v>
      </c>
      <c r="D690" t="s">
        <v>4742</v>
      </c>
      <c r="E690">
        <v>0.375</v>
      </c>
      <c r="F690" t="s">
        <v>34</v>
      </c>
      <c r="G690" t="s">
        <v>236</v>
      </c>
      <c r="H690">
        <v>2012</v>
      </c>
      <c r="I690" t="s">
        <v>4423</v>
      </c>
      <c r="J690">
        <v>63000</v>
      </c>
      <c r="K690" t="s">
        <v>4743</v>
      </c>
      <c r="L690" t="s">
        <v>1737</v>
      </c>
      <c r="M690" t="s">
        <v>4744</v>
      </c>
      <c r="N690" t="s">
        <v>39</v>
      </c>
      <c r="O690">
        <v>5000000</v>
      </c>
      <c r="P690">
        <v>142802657</v>
      </c>
      <c r="Q690" t="s">
        <v>121</v>
      </c>
      <c r="R690">
        <v>88</v>
      </c>
    </row>
    <row r="691" spans="1:18" x14ac:dyDescent="0.35">
      <c r="A691" t="s">
        <v>4745</v>
      </c>
      <c r="B691" t="s">
        <v>4746</v>
      </c>
      <c r="C691" t="s">
        <v>4747</v>
      </c>
      <c r="D691" t="s">
        <v>4748</v>
      </c>
      <c r="E691">
        <v>0.75471698113207497</v>
      </c>
      <c r="F691" t="s">
        <v>34</v>
      </c>
      <c r="G691" t="s">
        <v>45</v>
      </c>
      <c r="H691">
        <v>1981</v>
      </c>
      <c r="I691" t="s">
        <v>4749</v>
      </c>
      <c r="J691">
        <v>1300</v>
      </c>
      <c r="K691" t="s">
        <v>4750</v>
      </c>
      <c r="L691" t="s">
        <v>4751</v>
      </c>
      <c r="M691" t="s">
        <v>4752</v>
      </c>
      <c r="N691" t="s">
        <v>28</v>
      </c>
      <c r="P691">
        <v>12042</v>
      </c>
      <c r="Q691" t="s">
        <v>4753</v>
      </c>
      <c r="R691">
        <v>101</v>
      </c>
    </row>
    <row r="692" spans="1:18" x14ac:dyDescent="0.35">
      <c r="A692" t="s">
        <v>4745</v>
      </c>
      <c r="B692" t="s">
        <v>4746</v>
      </c>
      <c r="C692" t="s">
        <v>4747</v>
      </c>
      <c r="D692" t="s">
        <v>4748</v>
      </c>
      <c r="E692">
        <v>0.75471698113207497</v>
      </c>
      <c r="F692" t="s">
        <v>22</v>
      </c>
      <c r="G692" t="s">
        <v>35</v>
      </c>
      <c r="H692">
        <v>2012</v>
      </c>
      <c r="I692" t="s">
        <v>4754</v>
      </c>
      <c r="J692">
        <v>19000</v>
      </c>
      <c r="K692" t="s">
        <v>4755</v>
      </c>
      <c r="L692" t="s">
        <v>4756</v>
      </c>
      <c r="M692" t="s">
        <v>4757</v>
      </c>
      <c r="N692" t="s">
        <v>28</v>
      </c>
      <c r="O692">
        <v>11000000</v>
      </c>
      <c r="P692">
        <v>59520298</v>
      </c>
      <c r="Q692" t="s">
        <v>4758</v>
      </c>
      <c r="R692">
        <v>98</v>
      </c>
    </row>
    <row r="693" spans="1:18" x14ac:dyDescent="0.35">
      <c r="A693" t="s">
        <v>4759</v>
      </c>
      <c r="B693" t="s">
        <v>4760</v>
      </c>
      <c r="C693" t="s">
        <v>4761</v>
      </c>
      <c r="D693" t="s">
        <v>4762</v>
      </c>
      <c r="E693">
        <v>0.53571428571428503</v>
      </c>
      <c r="F693" t="s">
        <v>1067</v>
      </c>
      <c r="G693" t="s">
        <v>45</v>
      </c>
      <c r="H693">
        <v>2012</v>
      </c>
      <c r="I693" t="s">
        <v>4763</v>
      </c>
      <c r="J693">
        <v>3200</v>
      </c>
      <c r="K693" t="s">
        <v>4764</v>
      </c>
      <c r="L693" t="s">
        <v>4764</v>
      </c>
      <c r="M693" t="s">
        <v>4765</v>
      </c>
      <c r="N693" t="s">
        <v>39</v>
      </c>
      <c r="P693">
        <v>131208</v>
      </c>
      <c r="Q693" t="s">
        <v>4766</v>
      </c>
      <c r="R693">
        <v>82</v>
      </c>
    </row>
    <row r="694" spans="1:18" x14ac:dyDescent="0.35">
      <c r="A694" t="s">
        <v>4767</v>
      </c>
      <c r="B694" t="s">
        <v>4768</v>
      </c>
      <c r="C694" t="s">
        <v>4769</v>
      </c>
      <c r="D694" t="s">
        <v>4770</v>
      </c>
      <c r="E694">
        <v>0.613924050632911</v>
      </c>
      <c r="F694" t="s">
        <v>22</v>
      </c>
      <c r="G694" t="s">
        <v>35</v>
      </c>
      <c r="H694">
        <v>1986</v>
      </c>
      <c r="I694" t="s">
        <v>4771</v>
      </c>
      <c r="J694">
        <v>616</v>
      </c>
      <c r="K694" t="s">
        <v>4772</v>
      </c>
      <c r="L694" t="s">
        <v>4772</v>
      </c>
      <c r="M694" t="s">
        <v>4773</v>
      </c>
      <c r="N694" t="s">
        <v>39</v>
      </c>
      <c r="P694">
        <v>2669366</v>
      </c>
      <c r="Q694" t="s">
        <v>849</v>
      </c>
      <c r="R694">
        <v>102</v>
      </c>
    </row>
    <row r="695" spans="1:18" x14ac:dyDescent="0.35">
      <c r="A695" t="s">
        <v>4767</v>
      </c>
      <c r="B695" t="s">
        <v>4768</v>
      </c>
      <c r="C695" t="s">
        <v>4769</v>
      </c>
      <c r="D695" t="s">
        <v>4770</v>
      </c>
      <c r="E695">
        <v>0.613924050632911</v>
      </c>
      <c r="F695" t="s">
        <v>22</v>
      </c>
      <c r="G695" t="s">
        <v>35</v>
      </c>
      <c r="H695">
        <v>2012</v>
      </c>
      <c r="I695" t="s">
        <v>4774</v>
      </c>
      <c r="J695">
        <v>29000</v>
      </c>
      <c r="K695" t="s">
        <v>1278</v>
      </c>
      <c r="L695" t="s">
        <v>4775</v>
      </c>
      <c r="M695" t="s">
        <v>2283</v>
      </c>
      <c r="N695" t="s">
        <v>39</v>
      </c>
      <c r="O695">
        <v>35000000</v>
      </c>
      <c r="P695">
        <v>30962335</v>
      </c>
      <c r="Q695" t="s">
        <v>4776</v>
      </c>
      <c r="R695">
        <v>105</v>
      </c>
    </row>
    <row r="696" spans="1:18" x14ac:dyDescent="0.35">
      <c r="A696" t="s">
        <v>4777</v>
      </c>
      <c r="B696" t="s">
        <v>4778</v>
      </c>
      <c r="C696" t="s">
        <v>4779</v>
      </c>
      <c r="D696" t="s">
        <v>4780</v>
      </c>
      <c r="E696">
        <v>0.748466257668711</v>
      </c>
      <c r="F696" t="s">
        <v>22</v>
      </c>
      <c r="G696" t="s">
        <v>45</v>
      </c>
      <c r="H696">
        <v>2012</v>
      </c>
      <c r="I696" t="s">
        <v>4781</v>
      </c>
      <c r="J696">
        <v>70000</v>
      </c>
      <c r="K696" t="s">
        <v>4782</v>
      </c>
      <c r="L696" t="s">
        <v>4782</v>
      </c>
      <c r="M696" t="s">
        <v>2371</v>
      </c>
      <c r="N696" t="s">
        <v>362</v>
      </c>
      <c r="O696">
        <v>60000000</v>
      </c>
      <c r="P696">
        <v>22187813</v>
      </c>
      <c r="Q696" t="s">
        <v>4783</v>
      </c>
      <c r="R696">
        <v>109</v>
      </c>
    </row>
    <row r="697" spans="1:18" x14ac:dyDescent="0.35">
      <c r="A697" t="s">
        <v>4784</v>
      </c>
      <c r="B697" t="s">
        <v>4785</v>
      </c>
      <c r="C697" t="s">
        <v>4786</v>
      </c>
      <c r="D697" t="s">
        <v>4787</v>
      </c>
      <c r="E697">
        <v>0.57228915662650603</v>
      </c>
      <c r="F697" t="s">
        <v>34</v>
      </c>
      <c r="G697" t="s">
        <v>45</v>
      </c>
      <c r="H697">
        <v>1998</v>
      </c>
      <c r="I697" t="s">
        <v>4788</v>
      </c>
      <c r="J697">
        <v>52000</v>
      </c>
      <c r="K697" t="s">
        <v>1263</v>
      </c>
      <c r="L697" t="s">
        <v>908</v>
      </c>
      <c r="M697" t="s">
        <v>248</v>
      </c>
      <c r="N697" t="s">
        <v>39</v>
      </c>
      <c r="O697">
        <v>25000000</v>
      </c>
      <c r="P697">
        <v>55494066</v>
      </c>
      <c r="Q697" t="s">
        <v>4789</v>
      </c>
      <c r="R697">
        <v>111</v>
      </c>
    </row>
    <row r="698" spans="1:18" x14ac:dyDescent="0.35">
      <c r="A698" t="s">
        <v>4784</v>
      </c>
      <c r="B698" t="s">
        <v>4785</v>
      </c>
      <c r="C698" t="s">
        <v>4786</v>
      </c>
      <c r="D698" t="s">
        <v>4787</v>
      </c>
      <c r="E698">
        <v>0.57228915662650603</v>
      </c>
      <c r="F698" t="s">
        <v>22</v>
      </c>
      <c r="G698" t="s">
        <v>45</v>
      </c>
      <c r="H698">
        <v>2012</v>
      </c>
      <c r="I698" t="s">
        <v>4790</v>
      </c>
      <c r="J698">
        <v>13000</v>
      </c>
      <c r="K698" t="s">
        <v>25</v>
      </c>
      <c r="L698" t="s">
        <v>3895</v>
      </c>
      <c r="M698" t="s">
        <v>4791</v>
      </c>
      <c r="N698" t="s">
        <v>28</v>
      </c>
      <c r="P698">
        <v>6202879</v>
      </c>
      <c r="Q698" t="s">
        <v>231</v>
      </c>
      <c r="R698">
        <v>128</v>
      </c>
    </row>
    <row r="699" spans="1:18" x14ac:dyDescent="0.35">
      <c r="A699" t="s">
        <v>4792</v>
      </c>
      <c r="B699" t="s">
        <v>4793</v>
      </c>
      <c r="C699" t="s">
        <v>4794</v>
      </c>
      <c r="D699" t="s">
        <v>4795</v>
      </c>
      <c r="E699">
        <v>0.90909090909090895</v>
      </c>
      <c r="F699" t="s">
        <v>56</v>
      </c>
      <c r="G699" t="s">
        <v>35</v>
      </c>
      <c r="H699">
        <v>2012</v>
      </c>
      <c r="I699" t="s">
        <v>4796</v>
      </c>
      <c r="J699">
        <v>46000</v>
      </c>
      <c r="K699" t="s">
        <v>4797</v>
      </c>
      <c r="L699" t="s">
        <v>4797</v>
      </c>
      <c r="M699" t="s">
        <v>593</v>
      </c>
      <c r="N699" t="s">
        <v>39</v>
      </c>
      <c r="O699">
        <v>25000000</v>
      </c>
      <c r="P699">
        <v>56012642</v>
      </c>
      <c r="Q699" t="s">
        <v>4798</v>
      </c>
      <c r="R699">
        <v>105</v>
      </c>
    </row>
    <row r="700" spans="1:18" x14ac:dyDescent="0.35">
      <c r="A700" t="s">
        <v>4799</v>
      </c>
      <c r="B700" t="s">
        <v>4800</v>
      </c>
      <c r="C700" t="s">
        <v>4801</v>
      </c>
      <c r="D700" t="s">
        <v>4802</v>
      </c>
      <c r="E700">
        <v>0.66400000000000003</v>
      </c>
      <c r="F700" t="s">
        <v>22</v>
      </c>
      <c r="G700" t="s">
        <v>66</v>
      </c>
      <c r="H700">
        <v>2012</v>
      </c>
      <c r="I700" t="s">
        <v>4658</v>
      </c>
      <c r="J700">
        <v>111000</v>
      </c>
      <c r="K700" t="s">
        <v>2605</v>
      </c>
      <c r="L700" t="s">
        <v>2605</v>
      </c>
      <c r="M700" t="s">
        <v>560</v>
      </c>
      <c r="N700" t="s">
        <v>39</v>
      </c>
      <c r="O700">
        <v>35000000</v>
      </c>
      <c r="P700">
        <v>31083599</v>
      </c>
      <c r="Q700" t="s">
        <v>51</v>
      </c>
      <c r="R700">
        <v>91</v>
      </c>
    </row>
    <row r="701" spans="1:18" x14ac:dyDescent="0.35">
      <c r="A701" t="s">
        <v>4803</v>
      </c>
      <c r="B701" t="s">
        <v>4804</v>
      </c>
      <c r="C701" t="s">
        <v>4805</v>
      </c>
      <c r="D701" t="s">
        <v>2703</v>
      </c>
      <c r="E701">
        <v>0.71428571428571397</v>
      </c>
      <c r="F701" t="s">
        <v>34</v>
      </c>
      <c r="G701" t="s">
        <v>45</v>
      </c>
      <c r="H701">
        <v>2012</v>
      </c>
      <c r="I701" t="s">
        <v>4806</v>
      </c>
      <c r="J701">
        <v>4400</v>
      </c>
      <c r="K701" t="s">
        <v>4807</v>
      </c>
      <c r="L701" t="s">
        <v>4807</v>
      </c>
      <c r="M701" t="s">
        <v>4808</v>
      </c>
      <c r="N701" t="s">
        <v>39</v>
      </c>
      <c r="O701">
        <v>20000000</v>
      </c>
      <c r="P701">
        <v>636399</v>
      </c>
      <c r="Q701" t="s">
        <v>4809</v>
      </c>
      <c r="R701">
        <v>112</v>
      </c>
    </row>
    <row r="702" spans="1:18" x14ac:dyDescent="0.35">
      <c r="A702" t="s">
        <v>4810</v>
      </c>
      <c r="B702" t="s">
        <v>4811</v>
      </c>
      <c r="C702" t="s">
        <v>4812</v>
      </c>
      <c r="D702" t="s">
        <v>4813</v>
      </c>
      <c r="E702">
        <v>0.70430107526881702</v>
      </c>
      <c r="F702" t="s">
        <v>34</v>
      </c>
      <c r="G702" t="s">
        <v>45</v>
      </c>
      <c r="H702">
        <v>2012</v>
      </c>
      <c r="I702" t="s">
        <v>4814</v>
      </c>
      <c r="J702">
        <v>74000</v>
      </c>
      <c r="K702" t="s">
        <v>4815</v>
      </c>
      <c r="L702" t="s">
        <v>4816</v>
      </c>
      <c r="M702" t="s">
        <v>2880</v>
      </c>
      <c r="N702" t="s">
        <v>39</v>
      </c>
      <c r="O702">
        <v>10000000</v>
      </c>
      <c r="P702">
        <v>3428048</v>
      </c>
      <c r="Q702" t="s">
        <v>4456</v>
      </c>
      <c r="R702">
        <v>115</v>
      </c>
    </row>
    <row r="703" spans="1:18" x14ac:dyDescent="0.35">
      <c r="A703" t="s">
        <v>4817</v>
      </c>
      <c r="B703" t="s">
        <v>4818</v>
      </c>
      <c r="C703" t="s">
        <v>4819</v>
      </c>
      <c r="D703" t="s">
        <v>4820</v>
      </c>
      <c r="E703">
        <v>0.66666666666666596</v>
      </c>
      <c r="F703" t="s">
        <v>1067</v>
      </c>
      <c r="G703" t="s">
        <v>23</v>
      </c>
      <c r="H703">
        <v>2012</v>
      </c>
      <c r="I703" t="s">
        <v>4335</v>
      </c>
      <c r="J703">
        <v>27000</v>
      </c>
      <c r="K703" t="s">
        <v>4821</v>
      </c>
      <c r="L703" t="s">
        <v>4822</v>
      </c>
      <c r="M703" t="s">
        <v>4822</v>
      </c>
      <c r="N703" t="s">
        <v>28</v>
      </c>
      <c r="P703">
        <v>2122909</v>
      </c>
      <c r="Q703" t="s">
        <v>2970</v>
      </c>
      <c r="R703">
        <v>88</v>
      </c>
    </row>
    <row r="704" spans="1:18" x14ac:dyDescent="0.35">
      <c r="A704" t="s">
        <v>4823</v>
      </c>
      <c r="B704" t="s">
        <v>4824</v>
      </c>
      <c r="C704" t="s">
        <v>4825</v>
      </c>
      <c r="D704" t="s">
        <v>4826</v>
      </c>
      <c r="E704">
        <v>0.67123287671232801</v>
      </c>
      <c r="F704" t="s">
        <v>56</v>
      </c>
      <c r="G704" t="s">
        <v>406</v>
      </c>
      <c r="H704">
        <v>2012</v>
      </c>
      <c r="I704" t="s">
        <v>4212</v>
      </c>
      <c r="J704">
        <v>46000</v>
      </c>
      <c r="K704" t="s">
        <v>4827</v>
      </c>
      <c r="L704" t="s">
        <v>4828</v>
      </c>
      <c r="M704" t="s">
        <v>3400</v>
      </c>
      <c r="N704" t="s">
        <v>28</v>
      </c>
      <c r="O704">
        <v>55000000</v>
      </c>
      <c r="P704">
        <v>123054041</v>
      </c>
      <c r="Q704" t="s">
        <v>51</v>
      </c>
      <c r="R704">
        <v>88</v>
      </c>
    </row>
    <row r="705" spans="1:18" x14ac:dyDescent="0.35">
      <c r="A705" t="s">
        <v>4829</v>
      </c>
      <c r="B705" t="s">
        <v>4830</v>
      </c>
      <c r="C705" t="s">
        <v>4831</v>
      </c>
      <c r="D705" t="s">
        <v>4832</v>
      </c>
      <c r="E705">
        <v>0.46710526315789402</v>
      </c>
      <c r="F705" t="s">
        <v>34</v>
      </c>
      <c r="G705" t="s">
        <v>236</v>
      </c>
      <c r="H705">
        <v>2012</v>
      </c>
      <c r="I705" t="s">
        <v>4833</v>
      </c>
      <c r="J705">
        <v>65000</v>
      </c>
      <c r="K705" t="s">
        <v>4834</v>
      </c>
      <c r="L705" t="s">
        <v>2128</v>
      </c>
      <c r="M705" t="s">
        <v>4835</v>
      </c>
      <c r="N705" t="s">
        <v>39</v>
      </c>
      <c r="O705">
        <v>1000000</v>
      </c>
      <c r="P705">
        <v>38390020</v>
      </c>
      <c r="Q705" t="s">
        <v>267</v>
      </c>
      <c r="R705">
        <v>86</v>
      </c>
    </row>
    <row r="706" spans="1:18" x14ac:dyDescent="0.35">
      <c r="A706" t="s">
        <v>4836</v>
      </c>
      <c r="B706" t="s">
        <v>4837</v>
      </c>
      <c r="C706" t="s">
        <v>4838</v>
      </c>
      <c r="D706" t="s">
        <v>4839</v>
      </c>
      <c r="E706">
        <v>0.81818181818181801</v>
      </c>
      <c r="F706" t="s">
        <v>1067</v>
      </c>
      <c r="G706" t="s">
        <v>91</v>
      </c>
      <c r="H706">
        <v>2012</v>
      </c>
      <c r="I706" t="s">
        <v>4840</v>
      </c>
      <c r="J706">
        <v>40000</v>
      </c>
      <c r="K706" t="s">
        <v>4841</v>
      </c>
      <c r="L706" t="s">
        <v>4842</v>
      </c>
      <c r="M706" t="s">
        <v>4843</v>
      </c>
      <c r="N706" t="s">
        <v>1112</v>
      </c>
      <c r="O706">
        <v>7395080</v>
      </c>
      <c r="P706">
        <v>5277766</v>
      </c>
      <c r="Q706" t="s">
        <v>4844</v>
      </c>
      <c r="R706">
        <v>140</v>
      </c>
    </row>
    <row r="707" spans="1:18" x14ac:dyDescent="0.35">
      <c r="A707" t="s">
        <v>4845</v>
      </c>
      <c r="B707" t="s">
        <v>4846</v>
      </c>
      <c r="C707" t="e">
        <f>-s22_Mvikl8</f>
        <v>#NAME?</v>
      </c>
      <c r="D707" t="s">
        <v>4847</v>
      </c>
      <c r="E707">
        <v>0.80628272251308897</v>
      </c>
      <c r="F707" t="s">
        <v>22</v>
      </c>
      <c r="G707" t="s">
        <v>35</v>
      </c>
      <c r="H707">
        <v>2012</v>
      </c>
      <c r="I707" t="s">
        <v>4848</v>
      </c>
      <c r="J707">
        <v>42000</v>
      </c>
      <c r="K707" t="s">
        <v>1203</v>
      </c>
      <c r="L707" t="s">
        <v>4849</v>
      </c>
      <c r="M707" t="s">
        <v>2685</v>
      </c>
      <c r="N707" t="s">
        <v>39</v>
      </c>
      <c r="O707">
        <v>30000000</v>
      </c>
      <c r="P707">
        <v>114281051</v>
      </c>
      <c r="Q707" t="s">
        <v>51</v>
      </c>
      <c r="R707">
        <v>100</v>
      </c>
    </row>
    <row r="708" spans="1:18" x14ac:dyDescent="0.35">
      <c r="A708" t="s">
        <v>4850</v>
      </c>
      <c r="B708" t="s">
        <v>4851</v>
      </c>
      <c r="C708" t="s">
        <v>4852</v>
      </c>
      <c r="D708" t="s">
        <v>4853</v>
      </c>
      <c r="E708">
        <v>0.76</v>
      </c>
      <c r="F708" t="s">
        <v>22</v>
      </c>
      <c r="G708" t="s">
        <v>35</v>
      </c>
      <c r="H708">
        <v>2012</v>
      </c>
      <c r="I708" t="s">
        <v>4854</v>
      </c>
      <c r="J708">
        <v>42000</v>
      </c>
      <c r="K708" t="s">
        <v>4855</v>
      </c>
      <c r="L708" t="s">
        <v>4855</v>
      </c>
      <c r="M708" t="s">
        <v>2614</v>
      </c>
      <c r="N708" t="s">
        <v>39</v>
      </c>
      <c r="O708">
        <v>16000000</v>
      </c>
      <c r="P708">
        <v>12558931</v>
      </c>
      <c r="Q708" t="s">
        <v>216</v>
      </c>
      <c r="R708">
        <v>114</v>
      </c>
    </row>
    <row r="709" spans="1:18" x14ac:dyDescent="0.35">
      <c r="A709" t="s">
        <v>4856</v>
      </c>
      <c r="B709" t="s">
        <v>4857</v>
      </c>
      <c r="C709" t="s">
        <v>4858</v>
      </c>
      <c r="D709" t="s">
        <v>4859</v>
      </c>
      <c r="E709">
        <v>0.36363636363636298</v>
      </c>
      <c r="F709" t="s">
        <v>1067</v>
      </c>
      <c r="G709" t="s">
        <v>35</v>
      </c>
      <c r="H709">
        <v>2012</v>
      </c>
      <c r="I709" t="s">
        <v>4860</v>
      </c>
      <c r="J709">
        <v>18000</v>
      </c>
      <c r="K709" t="s">
        <v>4327</v>
      </c>
      <c r="L709" t="s">
        <v>4861</v>
      </c>
      <c r="M709" t="s">
        <v>4862</v>
      </c>
      <c r="N709" t="s">
        <v>39</v>
      </c>
      <c r="P709">
        <v>23589</v>
      </c>
      <c r="Q709" t="s">
        <v>4863</v>
      </c>
      <c r="R709">
        <v>129</v>
      </c>
    </row>
    <row r="710" spans="1:18" x14ac:dyDescent="0.35">
      <c r="A710" t="s">
        <v>4864</v>
      </c>
      <c r="B710" t="s">
        <v>4865</v>
      </c>
      <c r="C710" t="s">
        <v>4866</v>
      </c>
      <c r="D710" t="s">
        <v>4867</v>
      </c>
      <c r="E710">
        <v>0.62732919254658304</v>
      </c>
      <c r="F710" t="s">
        <v>22</v>
      </c>
      <c r="G710" t="s">
        <v>35</v>
      </c>
      <c r="H710">
        <v>2012</v>
      </c>
      <c r="I710" t="s">
        <v>4502</v>
      </c>
      <c r="J710">
        <v>9700</v>
      </c>
      <c r="K710" t="s">
        <v>4868</v>
      </c>
      <c r="L710" t="s">
        <v>4868</v>
      </c>
      <c r="M710" t="s">
        <v>4869</v>
      </c>
      <c r="N710" t="s">
        <v>39</v>
      </c>
      <c r="O710">
        <v>16000000</v>
      </c>
      <c r="P710">
        <v>92748</v>
      </c>
      <c r="Q710" t="s">
        <v>4870</v>
      </c>
      <c r="R710">
        <v>92</v>
      </c>
    </row>
    <row r="711" spans="1:18" x14ac:dyDescent="0.35">
      <c r="A711" t="s">
        <v>4871</v>
      </c>
      <c r="B711" t="s">
        <v>4872</v>
      </c>
      <c r="C711" t="s">
        <v>4873</v>
      </c>
      <c r="D711" t="s">
        <v>4874</v>
      </c>
      <c r="E711">
        <v>0.64285714285714202</v>
      </c>
      <c r="F711" t="s">
        <v>34</v>
      </c>
      <c r="G711" t="s">
        <v>91</v>
      </c>
      <c r="H711">
        <v>2012</v>
      </c>
      <c r="I711" t="s">
        <v>4875</v>
      </c>
      <c r="J711">
        <v>18000</v>
      </c>
      <c r="K711" t="s">
        <v>4876</v>
      </c>
      <c r="L711" t="s">
        <v>4877</v>
      </c>
      <c r="M711" t="s">
        <v>4510</v>
      </c>
      <c r="N711" t="s">
        <v>28</v>
      </c>
      <c r="P711">
        <v>9374932</v>
      </c>
      <c r="Q711" t="s">
        <v>4878</v>
      </c>
      <c r="R711">
        <v>102</v>
      </c>
    </row>
    <row r="712" spans="1:18" x14ac:dyDescent="0.35">
      <c r="A712" t="s">
        <v>4879</v>
      </c>
      <c r="B712" t="s">
        <v>4880</v>
      </c>
      <c r="C712" t="s">
        <v>4881</v>
      </c>
      <c r="D712" t="s">
        <v>4882</v>
      </c>
      <c r="E712">
        <v>0.77142857142857102</v>
      </c>
      <c r="F712" t="s">
        <v>34</v>
      </c>
      <c r="G712" t="s">
        <v>45</v>
      </c>
      <c r="H712">
        <v>2012</v>
      </c>
      <c r="I712" t="s">
        <v>4883</v>
      </c>
      <c r="J712">
        <v>14000</v>
      </c>
      <c r="K712" t="s">
        <v>4884</v>
      </c>
      <c r="L712" t="s">
        <v>4885</v>
      </c>
      <c r="M712" t="s">
        <v>4886</v>
      </c>
      <c r="N712" t="s">
        <v>39</v>
      </c>
      <c r="P712">
        <v>2176576</v>
      </c>
      <c r="Q712" t="s">
        <v>4887</v>
      </c>
      <c r="R712">
        <v>130</v>
      </c>
    </row>
    <row r="713" spans="1:18" x14ac:dyDescent="0.35">
      <c r="A713" t="s">
        <v>4888</v>
      </c>
      <c r="B713" t="s">
        <v>4889</v>
      </c>
      <c r="C713" t="s">
        <v>4890</v>
      </c>
      <c r="D713" t="s">
        <v>4891</v>
      </c>
      <c r="E713">
        <v>0.83636363636363598</v>
      </c>
      <c r="F713" t="s">
        <v>22</v>
      </c>
      <c r="G713" t="s">
        <v>35</v>
      </c>
      <c r="H713">
        <v>1993</v>
      </c>
      <c r="I713" t="s">
        <v>4892</v>
      </c>
      <c r="J713">
        <v>46000</v>
      </c>
      <c r="K713" t="s">
        <v>3753</v>
      </c>
      <c r="L713" t="s">
        <v>4893</v>
      </c>
      <c r="M713" t="s">
        <v>3753</v>
      </c>
      <c r="N713" t="s">
        <v>28</v>
      </c>
      <c r="O713">
        <v>11000000</v>
      </c>
      <c r="P713">
        <v>22549338</v>
      </c>
      <c r="Q713" t="s">
        <v>4894</v>
      </c>
      <c r="R713">
        <v>111</v>
      </c>
    </row>
    <row r="714" spans="1:18" x14ac:dyDescent="0.35">
      <c r="A714" t="s">
        <v>4888</v>
      </c>
      <c r="B714" t="s">
        <v>4889</v>
      </c>
      <c r="C714" t="s">
        <v>4890</v>
      </c>
      <c r="D714" t="s">
        <v>4891</v>
      </c>
      <c r="E714">
        <v>0.83636363636363598</v>
      </c>
      <c r="F714" t="s">
        <v>22</v>
      </c>
      <c r="G714" t="s">
        <v>35</v>
      </c>
      <c r="H714">
        <v>2012</v>
      </c>
      <c r="I714" t="s">
        <v>4895</v>
      </c>
      <c r="J714">
        <v>16000</v>
      </c>
      <c r="K714" t="s">
        <v>189</v>
      </c>
      <c r="L714" t="s">
        <v>4893</v>
      </c>
      <c r="M714" t="s">
        <v>4896</v>
      </c>
      <c r="N714" t="s">
        <v>39</v>
      </c>
      <c r="P714">
        <v>5341221</v>
      </c>
      <c r="Q714" t="s">
        <v>4897</v>
      </c>
      <c r="R714">
        <v>109</v>
      </c>
    </row>
    <row r="715" spans="1:18" x14ac:dyDescent="0.35">
      <c r="A715" t="s">
        <v>4898</v>
      </c>
      <c r="B715" t="s">
        <v>4899</v>
      </c>
      <c r="C715" t="s">
        <v>4900</v>
      </c>
      <c r="D715" t="s">
        <v>4901</v>
      </c>
      <c r="E715">
        <v>0.61538461538461497</v>
      </c>
      <c r="F715" t="s">
        <v>56</v>
      </c>
      <c r="G715" t="s">
        <v>320</v>
      </c>
      <c r="H715">
        <v>2012</v>
      </c>
      <c r="I715" t="s">
        <v>4902</v>
      </c>
      <c r="J715">
        <v>19000</v>
      </c>
      <c r="K715" t="s">
        <v>264</v>
      </c>
      <c r="L715" t="s">
        <v>4903</v>
      </c>
      <c r="M715" t="s">
        <v>2844</v>
      </c>
      <c r="N715" t="s">
        <v>39</v>
      </c>
      <c r="O715">
        <v>40000000</v>
      </c>
      <c r="P715">
        <v>24740061</v>
      </c>
      <c r="Q715" t="s">
        <v>40</v>
      </c>
      <c r="R715">
        <v>107</v>
      </c>
    </row>
    <row r="716" spans="1:18" x14ac:dyDescent="0.35">
      <c r="A716" t="s">
        <v>4904</v>
      </c>
      <c r="B716" t="s">
        <v>4905</v>
      </c>
      <c r="C716" t="s">
        <v>4906</v>
      </c>
      <c r="D716" t="s">
        <v>4907</v>
      </c>
      <c r="E716">
        <v>0.48255813953488302</v>
      </c>
      <c r="F716" t="s">
        <v>34</v>
      </c>
      <c r="G716" t="s">
        <v>23</v>
      </c>
      <c r="H716">
        <v>2013</v>
      </c>
      <c r="I716" t="s">
        <v>4908</v>
      </c>
      <c r="J716">
        <v>41000</v>
      </c>
      <c r="K716" t="s">
        <v>238</v>
      </c>
      <c r="L716" t="s">
        <v>238</v>
      </c>
      <c r="M716" t="s">
        <v>4909</v>
      </c>
      <c r="N716" t="s">
        <v>39</v>
      </c>
      <c r="O716">
        <v>5000000</v>
      </c>
      <c r="P716">
        <v>12666449</v>
      </c>
      <c r="Q716" t="s">
        <v>4910</v>
      </c>
      <c r="R716">
        <v>100</v>
      </c>
    </row>
    <row r="717" spans="1:18" x14ac:dyDescent="0.35">
      <c r="A717" t="s">
        <v>4911</v>
      </c>
      <c r="B717" t="s">
        <v>4912</v>
      </c>
      <c r="C717" t="s">
        <v>4913</v>
      </c>
      <c r="D717" t="s">
        <v>4914</v>
      </c>
      <c r="E717">
        <v>0.77310924369747902</v>
      </c>
      <c r="F717" t="s">
        <v>34</v>
      </c>
      <c r="G717" t="s">
        <v>35</v>
      </c>
      <c r="H717">
        <v>2013</v>
      </c>
      <c r="I717" t="s">
        <v>4915</v>
      </c>
      <c r="J717">
        <v>232000</v>
      </c>
      <c r="K717" t="s">
        <v>560</v>
      </c>
      <c r="L717" t="s">
        <v>560</v>
      </c>
      <c r="M717" t="s">
        <v>560</v>
      </c>
      <c r="N717" t="s">
        <v>39</v>
      </c>
      <c r="O717">
        <v>3000000</v>
      </c>
      <c r="P717">
        <v>39439355</v>
      </c>
      <c r="Q717" t="s">
        <v>2313</v>
      </c>
      <c r="R717">
        <v>90</v>
      </c>
    </row>
    <row r="718" spans="1:18" x14ac:dyDescent="0.35">
      <c r="A718" t="s">
        <v>4916</v>
      </c>
      <c r="B718" t="s">
        <v>4917</v>
      </c>
      <c r="C718" t="s">
        <v>4918</v>
      </c>
      <c r="D718" t="s">
        <v>4919</v>
      </c>
      <c r="E718">
        <v>0.73426573426573405</v>
      </c>
      <c r="F718" t="s">
        <v>22</v>
      </c>
      <c r="G718" t="s">
        <v>91</v>
      </c>
      <c r="H718">
        <v>2013</v>
      </c>
      <c r="I718" t="s">
        <v>4920</v>
      </c>
      <c r="J718">
        <v>612000</v>
      </c>
      <c r="K718" t="s">
        <v>541</v>
      </c>
      <c r="L718" t="s">
        <v>4921</v>
      </c>
      <c r="M718" t="s">
        <v>3989</v>
      </c>
      <c r="N718" t="s">
        <v>39</v>
      </c>
      <c r="O718">
        <v>75000000</v>
      </c>
      <c r="P718">
        <v>351723989</v>
      </c>
      <c r="Q718" t="s">
        <v>982</v>
      </c>
      <c r="R718">
        <v>115</v>
      </c>
    </row>
    <row r="719" spans="1:18" x14ac:dyDescent="0.35">
      <c r="A719" t="s">
        <v>4922</v>
      </c>
      <c r="B719" t="s">
        <v>4923</v>
      </c>
      <c r="C719" t="s">
        <v>4924</v>
      </c>
      <c r="D719" t="s">
        <v>4925</v>
      </c>
      <c r="E719">
        <v>0.66666666666666596</v>
      </c>
      <c r="F719" t="s">
        <v>34</v>
      </c>
      <c r="G719" t="s">
        <v>35</v>
      </c>
      <c r="H719">
        <v>2013</v>
      </c>
      <c r="I719" t="s">
        <v>4926</v>
      </c>
      <c r="J719">
        <v>128000</v>
      </c>
      <c r="K719" t="s">
        <v>3982</v>
      </c>
      <c r="L719" t="s">
        <v>2504</v>
      </c>
      <c r="M719" t="s">
        <v>2880</v>
      </c>
      <c r="N719" t="s">
        <v>39</v>
      </c>
      <c r="O719">
        <v>35000000</v>
      </c>
      <c r="P719">
        <v>173965010</v>
      </c>
      <c r="Q719" t="s">
        <v>4927</v>
      </c>
      <c r="R719">
        <v>111</v>
      </c>
    </row>
    <row r="720" spans="1:18" x14ac:dyDescent="0.35">
      <c r="A720" t="s">
        <v>4928</v>
      </c>
      <c r="B720" t="s">
        <v>4929</v>
      </c>
      <c r="C720" t="s">
        <v>4930</v>
      </c>
      <c r="D720" t="s">
        <v>4931</v>
      </c>
      <c r="E720">
        <v>0.647887323943662</v>
      </c>
      <c r="F720" t="s">
        <v>34</v>
      </c>
      <c r="G720" t="s">
        <v>66</v>
      </c>
      <c r="H720">
        <v>2013</v>
      </c>
      <c r="I720" t="s">
        <v>4932</v>
      </c>
      <c r="J720">
        <v>29000</v>
      </c>
      <c r="K720" t="s">
        <v>1292</v>
      </c>
      <c r="L720" t="s">
        <v>4933</v>
      </c>
      <c r="M720" t="s">
        <v>1524</v>
      </c>
      <c r="N720" t="s">
        <v>28</v>
      </c>
      <c r="O720">
        <v>8000000</v>
      </c>
      <c r="P720">
        <v>925762</v>
      </c>
      <c r="Q720" t="s">
        <v>2665</v>
      </c>
      <c r="R720">
        <v>101</v>
      </c>
    </row>
    <row r="721" spans="1:18" x14ac:dyDescent="0.35">
      <c r="A721" t="s">
        <v>4934</v>
      </c>
      <c r="B721" t="s">
        <v>4935</v>
      </c>
      <c r="C721" t="s">
        <v>4936</v>
      </c>
      <c r="D721" t="s">
        <v>4937</v>
      </c>
      <c r="E721">
        <v>0.61403508771929804</v>
      </c>
      <c r="F721" t="s">
        <v>1067</v>
      </c>
      <c r="G721" t="s">
        <v>45</v>
      </c>
      <c r="H721">
        <v>2013</v>
      </c>
      <c r="I721" t="s">
        <v>4938</v>
      </c>
      <c r="J721">
        <v>32000</v>
      </c>
      <c r="K721" t="s">
        <v>4939</v>
      </c>
      <c r="L721" t="s">
        <v>4939</v>
      </c>
      <c r="M721" t="s">
        <v>4940</v>
      </c>
      <c r="N721" t="s">
        <v>39</v>
      </c>
      <c r="O721">
        <v>50000</v>
      </c>
      <c r="P721">
        <v>587174</v>
      </c>
      <c r="Q721" t="s">
        <v>4941</v>
      </c>
      <c r="R721">
        <v>96</v>
      </c>
    </row>
    <row r="722" spans="1:18" x14ac:dyDescent="0.35">
      <c r="A722" t="s">
        <v>4942</v>
      </c>
      <c r="B722" t="s">
        <v>4943</v>
      </c>
      <c r="C722" t="s">
        <v>4944</v>
      </c>
      <c r="D722" t="s">
        <v>4945</v>
      </c>
      <c r="E722">
        <v>0.44785276073619601</v>
      </c>
      <c r="F722" t="s">
        <v>22</v>
      </c>
      <c r="G722" t="s">
        <v>45</v>
      </c>
      <c r="H722">
        <v>2013</v>
      </c>
      <c r="I722" t="s">
        <v>4946</v>
      </c>
      <c r="J722">
        <v>15000</v>
      </c>
      <c r="K722" t="s">
        <v>4947</v>
      </c>
      <c r="L722" t="s">
        <v>4947</v>
      </c>
      <c r="M722" t="s">
        <v>3591</v>
      </c>
      <c r="N722" t="s">
        <v>39</v>
      </c>
      <c r="O722">
        <v>10000000</v>
      </c>
      <c r="P722">
        <v>1412181</v>
      </c>
      <c r="Q722" t="s">
        <v>4277</v>
      </c>
      <c r="R722">
        <v>93</v>
      </c>
    </row>
    <row r="723" spans="1:18" x14ac:dyDescent="0.35">
      <c r="A723" t="s">
        <v>4948</v>
      </c>
      <c r="B723" t="s">
        <v>4949</v>
      </c>
      <c r="C723" t="s">
        <v>4950</v>
      </c>
      <c r="D723" t="s">
        <v>4951</v>
      </c>
      <c r="E723">
        <v>0.62365591397849396</v>
      </c>
      <c r="F723" t="s">
        <v>1067</v>
      </c>
      <c r="G723" t="s">
        <v>45</v>
      </c>
      <c r="H723">
        <v>2013</v>
      </c>
      <c r="I723" t="s">
        <v>4952</v>
      </c>
      <c r="J723">
        <v>12000</v>
      </c>
      <c r="K723" t="s">
        <v>4821</v>
      </c>
      <c r="L723" t="s">
        <v>4953</v>
      </c>
      <c r="M723" t="s">
        <v>4954</v>
      </c>
      <c r="N723" t="s">
        <v>28</v>
      </c>
      <c r="P723">
        <v>97195</v>
      </c>
      <c r="Q723" t="s">
        <v>2665</v>
      </c>
      <c r="R723">
        <v>90</v>
      </c>
    </row>
    <row r="724" spans="1:18" x14ac:dyDescent="0.35">
      <c r="A724" t="s">
        <v>4955</v>
      </c>
      <c r="B724" t="s">
        <v>4956</v>
      </c>
      <c r="C724" t="s">
        <v>4957</v>
      </c>
      <c r="D724" t="s">
        <v>4958</v>
      </c>
      <c r="E724">
        <v>0.69480519480519398</v>
      </c>
      <c r="F724" t="s">
        <v>34</v>
      </c>
      <c r="G724" t="s">
        <v>91</v>
      </c>
      <c r="H724">
        <v>2013</v>
      </c>
      <c r="I724" t="s">
        <v>4959</v>
      </c>
      <c r="J724">
        <v>8000</v>
      </c>
      <c r="K724" t="s">
        <v>4960</v>
      </c>
      <c r="L724" t="s">
        <v>3197</v>
      </c>
      <c r="M724" t="s">
        <v>4155</v>
      </c>
      <c r="N724" t="s">
        <v>4961</v>
      </c>
      <c r="P724">
        <v>652228</v>
      </c>
      <c r="Q724" t="s">
        <v>4456</v>
      </c>
      <c r="R724">
        <v>107</v>
      </c>
    </row>
    <row r="725" spans="1:18" x14ac:dyDescent="0.35">
      <c r="A725" t="s">
        <v>4962</v>
      </c>
      <c r="B725" t="s">
        <v>4963</v>
      </c>
      <c r="C725" t="s">
        <v>4964</v>
      </c>
      <c r="D725" t="s">
        <v>4965</v>
      </c>
      <c r="E725">
        <v>0.67272727272727195</v>
      </c>
      <c r="F725" t="s">
        <v>22</v>
      </c>
      <c r="G725" t="s">
        <v>45</v>
      </c>
      <c r="H725">
        <v>2013</v>
      </c>
      <c r="I725" t="s">
        <v>4966</v>
      </c>
      <c r="J725">
        <v>36000</v>
      </c>
      <c r="K725" t="s">
        <v>748</v>
      </c>
      <c r="L725" t="s">
        <v>2933</v>
      </c>
      <c r="M725" t="s">
        <v>4967</v>
      </c>
      <c r="N725" t="s">
        <v>39</v>
      </c>
      <c r="O725">
        <v>35000000</v>
      </c>
      <c r="P725">
        <v>17056265</v>
      </c>
      <c r="Q725" t="s">
        <v>3866</v>
      </c>
      <c r="R725">
        <v>106</v>
      </c>
    </row>
    <row r="726" spans="1:18" x14ac:dyDescent="0.35">
      <c r="A726" t="s">
        <v>4968</v>
      </c>
      <c r="B726" t="s">
        <v>4969</v>
      </c>
      <c r="C726" t="s">
        <v>4970</v>
      </c>
      <c r="D726" t="s">
        <v>4971</v>
      </c>
      <c r="E726">
        <v>0.66666666666666596</v>
      </c>
      <c r="F726" t="s">
        <v>22</v>
      </c>
      <c r="G726" t="s">
        <v>45</v>
      </c>
      <c r="H726">
        <v>2013</v>
      </c>
      <c r="I726" t="s">
        <v>4972</v>
      </c>
      <c r="J726">
        <v>46000</v>
      </c>
      <c r="K726" t="s">
        <v>4064</v>
      </c>
      <c r="L726" t="s">
        <v>4064</v>
      </c>
      <c r="M726" t="s">
        <v>4973</v>
      </c>
      <c r="N726" t="s">
        <v>50</v>
      </c>
      <c r="O726">
        <v>11000000</v>
      </c>
      <c r="P726">
        <v>12673462</v>
      </c>
      <c r="Q726" t="s">
        <v>4974</v>
      </c>
      <c r="R726">
        <v>130</v>
      </c>
    </row>
    <row r="727" spans="1:18" x14ac:dyDescent="0.35">
      <c r="A727" t="s">
        <v>4975</v>
      </c>
      <c r="B727" t="s">
        <v>4976</v>
      </c>
      <c r="C727" t="s">
        <v>4977</v>
      </c>
      <c r="D727" t="s">
        <v>4978</v>
      </c>
      <c r="E727">
        <v>0.73958333333333304</v>
      </c>
      <c r="F727" t="s">
        <v>34</v>
      </c>
      <c r="G727" t="s">
        <v>45</v>
      </c>
      <c r="H727">
        <v>2013</v>
      </c>
      <c r="I727" t="s">
        <v>4979</v>
      </c>
      <c r="J727">
        <v>14000</v>
      </c>
      <c r="K727" t="s">
        <v>4980</v>
      </c>
      <c r="L727" t="s">
        <v>4980</v>
      </c>
      <c r="M727" t="s">
        <v>4981</v>
      </c>
      <c r="N727" t="s">
        <v>39</v>
      </c>
      <c r="P727">
        <v>500207</v>
      </c>
      <c r="Q727" t="s">
        <v>4982</v>
      </c>
      <c r="R727">
        <v>98</v>
      </c>
    </row>
    <row r="728" spans="1:18" x14ac:dyDescent="0.35">
      <c r="A728" t="s">
        <v>4983</v>
      </c>
      <c r="B728" t="s">
        <v>4984</v>
      </c>
      <c r="C728" t="s">
        <v>4985</v>
      </c>
      <c r="D728" t="s">
        <v>4986</v>
      </c>
      <c r="E728">
        <v>0.46153846153846101</v>
      </c>
      <c r="F728" t="s">
        <v>34</v>
      </c>
      <c r="G728" t="s">
        <v>236</v>
      </c>
      <c r="H728">
        <v>2013</v>
      </c>
      <c r="I728" t="s">
        <v>4987</v>
      </c>
      <c r="J728">
        <v>37000</v>
      </c>
      <c r="K728" t="s">
        <v>4327</v>
      </c>
      <c r="L728" t="s">
        <v>4193</v>
      </c>
      <c r="M728" t="s">
        <v>4988</v>
      </c>
      <c r="N728" t="s">
        <v>39</v>
      </c>
      <c r="P728">
        <v>805574</v>
      </c>
      <c r="Q728" t="s">
        <v>4989</v>
      </c>
      <c r="R728">
        <v>96</v>
      </c>
    </row>
    <row r="729" spans="1:18" x14ac:dyDescent="0.35">
      <c r="A729" t="s">
        <v>4990</v>
      </c>
      <c r="B729" t="s">
        <v>4991</v>
      </c>
      <c r="C729" t="s">
        <v>4992</v>
      </c>
      <c r="D729" t="s">
        <v>4993</v>
      </c>
      <c r="E729">
        <v>0.72121212121212097</v>
      </c>
      <c r="F729" t="s">
        <v>34</v>
      </c>
      <c r="G729" t="s">
        <v>66</v>
      </c>
      <c r="H729">
        <v>2013</v>
      </c>
      <c r="I729" t="s">
        <v>4994</v>
      </c>
      <c r="J729">
        <v>20000</v>
      </c>
      <c r="K729" t="s">
        <v>4995</v>
      </c>
      <c r="L729" t="s">
        <v>4996</v>
      </c>
      <c r="M729" t="s">
        <v>2011</v>
      </c>
      <c r="N729" t="s">
        <v>39</v>
      </c>
      <c r="P729">
        <v>123854</v>
      </c>
      <c r="Q729" t="s">
        <v>4997</v>
      </c>
      <c r="R729">
        <v>86</v>
      </c>
    </row>
    <row r="730" spans="1:18" x14ac:dyDescent="0.35">
      <c r="A730" t="s">
        <v>4998</v>
      </c>
      <c r="B730" t="s">
        <v>4999</v>
      </c>
      <c r="C730" t="s">
        <v>5000</v>
      </c>
      <c r="D730" t="s">
        <v>5001</v>
      </c>
      <c r="E730">
        <v>0.62765957446808496</v>
      </c>
      <c r="F730" t="s">
        <v>1067</v>
      </c>
      <c r="G730" t="s">
        <v>406</v>
      </c>
      <c r="H730">
        <v>2013</v>
      </c>
      <c r="I730" t="s">
        <v>5002</v>
      </c>
      <c r="J730">
        <v>18000</v>
      </c>
      <c r="K730" t="s">
        <v>5003</v>
      </c>
      <c r="L730" t="s">
        <v>5004</v>
      </c>
      <c r="M730" t="s">
        <v>3615</v>
      </c>
      <c r="N730" t="s">
        <v>5005</v>
      </c>
      <c r="P730">
        <v>758754</v>
      </c>
      <c r="Q730" t="s">
        <v>5006</v>
      </c>
      <c r="R730">
        <v>122</v>
      </c>
    </row>
    <row r="731" spans="1:18" x14ac:dyDescent="0.35">
      <c r="A731" t="s">
        <v>5007</v>
      </c>
      <c r="B731" t="s">
        <v>5008</v>
      </c>
      <c r="C731" t="s">
        <v>5009</v>
      </c>
      <c r="D731" t="s">
        <v>5010</v>
      </c>
      <c r="E731">
        <v>0.59428571428571397</v>
      </c>
      <c r="F731" t="s">
        <v>34</v>
      </c>
      <c r="G731" t="s">
        <v>320</v>
      </c>
      <c r="H731">
        <v>2013</v>
      </c>
      <c r="I731" t="s">
        <v>5011</v>
      </c>
      <c r="J731">
        <v>40000</v>
      </c>
      <c r="K731" t="s">
        <v>1544</v>
      </c>
      <c r="L731" t="s">
        <v>5012</v>
      </c>
      <c r="M731" t="s">
        <v>5013</v>
      </c>
      <c r="N731" t="s">
        <v>39</v>
      </c>
      <c r="O731">
        <v>28000000</v>
      </c>
      <c r="P731">
        <v>9058564</v>
      </c>
      <c r="Q731" t="s">
        <v>216</v>
      </c>
      <c r="R731">
        <v>128</v>
      </c>
    </row>
    <row r="732" spans="1:18" x14ac:dyDescent="0.35">
      <c r="A732" t="s">
        <v>5014</v>
      </c>
      <c r="B732" t="s">
        <v>5015</v>
      </c>
      <c r="C732" t="s">
        <v>5016</v>
      </c>
      <c r="D732" t="s">
        <v>5017</v>
      </c>
      <c r="E732">
        <v>0.67142857142857104</v>
      </c>
      <c r="F732" t="s">
        <v>22</v>
      </c>
      <c r="G732" t="s">
        <v>45</v>
      </c>
      <c r="H732">
        <v>2013</v>
      </c>
      <c r="I732" t="s">
        <v>5018</v>
      </c>
      <c r="J732">
        <v>55000</v>
      </c>
      <c r="K732" t="s">
        <v>5019</v>
      </c>
      <c r="L732" t="s">
        <v>5019</v>
      </c>
      <c r="M732" t="s">
        <v>5020</v>
      </c>
      <c r="N732" t="s">
        <v>5021</v>
      </c>
      <c r="P732">
        <v>11156836</v>
      </c>
      <c r="Q732" t="s">
        <v>5022</v>
      </c>
      <c r="R732">
        <v>82</v>
      </c>
    </row>
    <row r="733" spans="1:18" x14ac:dyDescent="0.35">
      <c r="A733" t="s">
        <v>5023</v>
      </c>
      <c r="B733" t="s">
        <v>5024</v>
      </c>
      <c r="C733" t="s">
        <v>5025</v>
      </c>
      <c r="D733" t="s">
        <v>5026</v>
      </c>
      <c r="E733">
        <v>0.844444444444444</v>
      </c>
      <c r="F733" t="s">
        <v>22</v>
      </c>
      <c r="G733" t="s">
        <v>35</v>
      </c>
      <c r="H733">
        <v>2013</v>
      </c>
      <c r="I733" t="s">
        <v>5027</v>
      </c>
      <c r="J733">
        <v>14000</v>
      </c>
      <c r="K733" t="s">
        <v>5028</v>
      </c>
      <c r="L733" t="s">
        <v>5028</v>
      </c>
      <c r="M733" t="s">
        <v>5029</v>
      </c>
      <c r="N733" t="s">
        <v>50</v>
      </c>
      <c r="P733">
        <v>8366493</v>
      </c>
      <c r="Q733" t="s">
        <v>5030</v>
      </c>
      <c r="R733">
        <v>94</v>
      </c>
    </row>
    <row r="734" spans="1:18" x14ac:dyDescent="0.35">
      <c r="A734" t="s">
        <v>5031</v>
      </c>
      <c r="B734" t="s">
        <v>5032</v>
      </c>
      <c r="C734" t="s">
        <v>5033</v>
      </c>
      <c r="D734" t="s">
        <v>5034</v>
      </c>
      <c r="E734">
        <v>0.80120481927710796</v>
      </c>
      <c r="F734" t="s">
        <v>22</v>
      </c>
      <c r="G734" t="s">
        <v>23</v>
      </c>
      <c r="H734">
        <v>2013</v>
      </c>
      <c r="I734" t="s">
        <v>5035</v>
      </c>
      <c r="J734">
        <v>29000</v>
      </c>
      <c r="K734" t="s">
        <v>5036</v>
      </c>
      <c r="L734" t="s">
        <v>5037</v>
      </c>
      <c r="M734" t="s">
        <v>4115</v>
      </c>
      <c r="N734" t="s">
        <v>291</v>
      </c>
      <c r="P734">
        <v>5853509</v>
      </c>
      <c r="Q734" t="s">
        <v>5038</v>
      </c>
      <c r="R734">
        <v>112</v>
      </c>
    </row>
    <row r="735" spans="1:18" x14ac:dyDescent="0.35">
      <c r="A735" t="s">
        <v>5039</v>
      </c>
      <c r="B735" t="s">
        <v>5040</v>
      </c>
      <c r="C735" t="s">
        <v>5041</v>
      </c>
      <c r="D735" t="s">
        <v>4224</v>
      </c>
      <c r="E735">
        <v>0.8</v>
      </c>
      <c r="F735" t="s">
        <v>34</v>
      </c>
      <c r="G735" t="s">
        <v>35</v>
      </c>
      <c r="H735">
        <v>2013</v>
      </c>
      <c r="I735" t="s">
        <v>5042</v>
      </c>
      <c r="J735">
        <v>48000</v>
      </c>
      <c r="K735" t="s">
        <v>2880</v>
      </c>
      <c r="L735" t="s">
        <v>5043</v>
      </c>
      <c r="M735" t="s">
        <v>2880</v>
      </c>
      <c r="N735" t="s">
        <v>39</v>
      </c>
      <c r="O735">
        <v>10000000</v>
      </c>
      <c r="P735">
        <v>7804337</v>
      </c>
      <c r="Q735" t="s">
        <v>4927</v>
      </c>
      <c r="R735">
        <v>89</v>
      </c>
    </row>
    <row r="736" spans="1:18" x14ac:dyDescent="0.35">
      <c r="A736" t="s">
        <v>5044</v>
      </c>
      <c r="B736" t="s">
        <v>5045</v>
      </c>
      <c r="C736" t="s">
        <v>5046</v>
      </c>
      <c r="D736" t="s">
        <v>5047</v>
      </c>
      <c r="E736">
        <v>0.8</v>
      </c>
      <c r="F736" t="s">
        <v>34</v>
      </c>
      <c r="G736" t="s">
        <v>35</v>
      </c>
      <c r="H736">
        <v>2013</v>
      </c>
      <c r="I736" t="s">
        <v>5048</v>
      </c>
      <c r="J736">
        <v>31000</v>
      </c>
      <c r="K736" t="s">
        <v>5049</v>
      </c>
      <c r="L736" t="s">
        <v>5049</v>
      </c>
      <c r="M736" t="s">
        <v>5049</v>
      </c>
      <c r="N736" t="s">
        <v>39</v>
      </c>
      <c r="P736">
        <v>3114953</v>
      </c>
      <c r="Q736" t="s">
        <v>5050</v>
      </c>
      <c r="R736">
        <v>93</v>
      </c>
    </row>
    <row r="737" spans="1:18" x14ac:dyDescent="0.35">
      <c r="A737" t="s">
        <v>5051</v>
      </c>
      <c r="B737" t="s">
        <v>5052</v>
      </c>
      <c r="C737" t="s">
        <v>5053</v>
      </c>
      <c r="D737" t="s">
        <v>5054</v>
      </c>
      <c r="E737">
        <v>0.70967741935483797</v>
      </c>
      <c r="F737" t="s">
        <v>34</v>
      </c>
      <c r="G737" t="s">
        <v>91</v>
      </c>
      <c r="H737">
        <v>2013</v>
      </c>
      <c r="I737" t="s">
        <v>4966</v>
      </c>
      <c r="J737">
        <v>21000</v>
      </c>
      <c r="K737" t="s">
        <v>5055</v>
      </c>
      <c r="L737" t="s">
        <v>5055</v>
      </c>
      <c r="M737" t="s">
        <v>5056</v>
      </c>
      <c r="N737" t="s">
        <v>39</v>
      </c>
      <c r="P737">
        <v>1031243</v>
      </c>
      <c r="Q737" t="s">
        <v>5057</v>
      </c>
      <c r="R737">
        <v>96</v>
      </c>
    </row>
    <row r="738" spans="1:18" x14ac:dyDescent="0.35">
      <c r="A738" t="s">
        <v>5058</v>
      </c>
      <c r="B738" t="s">
        <v>5059</v>
      </c>
      <c r="C738" t="s">
        <v>5060</v>
      </c>
      <c r="D738" t="s">
        <v>5061</v>
      </c>
      <c r="E738">
        <v>0.85714285714285698</v>
      </c>
      <c r="F738" t="s">
        <v>34</v>
      </c>
      <c r="G738" t="s">
        <v>66</v>
      </c>
      <c r="H738">
        <v>2013</v>
      </c>
      <c r="I738" t="s">
        <v>5062</v>
      </c>
      <c r="J738">
        <v>36000</v>
      </c>
      <c r="K738" t="s">
        <v>138</v>
      </c>
      <c r="L738" t="s">
        <v>5063</v>
      </c>
      <c r="M738" t="s">
        <v>5064</v>
      </c>
      <c r="N738" t="s">
        <v>39</v>
      </c>
      <c r="O738">
        <v>25000000</v>
      </c>
      <c r="P738">
        <v>5464885</v>
      </c>
      <c r="Q738" t="s">
        <v>5065</v>
      </c>
      <c r="R738">
        <v>105</v>
      </c>
    </row>
    <row r="739" spans="1:18" x14ac:dyDescent="0.35">
      <c r="A739" t="s">
        <v>5066</v>
      </c>
      <c r="B739" t="s">
        <v>5067</v>
      </c>
      <c r="C739" t="s">
        <v>5068</v>
      </c>
      <c r="D739" t="s">
        <v>5069</v>
      </c>
      <c r="E739">
        <v>0.71428571428571397</v>
      </c>
      <c r="F739" t="s">
        <v>22</v>
      </c>
      <c r="G739" t="s">
        <v>91</v>
      </c>
      <c r="H739">
        <v>2013</v>
      </c>
      <c r="I739" t="s">
        <v>5070</v>
      </c>
      <c r="J739">
        <v>49000</v>
      </c>
      <c r="K739" t="s">
        <v>5071</v>
      </c>
      <c r="L739" t="s">
        <v>5071</v>
      </c>
      <c r="M739" t="s">
        <v>5072</v>
      </c>
      <c r="N739" t="s">
        <v>28</v>
      </c>
      <c r="O739">
        <v>6500000</v>
      </c>
      <c r="P739">
        <v>2891812</v>
      </c>
      <c r="Q739" t="s">
        <v>5073</v>
      </c>
      <c r="R739">
        <v>116</v>
      </c>
    </row>
    <row r="740" spans="1:18" x14ac:dyDescent="0.35">
      <c r="A740" t="s">
        <v>5074</v>
      </c>
      <c r="B740" t="s">
        <v>5075</v>
      </c>
      <c r="C740" t="s">
        <v>5076</v>
      </c>
      <c r="D740" t="s">
        <v>5077</v>
      </c>
      <c r="E740">
        <v>0.83206106870229002</v>
      </c>
      <c r="F740" t="s">
        <v>56</v>
      </c>
      <c r="G740" t="s">
        <v>45</v>
      </c>
      <c r="H740">
        <v>2013</v>
      </c>
      <c r="I740" t="s">
        <v>5078</v>
      </c>
      <c r="J740">
        <v>52000</v>
      </c>
      <c r="K740" t="s">
        <v>5079</v>
      </c>
      <c r="L740" t="s">
        <v>5079</v>
      </c>
      <c r="M740" t="s">
        <v>5080</v>
      </c>
      <c r="N740" t="s">
        <v>1112</v>
      </c>
      <c r="O740">
        <v>1000000</v>
      </c>
      <c r="P740">
        <v>11621777</v>
      </c>
      <c r="Q740" t="s">
        <v>5081</v>
      </c>
      <c r="R740">
        <v>104</v>
      </c>
    </row>
    <row r="741" spans="1:18" x14ac:dyDescent="0.35">
      <c r="A741" t="s">
        <v>5082</v>
      </c>
      <c r="B741" t="s">
        <v>5083</v>
      </c>
      <c r="C741" t="s">
        <v>5084</v>
      </c>
      <c r="D741" t="s">
        <v>5085</v>
      </c>
      <c r="E741">
        <v>0.63934426229508201</v>
      </c>
      <c r="F741" t="s">
        <v>1067</v>
      </c>
      <c r="G741" t="s">
        <v>66</v>
      </c>
      <c r="H741">
        <v>2013</v>
      </c>
      <c r="I741" t="s">
        <v>5086</v>
      </c>
      <c r="J741">
        <v>21000</v>
      </c>
      <c r="K741" t="s">
        <v>5087</v>
      </c>
      <c r="L741" t="s">
        <v>5087</v>
      </c>
      <c r="M741" t="s">
        <v>5088</v>
      </c>
      <c r="N741" t="s">
        <v>1521</v>
      </c>
      <c r="P741">
        <v>31673928</v>
      </c>
      <c r="Q741" t="s">
        <v>5089</v>
      </c>
      <c r="R741">
        <v>135</v>
      </c>
    </row>
    <row r="742" spans="1:18" x14ac:dyDescent="0.35">
      <c r="A742" t="s">
        <v>5090</v>
      </c>
      <c r="B742" t="s">
        <v>5091</v>
      </c>
      <c r="C742" t="s">
        <v>5092</v>
      </c>
      <c r="D742" t="s">
        <v>5093</v>
      </c>
      <c r="E742">
        <v>0.92307692307692302</v>
      </c>
      <c r="F742" t="s">
        <v>34</v>
      </c>
      <c r="G742" t="s">
        <v>66</v>
      </c>
      <c r="H742">
        <v>2013</v>
      </c>
      <c r="I742" t="s">
        <v>5094</v>
      </c>
      <c r="J742">
        <v>28000</v>
      </c>
      <c r="K742" t="s">
        <v>5095</v>
      </c>
      <c r="L742" t="s">
        <v>5096</v>
      </c>
      <c r="M742" t="s">
        <v>1738</v>
      </c>
      <c r="N742" t="s">
        <v>39</v>
      </c>
      <c r="P742">
        <v>443990</v>
      </c>
      <c r="Q742" t="s">
        <v>5097</v>
      </c>
      <c r="R742">
        <v>103</v>
      </c>
    </row>
    <row r="743" spans="1:18" x14ac:dyDescent="0.35">
      <c r="A743" t="s">
        <v>5098</v>
      </c>
      <c r="B743" t="s">
        <v>5099</v>
      </c>
      <c r="C743" t="e">
        <f>-A8UaQA7VZ8</f>
        <v>#NAME?</v>
      </c>
      <c r="D743" t="s">
        <v>5100</v>
      </c>
      <c r="E743">
        <v>0.75</v>
      </c>
      <c r="F743" t="s">
        <v>22</v>
      </c>
      <c r="G743" t="s">
        <v>66</v>
      </c>
      <c r="H743">
        <v>2013</v>
      </c>
      <c r="I743" t="s">
        <v>4290</v>
      </c>
      <c r="J743">
        <v>23000</v>
      </c>
      <c r="K743" t="s">
        <v>890</v>
      </c>
      <c r="L743" t="s">
        <v>5101</v>
      </c>
      <c r="M743" t="s">
        <v>248</v>
      </c>
      <c r="N743" t="s">
        <v>39</v>
      </c>
      <c r="O743">
        <v>18000000</v>
      </c>
      <c r="P743">
        <v>11806432</v>
      </c>
      <c r="Q743" t="s">
        <v>5102</v>
      </c>
      <c r="R743">
        <v>90</v>
      </c>
    </row>
    <row r="744" spans="1:18" x14ac:dyDescent="0.35">
      <c r="A744" t="s">
        <v>5103</v>
      </c>
      <c r="B744" t="s">
        <v>5104</v>
      </c>
      <c r="C744" t="s">
        <v>5105</v>
      </c>
      <c r="D744" t="s">
        <v>5106</v>
      </c>
      <c r="E744">
        <v>0.75333333333333297</v>
      </c>
      <c r="F744" t="s">
        <v>22</v>
      </c>
      <c r="G744" t="s">
        <v>66</v>
      </c>
      <c r="H744">
        <v>2014</v>
      </c>
      <c r="I744" t="s">
        <v>5107</v>
      </c>
      <c r="J744">
        <v>1100000</v>
      </c>
      <c r="K744" t="s">
        <v>1352</v>
      </c>
      <c r="L744" t="s">
        <v>1352</v>
      </c>
      <c r="M744" t="s">
        <v>5108</v>
      </c>
      <c r="N744" t="s">
        <v>39</v>
      </c>
      <c r="O744">
        <v>170000000</v>
      </c>
      <c r="P744">
        <v>773350147</v>
      </c>
      <c r="Q744" t="s">
        <v>5109</v>
      </c>
      <c r="R744">
        <v>121</v>
      </c>
    </row>
    <row r="745" spans="1:18" x14ac:dyDescent="0.35">
      <c r="A745" t="s">
        <v>5110</v>
      </c>
      <c r="B745" t="s">
        <v>5111</v>
      </c>
      <c r="C745" t="s">
        <v>5112</v>
      </c>
      <c r="D745" t="s">
        <v>5113</v>
      </c>
      <c r="E745">
        <v>0.7</v>
      </c>
      <c r="F745" t="s">
        <v>22</v>
      </c>
      <c r="G745" t="s">
        <v>23</v>
      </c>
      <c r="H745">
        <v>2014</v>
      </c>
      <c r="I745" t="s">
        <v>5114</v>
      </c>
      <c r="J745">
        <v>1600000</v>
      </c>
      <c r="K745" t="s">
        <v>68</v>
      </c>
      <c r="L745" t="s">
        <v>1197</v>
      </c>
      <c r="M745" t="s">
        <v>193</v>
      </c>
      <c r="N745" t="s">
        <v>39</v>
      </c>
      <c r="O745">
        <v>165000000</v>
      </c>
      <c r="P745">
        <v>701729206</v>
      </c>
      <c r="Q745" t="s">
        <v>121</v>
      </c>
      <c r="R745">
        <v>169</v>
      </c>
    </row>
    <row r="746" spans="1:18" x14ac:dyDescent="0.35">
      <c r="A746" t="s">
        <v>5115</v>
      </c>
      <c r="B746" t="s">
        <v>5116</v>
      </c>
      <c r="C746" t="s">
        <v>5117</v>
      </c>
      <c r="D746" t="s">
        <v>5118</v>
      </c>
      <c r="E746">
        <v>0.63186813186813096</v>
      </c>
      <c r="F746" t="s">
        <v>34</v>
      </c>
      <c r="G746" t="s">
        <v>66</v>
      </c>
      <c r="H746">
        <v>2014</v>
      </c>
      <c r="I746" t="s">
        <v>5119</v>
      </c>
      <c r="J746">
        <v>565000</v>
      </c>
      <c r="K746" t="s">
        <v>5120</v>
      </c>
      <c r="L746" t="s">
        <v>5121</v>
      </c>
      <c r="M746" t="s">
        <v>138</v>
      </c>
      <c r="N746" t="s">
        <v>39</v>
      </c>
      <c r="O746">
        <v>20000000</v>
      </c>
      <c r="P746">
        <v>86081711</v>
      </c>
      <c r="Q746" t="s">
        <v>982</v>
      </c>
      <c r="R746">
        <v>101</v>
      </c>
    </row>
    <row r="747" spans="1:18" x14ac:dyDescent="0.35">
      <c r="A747" t="s">
        <v>5122</v>
      </c>
      <c r="B747" t="s">
        <v>5123</v>
      </c>
      <c r="C747" t="s">
        <v>5124</v>
      </c>
      <c r="D747" t="s">
        <v>5125</v>
      </c>
      <c r="E747">
        <v>0.83333333333333304</v>
      </c>
      <c r="F747" t="s">
        <v>22</v>
      </c>
      <c r="G747" t="s">
        <v>66</v>
      </c>
      <c r="H747">
        <v>2014</v>
      </c>
      <c r="I747" t="s">
        <v>5126</v>
      </c>
      <c r="J747">
        <v>620000</v>
      </c>
      <c r="K747" t="s">
        <v>200</v>
      </c>
      <c r="L747" t="s">
        <v>2428</v>
      </c>
      <c r="M747" t="s">
        <v>120</v>
      </c>
      <c r="N747" t="s">
        <v>39</v>
      </c>
      <c r="O747">
        <v>178000000</v>
      </c>
      <c r="P747">
        <v>370541256</v>
      </c>
      <c r="Q747" t="s">
        <v>29</v>
      </c>
      <c r="R747">
        <v>113</v>
      </c>
    </row>
    <row r="748" spans="1:18" x14ac:dyDescent="0.35">
      <c r="A748" t="s">
        <v>5127</v>
      </c>
      <c r="B748" t="s">
        <v>5128</v>
      </c>
      <c r="C748" t="s">
        <v>5129</v>
      </c>
      <c r="D748" t="s">
        <v>5130</v>
      </c>
      <c r="E748">
        <v>0.64625850340136004</v>
      </c>
      <c r="F748" t="s">
        <v>34</v>
      </c>
      <c r="G748" t="s">
        <v>45</v>
      </c>
      <c r="H748">
        <v>2014</v>
      </c>
      <c r="I748" t="s">
        <v>5131</v>
      </c>
      <c r="J748">
        <v>893000</v>
      </c>
      <c r="K748" t="s">
        <v>1744</v>
      </c>
      <c r="L748" t="s">
        <v>5132</v>
      </c>
      <c r="M748" t="s">
        <v>1730</v>
      </c>
      <c r="N748" t="s">
        <v>39</v>
      </c>
      <c r="O748">
        <v>61000000</v>
      </c>
      <c r="P748">
        <v>369330363</v>
      </c>
      <c r="Q748" t="s">
        <v>130</v>
      </c>
      <c r="R748">
        <v>149</v>
      </c>
    </row>
    <row r="749" spans="1:18" x14ac:dyDescent="0.35">
      <c r="A749" t="s">
        <v>5133</v>
      </c>
      <c r="B749" t="s">
        <v>5134</v>
      </c>
      <c r="C749" t="s">
        <v>5135</v>
      </c>
      <c r="D749" t="s">
        <v>5136</v>
      </c>
      <c r="E749">
        <v>0.78947368421052599</v>
      </c>
      <c r="F749" t="s">
        <v>22</v>
      </c>
      <c r="G749" t="s">
        <v>66</v>
      </c>
      <c r="H749">
        <v>2014</v>
      </c>
      <c r="I749" t="s">
        <v>5137</v>
      </c>
      <c r="J749">
        <v>764000</v>
      </c>
      <c r="K749" t="s">
        <v>5138</v>
      </c>
      <c r="L749" t="s">
        <v>3746</v>
      </c>
      <c r="M749" t="s">
        <v>3747</v>
      </c>
      <c r="N749" t="s">
        <v>39</v>
      </c>
      <c r="O749">
        <v>170000000</v>
      </c>
      <c r="P749">
        <v>714421503</v>
      </c>
      <c r="Q749" t="s">
        <v>5139</v>
      </c>
      <c r="R749">
        <v>136</v>
      </c>
    </row>
    <row r="750" spans="1:18" x14ac:dyDescent="0.35">
      <c r="A750" t="s">
        <v>5140</v>
      </c>
      <c r="B750" t="s">
        <v>5141</v>
      </c>
      <c r="C750" t="s">
        <v>5142</v>
      </c>
      <c r="D750" t="s">
        <v>5143</v>
      </c>
      <c r="E750">
        <v>0.84482758620689602</v>
      </c>
      <c r="F750" t="s">
        <v>34</v>
      </c>
      <c r="G750" t="s">
        <v>23</v>
      </c>
      <c r="H750">
        <v>2014</v>
      </c>
      <c r="I750" t="s">
        <v>5042</v>
      </c>
      <c r="J750">
        <v>734000</v>
      </c>
      <c r="K750" t="s">
        <v>1891</v>
      </c>
      <c r="L750" t="s">
        <v>5144</v>
      </c>
      <c r="M750" t="s">
        <v>353</v>
      </c>
      <c r="N750" t="s">
        <v>39</v>
      </c>
      <c r="O750">
        <v>25000000</v>
      </c>
      <c r="P750">
        <v>172945750</v>
      </c>
      <c r="Q750" t="s">
        <v>1287</v>
      </c>
      <c r="R750">
        <v>99</v>
      </c>
    </row>
    <row r="751" spans="1:18" x14ac:dyDescent="0.35">
      <c r="A751" t="s">
        <v>5145</v>
      </c>
      <c r="B751" t="s">
        <v>5146</v>
      </c>
      <c r="C751" t="s">
        <v>5147</v>
      </c>
      <c r="D751" t="s">
        <v>5148</v>
      </c>
      <c r="E751">
        <v>0.76502732240437099</v>
      </c>
      <c r="F751" t="s">
        <v>34</v>
      </c>
      <c r="G751" t="s">
        <v>45</v>
      </c>
      <c r="H751">
        <v>2014</v>
      </c>
      <c r="I751" t="s">
        <v>5149</v>
      </c>
      <c r="J751">
        <v>749000</v>
      </c>
      <c r="K751" t="s">
        <v>5150</v>
      </c>
      <c r="L751" t="s">
        <v>5150</v>
      </c>
      <c r="M751" t="s">
        <v>175</v>
      </c>
      <c r="N751" t="s">
        <v>39</v>
      </c>
      <c r="O751">
        <v>3300000</v>
      </c>
      <c r="P751">
        <v>49396747</v>
      </c>
      <c r="Q751" t="s">
        <v>1608</v>
      </c>
      <c r="R751">
        <v>106</v>
      </c>
    </row>
    <row r="752" spans="1:18" x14ac:dyDescent="0.35">
      <c r="A752" t="s">
        <v>5151</v>
      </c>
      <c r="B752" t="s">
        <v>5152</v>
      </c>
      <c r="C752" t="s">
        <v>5153</v>
      </c>
      <c r="D752" t="s">
        <v>65</v>
      </c>
      <c r="E752">
        <v>0.83660130718954195</v>
      </c>
      <c r="F752" t="s">
        <v>34</v>
      </c>
      <c r="G752" t="s">
        <v>66</v>
      </c>
      <c r="H752">
        <v>2014</v>
      </c>
      <c r="I752" t="s">
        <v>5154</v>
      </c>
      <c r="J752">
        <v>607000</v>
      </c>
      <c r="K752" t="s">
        <v>1722</v>
      </c>
      <c r="L752" t="s">
        <v>1723</v>
      </c>
      <c r="M752" t="s">
        <v>2903</v>
      </c>
      <c r="N752" t="s">
        <v>28</v>
      </c>
      <c r="O752">
        <v>81000000</v>
      </c>
      <c r="P752">
        <v>414351546</v>
      </c>
      <c r="Q752" t="s">
        <v>130</v>
      </c>
      <c r="R752">
        <v>129</v>
      </c>
    </row>
    <row r="753" spans="1:18" x14ac:dyDescent="0.35">
      <c r="A753" t="s">
        <v>5155</v>
      </c>
      <c r="B753" t="s">
        <v>5156</v>
      </c>
      <c r="C753" t="s">
        <v>5157</v>
      </c>
      <c r="D753" t="s">
        <v>5158</v>
      </c>
      <c r="E753">
        <v>0.71098265895953705</v>
      </c>
      <c r="F753" t="s">
        <v>34</v>
      </c>
      <c r="G753" t="s">
        <v>45</v>
      </c>
      <c r="H753">
        <v>2014</v>
      </c>
      <c r="I753" t="s">
        <v>5159</v>
      </c>
      <c r="J753">
        <v>493000</v>
      </c>
      <c r="K753" t="s">
        <v>1821</v>
      </c>
      <c r="L753" t="s">
        <v>1821</v>
      </c>
      <c r="M753" t="s">
        <v>4530</v>
      </c>
      <c r="N753" t="s">
        <v>28</v>
      </c>
      <c r="O753">
        <v>15000000</v>
      </c>
      <c r="P753">
        <v>36869414</v>
      </c>
      <c r="Q753" t="s">
        <v>5160</v>
      </c>
      <c r="R753">
        <v>108</v>
      </c>
    </row>
    <row r="754" spans="1:18" x14ac:dyDescent="0.35">
      <c r="A754" t="s">
        <v>5161</v>
      </c>
      <c r="B754" t="s">
        <v>5162</v>
      </c>
      <c r="C754" t="s">
        <v>5163</v>
      </c>
      <c r="D754" t="s">
        <v>5164</v>
      </c>
      <c r="E754">
        <v>0.670886075949367</v>
      </c>
      <c r="F754" t="s">
        <v>22</v>
      </c>
      <c r="G754" t="s">
        <v>66</v>
      </c>
      <c r="H754">
        <v>2014</v>
      </c>
      <c r="I754" t="s">
        <v>5165</v>
      </c>
      <c r="J754">
        <v>435000</v>
      </c>
      <c r="K754" t="s">
        <v>3924</v>
      </c>
      <c r="L754" t="s">
        <v>5166</v>
      </c>
      <c r="M754" t="s">
        <v>5167</v>
      </c>
      <c r="N754" t="s">
        <v>39</v>
      </c>
      <c r="O754">
        <v>85000000</v>
      </c>
      <c r="P754">
        <v>288885818</v>
      </c>
      <c r="Q754" t="s">
        <v>982</v>
      </c>
      <c r="R754">
        <v>139</v>
      </c>
    </row>
    <row r="755" spans="1:18" x14ac:dyDescent="0.35">
      <c r="A755" t="s">
        <v>5168</v>
      </c>
      <c r="B755" t="s">
        <v>5169</v>
      </c>
      <c r="C755" t="s">
        <v>5170</v>
      </c>
      <c r="D755" t="s">
        <v>3810</v>
      </c>
      <c r="E755">
        <v>0.70552147239263796</v>
      </c>
      <c r="F755" t="s">
        <v>34</v>
      </c>
      <c r="G755" t="s">
        <v>91</v>
      </c>
      <c r="H755">
        <v>2014</v>
      </c>
      <c r="I755" t="s">
        <v>5171</v>
      </c>
      <c r="J755">
        <v>486000</v>
      </c>
      <c r="K755" t="s">
        <v>547</v>
      </c>
      <c r="L755" t="s">
        <v>547</v>
      </c>
      <c r="M755" t="s">
        <v>86</v>
      </c>
      <c r="N755" t="s">
        <v>39</v>
      </c>
      <c r="O755">
        <v>8500000</v>
      </c>
      <c r="P755">
        <v>47398992</v>
      </c>
      <c r="Q755" t="s">
        <v>1608</v>
      </c>
      <c r="R755">
        <v>117</v>
      </c>
    </row>
    <row r="756" spans="1:18" x14ac:dyDescent="0.35">
      <c r="A756" t="s">
        <v>5172</v>
      </c>
      <c r="B756" t="s">
        <v>5173</v>
      </c>
      <c r="C756" t="s">
        <v>5174</v>
      </c>
      <c r="D756" t="s">
        <v>5175</v>
      </c>
      <c r="E756">
        <v>0.79190751445086704</v>
      </c>
      <c r="F756" t="s">
        <v>22</v>
      </c>
      <c r="G756" t="s">
        <v>23</v>
      </c>
      <c r="H756">
        <v>2014</v>
      </c>
      <c r="I756" t="s">
        <v>5176</v>
      </c>
      <c r="J756">
        <v>487000</v>
      </c>
      <c r="K756" t="s">
        <v>152</v>
      </c>
      <c r="L756" t="s">
        <v>153</v>
      </c>
      <c r="M756" t="s">
        <v>5177</v>
      </c>
      <c r="N756" t="s">
        <v>3673</v>
      </c>
      <c r="O756">
        <v>250000000</v>
      </c>
      <c r="P756">
        <v>962182865</v>
      </c>
      <c r="Q756" t="s">
        <v>112</v>
      </c>
      <c r="R756">
        <v>144</v>
      </c>
    </row>
    <row r="757" spans="1:18" x14ac:dyDescent="0.35">
      <c r="A757" t="s">
        <v>5178</v>
      </c>
      <c r="B757" t="s">
        <v>5179</v>
      </c>
      <c r="C757" t="s">
        <v>5180</v>
      </c>
      <c r="D757" t="s">
        <v>5181</v>
      </c>
      <c r="E757">
        <v>0.66666666666666596</v>
      </c>
      <c r="F757" t="s">
        <v>34</v>
      </c>
      <c r="G757" t="s">
        <v>66</v>
      </c>
      <c r="H757">
        <v>2014</v>
      </c>
      <c r="I757" t="s">
        <v>5182</v>
      </c>
      <c r="J757">
        <v>344000</v>
      </c>
      <c r="K757" t="s">
        <v>3290</v>
      </c>
      <c r="L757" t="s">
        <v>5183</v>
      </c>
      <c r="M757" t="s">
        <v>1322</v>
      </c>
      <c r="N757" t="s">
        <v>39</v>
      </c>
      <c r="O757">
        <v>55000000</v>
      </c>
      <c r="P757">
        <v>192330738</v>
      </c>
      <c r="Q757" t="s">
        <v>51</v>
      </c>
      <c r="R757">
        <v>132</v>
      </c>
    </row>
    <row r="758" spans="1:18" x14ac:dyDescent="0.35">
      <c r="A758" t="s">
        <v>5184</v>
      </c>
      <c r="B758" t="s">
        <v>5185</v>
      </c>
      <c r="C758" t="s">
        <v>5186</v>
      </c>
      <c r="D758" t="s">
        <v>5187</v>
      </c>
      <c r="E758">
        <v>0.77142857142857102</v>
      </c>
      <c r="F758" t="s">
        <v>22</v>
      </c>
      <c r="G758" t="s">
        <v>66</v>
      </c>
      <c r="H758">
        <v>2014</v>
      </c>
      <c r="I758" t="s">
        <v>5188</v>
      </c>
      <c r="J758">
        <v>431000</v>
      </c>
      <c r="K758" t="s">
        <v>5189</v>
      </c>
      <c r="L758" t="s">
        <v>5190</v>
      </c>
      <c r="M758" t="s">
        <v>4321</v>
      </c>
      <c r="N758" t="s">
        <v>39</v>
      </c>
      <c r="O758">
        <v>34000000</v>
      </c>
      <c r="P758">
        <v>348319861</v>
      </c>
      <c r="Q758" t="s">
        <v>130</v>
      </c>
      <c r="R758">
        <v>113</v>
      </c>
    </row>
    <row r="759" spans="1:18" x14ac:dyDescent="0.35">
      <c r="A759" t="s">
        <v>5191</v>
      </c>
      <c r="B759" t="s">
        <v>5192</v>
      </c>
      <c r="C759" t="s">
        <v>5193</v>
      </c>
      <c r="D759" t="s">
        <v>5194</v>
      </c>
      <c r="E759">
        <v>0.71111111111111103</v>
      </c>
      <c r="F759" t="s">
        <v>34</v>
      </c>
      <c r="G759" t="s">
        <v>66</v>
      </c>
      <c r="H759">
        <v>2014</v>
      </c>
      <c r="I759" t="s">
        <v>5195</v>
      </c>
      <c r="J759">
        <v>460000</v>
      </c>
      <c r="K759" t="s">
        <v>441</v>
      </c>
      <c r="L759" t="s">
        <v>441</v>
      </c>
      <c r="M759" t="s">
        <v>215</v>
      </c>
      <c r="N759" t="s">
        <v>50</v>
      </c>
      <c r="O759">
        <v>40000000</v>
      </c>
      <c r="P759">
        <v>458863600</v>
      </c>
      <c r="Q759" t="s">
        <v>443</v>
      </c>
      <c r="R759">
        <v>89</v>
      </c>
    </row>
    <row r="760" spans="1:18" x14ac:dyDescent="0.35">
      <c r="A760" t="s">
        <v>5196</v>
      </c>
      <c r="B760" t="s">
        <v>5197</v>
      </c>
      <c r="C760" t="s">
        <v>5198</v>
      </c>
      <c r="D760" t="s">
        <v>5199</v>
      </c>
      <c r="E760">
        <v>0.9</v>
      </c>
      <c r="F760" t="s">
        <v>34</v>
      </c>
      <c r="G760" t="s">
        <v>23</v>
      </c>
      <c r="H760">
        <v>2014</v>
      </c>
      <c r="I760" t="s">
        <v>5200</v>
      </c>
      <c r="J760">
        <v>202000</v>
      </c>
      <c r="K760" t="s">
        <v>472</v>
      </c>
      <c r="L760" t="s">
        <v>472</v>
      </c>
      <c r="M760" t="s">
        <v>472</v>
      </c>
      <c r="N760" t="s">
        <v>39</v>
      </c>
      <c r="O760">
        <v>11000000</v>
      </c>
      <c r="P760">
        <v>48428048</v>
      </c>
      <c r="Q760" t="s">
        <v>5201</v>
      </c>
      <c r="R760">
        <v>114</v>
      </c>
    </row>
    <row r="761" spans="1:18" x14ac:dyDescent="0.35">
      <c r="A761" t="s">
        <v>5202</v>
      </c>
      <c r="B761" t="s">
        <v>5203</v>
      </c>
      <c r="C761" t="s">
        <v>5204</v>
      </c>
      <c r="D761" t="s">
        <v>5205</v>
      </c>
      <c r="E761">
        <v>0.77906976744185996</v>
      </c>
      <c r="F761" t="s">
        <v>34</v>
      </c>
      <c r="G761" t="s">
        <v>35</v>
      </c>
      <c r="H761">
        <v>2014</v>
      </c>
      <c r="I761" t="s">
        <v>5154</v>
      </c>
      <c r="J761">
        <v>164000</v>
      </c>
      <c r="K761" t="s">
        <v>5206</v>
      </c>
      <c r="L761" t="s">
        <v>5206</v>
      </c>
      <c r="M761" t="s">
        <v>5206</v>
      </c>
      <c r="N761" t="s">
        <v>3673</v>
      </c>
      <c r="O761">
        <v>1600000</v>
      </c>
      <c r="P761">
        <v>7253160</v>
      </c>
      <c r="Q761" t="s">
        <v>5207</v>
      </c>
      <c r="R761">
        <v>86</v>
      </c>
    </row>
    <row r="762" spans="1:18" x14ac:dyDescent="0.35">
      <c r="A762" t="s">
        <v>5208</v>
      </c>
      <c r="B762" t="s">
        <v>5209</v>
      </c>
      <c r="C762" t="s">
        <v>5210</v>
      </c>
      <c r="D762" t="s">
        <v>5211</v>
      </c>
      <c r="E762">
        <v>0.69512195121951204</v>
      </c>
      <c r="F762" t="s">
        <v>22</v>
      </c>
      <c r="G762" t="s">
        <v>320</v>
      </c>
      <c r="H762">
        <v>2014</v>
      </c>
      <c r="I762" t="s">
        <v>5212</v>
      </c>
      <c r="J762">
        <v>707000</v>
      </c>
      <c r="K762" t="s">
        <v>5213</v>
      </c>
      <c r="L762" t="s">
        <v>5214</v>
      </c>
      <c r="M762" t="s">
        <v>5013</v>
      </c>
      <c r="N762" t="s">
        <v>28</v>
      </c>
      <c r="O762">
        <v>14000000</v>
      </c>
      <c r="P762">
        <v>233555708</v>
      </c>
      <c r="Q762" t="s">
        <v>5215</v>
      </c>
      <c r="R762">
        <v>114</v>
      </c>
    </row>
    <row r="763" spans="1:18" x14ac:dyDescent="0.35">
      <c r="A763" t="s">
        <v>5216</v>
      </c>
      <c r="B763" t="s">
        <v>5217</v>
      </c>
      <c r="C763" t="s">
        <v>5218</v>
      </c>
      <c r="D763" t="s">
        <v>5219</v>
      </c>
      <c r="E763">
        <v>0.71875</v>
      </c>
      <c r="F763" t="s">
        <v>34</v>
      </c>
      <c r="G763" t="s">
        <v>66</v>
      </c>
      <c r="H763">
        <v>2014</v>
      </c>
      <c r="I763" t="s">
        <v>5220</v>
      </c>
      <c r="J763">
        <v>442000</v>
      </c>
      <c r="K763" t="s">
        <v>768</v>
      </c>
      <c r="L763" t="s">
        <v>768</v>
      </c>
      <c r="M763" t="s">
        <v>202</v>
      </c>
      <c r="N763" t="s">
        <v>39</v>
      </c>
      <c r="O763">
        <v>68000000</v>
      </c>
      <c r="P763">
        <v>211822697</v>
      </c>
      <c r="Q763" t="s">
        <v>51</v>
      </c>
      <c r="R763">
        <v>134</v>
      </c>
    </row>
    <row r="764" spans="1:18" x14ac:dyDescent="0.35">
      <c r="A764" t="s">
        <v>5221</v>
      </c>
      <c r="B764" t="s">
        <v>5222</v>
      </c>
      <c r="C764" t="s">
        <v>5223</v>
      </c>
      <c r="D764" t="s">
        <v>5224</v>
      </c>
      <c r="E764">
        <v>0.79005524861878396</v>
      </c>
      <c r="F764" t="s">
        <v>22</v>
      </c>
      <c r="G764" t="s">
        <v>66</v>
      </c>
      <c r="H764">
        <v>2014</v>
      </c>
      <c r="I764" t="s">
        <v>5027</v>
      </c>
      <c r="J764">
        <v>673000</v>
      </c>
      <c r="K764" t="s">
        <v>1344</v>
      </c>
      <c r="L764" t="s">
        <v>201</v>
      </c>
      <c r="M764" t="s">
        <v>1387</v>
      </c>
      <c r="N764" t="s">
        <v>39</v>
      </c>
      <c r="O764">
        <v>200000000</v>
      </c>
      <c r="P764">
        <v>746045700</v>
      </c>
      <c r="Q764" t="s">
        <v>130</v>
      </c>
      <c r="R764">
        <v>132</v>
      </c>
    </row>
    <row r="765" spans="1:18" x14ac:dyDescent="0.35">
      <c r="A765" t="s">
        <v>5225</v>
      </c>
      <c r="B765" t="s">
        <v>5226</v>
      </c>
      <c r="C765" t="s">
        <v>5227</v>
      </c>
      <c r="D765" t="s">
        <v>5228</v>
      </c>
      <c r="E765">
        <v>0.66887417218542999</v>
      </c>
      <c r="F765" t="s">
        <v>34</v>
      </c>
      <c r="G765" t="s">
        <v>66</v>
      </c>
      <c r="H765">
        <v>2014</v>
      </c>
      <c r="I765" t="s">
        <v>5229</v>
      </c>
      <c r="J765">
        <v>262000</v>
      </c>
      <c r="K765" t="s">
        <v>2992</v>
      </c>
      <c r="L765" t="s">
        <v>2992</v>
      </c>
      <c r="M765" t="s">
        <v>248</v>
      </c>
      <c r="N765" t="s">
        <v>291</v>
      </c>
      <c r="O765">
        <v>5100000</v>
      </c>
      <c r="P765">
        <v>4942449</v>
      </c>
      <c r="Q765" t="s">
        <v>5230</v>
      </c>
      <c r="R765">
        <v>97</v>
      </c>
    </row>
    <row r="766" spans="1:18" x14ac:dyDescent="0.35">
      <c r="A766" t="s">
        <v>5231</v>
      </c>
      <c r="B766" t="s">
        <v>5232</v>
      </c>
      <c r="C766" t="s">
        <v>5233</v>
      </c>
      <c r="D766" t="s">
        <v>5234</v>
      </c>
      <c r="E766">
        <v>0.55029585798816505</v>
      </c>
      <c r="F766" t="s">
        <v>34</v>
      </c>
      <c r="G766" t="s">
        <v>66</v>
      </c>
      <c r="H766">
        <v>2014</v>
      </c>
      <c r="I766" t="s">
        <v>5235</v>
      </c>
      <c r="J766">
        <v>143000</v>
      </c>
      <c r="K766" t="s">
        <v>1695</v>
      </c>
      <c r="L766" t="s">
        <v>1695</v>
      </c>
      <c r="M766" t="s">
        <v>5236</v>
      </c>
      <c r="N766" t="s">
        <v>39</v>
      </c>
      <c r="O766">
        <v>9000000</v>
      </c>
      <c r="P766">
        <v>111928365</v>
      </c>
      <c r="Q766" t="s">
        <v>40</v>
      </c>
      <c r="R766">
        <v>103</v>
      </c>
    </row>
    <row r="767" spans="1:18" x14ac:dyDescent="0.35">
      <c r="A767" t="s">
        <v>5237</v>
      </c>
      <c r="B767" t="s">
        <v>5238</v>
      </c>
      <c r="C767" t="s">
        <v>5239</v>
      </c>
      <c r="D767" t="s">
        <v>5240</v>
      </c>
      <c r="E767">
        <v>0.52542372881355903</v>
      </c>
      <c r="F767" t="s">
        <v>34</v>
      </c>
      <c r="G767" t="s">
        <v>236</v>
      </c>
      <c r="H767">
        <v>2014</v>
      </c>
      <c r="I767" t="s">
        <v>5241</v>
      </c>
      <c r="J767">
        <v>217000</v>
      </c>
      <c r="K767" t="s">
        <v>5242</v>
      </c>
      <c r="L767" t="s">
        <v>5242</v>
      </c>
      <c r="M767" t="s">
        <v>5243</v>
      </c>
      <c r="N767" t="s">
        <v>39</v>
      </c>
      <c r="O767">
        <v>1000000</v>
      </c>
      <c r="P767">
        <v>21947454</v>
      </c>
      <c r="Q767" t="s">
        <v>5244</v>
      </c>
      <c r="R767">
        <v>100</v>
      </c>
    </row>
    <row r="768" spans="1:18" x14ac:dyDescent="0.35">
      <c r="A768" t="s">
        <v>5245</v>
      </c>
      <c r="B768" t="s">
        <v>5246</v>
      </c>
      <c r="C768" t="s">
        <v>5247</v>
      </c>
      <c r="D768" t="s">
        <v>5248</v>
      </c>
      <c r="E768">
        <v>0.81034482758620596</v>
      </c>
      <c r="F768" t="s">
        <v>22</v>
      </c>
      <c r="G768" t="s">
        <v>35</v>
      </c>
      <c r="H768">
        <v>2014</v>
      </c>
      <c r="I768" t="s">
        <v>5027</v>
      </c>
      <c r="J768">
        <v>124000</v>
      </c>
      <c r="K768" t="s">
        <v>1400</v>
      </c>
      <c r="L768" t="s">
        <v>5249</v>
      </c>
      <c r="M768" t="s">
        <v>275</v>
      </c>
      <c r="N768" t="s">
        <v>39</v>
      </c>
      <c r="O768">
        <v>40000000</v>
      </c>
      <c r="P768">
        <v>127994610</v>
      </c>
      <c r="Q768" t="s">
        <v>5250</v>
      </c>
      <c r="R768">
        <v>117</v>
      </c>
    </row>
    <row r="769" spans="1:18" x14ac:dyDescent="0.35">
      <c r="A769" t="s">
        <v>5251</v>
      </c>
      <c r="B769" t="s">
        <v>5252</v>
      </c>
      <c r="C769" t="s">
        <v>5253</v>
      </c>
      <c r="D769" t="s">
        <v>5254</v>
      </c>
      <c r="E769">
        <v>0.76</v>
      </c>
      <c r="F769" t="s">
        <v>56</v>
      </c>
      <c r="G769" t="s">
        <v>23</v>
      </c>
      <c r="H769">
        <v>1983</v>
      </c>
      <c r="I769" t="s">
        <v>5255</v>
      </c>
      <c r="J769">
        <v>3600</v>
      </c>
      <c r="K769" t="s">
        <v>5256</v>
      </c>
      <c r="L769" t="s">
        <v>5256</v>
      </c>
      <c r="M769" t="s">
        <v>5257</v>
      </c>
      <c r="N769" t="s">
        <v>3173</v>
      </c>
      <c r="O769">
        <v>2500000</v>
      </c>
      <c r="P769">
        <v>10676194</v>
      </c>
      <c r="Q769" t="s">
        <v>5258</v>
      </c>
      <c r="R769">
        <v>98</v>
      </c>
    </row>
    <row r="770" spans="1:18" x14ac:dyDescent="0.35">
      <c r="A770" t="s">
        <v>5251</v>
      </c>
      <c r="B770" t="s">
        <v>5252</v>
      </c>
      <c r="C770" t="s">
        <v>5253</v>
      </c>
      <c r="D770" t="s">
        <v>5254</v>
      </c>
      <c r="E770">
        <v>0.76</v>
      </c>
      <c r="F770" t="s">
        <v>740</v>
      </c>
      <c r="G770" t="s">
        <v>406</v>
      </c>
      <c r="H770">
        <v>1997</v>
      </c>
      <c r="I770" t="s">
        <v>5259</v>
      </c>
      <c r="J770">
        <v>212000</v>
      </c>
      <c r="K770" t="s">
        <v>5260</v>
      </c>
      <c r="L770" t="s">
        <v>5260</v>
      </c>
      <c r="M770" t="s">
        <v>5261</v>
      </c>
      <c r="N770" t="s">
        <v>39</v>
      </c>
      <c r="O770">
        <v>85000000</v>
      </c>
      <c r="P770">
        <v>252712101</v>
      </c>
      <c r="Q770" t="s">
        <v>363</v>
      </c>
      <c r="R770">
        <v>93</v>
      </c>
    </row>
    <row r="771" spans="1:18" x14ac:dyDescent="0.35">
      <c r="A771" t="s">
        <v>5251</v>
      </c>
      <c r="B771" t="s">
        <v>5252</v>
      </c>
      <c r="C771" t="s">
        <v>5253</v>
      </c>
      <c r="D771" t="s">
        <v>5254</v>
      </c>
      <c r="E771">
        <v>0.76</v>
      </c>
      <c r="F771" t="s">
        <v>22</v>
      </c>
      <c r="G771" t="s">
        <v>66</v>
      </c>
      <c r="H771">
        <v>2014</v>
      </c>
      <c r="I771" t="s">
        <v>5195</v>
      </c>
      <c r="J771">
        <v>149000</v>
      </c>
      <c r="K771" t="s">
        <v>1386</v>
      </c>
      <c r="L771" t="s">
        <v>5262</v>
      </c>
      <c r="M771" t="s">
        <v>3055</v>
      </c>
      <c r="N771" t="s">
        <v>39</v>
      </c>
      <c r="O771">
        <v>100000000</v>
      </c>
      <c r="P771">
        <v>244819862</v>
      </c>
      <c r="Q771" t="s">
        <v>121</v>
      </c>
      <c r="R771">
        <v>98</v>
      </c>
    </row>
    <row r="772" spans="1:18" x14ac:dyDescent="0.35">
      <c r="A772" t="s">
        <v>5263</v>
      </c>
      <c r="B772" t="s">
        <v>5264</v>
      </c>
      <c r="C772" t="s">
        <v>5265</v>
      </c>
      <c r="D772" t="s">
        <v>5266</v>
      </c>
      <c r="E772">
        <v>0.77124183006535896</v>
      </c>
      <c r="F772" t="s">
        <v>34</v>
      </c>
      <c r="G772" t="s">
        <v>91</v>
      </c>
      <c r="H772">
        <v>2014</v>
      </c>
      <c r="I772" t="s">
        <v>5267</v>
      </c>
      <c r="J772">
        <v>183000</v>
      </c>
      <c r="K772" t="s">
        <v>109</v>
      </c>
      <c r="L772" t="s">
        <v>2290</v>
      </c>
      <c r="M772" t="s">
        <v>345</v>
      </c>
      <c r="N772" t="s">
        <v>39</v>
      </c>
      <c r="O772">
        <v>50000000</v>
      </c>
      <c r="P772">
        <v>84419388</v>
      </c>
      <c r="Q772" t="s">
        <v>29</v>
      </c>
      <c r="R772">
        <v>141</v>
      </c>
    </row>
    <row r="773" spans="1:18" x14ac:dyDescent="0.35">
      <c r="A773" t="s">
        <v>5268</v>
      </c>
      <c r="B773" t="s">
        <v>5269</v>
      </c>
      <c r="C773" t="s">
        <v>5270</v>
      </c>
      <c r="D773" t="s">
        <v>5271</v>
      </c>
      <c r="E773">
        <v>0.66666666666666596</v>
      </c>
      <c r="F773" t="s">
        <v>56</v>
      </c>
      <c r="G773" t="s">
        <v>35</v>
      </c>
      <c r="H773">
        <v>1982</v>
      </c>
      <c r="I773" t="s">
        <v>5272</v>
      </c>
      <c r="J773">
        <v>41000</v>
      </c>
      <c r="K773" t="s">
        <v>5273</v>
      </c>
      <c r="L773" t="s">
        <v>5274</v>
      </c>
      <c r="M773" t="s">
        <v>5275</v>
      </c>
      <c r="N773" t="s">
        <v>39</v>
      </c>
      <c r="O773">
        <v>50000000</v>
      </c>
      <c r="P773">
        <v>57063861</v>
      </c>
      <c r="Q773" t="s">
        <v>51</v>
      </c>
      <c r="R773">
        <v>127</v>
      </c>
    </row>
    <row r="774" spans="1:18" x14ac:dyDescent="0.35">
      <c r="A774" t="s">
        <v>5268</v>
      </c>
      <c r="B774" t="s">
        <v>5269</v>
      </c>
      <c r="C774" t="s">
        <v>5270</v>
      </c>
      <c r="D774" t="s">
        <v>5271</v>
      </c>
      <c r="E774">
        <v>0.66666666666666596</v>
      </c>
      <c r="F774" t="s">
        <v>56</v>
      </c>
      <c r="G774" t="s">
        <v>35</v>
      </c>
      <c r="H774">
        <v>2014</v>
      </c>
      <c r="I774" t="s">
        <v>5276</v>
      </c>
      <c r="J774">
        <v>35000</v>
      </c>
      <c r="K774" t="s">
        <v>3855</v>
      </c>
      <c r="L774" t="s">
        <v>3855</v>
      </c>
      <c r="M774" t="s">
        <v>4629</v>
      </c>
      <c r="N774" t="s">
        <v>39</v>
      </c>
      <c r="O774">
        <v>65000000</v>
      </c>
      <c r="P774">
        <v>136853506</v>
      </c>
      <c r="Q774" t="s">
        <v>5277</v>
      </c>
      <c r="R774">
        <v>118</v>
      </c>
    </row>
    <row r="775" spans="1:18" x14ac:dyDescent="0.35">
      <c r="A775" t="s">
        <v>5278</v>
      </c>
      <c r="B775" t="s">
        <v>5279</v>
      </c>
      <c r="C775" t="s">
        <v>5280</v>
      </c>
      <c r="D775" t="s">
        <v>5281</v>
      </c>
      <c r="E775">
        <v>0.66013071895424802</v>
      </c>
      <c r="F775" t="s">
        <v>22</v>
      </c>
      <c r="G775" t="s">
        <v>66</v>
      </c>
      <c r="H775">
        <v>1998</v>
      </c>
      <c r="I775" t="s">
        <v>5282</v>
      </c>
      <c r="J775">
        <v>186000</v>
      </c>
      <c r="K775" t="s">
        <v>2691</v>
      </c>
      <c r="L775" t="s">
        <v>5283</v>
      </c>
      <c r="M775" t="s">
        <v>5284</v>
      </c>
      <c r="N775" t="s">
        <v>3521</v>
      </c>
      <c r="O775">
        <v>130000000</v>
      </c>
      <c r="P775">
        <v>379014294</v>
      </c>
      <c r="Q775" t="s">
        <v>5285</v>
      </c>
      <c r="R775">
        <v>139</v>
      </c>
    </row>
    <row r="776" spans="1:18" x14ac:dyDescent="0.35">
      <c r="A776" t="s">
        <v>5278</v>
      </c>
      <c r="B776" t="s">
        <v>5279</v>
      </c>
      <c r="C776" t="s">
        <v>5280</v>
      </c>
      <c r="D776" t="s">
        <v>5281</v>
      </c>
      <c r="E776">
        <v>0.66013071895424802</v>
      </c>
      <c r="F776" t="s">
        <v>22</v>
      </c>
      <c r="G776" t="s">
        <v>66</v>
      </c>
      <c r="H776">
        <v>2014</v>
      </c>
      <c r="I776" t="s">
        <v>5286</v>
      </c>
      <c r="J776">
        <v>394000</v>
      </c>
      <c r="K776" t="s">
        <v>5287</v>
      </c>
      <c r="L776" t="s">
        <v>5288</v>
      </c>
      <c r="M776" t="s">
        <v>3232</v>
      </c>
      <c r="N776" t="s">
        <v>39</v>
      </c>
      <c r="O776">
        <v>160000000</v>
      </c>
      <c r="P776">
        <v>524976069</v>
      </c>
      <c r="Q776" t="s">
        <v>29</v>
      </c>
      <c r="R776">
        <v>123</v>
      </c>
    </row>
    <row r="777" spans="1:18" x14ac:dyDescent="0.35">
      <c r="A777" t="s">
        <v>5289</v>
      </c>
      <c r="B777" t="s">
        <v>5290</v>
      </c>
      <c r="C777" t="s">
        <v>5291</v>
      </c>
      <c r="D777" t="s">
        <v>5292</v>
      </c>
      <c r="E777">
        <v>0.67948717948717896</v>
      </c>
      <c r="F777" t="s">
        <v>22</v>
      </c>
      <c r="G777" t="s">
        <v>45</v>
      </c>
      <c r="H777">
        <v>2014</v>
      </c>
      <c r="I777" t="s">
        <v>5293</v>
      </c>
      <c r="J777">
        <v>114000</v>
      </c>
      <c r="K777" t="s">
        <v>5294</v>
      </c>
      <c r="L777" t="s">
        <v>5295</v>
      </c>
      <c r="M777" t="s">
        <v>5296</v>
      </c>
      <c r="N777" t="s">
        <v>39</v>
      </c>
      <c r="O777">
        <v>25000000</v>
      </c>
      <c r="P777">
        <v>66980456</v>
      </c>
      <c r="Q777" t="s">
        <v>5297</v>
      </c>
      <c r="R777">
        <v>97</v>
      </c>
    </row>
    <row r="778" spans="1:18" x14ac:dyDescent="0.35">
      <c r="A778" t="s">
        <v>5298</v>
      </c>
      <c r="B778" t="s">
        <v>5299</v>
      </c>
      <c r="C778" t="s">
        <v>5300</v>
      </c>
      <c r="D778" t="s">
        <v>5301</v>
      </c>
      <c r="E778">
        <v>0.67123287671232801</v>
      </c>
      <c r="F778" t="s">
        <v>34</v>
      </c>
      <c r="G778" t="s">
        <v>66</v>
      </c>
      <c r="H778">
        <v>2014</v>
      </c>
      <c r="I778" t="s">
        <v>5302</v>
      </c>
      <c r="J778">
        <v>286000</v>
      </c>
      <c r="K778" t="s">
        <v>5303</v>
      </c>
      <c r="L778" t="s">
        <v>3844</v>
      </c>
      <c r="M778" t="s">
        <v>5304</v>
      </c>
      <c r="N778" t="s">
        <v>39</v>
      </c>
      <c r="O778">
        <v>110000000</v>
      </c>
      <c r="P778">
        <v>337580051</v>
      </c>
      <c r="Q778" t="s">
        <v>29</v>
      </c>
      <c r="R778">
        <v>102</v>
      </c>
    </row>
    <row r="779" spans="1:18" x14ac:dyDescent="0.35">
      <c r="A779" t="s">
        <v>5305</v>
      </c>
      <c r="B779" t="s">
        <v>5306</v>
      </c>
      <c r="C779" t="s">
        <v>5307</v>
      </c>
      <c r="D779" t="s">
        <v>5308</v>
      </c>
      <c r="E779">
        <v>0.50318471337579596</v>
      </c>
      <c r="F779" t="s">
        <v>34</v>
      </c>
      <c r="G779" t="s">
        <v>66</v>
      </c>
      <c r="H779">
        <v>2014</v>
      </c>
      <c r="I779" t="s">
        <v>5309</v>
      </c>
      <c r="J779">
        <v>451000</v>
      </c>
      <c r="K779" t="s">
        <v>2289</v>
      </c>
      <c r="L779" t="s">
        <v>2933</v>
      </c>
      <c r="M779" t="s">
        <v>3925</v>
      </c>
      <c r="N779" t="s">
        <v>39</v>
      </c>
      <c r="O779">
        <v>58800000</v>
      </c>
      <c r="P779">
        <v>547426372</v>
      </c>
      <c r="Q779" t="s">
        <v>29</v>
      </c>
      <c r="R779">
        <v>133</v>
      </c>
    </row>
    <row r="780" spans="1:18" x14ac:dyDescent="0.35">
      <c r="A780" t="s">
        <v>5310</v>
      </c>
      <c r="B780" t="s">
        <v>5311</v>
      </c>
      <c r="C780" t="s">
        <v>5312</v>
      </c>
      <c r="D780" t="s">
        <v>5313</v>
      </c>
      <c r="E780">
        <v>0.74137931034482696</v>
      </c>
      <c r="F780" t="s">
        <v>34</v>
      </c>
      <c r="G780" t="s">
        <v>35</v>
      </c>
      <c r="H780">
        <v>2014</v>
      </c>
      <c r="I780" t="s">
        <v>5314</v>
      </c>
      <c r="J780">
        <v>127000</v>
      </c>
      <c r="K780" t="s">
        <v>5315</v>
      </c>
      <c r="L780" t="s">
        <v>5316</v>
      </c>
      <c r="M780" t="s">
        <v>4344</v>
      </c>
      <c r="N780" t="s">
        <v>505</v>
      </c>
      <c r="P780">
        <v>25574387</v>
      </c>
      <c r="Q780" t="s">
        <v>5317</v>
      </c>
      <c r="R780">
        <v>102</v>
      </c>
    </row>
    <row r="781" spans="1:18" x14ac:dyDescent="0.35">
      <c r="A781" t="s">
        <v>5318</v>
      </c>
      <c r="B781" t="s">
        <v>5319</v>
      </c>
      <c r="C781" t="s">
        <v>5320</v>
      </c>
      <c r="D781" t="s">
        <v>5321</v>
      </c>
      <c r="E781">
        <v>0.79190751445086704</v>
      </c>
      <c r="F781" t="s">
        <v>22</v>
      </c>
      <c r="G781" t="s">
        <v>66</v>
      </c>
      <c r="H781">
        <v>2014</v>
      </c>
      <c r="I781" t="s">
        <v>5322</v>
      </c>
      <c r="J781">
        <v>427000</v>
      </c>
      <c r="K781" t="s">
        <v>5323</v>
      </c>
      <c r="L781" t="s">
        <v>4855</v>
      </c>
      <c r="M781" t="s">
        <v>5324</v>
      </c>
      <c r="N781" t="s">
        <v>39</v>
      </c>
      <c r="O781">
        <v>200000000</v>
      </c>
      <c r="P781">
        <v>708982323</v>
      </c>
      <c r="Q781" t="s">
        <v>5325</v>
      </c>
      <c r="R781">
        <v>142</v>
      </c>
    </row>
    <row r="782" spans="1:18" x14ac:dyDescent="0.35">
      <c r="A782" t="s">
        <v>5326</v>
      </c>
      <c r="B782" t="s">
        <v>5327</v>
      </c>
      <c r="C782" t="s">
        <v>5328</v>
      </c>
      <c r="D782" t="s">
        <v>5329</v>
      </c>
      <c r="E782">
        <v>0.77777777777777701</v>
      </c>
      <c r="F782" t="s">
        <v>56</v>
      </c>
      <c r="G782" t="s">
        <v>66</v>
      </c>
      <c r="H782">
        <v>2014</v>
      </c>
      <c r="I782" t="s">
        <v>5200</v>
      </c>
      <c r="J782">
        <v>353000</v>
      </c>
      <c r="K782" t="s">
        <v>5330</v>
      </c>
      <c r="L782" t="s">
        <v>5331</v>
      </c>
      <c r="M782" t="s">
        <v>2344</v>
      </c>
      <c r="N782" t="s">
        <v>39</v>
      </c>
      <c r="O782">
        <v>180000000</v>
      </c>
      <c r="P782">
        <v>758411779</v>
      </c>
      <c r="Q782" t="s">
        <v>5332</v>
      </c>
      <c r="R782">
        <v>97</v>
      </c>
    </row>
    <row r="783" spans="1:18" x14ac:dyDescent="0.35">
      <c r="A783" t="s">
        <v>5333</v>
      </c>
      <c r="B783" t="s">
        <v>5334</v>
      </c>
      <c r="C783" t="s">
        <v>5335</v>
      </c>
      <c r="D783" t="s">
        <v>5336</v>
      </c>
      <c r="E783">
        <v>0.67052023121387205</v>
      </c>
      <c r="F783" t="s">
        <v>56</v>
      </c>
      <c r="G783" t="s">
        <v>23</v>
      </c>
      <c r="H783">
        <v>2014</v>
      </c>
      <c r="I783" t="s">
        <v>5212</v>
      </c>
      <c r="J783">
        <v>135000</v>
      </c>
      <c r="K783" t="s">
        <v>47</v>
      </c>
      <c r="L783" t="s">
        <v>5337</v>
      </c>
      <c r="M783" t="s">
        <v>5338</v>
      </c>
      <c r="N783" t="s">
        <v>39</v>
      </c>
      <c r="O783">
        <v>50000000</v>
      </c>
      <c r="P783">
        <v>212902372</v>
      </c>
      <c r="Q783" t="s">
        <v>5339</v>
      </c>
      <c r="R783">
        <v>125</v>
      </c>
    </row>
    <row r="784" spans="1:18" x14ac:dyDescent="0.35">
      <c r="A784" t="s">
        <v>5340</v>
      </c>
      <c r="B784" t="s">
        <v>5341</v>
      </c>
      <c r="C784" t="s">
        <v>5342</v>
      </c>
      <c r="D784" t="s">
        <v>5343</v>
      </c>
      <c r="E784">
        <v>0.68208092485549099</v>
      </c>
      <c r="F784" t="s">
        <v>22</v>
      </c>
      <c r="G784" t="s">
        <v>66</v>
      </c>
      <c r="H784">
        <v>2014</v>
      </c>
      <c r="I784" t="s">
        <v>5212</v>
      </c>
      <c r="J784">
        <v>155000</v>
      </c>
      <c r="K784" t="s">
        <v>2344</v>
      </c>
      <c r="L784" t="s">
        <v>1718</v>
      </c>
      <c r="M784" t="s">
        <v>5344</v>
      </c>
      <c r="N784" t="s">
        <v>39</v>
      </c>
      <c r="O784">
        <v>65000000</v>
      </c>
      <c r="P784">
        <v>161459297</v>
      </c>
      <c r="Q784" t="s">
        <v>5345</v>
      </c>
      <c r="R784">
        <v>137</v>
      </c>
    </row>
    <row r="785" spans="1:18" x14ac:dyDescent="0.35">
      <c r="A785" t="s">
        <v>5346</v>
      </c>
      <c r="B785" t="s">
        <v>5347</v>
      </c>
      <c r="C785" t="s">
        <v>5348</v>
      </c>
      <c r="D785" t="s">
        <v>5349</v>
      </c>
      <c r="E785">
        <v>0.63235294117647001</v>
      </c>
      <c r="F785" t="s">
        <v>22</v>
      </c>
      <c r="G785" t="s">
        <v>66</v>
      </c>
      <c r="H785">
        <v>2014</v>
      </c>
      <c r="I785" t="s">
        <v>5350</v>
      </c>
      <c r="J785">
        <v>424000</v>
      </c>
      <c r="K785" t="s">
        <v>136</v>
      </c>
      <c r="L785" t="s">
        <v>5351</v>
      </c>
      <c r="M785" t="s">
        <v>4220</v>
      </c>
      <c r="N785" t="s">
        <v>39</v>
      </c>
      <c r="O785">
        <v>125000000</v>
      </c>
      <c r="P785">
        <v>755356711</v>
      </c>
      <c r="Q785" t="s">
        <v>1697</v>
      </c>
      <c r="R785">
        <v>123</v>
      </c>
    </row>
    <row r="786" spans="1:18" x14ac:dyDescent="0.35">
      <c r="A786" t="s">
        <v>5352</v>
      </c>
      <c r="B786" t="s">
        <v>5353</v>
      </c>
      <c r="C786" t="s">
        <v>5354</v>
      </c>
      <c r="D786" t="s">
        <v>5355</v>
      </c>
      <c r="E786">
        <v>0.46896551724137903</v>
      </c>
      <c r="F786" t="s">
        <v>34</v>
      </c>
      <c r="G786" t="s">
        <v>35</v>
      </c>
      <c r="H786">
        <v>2014</v>
      </c>
      <c r="I786" t="s">
        <v>5188</v>
      </c>
      <c r="J786">
        <v>48000</v>
      </c>
      <c r="K786" t="s">
        <v>5356</v>
      </c>
      <c r="L786" t="s">
        <v>5356</v>
      </c>
      <c r="M786" t="s">
        <v>1338</v>
      </c>
      <c r="N786" t="s">
        <v>362</v>
      </c>
      <c r="O786">
        <v>3000000</v>
      </c>
      <c r="P786">
        <v>1882074</v>
      </c>
      <c r="Q786" t="s">
        <v>5357</v>
      </c>
      <c r="R786">
        <v>102</v>
      </c>
    </row>
    <row r="787" spans="1:18" x14ac:dyDescent="0.35">
      <c r="A787" t="s">
        <v>5358</v>
      </c>
      <c r="B787" t="s">
        <v>5359</v>
      </c>
      <c r="C787" t="s">
        <v>5360</v>
      </c>
      <c r="D787" t="s">
        <v>5361</v>
      </c>
      <c r="E787">
        <v>0.69354838709677402</v>
      </c>
      <c r="F787" t="s">
        <v>56</v>
      </c>
      <c r="G787" t="s">
        <v>23</v>
      </c>
      <c r="H787">
        <v>2014</v>
      </c>
      <c r="I787" t="s">
        <v>5276</v>
      </c>
      <c r="J787">
        <v>111000</v>
      </c>
      <c r="K787" t="s">
        <v>3976</v>
      </c>
      <c r="L787" t="s">
        <v>5362</v>
      </c>
      <c r="M787" t="s">
        <v>2026</v>
      </c>
      <c r="N787" t="s">
        <v>28</v>
      </c>
      <c r="O787">
        <v>127000000</v>
      </c>
      <c r="P787">
        <v>363204635</v>
      </c>
      <c r="Q787" t="s">
        <v>130</v>
      </c>
      <c r="R787">
        <v>98</v>
      </c>
    </row>
    <row r="788" spans="1:18" x14ac:dyDescent="0.35">
      <c r="A788" t="s">
        <v>5363</v>
      </c>
      <c r="B788" t="s">
        <v>5364</v>
      </c>
      <c r="C788" t="s">
        <v>5365</v>
      </c>
      <c r="D788" t="s">
        <v>5366</v>
      </c>
      <c r="E788">
        <v>0.64864864864864802</v>
      </c>
      <c r="F788" t="s">
        <v>22</v>
      </c>
      <c r="G788" t="s">
        <v>45</v>
      </c>
      <c r="H788">
        <v>2014</v>
      </c>
      <c r="I788" t="s">
        <v>5126</v>
      </c>
      <c r="J788">
        <v>352000</v>
      </c>
      <c r="K788" t="s">
        <v>5367</v>
      </c>
      <c r="L788" t="s">
        <v>3457</v>
      </c>
      <c r="M788" t="s">
        <v>5167</v>
      </c>
      <c r="N788" t="s">
        <v>39</v>
      </c>
      <c r="O788">
        <v>12000000</v>
      </c>
      <c r="P788">
        <v>307166834</v>
      </c>
      <c r="Q788" t="s">
        <v>324</v>
      </c>
      <c r="R788">
        <v>126</v>
      </c>
    </row>
    <row r="789" spans="1:18" x14ac:dyDescent="0.35">
      <c r="A789" t="s">
        <v>5368</v>
      </c>
      <c r="B789" t="s">
        <v>5369</v>
      </c>
      <c r="C789" t="s">
        <v>5370</v>
      </c>
      <c r="D789" t="s">
        <v>5371</v>
      </c>
      <c r="E789">
        <v>0.61963190184049</v>
      </c>
      <c r="F789" t="s">
        <v>34</v>
      </c>
      <c r="G789" t="s">
        <v>236</v>
      </c>
      <c r="H789">
        <v>2014</v>
      </c>
      <c r="I789" t="s">
        <v>5372</v>
      </c>
      <c r="J789">
        <v>83000</v>
      </c>
      <c r="K789" t="s">
        <v>5373</v>
      </c>
      <c r="L789" t="s">
        <v>5373</v>
      </c>
      <c r="M789" t="s">
        <v>5374</v>
      </c>
      <c r="N789" t="s">
        <v>39</v>
      </c>
      <c r="O789">
        <v>5000000</v>
      </c>
      <c r="P789">
        <v>41898409</v>
      </c>
      <c r="Q789" t="s">
        <v>5375</v>
      </c>
      <c r="R789">
        <v>93</v>
      </c>
    </row>
    <row r="790" spans="1:18" x14ac:dyDescent="0.35">
      <c r="A790" t="s">
        <v>5376</v>
      </c>
      <c r="B790" t="s">
        <v>5377</v>
      </c>
      <c r="C790" t="s">
        <v>5378</v>
      </c>
      <c r="D790" t="s">
        <v>5379</v>
      </c>
      <c r="E790">
        <v>0.61320754716981096</v>
      </c>
      <c r="F790" t="s">
        <v>34</v>
      </c>
      <c r="G790" t="s">
        <v>236</v>
      </c>
      <c r="H790">
        <v>2014</v>
      </c>
      <c r="I790" t="s">
        <v>5131</v>
      </c>
      <c r="J790">
        <v>147000</v>
      </c>
      <c r="K790" t="s">
        <v>5380</v>
      </c>
      <c r="L790" t="s">
        <v>5381</v>
      </c>
      <c r="M790" t="s">
        <v>5382</v>
      </c>
      <c r="N790" t="s">
        <v>39</v>
      </c>
      <c r="O790">
        <v>6500000</v>
      </c>
      <c r="P790">
        <v>257579282</v>
      </c>
      <c r="Q790" t="s">
        <v>112</v>
      </c>
      <c r="R790">
        <v>99</v>
      </c>
    </row>
    <row r="791" spans="1:18" x14ac:dyDescent="0.35">
      <c r="A791" t="s">
        <v>5383</v>
      </c>
      <c r="B791" t="s">
        <v>5384</v>
      </c>
      <c r="C791" t="s">
        <v>5385</v>
      </c>
      <c r="D791" t="s">
        <v>5386</v>
      </c>
      <c r="E791">
        <v>0.76373626373626302</v>
      </c>
      <c r="F791" t="s">
        <v>34</v>
      </c>
      <c r="G791" t="s">
        <v>45</v>
      </c>
      <c r="H791">
        <v>2014</v>
      </c>
      <c r="I791" t="s">
        <v>5293</v>
      </c>
      <c r="J791">
        <v>341000</v>
      </c>
      <c r="K791" t="s">
        <v>5387</v>
      </c>
      <c r="L791" t="s">
        <v>5387</v>
      </c>
      <c r="M791" t="s">
        <v>5388</v>
      </c>
      <c r="N791" t="s">
        <v>39</v>
      </c>
      <c r="O791">
        <v>4000000</v>
      </c>
      <c r="P791">
        <v>48137666</v>
      </c>
      <c r="Q791" t="s">
        <v>841</v>
      </c>
      <c r="R791">
        <v>165</v>
      </c>
    </row>
    <row r="792" spans="1:18" x14ac:dyDescent="0.35">
      <c r="A792" t="s">
        <v>5389</v>
      </c>
      <c r="B792" t="s">
        <v>5390</v>
      </c>
      <c r="C792" t="s">
        <v>5391</v>
      </c>
      <c r="D792" t="s">
        <v>5392</v>
      </c>
      <c r="E792">
        <v>0.63157894736842102</v>
      </c>
      <c r="F792" t="s">
        <v>22</v>
      </c>
      <c r="G792" t="s">
        <v>320</v>
      </c>
      <c r="H792">
        <v>2014</v>
      </c>
      <c r="I792" t="s">
        <v>5393</v>
      </c>
      <c r="J792">
        <v>417000</v>
      </c>
      <c r="K792" t="s">
        <v>5394</v>
      </c>
      <c r="L792" t="s">
        <v>5395</v>
      </c>
      <c r="M792" t="s">
        <v>5396</v>
      </c>
      <c r="N792" t="s">
        <v>28</v>
      </c>
      <c r="O792">
        <v>15000000</v>
      </c>
      <c r="P792">
        <v>123726688</v>
      </c>
      <c r="Q792" t="s">
        <v>5397</v>
      </c>
      <c r="R792">
        <v>123</v>
      </c>
    </row>
    <row r="793" spans="1:18" x14ac:dyDescent="0.35">
      <c r="A793" t="s">
        <v>5398</v>
      </c>
      <c r="B793" t="s">
        <v>5399</v>
      </c>
      <c r="C793" t="s">
        <v>5400</v>
      </c>
      <c r="D793" t="s">
        <v>5401</v>
      </c>
      <c r="E793">
        <v>0.63333333333333297</v>
      </c>
      <c r="F793" t="s">
        <v>22</v>
      </c>
      <c r="G793" t="s">
        <v>66</v>
      </c>
      <c r="H793">
        <v>2014</v>
      </c>
      <c r="I793" t="s">
        <v>5293</v>
      </c>
      <c r="J793">
        <v>173000</v>
      </c>
      <c r="K793" t="s">
        <v>5402</v>
      </c>
      <c r="L793" t="s">
        <v>2317</v>
      </c>
      <c r="M793" t="s">
        <v>2317</v>
      </c>
      <c r="N793" t="s">
        <v>50</v>
      </c>
      <c r="O793">
        <v>80000000</v>
      </c>
      <c r="P793">
        <v>214657577</v>
      </c>
      <c r="Q793" t="s">
        <v>1697</v>
      </c>
      <c r="R793">
        <v>126</v>
      </c>
    </row>
    <row r="794" spans="1:18" x14ac:dyDescent="0.35">
      <c r="A794" t="s">
        <v>5403</v>
      </c>
      <c r="B794" t="s">
        <v>5404</v>
      </c>
      <c r="C794" t="s">
        <v>5405</v>
      </c>
      <c r="D794" t="s">
        <v>2878</v>
      </c>
      <c r="E794">
        <v>0.61379310344827498</v>
      </c>
      <c r="F794" t="s">
        <v>34</v>
      </c>
      <c r="G794" t="s">
        <v>66</v>
      </c>
      <c r="H794">
        <v>2014</v>
      </c>
      <c r="I794" t="s">
        <v>5406</v>
      </c>
      <c r="J794">
        <v>313000</v>
      </c>
      <c r="K794" t="s">
        <v>5407</v>
      </c>
      <c r="L794" t="s">
        <v>5408</v>
      </c>
      <c r="M794" t="s">
        <v>4030</v>
      </c>
      <c r="N794" t="s">
        <v>39</v>
      </c>
      <c r="O794">
        <v>44000000</v>
      </c>
      <c r="P794">
        <v>11782625</v>
      </c>
      <c r="Q794" t="s">
        <v>51</v>
      </c>
      <c r="R794">
        <v>112</v>
      </c>
    </row>
    <row r="795" spans="1:18" x14ac:dyDescent="0.35">
      <c r="A795" t="s">
        <v>5409</v>
      </c>
      <c r="B795" t="s">
        <v>5410</v>
      </c>
      <c r="C795" t="s">
        <v>5411</v>
      </c>
      <c r="D795" t="s">
        <v>5412</v>
      </c>
      <c r="E795">
        <v>0.76</v>
      </c>
      <c r="F795" t="s">
        <v>34</v>
      </c>
      <c r="G795" t="s">
        <v>91</v>
      </c>
      <c r="H795">
        <v>2014</v>
      </c>
      <c r="I795" t="s">
        <v>5413</v>
      </c>
      <c r="J795">
        <v>146000</v>
      </c>
      <c r="K795" t="s">
        <v>5414</v>
      </c>
      <c r="L795" t="s">
        <v>5415</v>
      </c>
      <c r="M795" t="s">
        <v>865</v>
      </c>
      <c r="N795" t="s">
        <v>39</v>
      </c>
      <c r="O795">
        <v>12600000</v>
      </c>
      <c r="P795">
        <v>18658381</v>
      </c>
      <c r="Q795" t="s">
        <v>5416</v>
      </c>
      <c r="R795">
        <v>106</v>
      </c>
    </row>
    <row r="796" spans="1:18" x14ac:dyDescent="0.35">
      <c r="A796" t="s">
        <v>5417</v>
      </c>
      <c r="B796" t="s">
        <v>5418</v>
      </c>
      <c r="C796" t="s">
        <v>5419</v>
      </c>
      <c r="D796" t="s">
        <v>5420</v>
      </c>
      <c r="E796">
        <v>0.703125</v>
      </c>
      <c r="F796" t="s">
        <v>22</v>
      </c>
      <c r="G796" t="s">
        <v>66</v>
      </c>
      <c r="H796">
        <v>2014</v>
      </c>
      <c r="I796" t="s">
        <v>5421</v>
      </c>
      <c r="J796">
        <v>302000</v>
      </c>
      <c r="K796" t="s">
        <v>213</v>
      </c>
      <c r="L796" t="s">
        <v>527</v>
      </c>
      <c r="M796" t="s">
        <v>299</v>
      </c>
      <c r="N796" t="s">
        <v>39</v>
      </c>
      <c r="O796">
        <v>210000000</v>
      </c>
      <c r="P796">
        <v>1104054072</v>
      </c>
      <c r="Q796" t="s">
        <v>121</v>
      </c>
      <c r="R796">
        <v>165</v>
      </c>
    </row>
    <row r="797" spans="1:18" x14ac:dyDescent="0.35">
      <c r="A797" t="s">
        <v>5422</v>
      </c>
      <c r="B797" t="s">
        <v>5423</v>
      </c>
      <c r="C797" t="s">
        <v>5424</v>
      </c>
      <c r="D797" t="s">
        <v>5425</v>
      </c>
      <c r="E797">
        <v>0.813253012048192</v>
      </c>
      <c r="F797" t="s">
        <v>34</v>
      </c>
      <c r="G797" t="s">
        <v>35</v>
      </c>
      <c r="H797">
        <v>2014</v>
      </c>
      <c r="I797" t="s">
        <v>5229</v>
      </c>
      <c r="J797">
        <v>97000</v>
      </c>
      <c r="K797" t="s">
        <v>1710</v>
      </c>
      <c r="L797" t="s">
        <v>1710</v>
      </c>
      <c r="M797" t="s">
        <v>323</v>
      </c>
      <c r="N797" t="s">
        <v>39</v>
      </c>
      <c r="O797">
        <v>20000000</v>
      </c>
      <c r="P797">
        <v>14710975</v>
      </c>
      <c r="Q797" t="s">
        <v>5426</v>
      </c>
      <c r="R797">
        <v>148</v>
      </c>
    </row>
    <row r="798" spans="1:18" x14ac:dyDescent="0.35">
      <c r="A798" t="s">
        <v>5427</v>
      </c>
      <c r="B798" t="s">
        <v>5428</v>
      </c>
      <c r="C798" t="s">
        <v>5429</v>
      </c>
      <c r="D798" t="s">
        <v>5430</v>
      </c>
      <c r="E798">
        <v>0.65040650406503997</v>
      </c>
      <c r="F798" t="s">
        <v>34</v>
      </c>
      <c r="G798" t="s">
        <v>35</v>
      </c>
      <c r="H798">
        <v>1981</v>
      </c>
      <c r="I798" t="s">
        <v>5431</v>
      </c>
      <c r="J798">
        <v>7600</v>
      </c>
      <c r="K798" t="s">
        <v>5432</v>
      </c>
      <c r="L798" t="s">
        <v>5433</v>
      </c>
      <c r="M798" t="s">
        <v>5434</v>
      </c>
      <c r="N798" t="s">
        <v>39</v>
      </c>
      <c r="O798">
        <v>8500000</v>
      </c>
      <c r="P798">
        <v>29916207</v>
      </c>
      <c r="Q798" t="s">
        <v>51</v>
      </c>
      <c r="R798">
        <v>94</v>
      </c>
    </row>
    <row r="799" spans="1:18" x14ac:dyDescent="0.35">
      <c r="A799" t="s">
        <v>5427</v>
      </c>
      <c r="B799" t="s">
        <v>5428</v>
      </c>
      <c r="C799" t="s">
        <v>5429</v>
      </c>
      <c r="D799" t="s">
        <v>5430</v>
      </c>
      <c r="E799">
        <v>0.65040650406503997</v>
      </c>
      <c r="F799" t="s">
        <v>34</v>
      </c>
      <c r="G799" t="s">
        <v>35</v>
      </c>
      <c r="H799">
        <v>2014</v>
      </c>
      <c r="I799" t="s">
        <v>5435</v>
      </c>
      <c r="J799">
        <v>294000</v>
      </c>
      <c r="K799" t="s">
        <v>2249</v>
      </c>
      <c r="L799" t="s">
        <v>5436</v>
      </c>
      <c r="M799" t="s">
        <v>1752</v>
      </c>
      <c r="N799" t="s">
        <v>39</v>
      </c>
      <c r="O799">
        <v>18000000</v>
      </c>
      <c r="P799">
        <v>270665134</v>
      </c>
      <c r="Q799" t="s">
        <v>5437</v>
      </c>
      <c r="R799">
        <v>97</v>
      </c>
    </row>
    <row r="800" spans="1:18" x14ac:dyDescent="0.35">
      <c r="A800" t="s">
        <v>5438</v>
      </c>
      <c r="B800" t="s">
        <v>5439</v>
      </c>
      <c r="C800" t="s">
        <v>5440</v>
      </c>
      <c r="D800" t="s">
        <v>5441</v>
      </c>
      <c r="E800">
        <v>0.50295857988165604</v>
      </c>
      <c r="F800" t="s">
        <v>1067</v>
      </c>
      <c r="G800" t="s">
        <v>45</v>
      </c>
      <c r="H800">
        <v>2014</v>
      </c>
      <c r="I800" t="s">
        <v>5442</v>
      </c>
      <c r="J800">
        <v>203000</v>
      </c>
      <c r="K800" t="s">
        <v>5443</v>
      </c>
      <c r="L800" t="s">
        <v>5443</v>
      </c>
      <c r="M800" t="s">
        <v>5444</v>
      </c>
      <c r="N800" t="s">
        <v>291</v>
      </c>
      <c r="O800">
        <v>2000000</v>
      </c>
      <c r="P800">
        <v>10312540</v>
      </c>
      <c r="Q800" t="s">
        <v>5230</v>
      </c>
      <c r="R800">
        <v>94</v>
      </c>
    </row>
    <row r="801" spans="1:18" x14ac:dyDescent="0.35">
      <c r="A801" t="s">
        <v>5445</v>
      </c>
      <c r="B801" t="s">
        <v>5446</v>
      </c>
      <c r="C801" t="s">
        <v>5447</v>
      </c>
      <c r="D801" t="s">
        <v>5448</v>
      </c>
      <c r="E801">
        <v>0.57342657342657299</v>
      </c>
      <c r="F801" t="s">
        <v>34</v>
      </c>
      <c r="G801" t="s">
        <v>35</v>
      </c>
      <c r="H801">
        <v>2014</v>
      </c>
      <c r="I801" t="s">
        <v>5235</v>
      </c>
      <c r="J801">
        <v>109000</v>
      </c>
      <c r="K801" t="s">
        <v>3882</v>
      </c>
      <c r="L801" t="s">
        <v>5449</v>
      </c>
      <c r="M801" t="s">
        <v>2250</v>
      </c>
      <c r="N801" t="s">
        <v>39</v>
      </c>
      <c r="O801">
        <v>40000000</v>
      </c>
      <c r="P801">
        <v>126069509</v>
      </c>
      <c r="Q801" t="s">
        <v>51</v>
      </c>
      <c r="R801">
        <v>94</v>
      </c>
    </row>
    <row r="802" spans="1:18" x14ac:dyDescent="0.35">
      <c r="A802" t="s">
        <v>5450</v>
      </c>
      <c r="B802" t="s">
        <v>5451</v>
      </c>
      <c r="C802" t="s">
        <v>5452</v>
      </c>
      <c r="D802" t="s">
        <v>5453</v>
      </c>
      <c r="E802">
        <v>0.69565217391304301</v>
      </c>
      <c r="F802" t="s">
        <v>22</v>
      </c>
      <c r="G802" t="s">
        <v>35</v>
      </c>
      <c r="H802">
        <v>2014</v>
      </c>
      <c r="I802" t="s">
        <v>5454</v>
      </c>
      <c r="J802">
        <v>133000</v>
      </c>
      <c r="K802" t="s">
        <v>3092</v>
      </c>
      <c r="L802" t="s">
        <v>5455</v>
      </c>
      <c r="M802" t="s">
        <v>2722</v>
      </c>
      <c r="N802" t="s">
        <v>39</v>
      </c>
      <c r="O802">
        <v>40000000</v>
      </c>
      <c r="P802">
        <v>196710396</v>
      </c>
      <c r="Q802" t="s">
        <v>130</v>
      </c>
      <c r="R802">
        <v>109</v>
      </c>
    </row>
    <row r="803" spans="1:18" x14ac:dyDescent="0.35">
      <c r="A803" t="s">
        <v>5456</v>
      </c>
      <c r="B803" t="s">
        <v>5457</v>
      </c>
      <c r="C803" t="s">
        <v>5458</v>
      </c>
      <c r="D803" t="s">
        <v>1787</v>
      </c>
      <c r="E803">
        <v>0.73684210526315697</v>
      </c>
      <c r="F803" t="s">
        <v>34</v>
      </c>
      <c r="G803" t="s">
        <v>35</v>
      </c>
      <c r="H803">
        <v>2014</v>
      </c>
      <c r="I803" t="s">
        <v>5459</v>
      </c>
      <c r="J803">
        <v>184000</v>
      </c>
      <c r="K803" t="s">
        <v>5460</v>
      </c>
      <c r="L803" t="s">
        <v>5461</v>
      </c>
      <c r="M803" t="s">
        <v>5462</v>
      </c>
      <c r="N803" t="s">
        <v>5463</v>
      </c>
      <c r="O803">
        <v>3300000</v>
      </c>
      <c r="P803">
        <v>30642704</v>
      </c>
      <c r="Q803" t="s">
        <v>5464</v>
      </c>
      <c r="R803">
        <v>122</v>
      </c>
    </row>
    <row r="804" spans="1:18" x14ac:dyDescent="0.35">
      <c r="A804" t="s">
        <v>5465</v>
      </c>
      <c r="B804" t="s">
        <v>5466</v>
      </c>
      <c r="C804" t="s">
        <v>5467</v>
      </c>
      <c r="D804" t="s">
        <v>5468</v>
      </c>
      <c r="E804">
        <v>0.71666666666666601</v>
      </c>
      <c r="F804" t="s">
        <v>34</v>
      </c>
      <c r="G804" t="s">
        <v>23</v>
      </c>
      <c r="H804">
        <v>2014</v>
      </c>
      <c r="I804" t="s">
        <v>5276</v>
      </c>
      <c r="J804">
        <v>123000</v>
      </c>
      <c r="K804" t="s">
        <v>3066</v>
      </c>
      <c r="L804" t="s">
        <v>5469</v>
      </c>
      <c r="M804" t="s">
        <v>685</v>
      </c>
      <c r="N804" t="s">
        <v>39</v>
      </c>
      <c r="O804">
        <v>15000000</v>
      </c>
      <c r="P804">
        <v>52501541</v>
      </c>
      <c r="Q804" t="s">
        <v>5470</v>
      </c>
      <c r="R804">
        <v>115</v>
      </c>
    </row>
    <row r="805" spans="1:18" x14ac:dyDescent="0.35">
      <c r="A805" t="s">
        <v>5471</v>
      </c>
      <c r="B805" t="s">
        <v>5472</v>
      </c>
      <c r="C805" t="s">
        <v>5473</v>
      </c>
      <c r="D805" t="s">
        <v>5474</v>
      </c>
      <c r="E805">
        <v>0.64634146341463405</v>
      </c>
      <c r="F805" t="s">
        <v>34</v>
      </c>
      <c r="G805" t="s">
        <v>320</v>
      </c>
      <c r="H805">
        <v>2014</v>
      </c>
      <c r="I805" t="s">
        <v>5309</v>
      </c>
      <c r="J805">
        <v>137000</v>
      </c>
      <c r="K805" t="s">
        <v>691</v>
      </c>
      <c r="L805" t="s">
        <v>5475</v>
      </c>
      <c r="M805" t="s">
        <v>38</v>
      </c>
      <c r="N805" t="s">
        <v>39</v>
      </c>
      <c r="O805">
        <v>24000000</v>
      </c>
      <c r="P805">
        <v>19206513</v>
      </c>
      <c r="Q805" t="s">
        <v>5476</v>
      </c>
      <c r="R805">
        <v>134</v>
      </c>
    </row>
    <row r="806" spans="1:18" x14ac:dyDescent="0.35">
      <c r="A806" t="s">
        <v>5477</v>
      </c>
      <c r="B806" t="s">
        <v>5478</v>
      </c>
      <c r="C806" t="s">
        <v>5479</v>
      </c>
      <c r="D806" t="s">
        <v>5480</v>
      </c>
      <c r="E806">
        <v>0.66666666666666596</v>
      </c>
      <c r="F806" t="s">
        <v>34</v>
      </c>
      <c r="G806" t="s">
        <v>66</v>
      </c>
      <c r="H806">
        <v>2014</v>
      </c>
      <c r="I806" t="s">
        <v>5481</v>
      </c>
      <c r="J806">
        <v>95000</v>
      </c>
      <c r="K806" t="s">
        <v>4192</v>
      </c>
      <c r="L806" t="s">
        <v>4193</v>
      </c>
      <c r="M806" t="s">
        <v>5482</v>
      </c>
      <c r="N806" t="s">
        <v>39</v>
      </c>
      <c r="O806">
        <v>5000000</v>
      </c>
      <c r="P806">
        <v>2700051</v>
      </c>
      <c r="Q806" t="s">
        <v>5483</v>
      </c>
      <c r="R806">
        <v>100</v>
      </c>
    </row>
    <row r="807" spans="1:18" x14ac:dyDescent="0.35">
      <c r="A807" t="s">
        <v>5484</v>
      </c>
      <c r="B807" t="s">
        <v>5485</v>
      </c>
      <c r="C807" t="s">
        <v>5486</v>
      </c>
      <c r="D807" t="s">
        <v>5487</v>
      </c>
      <c r="E807">
        <v>0.65306122448979498</v>
      </c>
      <c r="F807" t="s">
        <v>56</v>
      </c>
      <c r="G807" t="s">
        <v>66</v>
      </c>
      <c r="H807">
        <v>1990</v>
      </c>
      <c r="I807" t="s">
        <v>5488</v>
      </c>
      <c r="J807">
        <v>88000</v>
      </c>
      <c r="K807" t="s">
        <v>5489</v>
      </c>
      <c r="L807" t="s">
        <v>5490</v>
      </c>
      <c r="M807" t="s">
        <v>5491</v>
      </c>
      <c r="N807" t="s">
        <v>39</v>
      </c>
      <c r="O807">
        <v>13500000</v>
      </c>
      <c r="P807">
        <v>201965915</v>
      </c>
      <c r="Q807" t="s">
        <v>5492</v>
      </c>
      <c r="R807">
        <v>93</v>
      </c>
    </row>
    <row r="808" spans="1:18" x14ac:dyDescent="0.35">
      <c r="A808" t="s">
        <v>5484</v>
      </c>
      <c r="B808" t="s">
        <v>5485</v>
      </c>
      <c r="C808" t="s">
        <v>5486</v>
      </c>
      <c r="D808" t="s">
        <v>5487</v>
      </c>
      <c r="E808">
        <v>0.65306122448979498</v>
      </c>
      <c r="F808" t="s">
        <v>22</v>
      </c>
      <c r="G808" t="s">
        <v>66</v>
      </c>
      <c r="H808">
        <v>2014</v>
      </c>
      <c r="I808" t="s">
        <v>5493</v>
      </c>
      <c r="J808">
        <v>203000</v>
      </c>
      <c r="K808" t="s">
        <v>5494</v>
      </c>
      <c r="L808" t="s">
        <v>5495</v>
      </c>
      <c r="M808" t="s">
        <v>5496</v>
      </c>
      <c r="N808" t="s">
        <v>39</v>
      </c>
      <c r="O808">
        <v>125000000</v>
      </c>
      <c r="P808">
        <v>485004754</v>
      </c>
      <c r="Q808" t="s">
        <v>121</v>
      </c>
      <c r="R808">
        <v>101</v>
      </c>
    </row>
    <row r="809" spans="1:18" x14ac:dyDescent="0.35">
      <c r="A809" t="s">
        <v>5497</v>
      </c>
      <c r="B809" t="s">
        <v>5498</v>
      </c>
      <c r="C809" t="s">
        <v>5499</v>
      </c>
      <c r="D809" t="s">
        <v>5500</v>
      </c>
      <c r="E809">
        <v>0.85714285714285698</v>
      </c>
      <c r="F809" t="s">
        <v>34</v>
      </c>
      <c r="G809" t="s">
        <v>66</v>
      </c>
      <c r="H809">
        <v>1987</v>
      </c>
      <c r="I809" t="s">
        <v>5501</v>
      </c>
      <c r="J809">
        <v>240000</v>
      </c>
      <c r="K809" t="s">
        <v>1491</v>
      </c>
      <c r="L809" t="s">
        <v>5502</v>
      </c>
      <c r="M809" t="s">
        <v>5503</v>
      </c>
      <c r="N809" t="s">
        <v>39</v>
      </c>
      <c r="O809">
        <v>13000000</v>
      </c>
      <c r="P809">
        <v>53424681</v>
      </c>
      <c r="Q809" t="s">
        <v>5504</v>
      </c>
      <c r="R809">
        <v>102</v>
      </c>
    </row>
    <row r="810" spans="1:18" x14ac:dyDescent="0.35">
      <c r="A810" t="s">
        <v>5497</v>
      </c>
      <c r="B810" t="s">
        <v>5498</v>
      </c>
      <c r="C810" t="s">
        <v>5499</v>
      </c>
      <c r="D810" t="s">
        <v>5500</v>
      </c>
      <c r="E810">
        <v>0.85714285714285698</v>
      </c>
      <c r="F810" t="s">
        <v>22</v>
      </c>
      <c r="G810" t="s">
        <v>66</v>
      </c>
      <c r="H810">
        <v>2014</v>
      </c>
      <c r="I810" t="s">
        <v>5505</v>
      </c>
      <c r="J810">
        <v>219000</v>
      </c>
      <c r="K810" t="s">
        <v>5506</v>
      </c>
      <c r="L810" t="s">
        <v>5507</v>
      </c>
      <c r="M810" t="s">
        <v>5508</v>
      </c>
      <c r="N810" t="s">
        <v>39</v>
      </c>
      <c r="O810">
        <v>100000000</v>
      </c>
      <c r="P810">
        <v>242688965</v>
      </c>
      <c r="Q810" t="s">
        <v>491</v>
      </c>
      <c r="R810">
        <v>117</v>
      </c>
    </row>
    <row r="811" spans="1:18" x14ac:dyDescent="0.35">
      <c r="A811" t="s">
        <v>5509</v>
      </c>
      <c r="B811" t="s">
        <v>5510</v>
      </c>
      <c r="C811" t="s">
        <v>5511</v>
      </c>
      <c r="D811" t="s">
        <v>5512</v>
      </c>
      <c r="E811">
        <v>0.75</v>
      </c>
      <c r="F811" t="s">
        <v>34</v>
      </c>
      <c r="G811" t="s">
        <v>66</v>
      </c>
      <c r="H811">
        <v>2014</v>
      </c>
      <c r="I811" t="s">
        <v>5513</v>
      </c>
      <c r="J811">
        <v>354000</v>
      </c>
      <c r="K811" t="s">
        <v>5514</v>
      </c>
      <c r="L811" t="s">
        <v>5515</v>
      </c>
      <c r="M811" t="s">
        <v>1510</v>
      </c>
      <c r="N811" t="s">
        <v>39</v>
      </c>
      <c r="O811">
        <v>50000000</v>
      </c>
      <c r="P811">
        <v>331333876</v>
      </c>
      <c r="Q811" t="s">
        <v>51</v>
      </c>
      <c r="R811">
        <v>112</v>
      </c>
    </row>
    <row r="812" spans="1:18" x14ac:dyDescent="0.35">
      <c r="A812" t="s">
        <v>5516</v>
      </c>
      <c r="B812" t="s">
        <v>5517</v>
      </c>
      <c r="C812" t="s">
        <v>5518</v>
      </c>
      <c r="D812" t="s">
        <v>5519</v>
      </c>
      <c r="E812">
        <v>0.74157303370786498</v>
      </c>
      <c r="F812" t="s">
        <v>22</v>
      </c>
      <c r="G812" t="s">
        <v>66</v>
      </c>
      <c r="H812">
        <v>2014</v>
      </c>
      <c r="I812" t="s">
        <v>5520</v>
      </c>
      <c r="J812">
        <v>419000</v>
      </c>
      <c r="K812" t="s">
        <v>2336</v>
      </c>
      <c r="L812" t="s">
        <v>5521</v>
      </c>
      <c r="M812" t="s">
        <v>3947</v>
      </c>
      <c r="N812" t="s">
        <v>39</v>
      </c>
      <c r="O812">
        <v>170000000</v>
      </c>
      <c r="P812">
        <v>710644566</v>
      </c>
      <c r="Q812" t="s">
        <v>5522</v>
      </c>
      <c r="R812">
        <v>130</v>
      </c>
    </row>
    <row r="813" spans="1:18" x14ac:dyDescent="0.35">
      <c r="A813" t="s">
        <v>5523</v>
      </c>
      <c r="B813" t="s">
        <v>5524</v>
      </c>
      <c r="C813" t="s">
        <v>5525</v>
      </c>
      <c r="D813" t="s">
        <v>5526</v>
      </c>
      <c r="E813">
        <v>0.56321839080459701</v>
      </c>
      <c r="F813" t="s">
        <v>34</v>
      </c>
      <c r="G813" t="s">
        <v>66</v>
      </c>
      <c r="H813">
        <v>2014</v>
      </c>
      <c r="I813" t="s">
        <v>5527</v>
      </c>
      <c r="J813">
        <v>155000</v>
      </c>
      <c r="K813" t="s">
        <v>93</v>
      </c>
      <c r="L813" t="s">
        <v>93</v>
      </c>
      <c r="M813" t="s">
        <v>94</v>
      </c>
      <c r="N813" t="s">
        <v>39</v>
      </c>
      <c r="O813">
        <v>65000000</v>
      </c>
      <c r="P813">
        <v>39407616</v>
      </c>
      <c r="Q813" t="s">
        <v>5201</v>
      </c>
      <c r="R813">
        <v>102</v>
      </c>
    </row>
    <row r="814" spans="1:18" x14ac:dyDescent="0.35">
      <c r="A814" t="s">
        <v>5528</v>
      </c>
      <c r="B814" t="s">
        <v>5529</v>
      </c>
      <c r="C814" t="s">
        <v>5530</v>
      </c>
      <c r="D814" t="s">
        <v>5531</v>
      </c>
      <c r="E814">
        <v>0.54961832061068705</v>
      </c>
      <c r="F814" t="s">
        <v>22</v>
      </c>
      <c r="G814" t="s">
        <v>66</v>
      </c>
      <c r="H814">
        <v>2014</v>
      </c>
      <c r="I814" t="s">
        <v>5454</v>
      </c>
      <c r="J814">
        <v>41000</v>
      </c>
      <c r="K814" t="s">
        <v>5532</v>
      </c>
      <c r="L814" t="s">
        <v>441</v>
      </c>
      <c r="M814" t="s">
        <v>425</v>
      </c>
      <c r="N814" t="s">
        <v>50</v>
      </c>
      <c r="O814">
        <v>28000000</v>
      </c>
      <c r="P814">
        <v>71416730</v>
      </c>
      <c r="Q814" t="s">
        <v>3866</v>
      </c>
      <c r="R814">
        <v>90</v>
      </c>
    </row>
    <row r="815" spans="1:18" x14ac:dyDescent="0.35">
      <c r="A815" t="s">
        <v>5533</v>
      </c>
      <c r="B815" t="s">
        <v>5534</v>
      </c>
      <c r="C815" t="s">
        <v>5535</v>
      </c>
      <c r="D815" t="s">
        <v>5536</v>
      </c>
      <c r="E815">
        <v>0.60869565217391297</v>
      </c>
      <c r="F815" t="s">
        <v>22</v>
      </c>
      <c r="G815" t="s">
        <v>66</v>
      </c>
      <c r="H815">
        <v>2014</v>
      </c>
      <c r="I815" t="s">
        <v>5537</v>
      </c>
      <c r="J815">
        <v>53000</v>
      </c>
      <c r="K815" t="s">
        <v>683</v>
      </c>
      <c r="L815" t="s">
        <v>5538</v>
      </c>
      <c r="M815" t="s">
        <v>5539</v>
      </c>
      <c r="N815" t="s">
        <v>39</v>
      </c>
      <c r="O815">
        <v>30000000</v>
      </c>
      <c r="P815">
        <v>15642346</v>
      </c>
      <c r="Q815" t="s">
        <v>5540</v>
      </c>
      <c r="R815">
        <v>104</v>
      </c>
    </row>
    <row r="816" spans="1:18" x14ac:dyDescent="0.35">
      <c r="A816" t="s">
        <v>5541</v>
      </c>
      <c r="B816" t="s">
        <v>5542</v>
      </c>
      <c r="C816" t="s">
        <v>5543</v>
      </c>
      <c r="D816" t="s">
        <v>5544</v>
      </c>
      <c r="E816">
        <v>0.65</v>
      </c>
      <c r="F816" t="s">
        <v>22</v>
      </c>
      <c r="G816" t="s">
        <v>35</v>
      </c>
      <c r="H816">
        <v>2014</v>
      </c>
      <c r="I816" t="s">
        <v>5537</v>
      </c>
      <c r="J816">
        <v>127000</v>
      </c>
      <c r="K816" t="s">
        <v>1975</v>
      </c>
      <c r="L816" t="s">
        <v>1975</v>
      </c>
      <c r="M816" t="s">
        <v>1975</v>
      </c>
      <c r="N816" t="s">
        <v>39</v>
      </c>
      <c r="O816">
        <v>70000000</v>
      </c>
      <c r="P816">
        <v>156706638</v>
      </c>
      <c r="Q816" t="s">
        <v>51</v>
      </c>
      <c r="R816">
        <v>118</v>
      </c>
    </row>
    <row r="817" spans="1:18" x14ac:dyDescent="0.35">
      <c r="A817" t="s">
        <v>5545</v>
      </c>
      <c r="B817" t="s">
        <v>5546</v>
      </c>
      <c r="C817" t="s">
        <v>5547</v>
      </c>
      <c r="D817" t="s">
        <v>5548</v>
      </c>
      <c r="E817">
        <v>0.5</v>
      </c>
      <c r="F817" t="s">
        <v>34</v>
      </c>
      <c r="G817" t="s">
        <v>45</v>
      </c>
      <c r="H817">
        <v>2014</v>
      </c>
      <c r="I817" t="s">
        <v>5413</v>
      </c>
      <c r="J817">
        <v>25000</v>
      </c>
      <c r="K817" t="s">
        <v>5549</v>
      </c>
      <c r="L817" t="s">
        <v>5550</v>
      </c>
      <c r="M817" t="s">
        <v>5551</v>
      </c>
      <c r="N817" t="s">
        <v>39</v>
      </c>
      <c r="O817">
        <v>1000000</v>
      </c>
      <c r="P817">
        <v>24343</v>
      </c>
      <c r="Q817" t="s">
        <v>5552</v>
      </c>
      <c r="R817">
        <v>87</v>
      </c>
    </row>
    <row r="818" spans="1:18" x14ac:dyDescent="0.35">
      <c r="A818" t="s">
        <v>5553</v>
      </c>
      <c r="B818" t="s">
        <v>5554</v>
      </c>
      <c r="C818" t="s">
        <v>5555</v>
      </c>
      <c r="D818" t="s">
        <v>5556</v>
      </c>
      <c r="E818">
        <v>0.625</v>
      </c>
      <c r="F818" t="s">
        <v>22</v>
      </c>
      <c r="G818" t="s">
        <v>35</v>
      </c>
      <c r="H818">
        <v>2014</v>
      </c>
      <c r="I818" t="s">
        <v>5557</v>
      </c>
      <c r="J818">
        <v>131000</v>
      </c>
      <c r="K818" t="s">
        <v>2024</v>
      </c>
      <c r="L818" t="s">
        <v>2413</v>
      </c>
      <c r="M818" t="s">
        <v>665</v>
      </c>
      <c r="N818" t="s">
        <v>39</v>
      </c>
      <c r="O818">
        <v>40000000</v>
      </c>
      <c r="P818">
        <v>169837010</v>
      </c>
      <c r="Q818" t="s">
        <v>40</v>
      </c>
      <c r="R818">
        <v>109</v>
      </c>
    </row>
    <row r="819" spans="1:18" x14ac:dyDescent="0.35">
      <c r="A819" t="s">
        <v>5558</v>
      </c>
      <c r="B819" t="s">
        <v>5559</v>
      </c>
      <c r="C819" t="s">
        <v>5560</v>
      </c>
      <c r="D819" t="s">
        <v>4062</v>
      </c>
      <c r="E819">
        <v>0.82608695652173902</v>
      </c>
      <c r="F819" t="s">
        <v>22</v>
      </c>
      <c r="G819" t="s">
        <v>35</v>
      </c>
      <c r="H819">
        <v>2014</v>
      </c>
      <c r="I819" t="s">
        <v>5561</v>
      </c>
      <c r="J819">
        <v>54000</v>
      </c>
      <c r="K819" t="s">
        <v>3747</v>
      </c>
      <c r="L819" t="s">
        <v>5562</v>
      </c>
      <c r="M819" t="s">
        <v>3747</v>
      </c>
      <c r="N819" t="s">
        <v>39</v>
      </c>
      <c r="P819">
        <v>462875</v>
      </c>
      <c r="Q819" t="s">
        <v>5563</v>
      </c>
      <c r="R819">
        <v>95</v>
      </c>
    </row>
    <row r="820" spans="1:18" x14ac:dyDescent="0.35">
      <c r="A820" t="s">
        <v>5564</v>
      </c>
      <c r="B820" t="s">
        <v>5565</v>
      </c>
      <c r="C820" t="s">
        <v>5566</v>
      </c>
      <c r="D820" t="s">
        <v>5567</v>
      </c>
      <c r="E820">
        <v>0.66666666666666596</v>
      </c>
      <c r="F820" t="s">
        <v>56</v>
      </c>
      <c r="G820" t="s">
        <v>406</v>
      </c>
      <c r="H820">
        <v>2014</v>
      </c>
      <c r="I820" t="s">
        <v>5513</v>
      </c>
      <c r="J820">
        <v>313000</v>
      </c>
      <c r="K820" t="s">
        <v>5568</v>
      </c>
      <c r="L820" t="s">
        <v>5568</v>
      </c>
      <c r="M820" t="s">
        <v>5569</v>
      </c>
      <c r="N820" t="s">
        <v>39</v>
      </c>
      <c r="O820">
        <v>145000000</v>
      </c>
      <c r="P820">
        <v>621537519</v>
      </c>
      <c r="Q820" t="s">
        <v>2018</v>
      </c>
      <c r="R820">
        <v>102</v>
      </c>
    </row>
    <row r="821" spans="1:18" x14ac:dyDescent="0.35">
      <c r="A821" t="s">
        <v>5570</v>
      </c>
      <c r="B821" t="s">
        <v>5571</v>
      </c>
      <c r="C821" t="s">
        <v>5572</v>
      </c>
      <c r="D821" t="s">
        <v>5573</v>
      </c>
      <c r="E821">
        <v>0.69444444444444398</v>
      </c>
      <c r="F821" t="s">
        <v>22</v>
      </c>
      <c r="G821" t="s">
        <v>66</v>
      </c>
      <c r="H821">
        <v>2014</v>
      </c>
      <c r="I821" t="s">
        <v>5042</v>
      </c>
      <c r="J821">
        <v>246000</v>
      </c>
      <c r="K821" t="s">
        <v>1380</v>
      </c>
      <c r="L821" t="s">
        <v>1380</v>
      </c>
      <c r="M821" t="s">
        <v>520</v>
      </c>
      <c r="N821" t="s">
        <v>39</v>
      </c>
      <c r="O821">
        <v>125000000</v>
      </c>
      <c r="P821">
        <v>359200044</v>
      </c>
      <c r="Q821" t="s">
        <v>121</v>
      </c>
      <c r="R821">
        <v>138</v>
      </c>
    </row>
    <row r="822" spans="1:18" x14ac:dyDescent="0.35">
      <c r="A822" t="s">
        <v>5574</v>
      </c>
      <c r="B822" t="s">
        <v>5575</v>
      </c>
      <c r="C822" t="s">
        <v>5576</v>
      </c>
      <c r="D822" t="s">
        <v>5577</v>
      </c>
      <c r="E822">
        <v>0.59230769230769198</v>
      </c>
      <c r="F822" t="s">
        <v>34</v>
      </c>
      <c r="G822" t="s">
        <v>66</v>
      </c>
      <c r="H822">
        <v>2014</v>
      </c>
      <c r="I822" t="s">
        <v>5188</v>
      </c>
      <c r="J822">
        <v>115000</v>
      </c>
      <c r="K822" t="s">
        <v>2558</v>
      </c>
      <c r="L822" t="s">
        <v>5578</v>
      </c>
      <c r="M822" t="s">
        <v>3930</v>
      </c>
      <c r="N822" t="s">
        <v>39</v>
      </c>
      <c r="O822">
        <v>28000000</v>
      </c>
      <c r="P822">
        <v>58834384</v>
      </c>
      <c r="Q822" t="s">
        <v>5579</v>
      </c>
      <c r="R822">
        <v>114</v>
      </c>
    </row>
    <row r="823" spans="1:18" x14ac:dyDescent="0.35">
      <c r="A823" t="s">
        <v>5580</v>
      </c>
      <c r="B823" t="s">
        <v>5581</v>
      </c>
      <c r="C823" t="s">
        <v>5582</v>
      </c>
      <c r="D823" t="s">
        <v>5583</v>
      </c>
      <c r="E823">
        <v>0.69105691056910501</v>
      </c>
      <c r="F823" t="s">
        <v>22</v>
      </c>
      <c r="G823" t="s">
        <v>66</v>
      </c>
      <c r="H823">
        <v>2014</v>
      </c>
      <c r="I823" t="s">
        <v>5584</v>
      </c>
      <c r="J823">
        <v>165000</v>
      </c>
      <c r="K823" t="s">
        <v>5585</v>
      </c>
      <c r="L823" t="s">
        <v>5586</v>
      </c>
      <c r="M823" t="s">
        <v>5587</v>
      </c>
      <c r="N823" t="s">
        <v>39</v>
      </c>
      <c r="O823">
        <v>66000000</v>
      </c>
      <c r="P823">
        <v>203277636</v>
      </c>
      <c r="Q823" t="s">
        <v>216</v>
      </c>
      <c r="R823">
        <v>132</v>
      </c>
    </row>
    <row r="824" spans="1:18" x14ac:dyDescent="0.35">
      <c r="A824" t="s">
        <v>5588</v>
      </c>
      <c r="B824" t="s">
        <v>5589</v>
      </c>
      <c r="C824" t="s">
        <v>5590</v>
      </c>
      <c r="D824" t="s">
        <v>5591</v>
      </c>
      <c r="E824">
        <v>0.56024096385542099</v>
      </c>
      <c r="F824" t="s">
        <v>22</v>
      </c>
      <c r="G824" t="s">
        <v>66</v>
      </c>
      <c r="H824">
        <v>2014</v>
      </c>
      <c r="I824" t="s">
        <v>5592</v>
      </c>
      <c r="J824">
        <v>74000</v>
      </c>
      <c r="K824" t="s">
        <v>5593</v>
      </c>
      <c r="L824" t="s">
        <v>1300</v>
      </c>
      <c r="M824" t="s">
        <v>5594</v>
      </c>
      <c r="N824" t="s">
        <v>39</v>
      </c>
      <c r="O824">
        <v>95000000</v>
      </c>
      <c r="P824">
        <v>114178613</v>
      </c>
      <c r="Q824" t="s">
        <v>5595</v>
      </c>
      <c r="R824">
        <v>102</v>
      </c>
    </row>
    <row r="825" spans="1:18" x14ac:dyDescent="0.35">
      <c r="A825" t="s">
        <v>5596</v>
      </c>
      <c r="B825" t="s">
        <v>5597</v>
      </c>
      <c r="C825" t="s">
        <v>5598</v>
      </c>
      <c r="D825" t="s">
        <v>5599</v>
      </c>
      <c r="E825">
        <v>0.689393939393939</v>
      </c>
      <c r="F825" t="s">
        <v>22</v>
      </c>
      <c r="G825" t="s">
        <v>66</v>
      </c>
      <c r="H825">
        <v>2014</v>
      </c>
      <c r="I825" t="s">
        <v>5600</v>
      </c>
      <c r="J825">
        <v>162000</v>
      </c>
      <c r="K825" t="s">
        <v>127</v>
      </c>
      <c r="L825" t="s">
        <v>1337</v>
      </c>
      <c r="M825" t="s">
        <v>70</v>
      </c>
      <c r="N825" t="s">
        <v>28</v>
      </c>
      <c r="O825">
        <v>140000000</v>
      </c>
      <c r="P825">
        <v>268175631</v>
      </c>
      <c r="Q825" t="s">
        <v>5522</v>
      </c>
      <c r="R825">
        <v>150</v>
      </c>
    </row>
    <row r="826" spans="1:18" x14ac:dyDescent="0.35">
      <c r="A826" t="s">
        <v>5601</v>
      </c>
      <c r="B826" t="s">
        <v>5602</v>
      </c>
      <c r="C826" t="s">
        <v>5603</v>
      </c>
      <c r="D826" t="s">
        <v>5604</v>
      </c>
      <c r="E826">
        <v>0.71250000000000002</v>
      </c>
      <c r="F826" t="s">
        <v>34</v>
      </c>
      <c r="G826" t="s">
        <v>35</v>
      </c>
      <c r="H826">
        <v>2014</v>
      </c>
      <c r="I826" t="s">
        <v>5200</v>
      </c>
      <c r="J826">
        <v>181000</v>
      </c>
      <c r="K826" t="s">
        <v>5605</v>
      </c>
      <c r="L826" t="s">
        <v>5605</v>
      </c>
      <c r="M826" t="s">
        <v>5605</v>
      </c>
      <c r="N826" t="s">
        <v>39</v>
      </c>
      <c r="O826">
        <v>40000000</v>
      </c>
      <c r="P826">
        <v>87189756</v>
      </c>
      <c r="Q826" t="s">
        <v>5606</v>
      </c>
      <c r="R826">
        <v>116</v>
      </c>
    </row>
    <row r="827" spans="1:18" x14ac:dyDescent="0.35">
      <c r="A827" t="s">
        <v>5607</v>
      </c>
      <c r="B827" t="s">
        <v>5608</v>
      </c>
      <c r="C827" t="s">
        <v>5609</v>
      </c>
      <c r="D827" t="s">
        <v>1915</v>
      </c>
      <c r="E827">
        <v>0.59171597633136097</v>
      </c>
      <c r="F827" t="s">
        <v>22</v>
      </c>
      <c r="G827" t="s">
        <v>45</v>
      </c>
      <c r="H827">
        <v>2014</v>
      </c>
      <c r="I827" t="s">
        <v>5220</v>
      </c>
      <c r="J827">
        <v>68000</v>
      </c>
      <c r="K827" t="s">
        <v>4618</v>
      </c>
      <c r="L827" t="s">
        <v>5610</v>
      </c>
      <c r="M827" t="s">
        <v>5611</v>
      </c>
      <c r="N827" t="s">
        <v>39</v>
      </c>
      <c r="O827">
        <v>26000000</v>
      </c>
      <c r="P827">
        <v>38609668</v>
      </c>
      <c r="Q827" t="s">
        <v>5612</v>
      </c>
      <c r="R827">
        <v>118</v>
      </c>
    </row>
    <row r="828" spans="1:18" x14ac:dyDescent="0.35">
      <c r="A828" t="s">
        <v>5613</v>
      </c>
      <c r="B828" t="s">
        <v>5614</v>
      </c>
      <c r="C828" t="s">
        <v>5615</v>
      </c>
      <c r="D828" t="s">
        <v>5616</v>
      </c>
      <c r="E828">
        <v>0.72023809523809501</v>
      </c>
      <c r="F828" t="s">
        <v>34</v>
      </c>
      <c r="G828" t="s">
        <v>35</v>
      </c>
      <c r="H828">
        <v>2015</v>
      </c>
      <c r="I828" t="s">
        <v>5617</v>
      </c>
      <c r="J828">
        <v>93000</v>
      </c>
      <c r="K828" t="s">
        <v>3066</v>
      </c>
      <c r="L828" t="s">
        <v>5618</v>
      </c>
      <c r="M828" t="s">
        <v>86</v>
      </c>
      <c r="N828" t="s">
        <v>39</v>
      </c>
      <c r="O828">
        <v>10000000</v>
      </c>
      <c r="P828">
        <v>4366460</v>
      </c>
      <c r="Q828" t="s">
        <v>5619</v>
      </c>
      <c r="R828">
        <v>101</v>
      </c>
    </row>
    <row r="829" spans="1:18" x14ac:dyDescent="0.35">
      <c r="A829" t="s">
        <v>5620</v>
      </c>
      <c r="B829" t="s">
        <v>5621</v>
      </c>
      <c r="C829" t="s">
        <v>5622</v>
      </c>
      <c r="D829" t="s">
        <v>5623</v>
      </c>
      <c r="E829">
        <v>0.69629629629629597</v>
      </c>
      <c r="F829" t="s">
        <v>22</v>
      </c>
      <c r="G829" t="s">
        <v>35</v>
      </c>
      <c r="H829">
        <v>2015</v>
      </c>
      <c r="I829" t="s">
        <v>5624</v>
      </c>
      <c r="J829">
        <v>112000</v>
      </c>
      <c r="K829" t="s">
        <v>2413</v>
      </c>
      <c r="L829" t="s">
        <v>5625</v>
      </c>
      <c r="M829" t="s">
        <v>1191</v>
      </c>
      <c r="N829" t="s">
        <v>39</v>
      </c>
      <c r="O829">
        <v>50000000</v>
      </c>
      <c r="P829">
        <v>242786137</v>
      </c>
      <c r="Q829" t="s">
        <v>121</v>
      </c>
      <c r="R829">
        <v>96</v>
      </c>
    </row>
    <row r="830" spans="1:18" x14ac:dyDescent="0.35">
      <c r="A830" t="s">
        <v>5626</v>
      </c>
      <c r="B830" t="s">
        <v>5627</v>
      </c>
      <c r="C830" t="s">
        <v>5628</v>
      </c>
      <c r="D830" t="s">
        <v>5629</v>
      </c>
      <c r="E830">
        <v>0.79569892473118198</v>
      </c>
      <c r="F830" t="s">
        <v>34</v>
      </c>
      <c r="G830" t="s">
        <v>66</v>
      </c>
      <c r="H830">
        <v>2015</v>
      </c>
      <c r="I830" t="s">
        <v>5617</v>
      </c>
      <c r="J830">
        <v>52000</v>
      </c>
      <c r="K830" t="s">
        <v>5630</v>
      </c>
      <c r="L830" t="s">
        <v>5631</v>
      </c>
      <c r="M830" t="s">
        <v>5338</v>
      </c>
      <c r="N830" t="s">
        <v>39</v>
      </c>
      <c r="O830">
        <v>8000000</v>
      </c>
      <c r="P830">
        <v>607595</v>
      </c>
      <c r="Q830" t="s">
        <v>5632</v>
      </c>
      <c r="R830">
        <v>95</v>
      </c>
    </row>
    <row r="831" spans="1:18" x14ac:dyDescent="0.35">
      <c r="A831" t="s">
        <v>5633</v>
      </c>
      <c r="B831" t="s">
        <v>5634</v>
      </c>
      <c r="C831" t="s">
        <v>5635</v>
      </c>
      <c r="D831" t="s">
        <v>5636</v>
      </c>
      <c r="E831">
        <v>0.60747663551401798</v>
      </c>
      <c r="F831" t="s">
        <v>34</v>
      </c>
      <c r="G831" t="s">
        <v>35</v>
      </c>
      <c r="H831">
        <v>2015</v>
      </c>
      <c r="I831" t="s">
        <v>5637</v>
      </c>
      <c r="J831">
        <v>53000</v>
      </c>
      <c r="K831" t="s">
        <v>5638</v>
      </c>
      <c r="L831" t="s">
        <v>5639</v>
      </c>
      <c r="M831" t="s">
        <v>1510</v>
      </c>
      <c r="N831" t="s">
        <v>39</v>
      </c>
      <c r="O831">
        <v>14800000</v>
      </c>
      <c r="P831">
        <v>117813057</v>
      </c>
      <c r="Q831" t="s">
        <v>29</v>
      </c>
      <c r="R831">
        <v>115</v>
      </c>
    </row>
    <row r="832" spans="1:18" x14ac:dyDescent="0.35">
      <c r="A832" t="s">
        <v>5640</v>
      </c>
      <c r="B832" t="s">
        <v>5641</v>
      </c>
      <c r="C832" t="s">
        <v>5642</v>
      </c>
      <c r="D832" t="s">
        <v>5643</v>
      </c>
      <c r="E832">
        <v>0.74509803921568596</v>
      </c>
      <c r="F832" t="s">
        <v>22</v>
      </c>
      <c r="G832" t="s">
        <v>35</v>
      </c>
      <c r="H832">
        <v>2015</v>
      </c>
      <c r="I832" t="s">
        <v>5644</v>
      </c>
      <c r="J832">
        <v>87000</v>
      </c>
      <c r="K832" t="s">
        <v>5645</v>
      </c>
      <c r="L832" t="s">
        <v>5646</v>
      </c>
      <c r="M832" t="s">
        <v>5647</v>
      </c>
      <c r="N832" t="s">
        <v>39</v>
      </c>
      <c r="O832">
        <v>8500000</v>
      </c>
      <c r="P832">
        <v>43709744</v>
      </c>
      <c r="Q832" t="s">
        <v>3642</v>
      </c>
      <c r="R832">
        <v>101</v>
      </c>
    </row>
    <row r="833" spans="1:18" x14ac:dyDescent="0.35">
      <c r="A833" t="s">
        <v>5648</v>
      </c>
      <c r="B833" t="s">
        <v>5649</v>
      </c>
      <c r="C833" t="s">
        <v>5650</v>
      </c>
      <c r="D833" t="s">
        <v>5651</v>
      </c>
      <c r="E833">
        <v>0.67515923566878899</v>
      </c>
      <c r="F833" t="s">
        <v>34</v>
      </c>
      <c r="G833" t="s">
        <v>320</v>
      </c>
      <c r="H833">
        <v>2015</v>
      </c>
      <c r="I833" t="s">
        <v>5652</v>
      </c>
      <c r="J833">
        <v>78000</v>
      </c>
      <c r="K833" t="s">
        <v>4517</v>
      </c>
      <c r="L833" t="s">
        <v>5653</v>
      </c>
      <c r="M833" t="s">
        <v>5654</v>
      </c>
      <c r="N833" t="s">
        <v>39</v>
      </c>
      <c r="O833">
        <v>15000000</v>
      </c>
      <c r="P833">
        <v>11430025</v>
      </c>
      <c r="Q833" t="s">
        <v>5655</v>
      </c>
      <c r="R833">
        <v>124</v>
      </c>
    </row>
    <row r="834" spans="1:18" x14ac:dyDescent="0.35">
      <c r="A834" t="s">
        <v>5656</v>
      </c>
      <c r="B834" t="s">
        <v>5657</v>
      </c>
      <c r="C834" t="s">
        <v>5658</v>
      </c>
      <c r="D834" t="s">
        <v>5659</v>
      </c>
      <c r="E834">
        <v>0.62189054726368098</v>
      </c>
      <c r="F834" t="s">
        <v>34</v>
      </c>
      <c r="G834" t="s">
        <v>45</v>
      </c>
      <c r="H834">
        <v>2015</v>
      </c>
      <c r="I834" t="s">
        <v>5660</v>
      </c>
      <c r="J834">
        <v>26000</v>
      </c>
      <c r="K834" t="s">
        <v>552</v>
      </c>
      <c r="L834" t="s">
        <v>552</v>
      </c>
      <c r="M834" t="s">
        <v>70</v>
      </c>
      <c r="N834" t="s">
        <v>39</v>
      </c>
      <c r="P834">
        <v>1026288</v>
      </c>
      <c r="Q834" t="s">
        <v>5661</v>
      </c>
      <c r="R834">
        <v>118</v>
      </c>
    </row>
    <row r="835" spans="1:18" x14ac:dyDescent="0.35">
      <c r="A835" t="s">
        <v>5662</v>
      </c>
      <c r="B835" t="s">
        <v>5663</v>
      </c>
      <c r="C835" t="s">
        <v>5664</v>
      </c>
      <c r="D835" t="s">
        <v>5665</v>
      </c>
      <c r="E835">
        <v>0.52380952380952295</v>
      </c>
      <c r="F835" t="s">
        <v>34</v>
      </c>
      <c r="G835" t="s">
        <v>320</v>
      </c>
      <c r="H835">
        <v>2015</v>
      </c>
      <c r="I835" t="s">
        <v>5666</v>
      </c>
      <c r="J835">
        <v>40000</v>
      </c>
      <c r="K835" t="s">
        <v>5667</v>
      </c>
      <c r="L835" t="s">
        <v>5668</v>
      </c>
      <c r="M835" t="s">
        <v>5669</v>
      </c>
      <c r="N835" t="s">
        <v>39</v>
      </c>
      <c r="P835">
        <v>663114</v>
      </c>
      <c r="Q835" t="s">
        <v>5670</v>
      </c>
      <c r="R835">
        <v>122</v>
      </c>
    </row>
    <row r="836" spans="1:18" x14ac:dyDescent="0.35">
      <c r="A836" t="s">
        <v>5671</v>
      </c>
      <c r="B836" t="s">
        <v>5672</v>
      </c>
      <c r="C836" t="s">
        <v>5673</v>
      </c>
      <c r="D836" t="s">
        <v>5674</v>
      </c>
      <c r="E836">
        <v>0.886075949367088</v>
      </c>
      <c r="F836" t="s">
        <v>22</v>
      </c>
      <c r="G836" t="s">
        <v>45</v>
      </c>
      <c r="H836">
        <v>2015</v>
      </c>
      <c r="I836" t="s">
        <v>5675</v>
      </c>
      <c r="J836">
        <v>79000</v>
      </c>
      <c r="K836" t="s">
        <v>3203</v>
      </c>
      <c r="L836" t="s">
        <v>5610</v>
      </c>
      <c r="M836" t="s">
        <v>5676</v>
      </c>
      <c r="N836" t="s">
        <v>39</v>
      </c>
      <c r="O836">
        <v>34000000</v>
      </c>
      <c r="P836">
        <v>62944815</v>
      </c>
      <c r="Q836" t="s">
        <v>324</v>
      </c>
      <c r="R836">
        <v>123</v>
      </c>
    </row>
    <row r="837" spans="1:18" x14ac:dyDescent="0.35">
      <c r="A837" t="s">
        <v>5677</v>
      </c>
      <c r="B837" t="s">
        <v>5678</v>
      </c>
      <c r="C837" t="s">
        <v>5679</v>
      </c>
      <c r="D837" t="s">
        <v>5680</v>
      </c>
      <c r="E837">
        <v>0.75</v>
      </c>
      <c r="F837" t="s">
        <v>22</v>
      </c>
      <c r="G837" t="s">
        <v>45</v>
      </c>
      <c r="H837">
        <v>2015</v>
      </c>
      <c r="I837" t="s">
        <v>5681</v>
      </c>
      <c r="J837">
        <v>54000</v>
      </c>
      <c r="K837" t="s">
        <v>1443</v>
      </c>
      <c r="L837" t="s">
        <v>5631</v>
      </c>
      <c r="M837" t="s">
        <v>27</v>
      </c>
      <c r="N837" t="s">
        <v>28</v>
      </c>
      <c r="O837">
        <v>65000000</v>
      </c>
      <c r="P837">
        <v>34227298</v>
      </c>
      <c r="Q837" t="s">
        <v>5682</v>
      </c>
      <c r="R837">
        <v>110</v>
      </c>
    </row>
    <row r="838" spans="1:18" x14ac:dyDescent="0.35">
      <c r="A838" t="s">
        <v>5683</v>
      </c>
      <c r="B838" t="s">
        <v>5684</v>
      </c>
      <c r="C838" t="s">
        <v>5685</v>
      </c>
      <c r="D838" t="s">
        <v>5686</v>
      </c>
      <c r="E838">
        <v>0.50359712230215803</v>
      </c>
      <c r="F838" t="s">
        <v>22</v>
      </c>
      <c r="G838" t="s">
        <v>236</v>
      </c>
      <c r="H838">
        <v>2015</v>
      </c>
      <c r="I838" t="s">
        <v>5687</v>
      </c>
      <c r="J838">
        <v>97000</v>
      </c>
      <c r="K838" t="s">
        <v>432</v>
      </c>
      <c r="L838" t="s">
        <v>432</v>
      </c>
      <c r="M838" t="s">
        <v>678</v>
      </c>
      <c r="N838" t="s">
        <v>362</v>
      </c>
      <c r="O838">
        <v>10000000</v>
      </c>
      <c r="P838">
        <v>112983889</v>
      </c>
      <c r="Q838" t="s">
        <v>5688</v>
      </c>
      <c r="R838">
        <v>97</v>
      </c>
    </row>
    <row r="839" spans="1:18" x14ac:dyDescent="0.35">
      <c r="A839" t="s">
        <v>5689</v>
      </c>
      <c r="B839" t="s">
        <v>5690</v>
      </c>
      <c r="C839" t="s">
        <v>5691</v>
      </c>
      <c r="D839" t="s">
        <v>5692</v>
      </c>
      <c r="E839">
        <v>0.71755725190839603</v>
      </c>
      <c r="F839" t="s">
        <v>56</v>
      </c>
      <c r="G839" t="s">
        <v>23</v>
      </c>
      <c r="H839">
        <v>2015</v>
      </c>
      <c r="I839" t="s">
        <v>5693</v>
      </c>
      <c r="J839">
        <v>83000</v>
      </c>
      <c r="K839" t="s">
        <v>5694</v>
      </c>
      <c r="L839" t="s">
        <v>5695</v>
      </c>
      <c r="M839" t="s">
        <v>1359</v>
      </c>
      <c r="N839" t="s">
        <v>39</v>
      </c>
      <c r="O839">
        <v>58000000</v>
      </c>
      <c r="P839">
        <v>158261424</v>
      </c>
      <c r="Q839" t="s">
        <v>5696</v>
      </c>
      <c r="R839">
        <v>103</v>
      </c>
    </row>
    <row r="840" spans="1:18" x14ac:dyDescent="0.35">
      <c r="A840" t="s">
        <v>5697</v>
      </c>
      <c r="B840" t="s">
        <v>5698</v>
      </c>
      <c r="C840" t="s">
        <v>5699</v>
      </c>
      <c r="D840" t="s">
        <v>5700</v>
      </c>
      <c r="E840">
        <v>0.63855421686746905</v>
      </c>
      <c r="F840" t="s">
        <v>22</v>
      </c>
      <c r="G840" t="s">
        <v>35</v>
      </c>
      <c r="H840">
        <v>2015</v>
      </c>
      <c r="I840" t="s">
        <v>5701</v>
      </c>
      <c r="J840">
        <v>64000</v>
      </c>
      <c r="K840" t="s">
        <v>735</v>
      </c>
      <c r="L840" t="s">
        <v>735</v>
      </c>
      <c r="M840" t="s">
        <v>3925</v>
      </c>
      <c r="N840" t="s">
        <v>39</v>
      </c>
      <c r="O840">
        <v>37000000</v>
      </c>
      <c r="P840">
        <v>26250020</v>
      </c>
      <c r="Q840" t="s">
        <v>51</v>
      </c>
      <c r="R840">
        <v>105</v>
      </c>
    </row>
    <row r="841" spans="1:18" x14ac:dyDescent="0.35">
      <c r="A841" t="s">
        <v>5702</v>
      </c>
      <c r="B841" t="s">
        <v>5703</v>
      </c>
      <c r="C841" t="s">
        <v>5704</v>
      </c>
      <c r="D841" t="s">
        <v>5705</v>
      </c>
      <c r="E841">
        <v>0.78260869565217395</v>
      </c>
      <c r="F841" t="s">
        <v>34</v>
      </c>
      <c r="G841" t="s">
        <v>45</v>
      </c>
      <c r="H841">
        <v>2015</v>
      </c>
      <c r="I841" t="s">
        <v>5706</v>
      </c>
      <c r="J841">
        <v>28000</v>
      </c>
      <c r="K841" t="s">
        <v>3350</v>
      </c>
      <c r="L841" t="s">
        <v>5707</v>
      </c>
      <c r="M841" t="s">
        <v>3352</v>
      </c>
      <c r="N841" t="s">
        <v>3173</v>
      </c>
      <c r="P841">
        <v>7545758</v>
      </c>
      <c r="Q841" t="s">
        <v>5708</v>
      </c>
      <c r="R841">
        <v>125</v>
      </c>
    </row>
    <row r="842" spans="1:18" x14ac:dyDescent="0.35">
      <c r="A842" t="s">
        <v>5709</v>
      </c>
      <c r="B842" t="s">
        <v>5710</v>
      </c>
      <c r="C842" t="s">
        <v>5711</v>
      </c>
      <c r="D842" t="s">
        <v>5712</v>
      </c>
      <c r="E842">
        <v>0.66257668711656403</v>
      </c>
      <c r="F842" t="s">
        <v>34</v>
      </c>
      <c r="G842" t="s">
        <v>35</v>
      </c>
      <c r="H842">
        <v>2015</v>
      </c>
      <c r="I842" t="s">
        <v>5309</v>
      </c>
      <c r="J842">
        <v>72000</v>
      </c>
      <c r="K842" t="s">
        <v>5713</v>
      </c>
      <c r="L842" t="s">
        <v>5713</v>
      </c>
      <c r="M842" t="s">
        <v>5714</v>
      </c>
      <c r="N842" t="s">
        <v>39</v>
      </c>
      <c r="O842">
        <v>23000000</v>
      </c>
      <c r="P842">
        <v>79799880</v>
      </c>
      <c r="Q842" t="s">
        <v>5715</v>
      </c>
      <c r="R842">
        <v>101</v>
      </c>
    </row>
    <row r="843" spans="1:18" x14ac:dyDescent="0.35">
      <c r="A843" t="s">
        <v>5716</v>
      </c>
      <c r="B843" t="s">
        <v>5717</v>
      </c>
      <c r="C843" t="s">
        <v>5718</v>
      </c>
      <c r="D843" t="s">
        <v>5719</v>
      </c>
      <c r="E843">
        <v>0.75483870967741895</v>
      </c>
      <c r="F843" t="s">
        <v>34</v>
      </c>
      <c r="G843" t="s">
        <v>35</v>
      </c>
      <c r="H843">
        <v>2015</v>
      </c>
      <c r="I843" t="s">
        <v>5720</v>
      </c>
      <c r="J843">
        <v>64000</v>
      </c>
      <c r="K843" t="s">
        <v>5721</v>
      </c>
      <c r="L843" t="s">
        <v>5722</v>
      </c>
      <c r="M843" t="s">
        <v>5723</v>
      </c>
      <c r="N843" t="s">
        <v>39</v>
      </c>
      <c r="O843">
        <v>30000000</v>
      </c>
      <c r="P843">
        <v>105011053</v>
      </c>
      <c r="Q843" t="s">
        <v>5724</v>
      </c>
      <c r="R843">
        <v>118</v>
      </c>
    </row>
    <row r="844" spans="1:18" x14ac:dyDescent="0.35">
      <c r="A844" t="s">
        <v>5725</v>
      </c>
      <c r="B844" t="s">
        <v>5726</v>
      </c>
      <c r="C844" t="s">
        <v>5727</v>
      </c>
      <c r="D844" t="s">
        <v>5728</v>
      </c>
      <c r="E844">
        <v>0.75257731958762797</v>
      </c>
      <c r="F844" t="s">
        <v>22</v>
      </c>
      <c r="G844" t="s">
        <v>91</v>
      </c>
      <c r="H844">
        <v>2015</v>
      </c>
      <c r="I844" t="s">
        <v>5729</v>
      </c>
      <c r="J844">
        <v>46000</v>
      </c>
      <c r="K844" t="s">
        <v>5730</v>
      </c>
      <c r="L844" t="s">
        <v>5730</v>
      </c>
      <c r="M844" t="s">
        <v>5731</v>
      </c>
      <c r="N844" t="s">
        <v>39</v>
      </c>
      <c r="O844">
        <v>19500000</v>
      </c>
      <c r="P844">
        <v>34854990</v>
      </c>
      <c r="Q844" t="s">
        <v>4306</v>
      </c>
      <c r="R844">
        <v>111</v>
      </c>
    </row>
    <row r="845" spans="1:18" x14ac:dyDescent="0.35">
      <c r="A845" t="s">
        <v>5732</v>
      </c>
      <c r="B845" t="s">
        <v>5733</v>
      </c>
      <c r="C845" t="s">
        <v>5734</v>
      </c>
      <c r="D845" t="s">
        <v>5735</v>
      </c>
      <c r="E845">
        <v>0.75</v>
      </c>
      <c r="F845" t="s">
        <v>34</v>
      </c>
      <c r="G845" t="s">
        <v>35</v>
      </c>
      <c r="H845">
        <v>2015</v>
      </c>
      <c r="I845" t="s">
        <v>172</v>
      </c>
      <c r="J845">
        <v>60000</v>
      </c>
      <c r="K845" t="s">
        <v>230</v>
      </c>
      <c r="L845" t="s">
        <v>230</v>
      </c>
      <c r="M845" t="s">
        <v>323</v>
      </c>
      <c r="N845" t="s">
        <v>39</v>
      </c>
      <c r="O845">
        <v>11000000</v>
      </c>
      <c r="P845">
        <v>27391084</v>
      </c>
      <c r="Q845" t="s">
        <v>5736</v>
      </c>
      <c r="R845">
        <v>95</v>
      </c>
    </row>
    <row r="846" spans="1:18" x14ac:dyDescent="0.35">
      <c r="A846" t="s">
        <v>5737</v>
      </c>
      <c r="B846" t="s">
        <v>5738</v>
      </c>
      <c r="C846" t="s">
        <v>5739</v>
      </c>
      <c r="D846" t="s">
        <v>5740</v>
      </c>
      <c r="E846">
        <v>0.81045751633986896</v>
      </c>
      <c r="F846" t="s">
        <v>34</v>
      </c>
      <c r="G846" t="s">
        <v>66</v>
      </c>
      <c r="H846">
        <v>2015</v>
      </c>
      <c r="I846" t="s">
        <v>5741</v>
      </c>
      <c r="J846">
        <v>53000</v>
      </c>
      <c r="K846" t="s">
        <v>4729</v>
      </c>
      <c r="L846" t="s">
        <v>5742</v>
      </c>
      <c r="M846" t="s">
        <v>442</v>
      </c>
      <c r="N846" t="s">
        <v>39</v>
      </c>
      <c r="O846">
        <v>30000000</v>
      </c>
      <c r="P846">
        <v>6738764</v>
      </c>
      <c r="Q846" t="s">
        <v>1697</v>
      </c>
      <c r="R846">
        <v>92</v>
      </c>
    </row>
    <row r="847" spans="1:18" x14ac:dyDescent="0.35">
      <c r="A847" t="s">
        <v>5743</v>
      </c>
      <c r="B847" t="s">
        <v>5744</v>
      </c>
      <c r="C847" t="s">
        <v>5745</v>
      </c>
      <c r="D847" t="s">
        <v>5746</v>
      </c>
      <c r="E847">
        <v>0.793548387096774</v>
      </c>
      <c r="F847" t="s">
        <v>22</v>
      </c>
      <c r="G847" t="s">
        <v>23</v>
      </c>
      <c r="H847">
        <v>2015</v>
      </c>
      <c r="I847" t="s">
        <v>5747</v>
      </c>
      <c r="J847">
        <v>98000</v>
      </c>
      <c r="K847" t="s">
        <v>5748</v>
      </c>
      <c r="L847" t="s">
        <v>3457</v>
      </c>
      <c r="M847" t="s">
        <v>5749</v>
      </c>
      <c r="N847" t="s">
        <v>39</v>
      </c>
      <c r="O847">
        <v>12000000</v>
      </c>
      <c r="P847">
        <v>85512300</v>
      </c>
      <c r="Q847" t="s">
        <v>324</v>
      </c>
      <c r="R847">
        <v>109</v>
      </c>
    </row>
    <row r="848" spans="1:18" x14ac:dyDescent="0.35">
      <c r="A848" t="s">
        <v>5750</v>
      </c>
      <c r="B848" t="s">
        <v>5751</v>
      </c>
      <c r="C848" t="s">
        <v>5752</v>
      </c>
      <c r="D848" t="s">
        <v>5753</v>
      </c>
      <c r="E848">
        <v>0.837209302325581</v>
      </c>
      <c r="F848" t="s">
        <v>22</v>
      </c>
      <c r="G848" t="s">
        <v>320</v>
      </c>
      <c r="H848">
        <v>2015</v>
      </c>
      <c r="I848" t="s">
        <v>5754</v>
      </c>
      <c r="J848">
        <v>27000</v>
      </c>
      <c r="K848" t="s">
        <v>5755</v>
      </c>
      <c r="L848" t="s">
        <v>5756</v>
      </c>
      <c r="M848" t="s">
        <v>4757</v>
      </c>
      <c r="N848" t="s">
        <v>28</v>
      </c>
      <c r="O848">
        <v>6000000</v>
      </c>
      <c r="P848">
        <v>41387687</v>
      </c>
      <c r="Q848" t="s">
        <v>231</v>
      </c>
      <c r="R848">
        <v>104</v>
      </c>
    </row>
    <row r="849" spans="1:18" x14ac:dyDescent="0.35">
      <c r="A849" t="s">
        <v>5757</v>
      </c>
      <c r="B849" t="s">
        <v>5758</v>
      </c>
      <c r="C849" t="s">
        <v>5759</v>
      </c>
      <c r="D849" t="s">
        <v>5760</v>
      </c>
      <c r="E849">
        <v>0.60818713450292305</v>
      </c>
      <c r="F849" t="s">
        <v>34</v>
      </c>
      <c r="G849" t="s">
        <v>91</v>
      </c>
      <c r="H849">
        <v>2015</v>
      </c>
      <c r="I849" t="s">
        <v>5761</v>
      </c>
      <c r="J849">
        <v>68000</v>
      </c>
      <c r="K849" t="s">
        <v>5762</v>
      </c>
      <c r="L849" t="s">
        <v>5763</v>
      </c>
      <c r="M849" t="s">
        <v>865</v>
      </c>
      <c r="N849" t="s">
        <v>973</v>
      </c>
      <c r="O849">
        <v>50000000</v>
      </c>
      <c r="P849">
        <v>12951093</v>
      </c>
      <c r="Q849" t="s">
        <v>982</v>
      </c>
      <c r="R849">
        <v>137</v>
      </c>
    </row>
    <row r="850" spans="1:18" x14ac:dyDescent="0.35">
      <c r="A850" t="s">
        <v>5764</v>
      </c>
      <c r="B850" t="s">
        <v>5765</v>
      </c>
      <c r="C850" t="s">
        <v>5766</v>
      </c>
      <c r="D850" t="s">
        <v>5767</v>
      </c>
      <c r="E850">
        <v>0.57999999999999996</v>
      </c>
      <c r="F850" t="s">
        <v>34</v>
      </c>
      <c r="G850" t="s">
        <v>66</v>
      </c>
      <c r="H850">
        <v>2015</v>
      </c>
      <c r="I850" t="s">
        <v>5768</v>
      </c>
      <c r="J850">
        <v>35000</v>
      </c>
      <c r="K850" t="s">
        <v>5769</v>
      </c>
      <c r="L850" t="s">
        <v>5770</v>
      </c>
      <c r="M850" t="s">
        <v>5771</v>
      </c>
      <c r="N850" t="s">
        <v>1122</v>
      </c>
      <c r="P850">
        <v>12975143</v>
      </c>
      <c r="Q850" t="s">
        <v>5772</v>
      </c>
      <c r="R850">
        <v>105</v>
      </c>
    </row>
    <row r="851" spans="1:18" x14ac:dyDescent="0.35">
      <c r="A851" t="s">
        <v>5773</v>
      </c>
      <c r="B851" t="s">
        <v>5774</v>
      </c>
      <c r="C851" t="s">
        <v>5775</v>
      </c>
      <c r="D851" t="s">
        <v>5776</v>
      </c>
      <c r="E851">
        <v>0.875</v>
      </c>
      <c r="F851" t="s">
        <v>22</v>
      </c>
      <c r="G851" t="s">
        <v>35</v>
      </c>
      <c r="H851">
        <v>2015</v>
      </c>
      <c r="I851" t="s">
        <v>5777</v>
      </c>
      <c r="J851">
        <v>50000</v>
      </c>
      <c r="K851" t="s">
        <v>5778</v>
      </c>
      <c r="L851" t="s">
        <v>5778</v>
      </c>
      <c r="M851" t="s">
        <v>5779</v>
      </c>
      <c r="N851" t="s">
        <v>2442</v>
      </c>
      <c r="P851">
        <v>30692889</v>
      </c>
      <c r="Q851" t="s">
        <v>5780</v>
      </c>
      <c r="R851">
        <v>116</v>
      </c>
    </row>
    <row r="852" spans="1:18" x14ac:dyDescent="0.35">
      <c r="A852" t="s">
        <v>5781</v>
      </c>
      <c r="B852" t="s">
        <v>5782</v>
      </c>
      <c r="C852" t="s">
        <v>5783</v>
      </c>
      <c r="D852" t="s">
        <v>5784</v>
      </c>
      <c r="E852">
        <v>0.629139072847682</v>
      </c>
      <c r="F852" t="s">
        <v>5785</v>
      </c>
      <c r="G852" t="s">
        <v>45</v>
      </c>
      <c r="H852">
        <v>2015</v>
      </c>
      <c r="I852" t="s">
        <v>5693</v>
      </c>
      <c r="J852">
        <v>76000</v>
      </c>
      <c r="K852" t="s">
        <v>3497</v>
      </c>
      <c r="L852" t="s">
        <v>3497</v>
      </c>
      <c r="M852" t="s">
        <v>5786</v>
      </c>
      <c r="N852" t="s">
        <v>39</v>
      </c>
      <c r="O852">
        <v>6000000</v>
      </c>
      <c r="P852">
        <v>90777</v>
      </c>
      <c r="Q852" t="s">
        <v>5787</v>
      </c>
      <c r="R852">
        <v>137</v>
      </c>
    </row>
    <row r="853" spans="1:18" x14ac:dyDescent="0.35">
      <c r="A853" t="s">
        <v>5788</v>
      </c>
      <c r="B853" t="s">
        <v>5789</v>
      </c>
      <c r="C853" t="s">
        <v>5790</v>
      </c>
      <c r="D853" t="s">
        <v>5791</v>
      </c>
      <c r="E853">
        <v>0.68279569892473102</v>
      </c>
      <c r="F853" t="s">
        <v>22</v>
      </c>
      <c r="G853" t="s">
        <v>35</v>
      </c>
      <c r="H853">
        <v>2015</v>
      </c>
      <c r="I853" t="s">
        <v>5637</v>
      </c>
      <c r="J853">
        <v>126000</v>
      </c>
      <c r="K853" t="s">
        <v>5792</v>
      </c>
      <c r="L853" t="s">
        <v>5793</v>
      </c>
      <c r="M853" t="s">
        <v>5794</v>
      </c>
      <c r="N853" t="s">
        <v>39</v>
      </c>
      <c r="O853">
        <v>8000000</v>
      </c>
      <c r="P853">
        <v>9074749</v>
      </c>
      <c r="Q853" t="s">
        <v>1287</v>
      </c>
      <c r="R853">
        <v>105</v>
      </c>
    </row>
    <row r="854" spans="1:18" x14ac:dyDescent="0.35">
      <c r="A854" t="s">
        <v>5795</v>
      </c>
      <c r="B854" t="s">
        <v>5796</v>
      </c>
      <c r="C854" t="s">
        <v>5797</v>
      </c>
      <c r="D854" t="s">
        <v>5798</v>
      </c>
      <c r="E854">
        <v>0.69142857142857095</v>
      </c>
      <c r="F854" t="s">
        <v>34</v>
      </c>
      <c r="G854" t="s">
        <v>35</v>
      </c>
      <c r="H854">
        <v>2015</v>
      </c>
      <c r="I854" t="s">
        <v>5799</v>
      </c>
      <c r="J854">
        <v>42000</v>
      </c>
      <c r="K854" t="s">
        <v>4685</v>
      </c>
      <c r="L854" t="s">
        <v>4685</v>
      </c>
      <c r="M854" t="s">
        <v>5800</v>
      </c>
      <c r="N854" t="s">
        <v>39</v>
      </c>
      <c r="P854">
        <v>3224947</v>
      </c>
      <c r="Q854" t="s">
        <v>5801</v>
      </c>
      <c r="R854">
        <v>101</v>
      </c>
    </row>
    <row r="855" spans="1:18" x14ac:dyDescent="0.35">
      <c r="A855" t="s">
        <v>5802</v>
      </c>
      <c r="B855" t="s">
        <v>5803</v>
      </c>
      <c r="C855" t="s">
        <v>5804</v>
      </c>
      <c r="D855" t="s">
        <v>3216</v>
      </c>
      <c r="E855">
        <v>0.67701863354037195</v>
      </c>
      <c r="F855" t="s">
        <v>22</v>
      </c>
      <c r="G855" t="s">
        <v>320</v>
      </c>
      <c r="H855">
        <v>2015</v>
      </c>
      <c r="I855" t="s">
        <v>5624</v>
      </c>
      <c r="J855">
        <v>89000</v>
      </c>
      <c r="K855" t="s">
        <v>4947</v>
      </c>
      <c r="L855" t="s">
        <v>4947</v>
      </c>
      <c r="M855" t="s">
        <v>384</v>
      </c>
      <c r="N855" t="s">
        <v>28</v>
      </c>
      <c r="O855">
        <v>35000000</v>
      </c>
      <c r="P855">
        <v>48623572</v>
      </c>
      <c r="Q855" t="s">
        <v>5715</v>
      </c>
      <c r="R855">
        <v>123</v>
      </c>
    </row>
    <row r="856" spans="1:18" x14ac:dyDescent="0.35">
      <c r="A856" t="s">
        <v>5805</v>
      </c>
      <c r="B856" t="s">
        <v>5806</v>
      </c>
      <c r="C856" t="s">
        <v>5807</v>
      </c>
      <c r="D856" t="s">
        <v>5808</v>
      </c>
      <c r="E856">
        <v>0.81818181818181801</v>
      </c>
      <c r="F856" t="s">
        <v>34</v>
      </c>
      <c r="G856" t="s">
        <v>35</v>
      </c>
      <c r="H856">
        <v>2015</v>
      </c>
      <c r="I856" t="s">
        <v>5809</v>
      </c>
      <c r="J856">
        <v>30000</v>
      </c>
      <c r="K856" t="s">
        <v>5810</v>
      </c>
      <c r="L856" t="s">
        <v>5811</v>
      </c>
      <c r="M856" t="s">
        <v>5812</v>
      </c>
      <c r="N856" t="s">
        <v>39</v>
      </c>
      <c r="O856">
        <v>2000000</v>
      </c>
      <c r="P856">
        <v>1775133</v>
      </c>
      <c r="Q856" t="s">
        <v>5813</v>
      </c>
      <c r="R856">
        <v>102</v>
      </c>
    </row>
    <row r="857" spans="1:18" x14ac:dyDescent="0.35">
      <c r="A857" t="s">
        <v>5814</v>
      </c>
      <c r="B857" t="s">
        <v>5815</v>
      </c>
      <c r="C857" t="s">
        <v>5816</v>
      </c>
      <c r="D857" t="s">
        <v>5817</v>
      </c>
      <c r="E857">
        <v>0.66871165644171704</v>
      </c>
      <c r="F857" t="s">
        <v>56</v>
      </c>
      <c r="G857" t="s">
        <v>66</v>
      </c>
      <c r="H857">
        <v>2015</v>
      </c>
      <c r="I857" t="s">
        <v>5818</v>
      </c>
      <c r="J857">
        <v>123000</v>
      </c>
      <c r="K857" t="s">
        <v>1946</v>
      </c>
      <c r="L857" t="s">
        <v>1946</v>
      </c>
      <c r="M857" t="s">
        <v>560</v>
      </c>
      <c r="N857" t="s">
        <v>39</v>
      </c>
      <c r="O857">
        <v>35000000</v>
      </c>
      <c r="P857">
        <v>61181942</v>
      </c>
      <c r="Q857" t="s">
        <v>5819</v>
      </c>
      <c r="R857">
        <v>123</v>
      </c>
    </row>
    <row r="858" spans="1:18" x14ac:dyDescent="0.35">
      <c r="A858" t="s">
        <v>5820</v>
      </c>
      <c r="B858" t="s">
        <v>5821</v>
      </c>
      <c r="C858" t="s">
        <v>5822</v>
      </c>
      <c r="D858" t="s">
        <v>5823</v>
      </c>
      <c r="E858">
        <v>0.75776397515527905</v>
      </c>
      <c r="F858" t="s">
        <v>34</v>
      </c>
      <c r="G858" t="s">
        <v>35</v>
      </c>
      <c r="H858">
        <v>2015</v>
      </c>
      <c r="I858" t="s">
        <v>5824</v>
      </c>
      <c r="J858">
        <v>28000</v>
      </c>
      <c r="K858" t="s">
        <v>4593</v>
      </c>
      <c r="L858" t="s">
        <v>4593</v>
      </c>
      <c r="M858" t="s">
        <v>5825</v>
      </c>
      <c r="N858" t="s">
        <v>39</v>
      </c>
      <c r="O858">
        <v>100000</v>
      </c>
      <c r="P858">
        <v>828874</v>
      </c>
      <c r="Q858" t="s">
        <v>5826</v>
      </c>
      <c r="R858">
        <v>88</v>
      </c>
    </row>
    <row r="859" spans="1:18" x14ac:dyDescent="0.35">
      <c r="A859" t="s">
        <v>5827</v>
      </c>
      <c r="B859" t="s">
        <v>5828</v>
      </c>
      <c r="C859" t="s">
        <v>5829</v>
      </c>
      <c r="D859" t="s">
        <v>5830</v>
      </c>
      <c r="E859">
        <v>0.77142857142857102</v>
      </c>
      <c r="F859" t="s">
        <v>34</v>
      </c>
      <c r="G859" t="s">
        <v>23</v>
      </c>
      <c r="H859">
        <v>2015</v>
      </c>
      <c r="I859" t="s">
        <v>5831</v>
      </c>
      <c r="J859">
        <v>26000</v>
      </c>
      <c r="K859" t="s">
        <v>264</v>
      </c>
      <c r="L859" t="s">
        <v>1286</v>
      </c>
      <c r="M859" t="s">
        <v>3613</v>
      </c>
      <c r="N859" t="s">
        <v>39</v>
      </c>
      <c r="O859">
        <v>8000000</v>
      </c>
      <c r="P859">
        <v>37461274</v>
      </c>
      <c r="Q859" t="s">
        <v>5832</v>
      </c>
      <c r="R859">
        <v>104</v>
      </c>
    </row>
    <row r="860" spans="1:18" x14ac:dyDescent="0.35">
      <c r="A860" t="s">
        <v>5833</v>
      </c>
      <c r="B860" t="s">
        <v>5834</v>
      </c>
      <c r="C860" t="s">
        <v>5835</v>
      </c>
      <c r="D860" t="s">
        <v>5836</v>
      </c>
      <c r="E860">
        <v>0.52121212121212102</v>
      </c>
      <c r="F860" t="s">
        <v>34</v>
      </c>
      <c r="G860" t="s">
        <v>236</v>
      </c>
      <c r="H860">
        <v>2015</v>
      </c>
      <c r="I860" t="s">
        <v>5837</v>
      </c>
      <c r="J860">
        <v>50000</v>
      </c>
      <c r="K860" t="s">
        <v>5838</v>
      </c>
      <c r="L860" t="s">
        <v>583</v>
      </c>
      <c r="M860" t="s">
        <v>5839</v>
      </c>
      <c r="N860" t="s">
        <v>39</v>
      </c>
      <c r="O860">
        <v>10000000</v>
      </c>
      <c r="P860">
        <v>53329150</v>
      </c>
      <c r="Q860" t="s">
        <v>4604</v>
      </c>
      <c r="R860">
        <v>97</v>
      </c>
    </row>
    <row r="861" spans="1:18" x14ac:dyDescent="0.35">
      <c r="A861" t="s">
        <v>5840</v>
      </c>
      <c r="B861" t="s">
        <v>5841</v>
      </c>
      <c r="C861" t="s">
        <v>5842</v>
      </c>
      <c r="D861" t="s">
        <v>5843</v>
      </c>
      <c r="E861">
        <v>0.75862068965517204</v>
      </c>
      <c r="F861" t="s">
        <v>1067</v>
      </c>
      <c r="G861" t="s">
        <v>45</v>
      </c>
      <c r="H861">
        <v>2015</v>
      </c>
      <c r="I861" t="s">
        <v>5844</v>
      </c>
      <c r="J861">
        <v>4500</v>
      </c>
      <c r="K861" t="s">
        <v>5845</v>
      </c>
      <c r="L861" t="s">
        <v>5845</v>
      </c>
      <c r="M861" t="s">
        <v>5846</v>
      </c>
      <c r="N861" t="s">
        <v>50</v>
      </c>
      <c r="P861">
        <v>3778938</v>
      </c>
      <c r="Q861" t="s">
        <v>5847</v>
      </c>
      <c r="R861">
        <v>105</v>
      </c>
    </row>
    <row r="862" spans="1:18" x14ac:dyDescent="0.35">
      <c r="A862" t="s">
        <v>5848</v>
      </c>
      <c r="B862" t="s">
        <v>5849</v>
      </c>
      <c r="C862" t="s">
        <v>5850</v>
      </c>
      <c r="D862" t="s">
        <v>5851</v>
      </c>
      <c r="E862">
        <v>0.60588235294117598</v>
      </c>
      <c r="F862" t="s">
        <v>34</v>
      </c>
      <c r="G862" t="s">
        <v>406</v>
      </c>
      <c r="H862">
        <v>2015</v>
      </c>
      <c r="I862" t="s">
        <v>5852</v>
      </c>
      <c r="J862">
        <v>68000</v>
      </c>
      <c r="K862" t="s">
        <v>5853</v>
      </c>
      <c r="L862" t="s">
        <v>2553</v>
      </c>
      <c r="M862" t="s">
        <v>5854</v>
      </c>
      <c r="N862" t="s">
        <v>28</v>
      </c>
      <c r="O862">
        <v>8000000</v>
      </c>
      <c r="P862">
        <v>5659286</v>
      </c>
      <c r="Q862" t="s">
        <v>5855</v>
      </c>
      <c r="R862">
        <v>90</v>
      </c>
    </row>
    <row r="863" spans="1:18" x14ac:dyDescent="0.35">
      <c r="A863" t="s">
        <v>5856</v>
      </c>
      <c r="B863" t="s">
        <v>5857</v>
      </c>
      <c r="C863" t="s">
        <v>5858</v>
      </c>
      <c r="D863" t="s">
        <v>5859</v>
      </c>
      <c r="E863">
        <v>0.480392156862745</v>
      </c>
      <c r="F863" t="s">
        <v>34</v>
      </c>
      <c r="G863" t="s">
        <v>236</v>
      </c>
      <c r="H863">
        <v>2015</v>
      </c>
      <c r="I863" t="s">
        <v>5860</v>
      </c>
      <c r="J863">
        <v>20000</v>
      </c>
      <c r="K863" t="s">
        <v>5861</v>
      </c>
      <c r="L863" t="s">
        <v>5861</v>
      </c>
      <c r="M863" t="s">
        <v>5862</v>
      </c>
      <c r="N863" t="s">
        <v>362</v>
      </c>
      <c r="P863">
        <v>38348</v>
      </c>
      <c r="Q863" t="s">
        <v>5863</v>
      </c>
      <c r="R863">
        <v>93</v>
      </c>
    </row>
    <row r="864" spans="1:18" x14ac:dyDescent="0.35">
      <c r="A864" t="s">
        <v>5864</v>
      </c>
      <c r="B864" t="s">
        <v>5865</v>
      </c>
      <c r="C864" t="s">
        <v>5866</v>
      </c>
      <c r="D864" t="s">
        <v>5867</v>
      </c>
      <c r="E864">
        <v>0.875</v>
      </c>
      <c r="F864" t="s">
        <v>34</v>
      </c>
      <c r="G864" t="s">
        <v>35</v>
      </c>
      <c r="H864">
        <v>2015</v>
      </c>
      <c r="I864" t="s">
        <v>5868</v>
      </c>
      <c r="J864">
        <v>22000</v>
      </c>
      <c r="K864" t="s">
        <v>5869</v>
      </c>
      <c r="L864" t="s">
        <v>5869</v>
      </c>
      <c r="M864" t="s">
        <v>5870</v>
      </c>
      <c r="N864" t="s">
        <v>39</v>
      </c>
      <c r="O864">
        <v>6000000</v>
      </c>
      <c r="P864">
        <v>422746</v>
      </c>
      <c r="Q864" t="s">
        <v>5871</v>
      </c>
      <c r="R864">
        <v>108</v>
      </c>
    </row>
    <row r="865" spans="1:18" x14ac:dyDescent="0.35">
      <c r="A865" t="s">
        <v>5872</v>
      </c>
      <c r="B865" t="s">
        <v>5873</v>
      </c>
      <c r="C865" t="s">
        <v>5874</v>
      </c>
      <c r="D865" t="s">
        <v>5875</v>
      </c>
      <c r="E865">
        <v>0.46078431372549</v>
      </c>
      <c r="F865" t="s">
        <v>1067</v>
      </c>
      <c r="G865" t="s">
        <v>66</v>
      </c>
      <c r="H865">
        <v>2015</v>
      </c>
      <c r="I865" t="s">
        <v>5876</v>
      </c>
      <c r="J865">
        <v>13000</v>
      </c>
      <c r="K865" t="s">
        <v>5877</v>
      </c>
      <c r="L865" t="s">
        <v>5878</v>
      </c>
      <c r="M865" t="s">
        <v>5879</v>
      </c>
      <c r="N865" t="s">
        <v>3521</v>
      </c>
      <c r="P865">
        <v>30810658</v>
      </c>
      <c r="Q865" t="s">
        <v>5880</v>
      </c>
      <c r="R865">
        <v>98</v>
      </c>
    </row>
    <row r="866" spans="1:18" x14ac:dyDescent="0.35">
      <c r="A866" t="s">
        <v>5881</v>
      </c>
      <c r="B866" t="s">
        <v>5882</v>
      </c>
      <c r="C866" t="s">
        <v>5883</v>
      </c>
      <c r="D866" t="s">
        <v>5884</v>
      </c>
      <c r="E866">
        <v>0.67777777777777704</v>
      </c>
      <c r="F866" t="s">
        <v>22</v>
      </c>
      <c r="G866" t="s">
        <v>320</v>
      </c>
      <c r="H866">
        <v>2015</v>
      </c>
      <c r="I866" t="s">
        <v>5675</v>
      </c>
      <c r="J866">
        <v>56000</v>
      </c>
      <c r="K866" t="s">
        <v>5885</v>
      </c>
      <c r="L866" t="s">
        <v>5886</v>
      </c>
      <c r="M866" t="s">
        <v>3627</v>
      </c>
      <c r="N866" t="s">
        <v>28</v>
      </c>
      <c r="O866">
        <v>11000000</v>
      </c>
      <c r="P866">
        <v>61619773</v>
      </c>
      <c r="Q866" t="s">
        <v>5887</v>
      </c>
      <c r="R866">
        <v>109</v>
      </c>
    </row>
    <row r="867" spans="1:18" x14ac:dyDescent="0.35">
      <c r="A867" t="s">
        <v>5888</v>
      </c>
      <c r="B867" t="s">
        <v>5889</v>
      </c>
      <c r="C867" t="s">
        <v>5890</v>
      </c>
      <c r="D867" t="s">
        <v>5891</v>
      </c>
      <c r="E867">
        <v>0.85714285714285698</v>
      </c>
      <c r="F867" t="s">
        <v>22</v>
      </c>
      <c r="G867" t="s">
        <v>320</v>
      </c>
      <c r="H867">
        <v>2015</v>
      </c>
      <c r="I867" t="s">
        <v>5754</v>
      </c>
      <c r="J867">
        <v>88000</v>
      </c>
      <c r="K867" t="s">
        <v>5892</v>
      </c>
      <c r="L867" t="s">
        <v>5893</v>
      </c>
      <c r="M867" t="s">
        <v>5894</v>
      </c>
      <c r="N867" t="s">
        <v>28</v>
      </c>
      <c r="O867">
        <v>23000000</v>
      </c>
      <c r="P867">
        <v>46152800</v>
      </c>
      <c r="Q867" t="s">
        <v>5895</v>
      </c>
      <c r="R867">
        <v>106</v>
      </c>
    </row>
    <row r="868" spans="1:18" x14ac:dyDescent="0.35">
      <c r="A868" t="s">
        <v>5896</v>
      </c>
      <c r="B868" t="s">
        <v>5897</v>
      </c>
      <c r="C868" t="s">
        <v>5898</v>
      </c>
      <c r="D868" t="s">
        <v>5899</v>
      </c>
      <c r="E868">
        <v>0.398809523809523</v>
      </c>
      <c r="F868" t="s">
        <v>34</v>
      </c>
      <c r="G868" t="s">
        <v>66</v>
      </c>
      <c r="H868">
        <v>2015</v>
      </c>
      <c r="I868" t="s">
        <v>5900</v>
      </c>
      <c r="J868">
        <v>81000</v>
      </c>
      <c r="K868" t="s">
        <v>5901</v>
      </c>
      <c r="L868" t="s">
        <v>5902</v>
      </c>
      <c r="M868" t="s">
        <v>3627</v>
      </c>
      <c r="N868" t="s">
        <v>28</v>
      </c>
      <c r="O868">
        <v>13000000</v>
      </c>
      <c r="P868">
        <v>35259653</v>
      </c>
      <c r="Q868" t="s">
        <v>5903</v>
      </c>
      <c r="R868">
        <v>102</v>
      </c>
    </row>
    <row r="869" spans="1:18" x14ac:dyDescent="0.35">
      <c r="A869" t="s">
        <v>5904</v>
      </c>
      <c r="B869" t="s">
        <v>5905</v>
      </c>
      <c r="C869" t="s">
        <v>5906</v>
      </c>
      <c r="D869" t="s">
        <v>5907</v>
      </c>
      <c r="E869">
        <v>0.83928571428571397</v>
      </c>
      <c r="F869" t="s">
        <v>56</v>
      </c>
      <c r="G869" t="s">
        <v>35</v>
      </c>
      <c r="H869">
        <v>2015</v>
      </c>
      <c r="I869" t="s">
        <v>5908</v>
      </c>
      <c r="J869">
        <v>32000</v>
      </c>
      <c r="K869" t="s">
        <v>948</v>
      </c>
      <c r="L869" t="s">
        <v>671</v>
      </c>
      <c r="M869" t="s">
        <v>5909</v>
      </c>
      <c r="N869" t="s">
        <v>28</v>
      </c>
      <c r="O869">
        <v>10000000</v>
      </c>
      <c r="P869">
        <v>85978292</v>
      </c>
      <c r="Q869" t="s">
        <v>5910</v>
      </c>
      <c r="R869">
        <v>122</v>
      </c>
    </row>
    <row r="870" spans="1:18" x14ac:dyDescent="0.35">
      <c r="A870" t="s">
        <v>5911</v>
      </c>
      <c r="B870" t="s">
        <v>5912</v>
      </c>
      <c r="C870" t="s">
        <v>5913</v>
      </c>
      <c r="D870" t="s">
        <v>5914</v>
      </c>
      <c r="E870">
        <v>0.74496644295301995</v>
      </c>
      <c r="F870" t="s">
        <v>34</v>
      </c>
      <c r="G870" t="s">
        <v>35</v>
      </c>
      <c r="H870">
        <v>2015</v>
      </c>
      <c r="I870" t="s">
        <v>5915</v>
      </c>
      <c r="J870">
        <v>6800</v>
      </c>
      <c r="K870" t="s">
        <v>5916</v>
      </c>
      <c r="L870" t="s">
        <v>5916</v>
      </c>
      <c r="M870" t="s">
        <v>4694</v>
      </c>
      <c r="N870" t="s">
        <v>39</v>
      </c>
      <c r="P870">
        <v>282083</v>
      </c>
      <c r="Q870" t="s">
        <v>5917</v>
      </c>
      <c r="R870">
        <v>105</v>
      </c>
    </row>
    <row r="871" spans="1:18" x14ac:dyDescent="0.35">
      <c r="A871" t="s">
        <v>5918</v>
      </c>
      <c r="B871" t="s">
        <v>5919</v>
      </c>
      <c r="C871" t="s">
        <v>5920</v>
      </c>
      <c r="D871" t="s">
        <v>5921</v>
      </c>
      <c r="E871">
        <v>0.56862745098039202</v>
      </c>
      <c r="F871" t="s">
        <v>56</v>
      </c>
      <c r="G871" t="s">
        <v>236</v>
      </c>
      <c r="H871">
        <v>1982</v>
      </c>
      <c r="I871" t="s">
        <v>5922</v>
      </c>
      <c r="J871">
        <v>148000</v>
      </c>
      <c r="K871" t="s">
        <v>5923</v>
      </c>
      <c r="L871" t="s">
        <v>118</v>
      </c>
      <c r="M871" t="s">
        <v>5924</v>
      </c>
      <c r="N871" t="s">
        <v>39</v>
      </c>
      <c r="O871">
        <v>10700000</v>
      </c>
      <c r="P871">
        <v>77142388</v>
      </c>
      <c r="Q871" t="s">
        <v>491</v>
      </c>
      <c r="R871">
        <v>114</v>
      </c>
    </row>
    <row r="872" spans="1:18" x14ac:dyDescent="0.35">
      <c r="A872" t="s">
        <v>5918</v>
      </c>
      <c r="B872" t="s">
        <v>5919</v>
      </c>
      <c r="C872" t="s">
        <v>5920</v>
      </c>
      <c r="D872" t="s">
        <v>5921</v>
      </c>
      <c r="E872">
        <v>0.56862745098039202</v>
      </c>
      <c r="F872" t="s">
        <v>22</v>
      </c>
      <c r="G872" t="s">
        <v>236</v>
      </c>
      <c r="H872">
        <v>2015</v>
      </c>
      <c r="I872" t="s">
        <v>5925</v>
      </c>
      <c r="J872">
        <v>56000</v>
      </c>
      <c r="K872" t="s">
        <v>5926</v>
      </c>
      <c r="L872" t="s">
        <v>2735</v>
      </c>
      <c r="M872" t="s">
        <v>2679</v>
      </c>
      <c r="N872" t="s">
        <v>39</v>
      </c>
      <c r="O872">
        <v>35000000</v>
      </c>
      <c r="P872">
        <v>95437994</v>
      </c>
      <c r="Q872" t="s">
        <v>324</v>
      </c>
      <c r="R872">
        <v>93</v>
      </c>
    </row>
    <row r="873" spans="1:18" x14ac:dyDescent="0.35">
      <c r="A873" t="s">
        <v>5927</v>
      </c>
      <c r="B873" t="s">
        <v>5928</v>
      </c>
      <c r="C873" t="s">
        <v>5929</v>
      </c>
      <c r="D873" t="s">
        <v>5930</v>
      </c>
      <c r="E873">
        <v>1</v>
      </c>
      <c r="F873" t="s">
        <v>22</v>
      </c>
      <c r="G873" t="s">
        <v>35</v>
      </c>
      <c r="H873">
        <v>2015</v>
      </c>
      <c r="I873" t="s">
        <v>5931</v>
      </c>
      <c r="J873">
        <v>12000</v>
      </c>
      <c r="K873" t="s">
        <v>2577</v>
      </c>
      <c r="L873" t="s">
        <v>2577</v>
      </c>
      <c r="M873" t="s">
        <v>5932</v>
      </c>
      <c r="N873" t="s">
        <v>39</v>
      </c>
      <c r="O873">
        <v>3200000</v>
      </c>
      <c r="P873">
        <v>5425148</v>
      </c>
      <c r="Q873" t="s">
        <v>5933</v>
      </c>
      <c r="R873">
        <v>103</v>
      </c>
    </row>
    <row r="874" spans="1:18" x14ac:dyDescent="0.35">
      <c r="A874" t="s">
        <v>5934</v>
      </c>
      <c r="B874" t="s">
        <v>5935</v>
      </c>
      <c r="C874" t="s">
        <v>5936</v>
      </c>
      <c r="D874" t="s">
        <v>5937</v>
      </c>
      <c r="E874">
        <v>0.76923076923076905</v>
      </c>
      <c r="F874" t="s">
        <v>34</v>
      </c>
      <c r="G874" t="s">
        <v>45</v>
      </c>
      <c r="H874">
        <v>2015</v>
      </c>
      <c r="I874" t="s">
        <v>5809</v>
      </c>
      <c r="J874">
        <v>37000</v>
      </c>
      <c r="K874" t="s">
        <v>5938</v>
      </c>
      <c r="L874" t="s">
        <v>5938</v>
      </c>
      <c r="M874" t="s">
        <v>3591</v>
      </c>
      <c r="N874" t="s">
        <v>28</v>
      </c>
      <c r="O874">
        <v>2000000</v>
      </c>
      <c r="P874">
        <v>11122090</v>
      </c>
      <c r="Q874" t="s">
        <v>2970</v>
      </c>
      <c r="R874">
        <v>96</v>
      </c>
    </row>
    <row r="875" spans="1:18" x14ac:dyDescent="0.35">
      <c r="A875" t="s">
        <v>5939</v>
      </c>
      <c r="B875" t="s">
        <v>5940</v>
      </c>
      <c r="C875" t="s">
        <v>5941</v>
      </c>
      <c r="D875" t="s">
        <v>5942</v>
      </c>
      <c r="E875">
        <v>0.46464646464646397</v>
      </c>
      <c r="F875" t="s">
        <v>34</v>
      </c>
      <c r="G875" t="s">
        <v>45</v>
      </c>
      <c r="H875">
        <v>2015</v>
      </c>
      <c r="I875" t="s">
        <v>5943</v>
      </c>
      <c r="J875">
        <v>20000</v>
      </c>
      <c r="K875" t="s">
        <v>5944</v>
      </c>
      <c r="L875" t="s">
        <v>5944</v>
      </c>
      <c r="M875" t="s">
        <v>1830</v>
      </c>
      <c r="N875" t="s">
        <v>362</v>
      </c>
      <c r="P875">
        <v>92166</v>
      </c>
      <c r="Q875" t="s">
        <v>5945</v>
      </c>
      <c r="R875">
        <v>101</v>
      </c>
    </row>
    <row r="876" spans="1:18" x14ac:dyDescent="0.35">
      <c r="A876" t="s">
        <v>5946</v>
      </c>
      <c r="B876" t="s">
        <v>5947</v>
      </c>
      <c r="C876" t="s">
        <v>5948</v>
      </c>
      <c r="D876" t="s">
        <v>5949</v>
      </c>
      <c r="E876">
        <v>0.70714285714285696</v>
      </c>
      <c r="F876" t="s">
        <v>34</v>
      </c>
      <c r="G876" t="s">
        <v>35</v>
      </c>
      <c r="H876">
        <v>2015</v>
      </c>
      <c r="I876" t="s">
        <v>5950</v>
      </c>
      <c r="J876">
        <v>15000</v>
      </c>
      <c r="K876" t="s">
        <v>5951</v>
      </c>
      <c r="L876" t="s">
        <v>5951</v>
      </c>
      <c r="M876" t="s">
        <v>5952</v>
      </c>
      <c r="N876" t="s">
        <v>39</v>
      </c>
      <c r="O876">
        <v>600000</v>
      </c>
      <c r="P876">
        <v>7205073</v>
      </c>
      <c r="Q876" t="s">
        <v>5953</v>
      </c>
      <c r="R876">
        <v>79</v>
      </c>
    </row>
    <row r="877" spans="1:18" x14ac:dyDescent="0.35">
      <c r="A877" t="s">
        <v>5954</v>
      </c>
      <c r="B877" t="s">
        <v>5955</v>
      </c>
      <c r="C877" t="s">
        <v>5956</v>
      </c>
      <c r="D877" t="s">
        <v>5957</v>
      </c>
      <c r="E877">
        <v>0.92125984251968496</v>
      </c>
      <c r="F877" t="s">
        <v>1067</v>
      </c>
      <c r="G877" t="s">
        <v>66</v>
      </c>
      <c r="H877">
        <v>2015</v>
      </c>
      <c r="I877" t="s">
        <v>5720</v>
      </c>
      <c r="J877">
        <v>32000</v>
      </c>
      <c r="K877" t="s">
        <v>1110</v>
      </c>
      <c r="L877" t="s">
        <v>5958</v>
      </c>
      <c r="M877" t="s">
        <v>5959</v>
      </c>
      <c r="N877" t="s">
        <v>1112</v>
      </c>
      <c r="P877">
        <v>11350917</v>
      </c>
      <c r="Q877" t="s">
        <v>5960</v>
      </c>
      <c r="R877">
        <v>158</v>
      </c>
    </row>
    <row r="878" spans="1:18" x14ac:dyDescent="0.35">
      <c r="A878" t="s">
        <v>5961</v>
      </c>
      <c r="B878" t="s">
        <v>5962</v>
      </c>
      <c r="C878" t="s">
        <v>5963</v>
      </c>
      <c r="D878" t="s">
        <v>5964</v>
      </c>
      <c r="E878">
        <v>0.52577319587628801</v>
      </c>
      <c r="F878" t="s">
        <v>34</v>
      </c>
      <c r="G878" t="s">
        <v>45</v>
      </c>
      <c r="H878">
        <v>2015</v>
      </c>
      <c r="I878" t="s">
        <v>5965</v>
      </c>
      <c r="J878">
        <v>19000</v>
      </c>
      <c r="K878" t="s">
        <v>2344</v>
      </c>
      <c r="L878" t="s">
        <v>2344</v>
      </c>
      <c r="M878" t="s">
        <v>202</v>
      </c>
      <c r="N878" t="s">
        <v>50</v>
      </c>
      <c r="O878">
        <v>10000000</v>
      </c>
      <c r="P878">
        <v>3334927</v>
      </c>
      <c r="Q878" t="s">
        <v>40</v>
      </c>
      <c r="R878">
        <v>122</v>
      </c>
    </row>
    <row r="879" spans="1:18" x14ac:dyDescent="0.35">
      <c r="A879" t="s">
        <v>5966</v>
      </c>
      <c r="B879" t="s">
        <v>5967</v>
      </c>
      <c r="C879" t="s">
        <v>5968</v>
      </c>
      <c r="D879" t="s">
        <v>5969</v>
      </c>
      <c r="E879">
        <v>0.77142857142857102</v>
      </c>
      <c r="F879" t="s">
        <v>34</v>
      </c>
      <c r="G879" t="s">
        <v>66</v>
      </c>
      <c r="H879">
        <v>2015</v>
      </c>
      <c r="I879" t="s">
        <v>5970</v>
      </c>
      <c r="J879">
        <v>69000</v>
      </c>
      <c r="K879" t="s">
        <v>2605</v>
      </c>
      <c r="L879" t="s">
        <v>5971</v>
      </c>
      <c r="M879" t="s">
        <v>535</v>
      </c>
      <c r="N879" t="s">
        <v>28</v>
      </c>
      <c r="O879">
        <v>60000000</v>
      </c>
      <c r="P879">
        <v>47275717</v>
      </c>
      <c r="Q879" t="s">
        <v>5972</v>
      </c>
      <c r="R879">
        <v>107</v>
      </c>
    </row>
    <row r="880" spans="1:18" x14ac:dyDescent="0.35">
      <c r="A880" t="s">
        <v>5973</v>
      </c>
      <c r="B880" t="s">
        <v>5974</v>
      </c>
      <c r="C880" t="s">
        <v>5975</v>
      </c>
      <c r="D880" t="s">
        <v>5976</v>
      </c>
      <c r="E880">
        <v>0.83333333333333304</v>
      </c>
      <c r="F880" t="s">
        <v>22</v>
      </c>
      <c r="G880" t="s">
        <v>35</v>
      </c>
      <c r="H880">
        <v>2015</v>
      </c>
      <c r="I880" t="s">
        <v>5977</v>
      </c>
      <c r="J880">
        <v>7100</v>
      </c>
      <c r="K880" t="s">
        <v>5978</v>
      </c>
      <c r="L880" t="s">
        <v>5978</v>
      </c>
      <c r="M880" t="s">
        <v>5979</v>
      </c>
      <c r="N880" t="s">
        <v>39</v>
      </c>
      <c r="P880">
        <v>7452512</v>
      </c>
      <c r="Q880" t="s">
        <v>5980</v>
      </c>
      <c r="R880">
        <v>92</v>
      </c>
    </row>
    <row r="881" spans="1:18" x14ac:dyDescent="0.35">
      <c r="A881" t="s">
        <v>5981</v>
      </c>
      <c r="B881" t="s">
        <v>5982</v>
      </c>
      <c r="C881" t="s">
        <v>5983</v>
      </c>
      <c r="D881" t="s">
        <v>5984</v>
      </c>
      <c r="E881">
        <v>0.61267605633802802</v>
      </c>
      <c r="F881" t="s">
        <v>22</v>
      </c>
      <c r="G881" t="s">
        <v>45</v>
      </c>
      <c r="H881">
        <v>2015</v>
      </c>
      <c r="I881" t="s">
        <v>5985</v>
      </c>
      <c r="J881">
        <v>43000</v>
      </c>
      <c r="K881" t="s">
        <v>5986</v>
      </c>
      <c r="L881" t="s">
        <v>5987</v>
      </c>
      <c r="M881" t="s">
        <v>3955</v>
      </c>
      <c r="N881" t="s">
        <v>39</v>
      </c>
      <c r="P881">
        <v>1663165</v>
      </c>
      <c r="Q881" t="s">
        <v>1697</v>
      </c>
      <c r="R881">
        <v>95</v>
      </c>
    </row>
    <row r="882" spans="1:18" x14ac:dyDescent="0.35">
      <c r="A882" t="s">
        <v>5988</v>
      </c>
      <c r="B882" t="s">
        <v>5989</v>
      </c>
      <c r="C882" t="s">
        <v>5990</v>
      </c>
      <c r="D882" t="s">
        <v>5991</v>
      </c>
      <c r="E882">
        <v>0.78571428571428503</v>
      </c>
      <c r="F882" t="s">
        <v>22</v>
      </c>
      <c r="G882" t="s">
        <v>45</v>
      </c>
      <c r="H882">
        <v>2015</v>
      </c>
      <c r="I882" t="s">
        <v>5992</v>
      </c>
      <c r="J882">
        <v>77000</v>
      </c>
      <c r="K882" t="s">
        <v>5993</v>
      </c>
      <c r="L882" t="s">
        <v>5994</v>
      </c>
      <c r="M882" t="s">
        <v>5995</v>
      </c>
      <c r="N882" t="s">
        <v>39</v>
      </c>
      <c r="O882">
        <v>12000000</v>
      </c>
      <c r="P882">
        <v>33213241</v>
      </c>
      <c r="Q882" t="s">
        <v>5996</v>
      </c>
      <c r="R882">
        <v>106</v>
      </c>
    </row>
    <row r="883" spans="1:18" x14ac:dyDescent="0.35">
      <c r="A883" t="s">
        <v>5997</v>
      </c>
      <c r="B883" t="s">
        <v>5998</v>
      </c>
      <c r="C883" t="e">
        <f>-pBwIsVGaL4</f>
        <v>#NAME?</v>
      </c>
      <c r="D883" t="s">
        <v>5999</v>
      </c>
      <c r="E883">
        <v>0.56204379562043705</v>
      </c>
      <c r="F883" t="s">
        <v>34</v>
      </c>
      <c r="G883" t="s">
        <v>91</v>
      </c>
      <c r="H883">
        <v>2015</v>
      </c>
      <c r="I883" t="s">
        <v>6000</v>
      </c>
      <c r="J883">
        <v>38000</v>
      </c>
      <c r="K883" t="s">
        <v>2976</v>
      </c>
      <c r="L883" t="s">
        <v>2976</v>
      </c>
      <c r="M883" t="s">
        <v>248</v>
      </c>
      <c r="N883" t="s">
        <v>1220</v>
      </c>
      <c r="P883">
        <v>17671101</v>
      </c>
      <c r="Q883" t="s">
        <v>2977</v>
      </c>
      <c r="R883">
        <v>106</v>
      </c>
    </row>
    <row r="884" spans="1:18" x14ac:dyDescent="0.35">
      <c r="A884" t="s">
        <v>6001</v>
      </c>
      <c r="B884" t="s">
        <v>6002</v>
      </c>
      <c r="C884" t="s">
        <v>6003</v>
      </c>
      <c r="D884" t="s">
        <v>6004</v>
      </c>
      <c r="E884">
        <v>0.56164383561643805</v>
      </c>
      <c r="F884" t="s">
        <v>34</v>
      </c>
      <c r="G884" t="s">
        <v>320</v>
      </c>
      <c r="H884">
        <v>2015</v>
      </c>
      <c r="I884" t="s">
        <v>6005</v>
      </c>
      <c r="J884">
        <v>65000</v>
      </c>
      <c r="K884" t="s">
        <v>6006</v>
      </c>
      <c r="L884" t="s">
        <v>6006</v>
      </c>
      <c r="M884" t="s">
        <v>4030</v>
      </c>
      <c r="N884" t="s">
        <v>39</v>
      </c>
      <c r="P884">
        <v>5261595</v>
      </c>
      <c r="Q884" t="s">
        <v>203</v>
      </c>
      <c r="R884">
        <v>99</v>
      </c>
    </row>
    <row r="885" spans="1:18" x14ac:dyDescent="0.35">
      <c r="A885" t="s">
        <v>6007</v>
      </c>
      <c r="B885" t="s">
        <v>6008</v>
      </c>
      <c r="C885" t="s">
        <v>6009</v>
      </c>
      <c r="D885" t="s">
        <v>6010</v>
      </c>
      <c r="E885">
        <v>0.73333333333333295</v>
      </c>
      <c r="F885" t="s">
        <v>22</v>
      </c>
      <c r="G885" t="s">
        <v>320</v>
      </c>
      <c r="H885">
        <v>2015</v>
      </c>
      <c r="I885" t="s">
        <v>6011</v>
      </c>
      <c r="J885">
        <v>53000</v>
      </c>
      <c r="K885" t="s">
        <v>6012</v>
      </c>
      <c r="L885" t="s">
        <v>6012</v>
      </c>
      <c r="M885" t="s">
        <v>2277</v>
      </c>
      <c r="N885" t="s">
        <v>28</v>
      </c>
      <c r="O885">
        <v>10000000</v>
      </c>
      <c r="P885">
        <v>12252684</v>
      </c>
      <c r="Q885" t="s">
        <v>6013</v>
      </c>
      <c r="R885">
        <v>108</v>
      </c>
    </row>
    <row r="886" spans="1:18" x14ac:dyDescent="0.35">
      <c r="A886" t="s">
        <v>6014</v>
      </c>
      <c r="B886" t="s">
        <v>6015</v>
      </c>
      <c r="C886" t="s">
        <v>6016</v>
      </c>
      <c r="D886" t="s">
        <v>6017</v>
      </c>
      <c r="E886">
        <v>0.50641025641025605</v>
      </c>
      <c r="F886" t="s">
        <v>22</v>
      </c>
      <c r="G886" t="s">
        <v>66</v>
      </c>
      <c r="H886">
        <v>2015</v>
      </c>
      <c r="I886" t="s">
        <v>6018</v>
      </c>
      <c r="J886">
        <v>40000</v>
      </c>
      <c r="K886" t="s">
        <v>5532</v>
      </c>
      <c r="L886" t="s">
        <v>1337</v>
      </c>
      <c r="M886" t="s">
        <v>6019</v>
      </c>
      <c r="N886" t="s">
        <v>50</v>
      </c>
      <c r="P886">
        <v>72629670</v>
      </c>
      <c r="Q886" t="s">
        <v>443</v>
      </c>
      <c r="R886">
        <v>96</v>
      </c>
    </row>
    <row r="887" spans="1:18" x14ac:dyDescent="0.35">
      <c r="A887" t="s">
        <v>6020</v>
      </c>
      <c r="B887" t="s">
        <v>6021</v>
      </c>
      <c r="C887" t="s">
        <v>6022</v>
      </c>
      <c r="D887" t="s">
        <v>6023</v>
      </c>
      <c r="E887">
        <v>0.8</v>
      </c>
      <c r="F887" t="s">
        <v>22</v>
      </c>
      <c r="G887" t="s">
        <v>45</v>
      </c>
      <c r="H887">
        <v>2015</v>
      </c>
      <c r="I887" t="s">
        <v>6024</v>
      </c>
      <c r="J887">
        <v>29000</v>
      </c>
      <c r="K887" t="s">
        <v>4255</v>
      </c>
      <c r="L887" t="s">
        <v>6025</v>
      </c>
      <c r="M887" t="s">
        <v>5731</v>
      </c>
      <c r="N887" t="s">
        <v>6026</v>
      </c>
      <c r="O887">
        <v>7500000</v>
      </c>
      <c r="P887">
        <v>381839</v>
      </c>
      <c r="Q887" t="s">
        <v>6027</v>
      </c>
      <c r="R887">
        <v>98</v>
      </c>
    </row>
    <row r="888" spans="1:18" x14ac:dyDescent="0.35">
      <c r="A888" t="s">
        <v>6028</v>
      </c>
      <c r="B888" t="s">
        <v>6029</v>
      </c>
      <c r="C888" t="s">
        <v>6030</v>
      </c>
      <c r="D888" t="s">
        <v>6031</v>
      </c>
      <c r="E888">
        <v>0.76</v>
      </c>
      <c r="F888" t="s">
        <v>22</v>
      </c>
      <c r="G888" t="s">
        <v>45</v>
      </c>
      <c r="H888">
        <v>2015</v>
      </c>
      <c r="I888" t="s">
        <v>6032</v>
      </c>
      <c r="J888">
        <v>29000</v>
      </c>
      <c r="K888" t="s">
        <v>4980</v>
      </c>
      <c r="L888" t="s">
        <v>6033</v>
      </c>
      <c r="M888" t="s">
        <v>6034</v>
      </c>
      <c r="N888" t="s">
        <v>39</v>
      </c>
      <c r="O888">
        <v>16000000</v>
      </c>
      <c r="P888">
        <v>2084628</v>
      </c>
      <c r="Q888" t="s">
        <v>6035</v>
      </c>
      <c r="R888">
        <v>101</v>
      </c>
    </row>
    <row r="889" spans="1:18" x14ac:dyDescent="0.35">
      <c r="A889" t="s">
        <v>6036</v>
      </c>
      <c r="B889" t="s">
        <v>6037</v>
      </c>
      <c r="C889" t="s">
        <v>6038</v>
      </c>
      <c r="D889" t="s">
        <v>6039</v>
      </c>
      <c r="E889">
        <v>0.76978417266187005</v>
      </c>
      <c r="F889" t="s">
        <v>34</v>
      </c>
      <c r="G889" t="s">
        <v>23</v>
      </c>
      <c r="H889">
        <v>2015</v>
      </c>
      <c r="I889" t="s">
        <v>6040</v>
      </c>
      <c r="J889">
        <v>82000</v>
      </c>
      <c r="K889" t="s">
        <v>6041</v>
      </c>
      <c r="L889" t="s">
        <v>6041</v>
      </c>
      <c r="M889" t="s">
        <v>6042</v>
      </c>
      <c r="N889" t="s">
        <v>39</v>
      </c>
      <c r="O889">
        <v>7000000</v>
      </c>
      <c r="P889">
        <v>17986781</v>
      </c>
      <c r="Q889" t="s">
        <v>6043</v>
      </c>
      <c r="R889">
        <v>103</v>
      </c>
    </row>
    <row r="890" spans="1:18" x14ac:dyDescent="0.35">
      <c r="A890" t="s">
        <v>6044</v>
      </c>
      <c r="B890" t="s">
        <v>6045</v>
      </c>
      <c r="C890" t="s">
        <v>6046</v>
      </c>
      <c r="D890" t="s">
        <v>6047</v>
      </c>
      <c r="E890">
        <v>0.506493506493506</v>
      </c>
      <c r="F890" t="s">
        <v>34</v>
      </c>
      <c r="G890" t="s">
        <v>45</v>
      </c>
      <c r="H890">
        <v>2015</v>
      </c>
      <c r="I890" t="s">
        <v>6048</v>
      </c>
      <c r="J890">
        <v>38000</v>
      </c>
      <c r="K890" t="s">
        <v>6049</v>
      </c>
      <c r="L890" t="s">
        <v>6049</v>
      </c>
      <c r="M890" t="s">
        <v>6050</v>
      </c>
      <c r="N890" t="s">
        <v>1071</v>
      </c>
      <c r="P890">
        <v>3169553</v>
      </c>
      <c r="Q890" t="s">
        <v>6051</v>
      </c>
      <c r="R890">
        <v>100</v>
      </c>
    </row>
    <row r="891" spans="1:18" x14ac:dyDescent="0.35">
      <c r="A891" t="s">
        <v>6052</v>
      </c>
      <c r="B891" t="s">
        <v>6053</v>
      </c>
      <c r="C891" t="s">
        <v>6054</v>
      </c>
      <c r="D891" t="s">
        <v>6055</v>
      </c>
      <c r="E891">
        <v>0.81707317073170704</v>
      </c>
      <c r="F891" t="s">
        <v>22</v>
      </c>
      <c r="G891" t="s">
        <v>35</v>
      </c>
      <c r="H891">
        <v>1987</v>
      </c>
      <c r="I891" t="s">
        <v>6056</v>
      </c>
      <c r="J891">
        <v>3500</v>
      </c>
      <c r="K891" t="s">
        <v>6057</v>
      </c>
      <c r="L891" t="s">
        <v>6057</v>
      </c>
      <c r="M891" t="s">
        <v>2040</v>
      </c>
      <c r="N891" t="s">
        <v>39</v>
      </c>
      <c r="P891">
        <v>4215849</v>
      </c>
      <c r="Q891" t="s">
        <v>6058</v>
      </c>
      <c r="R891">
        <v>93</v>
      </c>
    </row>
    <row r="892" spans="1:18" x14ac:dyDescent="0.35">
      <c r="A892" t="s">
        <v>6052</v>
      </c>
      <c r="B892" t="s">
        <v>6053</v>
      </c>
      <c r="C892" t="s">
        <v>6054</v>
      </c>
      <c r="D892" t="s">
        <v>6055</v>
      </c>
      <c r="E892">
        <v>0.81707317073170704</v>
      </c>
      <c r="F892" t="s">
        <v>22</v>
      </c>
      <c r="G892" t="s">
        <v>66</v>
      </c>
      <c r="H892">
        <v>2015</v>
      </c>
      <c r="I892" t="s">
        <v>5985</v>
      </c>
      <c r="J892">
        <v>49000</v>
      </c>
      <c r="K892" t="s">
        <v>1508</v>
      </c>
      <c r="L892" t="s">
        <v>6059</v>
      </c>
      <c r="M892" t="s">
        <v>685</v>
      </c>
      <c r="N892" t="s">
        <v>39</v>
      </c>
      <c r="O892">
        <v>35000000</v>
      </c>
      <c r="P892">
        <v>51380201</v>
      </c>
      <c r="Q892" t="s">
        <v>491</v>
      </c>
      <c r="R892">
        <v>87</v>
      </c>
    </row>
    <row r="893" spans="1:18" x14ac:dyDescent="0.35">
      <c r="A893" t="s">
        <v>6060</v>
      </c>
      <c r="B893" t="s">
        <v>6061</v>
      </c>
      <c r="C893" t="s">
        <v>6062</v>
      </c>
      <c r="D893" t="s">
        <v>6063</v>
      </c>
      <c r="E893">
        <v>0.59477124183006502</v>
      </c>
      <c r="F893" t="s">
        <v>22</v>
      </c>
      <c r="G893" t="s">
        <v>35</v>
      </c>
      <c r="H893">
        <v>2015</v>
      </c>
      <c r="I893" t="s">
        <v>6064</v>
      </c>
      <c r="J893">
        <v>66000</v>
      </c>
      <c r="K893" t="s">
        <v>1345</v>
      </c>
      <c r="L893" t="s">
        <v>6065</v>
      </c>
      <c r="M893" t="s">
        <v>6066</v>
      </c>
      <c r="N893" t="s">
        <v>39</v>
      </c>
      <c r="O893">
        <v>15000000</v>
      </c>
      <c r="P893">
        <v>61548707</v>
      </c>
      <c r="Q893" t="s">
        <v>5375</v>
      </c>
      <c r="R893">
        <v>98</v>
      </c>
    </row>
    <row r="894" spans="1:18" x14ac:dyDescent="0.35">
      <c r="A894" t="s">
        <v>6067</v>
      </c>
      <c r="B894" t="s">
        <v>6068</v>
      </c>
      <c r="C894" t="s">
        <v>6069</v>
      </c>
      <c r="D894" t="s">
        <v>6070</v>
      </c>
      <c r="E894">
        <v>0.93965517241379304</v>
      </c>
      <c r="F894" t="s">
        <v>1067</v>
      </c>
      <c r="G894" t="s">
        <v>66</v>
      </c>
      <c r="H894">
        <v>2015</v>
      </c>
      <c r="I894" t="s">
        <v>5666</v>
      </c>
      <c r="J894">
        <v>79000</v>
      </c>
      <c r="K894" t="s">
        <v>6071</v>
      </c>
      <c r="L894" t="s">
        <v>6072</v>
      </c>
      <c r="M894" t="s">
        <v>6073</v>
      </c>
      <c r="N894" t="s">
        <v>1112</v>
      </c>
      <c r="P894">
        <v>121126188</v>
      </c>
      <c r="Q894" t="s">
        <v>6074</v>
      </c>
      <c r="R894">
        <v>163</v>
      </c>
    </row>
    <row r="895" spans="1:18" x14ac:dyDescent="0.35">
      <c r="A895" t="s">
        <v>6075</v>
      </c>
      <c r="B895" t="s">
        <v>6076</v>
      </c>
      <c r="C895" t="s">
        <v>6077</v>
      </c>
      <c r="D895" t="s">
        <v>6078</v>
      </c>
      <c r="E895">
        <v>0.64646464646464596</v>
      </c>
      <c r="F895" t="s">
        <v>1067</v>
      </c>
      <c r="G895" t="s">
        <v>45</v>
      </c>
      <c r="H895">
        <v>2015</v>
      </c>
      <c r="I895" t="s">
        <v>6079</v>
      </c>
      <c r="J895">
        <v>7200</v>
      </c>
      <c r="K895" t="s">
        <v>6080</v>
      </c>
      <c r="L895" t="s">
        <v>6081</v>
      </c>
      <c r="M895" t="s">
        <v>6082</v>
      </c>
      <c r="N895" t="s">
        <v>5021</v>
      </c>
      <c r="P895">
        <v>108846</v>
      </c>
      <c r="Q895" t="s">
        <v>6083</v>
      </c>
      <c r="R895">
        <v>92</v>
      </c>
    </row>
    <row r="896" spans="1:18" x14ac:dyDescent="0.35">
      <c r="A896" t="s">
        <v>6084</v>
      </c>
      <c r="B896" t="s">
        <v>6085</v>
      </c>
      <c r="C896" t="s">
        <v>6086</v>
      </c>
      <c r="D896" t="s">
        <v>6087</v>
      </c>
      <c r="E896">
        <v>0.65909090909090895</v>
      </c>
      <c r="F896" t="s">
        <v>34</v>
      </c>
      <c r="G896" t="s">
        <v>66</v>
      </c>
      <c r="H896">
        <v>2015</v>
      </c>
      <c r="I896" t="s">
        <v>6088</v>
      </c>
      <c r="J896">
        <v>40000</v>
      </c>
      <c r="K896" t="s">
        <v>6089</v>
      </c>
      <c r="L896" t="s">
        <v>6090</v>
      </c>
      <c r="M896" t="s">
        <v>1770</v>
      </c>
      <c r="N896" t="s">
        <v>39</v>
      </c>
      <c r="O896">
        <v>40000000</v>
      </c>
      <c r="P896">
        <v>24177137</v>
      </c>
      <c r="Q896" t="s">
        <v>6091</v>
      </c>
      <c r="R896">
        <v>115</v>
      </c>
    </row>
    <row r="897" spans="1:18" x14ac:dyDescent="0.35">
      <c r="A897" t="s">
        <v>6092</v>
      </c>
      <c r="B897" t="s">
        <v>6093</v>
      </c>
      <c r="C897" t="s">
        <v>6094</v>
      </c>
      <c r="D897" t="s">
        <v>6095</v>
      </c>
      <c r="E897">
        <v>0.73484848484848397</v>
      </c>
      <c r="F897" t="s">
        <v>34</v>
      </c>
      <c r="G897" t="s">
        <v>35</v>
      </c>
      <c r="H897">
        <v>2015</v>
      </c>
      <c r="I897" t="s">
        <v>5729</v>
      </c>
      <c r="J897">
        <v>68000</v>
      </c>
      <c r="K897" t="s">
        <v>4166</v>
      </c>
      <c r="L897" t="s">
        <v>4166</v>
      </c>
      <c r="M897" t="s">
        <v>560</v>
      </c>
      <c r="N897" t="s">
        <v>39</v>
      </c>
      <c r="O897">
        <v>25000000</v>
      </c>
      <c r="P897">
        <v>52395996</v>
      </c>
      <c r="Q897" t="s">
        <v>51</v>
      </c>
      <c r="R897">
        <v>101</v>
      </c>
    </row>
    <row r="898" spans="1:18" x14ac:dyDescent="0.35">
      <c r="A898" t="s">
        <v>6096</v>
      </c>
      <c r="B898" t="s">
        <v>6097</v>
      </c>
      <c r="C898" t="s">
        <v>6098</v>
      </c>
      <c r="D898" t="s">
        <v>6099</v>
      </c>
      <c r="E898">
        <v>0.54450261780104703</v>
      </c>
      <c r="F898" t="s">
        <v>22</v>
      </c>
      <c r="G898" t="s">
        <v>45</v>
      </c>
      <c r="H898">
        <v>2015</v>
      </c>
      <c r="I898" t="s">
        <v>6100</v>
      </c>
      <c r="J898">
        <v>3500</v>
      </c>
      <c r="K898" t="s">
        <v>1598</v>
      </c>
      <c r="L898" t="s">
        <v>1598</v>
      </c>
      <c r="M898" t="s">
        <v>6101</v>
      </c>
      <c r="N898" t="s">
        <v>39</v>
      </c>
      <c r="O898">
        <v>5000000</v>
      </c>
      <c r="P898">
        <v>4842699</v>
      </c>
      <c r="Q898" t="s">
        <v>6102</v>
      </c>
      <c r="R898">
        <v>121</v>
      </c>
    </row>
    <row r="899" spans="1:18" x14ac:dyDescent="0.35">
      <c r="A899" t="s">
        <v>6103</v>
      </c>
      <c r="B899" t="s">
        <v>6104</v>
      </c>
      <c r="C899" t="s">
        <v>6105</v>
      </c>
      <c r="D899" t="s">
        <v>6106</v>
      </c>
      <c r="E899">
        <v>0.61006289308176098</v>
      </c>
      <c r="F899" t="s">
        <v>34</v>
      </c>
      <c r="G899" t="s">
        <v>45</v>
      </c>
      <c r="H899">
        <v>2015</v>
      </c>
      <c r="I899" t="s">
        <v>6107</v>
      </c>
      <c r="J899">
        <v>27000</v>
      </c>
      <c r="K899" t="s">
        <v>6108</v>
      </c>
      <c r="L899" t="s">
        <v>6109</v>
      </c>
      <c r="M899" t="s">
        <v>6110</v>
      </c>
      <c r="N899" t="s">
        <v>3173</v>
      </c>
      <c r="P899">
        <v>5497104</v>
      </c>
      <c r="Q899" t="s">
        <v>6111</v>
      </c>
      <c r="R899">
        <v>134</v>
      </c>
    </row>
    <row r="900" spans="1:18" x14ac:dyDescent="0.35">
      <c r="A900" t="s">
        <v>6112</v>
      </c>
      <c r="B900" t="s">
        <v>6113</v>
      </c>
      <c r="C900" t="s">
        <v>6114</v>
      </c>
      <c r="D900" t="s">
        <v>6115</v>
      </c>
      <c r="E900">
        <v>0.59504132231404905</v>
      </c>
      <c r="F900" t="s">
        <v>22</v>
      </c>
      <c r="G900" t="s">
        <v>66</v>
      </c>
      <c r="H900">
        <v>2015</v>
      </c>
      <c r="I900" t="s">
        <v>6116</v>
      </c>
      <c r="J900">
        <v>51000</v>
      </c>
      <c r="K900" t="s">
        <v>6117</v>
      </c>
      <c r="L900" t="s">
        <v>6118</v>
      </c>
      <c r="M900" t="s">
        <v>6119</v>
      </c>
      <c r="N900" t="s">
        <v>866</v>
      </c>
      <c r="O900">
        <v>36000000</v>
      </c>
      <c r="P900">
        <v>157029618</v>
      </c>
      <c r="Q900" t="s">
        <v>6120</v>
      </c>
      <c r="R900">
        <v>105</v>
      </c>
    </row>
    <row r="901" spans="1:18" x14ac:dyDescent="0.35">
      <c r="A901" t="s">
        <v>6121</v>
      </c>
      <c r="B901" t="s">
        <v>6122</v>
      </c>
      <c r="C901" t="s">
        <v>6123</v>
      </c>
      <c r="D901" t="s">
        <v>6124</v>
      </c>
      <c r="E901">
        <v>0.74853801169590595</v>
      </c>
      <c r="F901" t="s">
        <v>56</v>
      </c>
      <c r="G901" t="s">
        <v>320</v>
      </c>
      <c r="H901">
        <v>2015</v>
      </c>
      <c r="I901" t="s">
        <v>5644</v>
      </c>
      <c r="J901">
        <v>36000</v>
      </c>
      <c r="K901" t="s">
        <v>6125</v>
      </c>
      <c r="L901" t="s">
        <v>6126</v>
      </c>
      <c r="M901" t="s">
        <v>2233</v>
      </c>
      <c r="N901" t="s">
        <v>39</v>
      </c>
      <c r="O901">
        <v>17000000</v>
      </c>
      <c r="P901">
        <v>45710059</v>
      </c>
      <c r="Q901" t="s">
        <v>6127</v>
      </c>
      <c r="R901">
        <v>129</v>
      </c>
    </row>
    <row r="902" spans="1:18" x14ac:dyDescent="0.35">
      <c r="A902" t="s">
        <v>6128</v>
      </c>
      <c r="B902" t="s">
        <v>6129</v>
      </c>
      <c r="C902" t="s">
        <v>6130</v>
      </c>
      <c r="D902" t="s">
        <v>82</v>
      </c>
      <c r="E902">
        <v>0.62209302325581395</v>
      </c>
      <c r="F902" t="s">
        <v>34</v>
      </c>
      <c r="G902" t="s">
        <v>35</v>
      </c>
      <c r="H902">
        <v>2015</v>
      </c>
      <c r="I902" t="s">
        <v>6131</v>
      </c>
      <c r="J902">
        <v>11000</v>
      </c>
      <c r="K902" t="s">
        <v>4560</v>
      </c>
      <c r="L902" t="s">
        <v>3724</v>
      </c>
      <c r="M902" t="s">
        <v>659</v>
      </c>
      <c r="N902" t="s">
        <v>39</v>
      </c>
      <c r="O902">
        <v>15000000</v>
      </c>
      <c r="P902">
        <v>3394174</v>
      </c>
      <c r="Q902" t="s">
        <v>6132</v>
      </c>
      <c r="R902">
        <v>106</v>
      </c>
    </row>
    <row r="903" spans="1:18" x14ac:dyDescent="0.35">
      <c r="A903" t="s">
        <v>6133</v>
      </c>
      <c r="B903" t="s">
        <v>6134</v>
      </c>
      <c r="C903" t="s">
        <v>6135</v>
      </c>
      <c r="D903" t="s">
        <v>6136</v>
      </c>
      <c r="E903">
        <v>0.61988304093567204</v>
      </c>
      <c r="F903" t="s">
        <v>22</v>
      </c>
      <c r="G903" t="s">
        <v>45</v>
      </c>
      <c r="H903">
        <v>2015</v>
      </c>
      <c r="I903" t="s">
        <v>6137</v>
      </c>
      <c r="J903">
        <v>15000</v>
      </c>
      <c r="K903" t="s">
        <v>956</v>
      </c>
      <c r="L903" t="s">
        <v>6138</v>
      </c>
      <c r="M903" t="s">
        <v>193</v>
      </c>
      <c r="N903" t="s">
        <v>39</v>
      </c>
      <c r="O903">
        <v>25000000</v>
      </c>
      <c r="P903">
        <v>906995</v>
      </c>
      <c r="Q903" t="s">
        <v>6139</v>
      </c>
      <c r="R903">
        <v>110</v>
      </c>
    </row>
    <row r="904" spans="1:18" x14ac:dyDescent="0.35">
      <c r="A904" t="s">
        <v>6140</v>
      </c>
      <c r="B904" t="s">
        <v>6141</v>
      </c>
      <c r="C904" t="s">
        <v>6142</v>
      </c>
      <c r="D904" t="s">
        <v>6143</v>
      </c>
      <c r="E904">
        <v>0.51829268292682895</v>
      </c>
      <c r="F904" t="s">
        <v>22</v>
      </c>
      <c r="G904" t="s">
        <v>236</v>
      </c>
      <c r="H904">
        <v>2015</v>
      </c>
      <c r="I904" t="s">
        <v>6144</v>
      </c>
      <c r="J904">
        <v>42000</v>
      </c>
      <c r="K904" t="s">
        <v>6145</v>
      </c>
      <c r="L904" t="s">
        <v>6146</v>
      </c>
      <c r="M904" t="s">
        <v>6147</v>
      </c>
      <c r="N904" t="s">
        <v>39</v>
      </c>
      <c r="O904">
        <v>3300000</v>
      </c>
      <c r="P904">
        <v>38356892</v>
      </c>
      <c r="Q904" t="s">
        <v>1921</v>
      </c>
      <c r="R904">
        <v>83</v>
      </c>
    </row>
    <row r="905" spans="1:18" x14ac:dyDescent="0.35">
      <c r="A905" t="s">
        <v>6148</v>
      </c>
      <c r="B905" t="s">
        <v>6149</v>
      </c>
      <c r="C905" t="s">
        <v>6150</v>
      </c>
      <c r="D905" t="s">
        <v>6151</v>
      </c>
      <c r="E905">
        <v>0.83333333333333304</v>
      </c>
      <c r="F905" t="s">
        <v>22</v>
      </c>
      <c r="G905" t="s">
        <v>35</v>
      </c>
      <c r="H905">
        <v>2015</v>
      </c>
      <c r="I905" t="s">
        <v>6152</v>
      </c>
      <c r="J905">
        <v>22000</v>
      </c>
      <c r="K905" t="s">
        <v>6153</v>
      </c>
      <c r="L905" t="s">
        <v>6154</v>
      </c>
      <c r="M905" t="s">
        <v>616</v>
      </c>
      <c r="N905" t="s">
        <v>39</v>
      </c>
      <c r="O905">
        <v>17000000</v>
      </c>
      <c r="P905">
        <v>42426912</v>
      </c>
      <c r="Q905" t="s">
        <v>3642</v>
      </c>
      <c r="R905">
        <v>107</v>
      </c>
    </row>
    <row r="906" spans="1:18" x14ac:dyDescent="0.35">
      <c r="A906" t="s">
        <v>6155</v>
      </c>
      <c r="B906" t="s">
        <v>6156</v>
      </c>
      <c r="C906" t="s">
        <v>6157</v>
      </c>
      <c r="D906" t="s">
        <v>6158</v>
      </c>
      <c r="E906">
        <v>0.61599999999999999</v>
      </c>
      <c r="F906" t="s">
        <v>22</v>
      </c>
      <c r="G906" t="s">
        <v>320</v>
      </c>
      <c r="H906">
        <v>2015</v>
      </c>
      <c r="I906" t="s">
        <v>6152</v>
      </c>
      <c r="J906">
        <v>37000</v>
      </c>
      <c r="K906" t="s">
        <v>6159</v>
      </c>
      <c r="L906" t="s">
        <v>6160</v>
      </c>
      <c r="M906" t="s">
        <v>609</v>
      </c>
      <c r="N906" t="s">
        <v>6161</v>
      </c>
      <c r="O906">
        <v>26000000</v>
      </c>
      <c r="P906">
        <v>27972023</v>
      </c>
      <c r="Q906" t="s">
        <v>267</v>
      </c>
      <c r="R906">
        <v>127</v>
      </c>
    </row>
    <row r="907" spans="1:18" x14ac:dyDescent="0.35">
      <c r="A907" t="s">
        <v>6162</v>
      </c>
      <c r="B907" t="s">
        <v>6163</v>
      </c>
      <c r="C907" t="s">
        <v>6164</v>
      </c>
      <c r="D907" t="s">
        <v>6165</v>
      </c>
      <c r="E907">
        <v>0.700598802395209</v>
      </c>
      <c r="F907" t="s">
        <v>56</v>
      </c>
      <c r="G907" t="s">
        <v>406</v>
      </c>
      <c r="H907">
        <v>2015</v>
      </c>
      <c r="I907" t="s">
        <v>6166</v>
      </c>
      <c r="J907">
        <v>58000</v>
      </c>
      <c r="K907" t="s">
        <v>6167</v>
      </c>
      <c r="L907" t="s">
        <v>6168</v>
      </c>
      <c r="M907" t="s">
        <v>3005</v>
      </c>
      <c r="N907" t="s">
        <v>50</v>
      </c>
      <c r="O907">
        <v>81200000</v>
      </c>
      <c r="P907">
        <v>97571250</v>
      </c>
      <c r="Q907" t="s">
        <v>6169</v>
      </c>
      <c r="R907">
        <v>108</v>
      </c>
    </row>
    <row r="908" spans="1:18" x14ac:dyDescent="0.35">
      <c r="A908" t="s">
        <v>6170</v>
      </c>
      <c r="B908" t="s">
        <v>6171</v>
      </c>
      <c r="C908" t="s">
        <v>6172</v>
      </c>
      <c r="D908" t="s">
        <v>6173</v>
      </c>
      <c r="E908">
        <v>0.66911764705882304</v>
      </c>
      <c r="F908" t="s">
        <v>34</v>
      </c>
      <c r="G908" t="s">
        <v>45</v>
      </c>
      <c r="H908">
        <v>2015</v>
      </c>
      <c r="I908" t="s">
        <v>6174</v>
      </c>
      <c r="J908">
        <v>12000</v>
      </c>
      <c r="K908" t="s">
        <v>6175</v>
      </c>
      <c r="L908" t="s">
        <v>6175</v>
      </c>
      <c r="M908" t="s">
        <v>3989</v>
      </c>
      <c r="N908" t="s">
        <v>1122</v>
      </c>
      <c r="O908">
        <v>11000000</v>
      </c>
      <c r="P908">
        <v>1160724</v>
      </c>
      <c r="Q908" t="s">
        <v>6176</v>
      </c>
      <c r="R908">
        <v>109</v>
      </c>
    </row>
    <row r="909" spans="1:18" x14ac:dyDescent="0.35">
      <c r="A909" t="s">
        <v>6177</v>
      </c>
      <c r="B909" t="s">
        <v>6178</v>
      </c>
      <c r="C909" t="s">
        <v>6179</v>
      </c>
      <c r="D909" t="s">
        <v>6180</v>
      </c>
      <c r="E909">
        <v>0.44512195121951198</v>
      </c>
      <c r="F909" t="s">
        <v>34</v>
      </c>
      <c r="G909" t="s">
        <v>236</v>
      </c>
      <c r="H909">
        <v>2015</v>
      </c>
      <c r="I909" t="s">
        <v>5824</v>
      </c>
      <c r="J909">
        <v>20000</v>
      </c>
      <c r="K909" t="s">
        <v>6181</v>
      </c>
      <c r="L909" t="s">
        <v>6182</v>
      </c>
      <c r="M909" t="s">
        <v>6183</v>
      </c>
      <c r="N909" t="s">
        <v>39</v>
      </c>
      <c r="O909">
        <v>100000</v>
      </c>
      <c r="P909">
        <v>42964410</v>
      </c>
      <c r="Q909" t="s">
        <v>112</v>
      </c>
      <c r="R909">
        <v>81</v>
      </c>
    </row>
    <row r="910" spans="1:18" x14ac:dyDescent="0.35">
      <c r="A910" t="s">
        <v>6184</v>
      </c>
      <c r="B910" t="s">
        <v>6185</v>
      </c>
      <c r="C910" t="s">
        <v>6186</v>
      </c>
      <c r="D910" t="s">
        <v>6187</v>
      </c>
      <c r="E910">
        <v>0.5390625</v>
      </c>
      <c r="F910" t="s">
        <v>34</v>
      </c>
      <c r="G910" t="s">
        <v>45</v>
      </c>
      <c r="H910">
        <v>2015</v>
      </c>
      <c r="I910" t="s">
        <v>6188</v>
      </c>
      <c r="J910">
        <v>9700</v>
      </c>
      <c r="K910" t="s">
        <v>6189</v>
      </c>
      <c r="L910" t="s">
        <v>6189</v>
      </c>
      <c r="M910" t="s">
        <v>6190</v>
      </c>
      <c r="N910" t="s">
        <v>28</v>
      </c>
      <c r="P910">
        <v>121827</v>
      </c>
      <c r="Q910" t="s">
        <v>6191</v>
      </c>
      <c r="R910">
        <v>87</v>
      </c>
    </row>
    <row r="911" spans="1:18" x14ac:dyDescent="0.35">
      <c r="A911" t="s">
        <v>6192</v>
      </c>
      <c r="B911" t="s">
        <v>6193</v>
      </c>
      <c r="C911" t="s">
        <v>6194</v>
      </c>
      <c r="D911" t="s">
        <v>6195</v>
      </c>
      <c r="E911">
        <v>0.51020408163265296</v>
      </c>
      <c r="F911" t="s">
        <v>34</v>
      </c>
      <c r="G911" t="s">
        <v>236</v>
      </c>
      <c r="H911">
        <v>2015</v>
      </c>
      <c r="I911" t="s">
        <v>6196</v>
      </c>
      <c r="J911">
        <v>17000</v>
      </c>
      <c r="K911" t="s">
        <v>4327</v>
      </c>
      <c r="L911" t="s">
        <v>6197</v>
      </c>
      <c r="M911" t="s">
        <v>6198</v>
      </c>
      <c r="N911" t="s">
        <v>39</v>
      </c>
      <c r="P911">
        <v>35275</v>
      </c>
      <c r="Q911" t="s">
        <v>6199</v>
      </c>
      <c r="R911">
        <v>89</v>
      </c>
    </row>
    <row r="912" spans="1:18" x14ac:dyDescent="0.35">
      <c r="A912" t="s">
        <v>6200</v>
      </c>
      <c r="B912" t="s">
        <v>6201</v>
      </c>
      <c r="C912" t="s">
        <v>6202</v>
      </c>
      <c r="D912" t="s">
        <v>6203</v>
      </c>
      <c r="E912">
        <v>0.58333333333333304</v>
      </c>
      <c r="F912" t="s">
        <v>1067</v>
      </c>
      <c r="G912" t="s">
        <v>35</v>
      </c>
      <c r="H912">
        <v>2015</v>
      </c>
      <c r="I912" t="s">
        <v>6204</v>
      </c>
      <c r="J912">
        <v>11000</v>
      </c>
      <c r="K912" t="s">
        <v>6205</v>
      </c>
      <c r="L912" t="s">
        <v>6205</v>
      </c>
      <c r="M912" t="s">
        <v>6206</v>
      </c>
      <c r="N912" t="s">
        <v>1071</v>
      </c>
      <c r="P912">
        <v>4765472</v>
      </c>
      <c r="Q912" t="s">
        <v>6207</v>
      </c>
      <c r="R912">
        <v>104</v>
      </c>
    </row>
    <row r="913" spans="1:18" x14ac:dyDescent="0.35">
      <c r="A913" t="s">
        <v>6208</v>
      </c>
      <c r="B913" t="s">
        <v>6209</v>
      </c>
      <c r="C913" t="s">
        <v>6210</v>
      </c>
      <c r="D913" t="s">
        <v>6211</v>
      </c>
      <c r="E913">
        <v>0.56953642384105896</v>
      </c>
      <c r="F913" t="s">
        <v>34</v>
      </c>
      <c r="G913" t="s">
        <v>66</v>
      </c>
      <c r="H913">
        <v>2015</v>
      </c>
      <c r="I913" t="s">
        <v>6212</v>
      </c>
      <c r="J913">
        <v>7300</v>
      </c>
      <c r="K913" t="s">
        <v>6213</v>
      </c>
      <c r="L913" t="s">
        <v>6213</v>
      </c>
      <c r="M913" t="s">
        <v>6214</v>
      </c>
      <c r="N913" t="s">
        <v>362</v>
      </c>
      <c r="P913">
        <v>87768</v>
      </c>
      <c r="Q913" t="s">
        <v>5945</v>
      </c>
      <c r="R913">
        <v>120</v>
      </c>
    </row>
    <row r="914" spans="1:18" x14ac:dyDescent="0.35">
      <c r="A914" t="s">
        <v>6215</v>
      </c>
      <c r="B914" t="s">
        <v>6216</v>
      </c>
      <c r="C914" t="s">
        <v>6217</v>
      </c>
      <c r="D914" t="s">
        <v>6218</v>
      </c>
      <c r="E914">
        <v>0.75151515151515103</v>
      </c>
      <c r="F914" t="s">
        <v>34</v>
      </c>
      <c r="G914" t="s">
        <v>66</v>
      </c>
      <c r="H914">
        <v>2015</v>
      </c>
      <c r="I914" t="s">
        <v>6219</v>
      </c>
      <c r="J914">
        <v>44000</v>
      </c>
      <c r="K914" t="s">
        <v>6220</v>
      </c>
      <c r="L914" t="s">
        <v>6220</v>
      </c>
      <c r="M914" t="s">
        <v>3561</v>
      </c>
      <c r="N914" t="s">
        <v>28</v>
      </c>
      <c r="O914">
        <v>2000000</v>
      </c>
      <c r="P914">
        <v>1295574</v>
      </c>
      <c r="Q914" t="s">
        <v>2665</v>
      </c>
      <c r="R914">
        <v>84</v>
      </c>
    </row>
    <row r="915" spans="1:18" x14ac:dyDescent="0.35">
      <c r="A915" t="s">
        <v>6221</v>
      </c>
      <c r="B915" t="s">
        <v>6222</v>
      </c>
      <c r="C915" t="s">
        <v>6223</v>
      </c>
      <c r="D915" t="s">
        <v>6224</v>
      </c>
      <c r="E915">
        <v>0.625</v>
      </c>
      <c r="F915" t="s">
        <v>34</v>
      </c>
      <c r="G915" t="s">
        <v>320</v>
      </c>
      <c r="H915">
        <v>2015</v>
      </c>
      <c r="I915" t="s">
        <v>6225</v>
      </c>
      <c r="J915">
        <v>29000</v>
      </c>
      <c r="K915" t="s">
        <v>6226</v>
      </c>
      <c r="L915" t="s">
        <v>6227</v>
      </c>
      <c r="M915" t="s">
        <v>2250</v>
      </c>
      <c r="N915" t="s">
        <v>39</v>
      </c>
      <c r="P915">
        <v>3072991</v>
      </c>
      <c r="Q915" t="s">
        <v>6228</v>
      </c>
      <c r="R915">
        <v>106</v>
      </c>
    </row>
    <row r="916" spans="1:18" x14ac:dyDescent="0.35">
      <c r="A916" t="s">
        <v>6229</v>
      </c>
      <c r="B916" t="s">
        <v>6230</v>
      </c>
      <c r="C916" t="s">
        <v>6231</v>
      </c>
      <c r="D916" t="s">
        <v>6232</v>
      </c>
      <c r="E916">
        <v>0.55319148936170204</v>
      </c>
      <c r="F916" t="s">
        <v>34</v>
      </c>
      <c r="G916" t="s">
        <v>91</v>
      </c>
      <c r="H916">
        <v>2015</v>
      </c>
      <c r="I916" t="s">
        <v>172</v>
      </c>
      <c r="J916">
        <v>31000</v>
      </c>
      <c r="K916" t="s">
        <v>6233</v>
      </c>
      <c r="L916" t="s">
        <v>6233</v>
      </c>
      <c r="M916" t="s">
        <v>6234</v>
      </c>
      <c r="N916" t="s">
        <v>39</v>
      </c>
      <c r="O916">
        <v>800000</v>
      </c>
      <c r="P916">
        <v>143658</v>
      </c>
      <c r="Q916" t="s">
        <v>6235</v>
      </c>
      <c r="R916">
        <v>88</v>
      </c>
    </row>
    <row r="917" spans="1:18" x14ac:dyDescent="0.35">
      <c r="A917" t="s">
        <v>6236</v>
      </c>
      <c r="B917" t="s">
        <v>6237</v>
      </c>
      <c r="C917" t="s">
        <v>6238</v>
      </c>
      <c r="D917" t="s">
        <v>6239</v>
      </c>
      <c r="E917">
        <v>0.60377358490566002</v>
      </c>
      <c r="G917" t="s">
        <v>45</v>
      </c>
      <c r="H917">
        <v>2015</v>
      </c>
      <c r="I917" t="s">
        <v>6240</v>
      </c>
      <c r="J917">
        <v>4900</v>
      </c>
      <c r="K917" t="s">
        <v>6241</v>
      </c>
      <c r="L917" t="s">
        <v>6241</v>
      </c>
      <c r="M917" t="s">
        <v>6242</v>
      </c>
      <c r="N917" t="s">
        <v>291</v>
      </c>
      <c r="P917">
        <v>1505434</v>
      </c>
      <c r="Q917" t="s">
        <v>6243</v>
      </c>
      <c r="R917">
        <v>96</v>
      </c>
    </row>
    <row r="918" spans="1:18" x14ac:dyDescent="0.35">
      <c r="A918" t="s">
        <v>6244</v>
      </c>
      <c r="B918" t="s">
        <v>6245</v>
      </c>
      <c r="C918" t="s">
        <v>6246</v>
      </c>
      <c r="D918" t="s">
        <v>6247</v>
      </c>
      <c r="E918">
        <v>0.51572327044025101</v>
      </c>
      <c r="F918" t="s">
        <v>56</v>
      </c>
      <c r="G918" t="s">
        <v>23</v>
      </c>
      <c r="H918">
        <v>2015</v>
      </c>
      <c r="I918" t="s">
        <v>6131</v>
      </c>
      <c r="J918">
        <v>7500</v>
      </c>
      <c r="K918" t="s">
        <v>1512</v>
      </c>
      <c r="L918" t="s">
        <v>6248</v>
      </c>
      <c r="M918" t="s">
        <v>6249</v>
      </c>
      <c r="N918" t="s">
        <v>39</v>
      </c>
      <c r="O918">
        <v>5000000</v>
      </c>
      <c r="P918">
        <v>2333684</v>
      </c>
      <c r="Q918" t="s">
        <v>6250</v>
      </c>
      <c r="R918">
        <v>118</v>
      </c>
    </row>
    <row r="919" spans="1:18" x14ac:dyDescent="0.35">
      <c r="A919" t="s">
        <v>6251</v>
      </c>
      <c r="B919" t="s">
        <v>6252</v>
      </c>
      <c r="C919" t="s">
        <v>6253</v>
      </c>
      <c r="D919" t="s">
        <v>388</v>
      </c>
      <c r="E919">
        <v>0.8</v>
      </c>
      <c r="F919" t="s">
        <v>1094</v>
      </c>
      <c r="G919" t="s">
        <v>45</v>
      </c>
      <c r="H919">
        <v>2015</v>
      </c>
      <c r="I919" t="s">
        <v>6254</v>
      </c>
      <c r="J919">
        <v>4400</v>
      </c>
      <c r="K919" t="s">
        <v>6255</v>
      </c>
      <c r="L919" t="s">
        <v>6255</v>
      </c>
      <c r="M919" t="s">
        <v>6256</v>
      </c>
      <c r="N919" t="s">
        <v>939</v>
      </c>
      <c r="P919">
        <v>98932</v>
      </c>
      <c r="Q919" t="s">
        <v>6257</v>
      </c>
      <c r="R919">
        <v>122</v>
      </c>
    </row>
    <row r="920" spans="1:18" x14ac:dyDescent="0.35">
      <c r="A920" t="s">
        <v>6258</v>
      </c>
      <c r="B920" t="s">
        <v>6259</v>
      </c>
      <c r="C920" t="s">
        <v>6260</v>
      </c>
      <c r="D920" t="s">
        <v>438</v>
      </c>
      <c r="E920">
        <v>0</v>
      </c>
      <c r="F920" t="s">
        <v>22</v>
      </c>
      <c r="G920" t="s">
        <v>66</v>
      </c>
      <c r="H920">
        <v>2015</v>
      </c>
      <c r="I920" t="s">
        <v>5950</v>
      </c>
      <c r="J920">
        <v>6500</v>
      </c>
      <c r="K920" t="s">
        <v>6261</v>
      </c>
      <c r="L920" t="s">
        <v>6262</v>
      </c>
      <c r="M920" t="s">
        <v>6263</v>
      </c>
      <c r="N920" t="s">
        <v>39</v>
      </c>
      <c r="O920">
        <v>2000000</v>
      </c>
      <c r="P920">
        <v>2801508</v>
      </c>
      <c r="Q920" t="s">
        <v>6264</v>
      </c>
      <c r="R920">
        <v>97</v>
      </c>
    </row>
    <row r="921" spans="1:18" x14ac:dyDescent="0.35">
      <c r="A921" t="s">
        <v>6265</v>
      </c>
      <c r="B921" t="s">
        <v>6266</v>
      </c>
      <c r="C921" t="s">
        <v>6267</v>
      </c>
      <c r="D921" t="s">
        <v>6268</v>
      </c>
      <c r="E921">
        <v>0.62580645161290305</v>
      </c>
      <c r="F921" t="s">
        <v>34</v>
      </c>
      <c r="G921" t="s">
        <v>35</v>
      </c>
      <c r="H921">
        <v>2015</v>
      </c>
      <c r="I921" t="s">
        <v>6269</v>
      </c>
      <c r="J921">
        <v>21000</v>
      </c>
      <c r="K921" t="s">
        <v>1919</v>
      </c>
      <c r="L921" t="s">
        <v>6270</v>
      </c>
      <c r="M921" t="s">
        <v>2194</v>
      </c>
      <c r="N921" t="s">
        <v>39</v>
      </c>
      <c r="O921">
        <v>28000000</v>
      </c>
      <c r="P921">
        <v>8527658</v>
      </c>
      <c r="Q921" t="s">
        <v>6271</v>
      </c>
      <c r="R921">
        <v>107</v>
      </c>
    </row>
    <row r="922" spans="1:18" x14ac:dyDescent="0.35">
      <c r="A922" t="s">
        <v>6272</v>
      </c>
      <c r="B922" t="s">
        <v>6273</v>
      </c>
      <c r="C922" t="s">
        <v>6274</v>
      </c>
      <c r="D922" t="s">
        <v>6275</v>
      </c>
      <c r="E922">
        <v>0.754601226993865</v>
      </c>
      <c r="F922" t="s">
        <v>34</v>
      </c>
      <c r="G922" t="s">
        <v>35</v>
      </c>
      <c r="H922">
        <v>2015</v>
      </c>
      <c r="I922" t="s">
        <v>5908</v>
      </c>
      <c r="J922">
        <v>33000</v>
      </c>
      <c r="K922" t="s">
        <v>6276</v>
      </c>
      <c r="L922" t="s">
        <v>1279</v>
      </c>
      <c r="M922" t="s">
        <v>2852</v>
      </c>
      <c r="N922" t="s">
        <v>39</v>
      </c>
      <c r="O922">
        <v>35000000</v>
      </c>
      <c r="P922">
        <v>14431253</v>
      </c>
      <c r="Q922" t="s">
        <v>203</v>
      </c>
      <c r="R922">
        <v>91</v>
      </c>
    </row>
    <row r="923" spans="1:18" x14ac:dyDescent="0.35">
      <c r="A923" t="s">
        <v>6277</v>
      </c>
      <c r="B923" t="s">
        <v>6278</v>
      </c>
      <c r="C923" t="s">
        <v>6279</v>
      </c>
      <c r="D923" t="s">
        <v>6280</v>
      </c>
      <c r="E923">
        <v>0.61585365853658502</v>
      </c>
      <c r="F923" t="s">
        <v>34</v>
      </c>
      <c r="G923" t="s">
        <v>35</v>
      </c>
      <c r="H923">
        <v>2015</v>
      </c>
      <c r="I923" t="s">
        <v>5644</v>
      </c>
      <c r="J923">
        <v>38000</v>
      </c>
      <c r="K923" t="s">
        <v>1336</v>
      </c>
      <c r="L923" t="s">
        <v>6281</v>
      </c>
      <c r="M923" t="s">
        <v>6282</v>
      </c>
      <c r="N923" t="s">
        <v>39</v>
      </c>
      <c r="O923">
        <v>14000000</v>
      </c>
      <c r="P923">
        <v>13081651</v>
      </c>
      <c r="Q923" t="s">
        <v>121</v>
      </c>
      <c r="R923">
        <v>93</v>
      </c>
    </row>
    <row r="924" spans="1:18" x14ac:dyDescent="0.35">
      <c r="A924" t="s">
        <v>6283</v>
      </c>
      <c r="B924" t="s">
        <v>6284</v>
      </c>
      <c r="C924" t="s">
        <v>6285</v>
      </c>
      <c r="D924" t="s">
        <v>6286</v>
      </c>
      <c r="E924">
        <v>0.67272727272727195</v>
      </c>
      <c r="F924" t="s">
        <v>22</v>
      </c>
      <c r="G924" t="s">
        <v>35</v>
      </c>
      <c r="H924">
        <v>2015</v>
      </c>
      <c r="I924" t="s">
        <v>172</v>
      </c>
      <c r="J924">
        <v>23000</v>
      </c>
      <c r="K924" t="s">
        <v>2798</v>
      </c>
      <c r="L924" t="s">
        <v>1829</v>
      </c>
      <c r="M924" t="s">
        <v>2685</v>
      </c>
      <c r="N924" t="s">
        <v>39</v>
      </c>
      <c r="O924">
        <v>18000000</v>
      </c>
      <c r="P924">
        <v>41325328</v>
      </c>
      <c r="Q924" t="s">
        <v>6287</v>
      </c>
      <c r="R924">
        <v>101</v>
      </c>
    </row>
    <row r="925" spans="1:18" x14ac:dyDescent="0.35">
      <c r="A925" t="s">
        <v>6288</v>
      </c>
      <c r="B925" t="s">
        <v>6289</v>
      </c>
      <c r="C925" t="s">
        <v>6290</v>
      </c>
      <c r="D925" t="s">
        <v>1735</v>
      </c>
      <c r="E925">
        <v>0.75167785234899298</v>
      </c>
      <c r="F925" t="s">
        <v>56</v>
      </c>
      <c r="G925" t="s">
        <v>45</v>
      </c>
      <c r="H925">
        <v>2015</v>
      </c>
      <c r="I925" t="s">
        <v>5747</v>
      </c>
      <c r="J925">
        <v>62000</v>
      </c>
      <c r="K925" t="s">
        <v>1544</v>
      </c>
      <c r="L925" t="s">
        <v>6291</v>
      </c>
      <c r="M925" t="s">
        <v>5177</v>
      </c>
      <c r="N925" t="s">
        <v>28</v>
      </c>
      <c r="O925">
        <v>11000000</v>
      </c>
      <c r="P925">
        <v>29355203</v>
      </c>
      <c r="Q925" t="s">
        <v>849</v>
      </c>
      <c r="R925">
        <v>104</v>
      </c>
    </row>
    <row r="926" spans="1:18" x14ac:dyDescent="0.35">
      <c r="A926" t="s">
        <v>6292</v>
      </c>
      <c r="B926" t="s">
        <v>6293</v>
      </c>
      <c r="C926" t="s">
        <v>6294</v>
      </c>
      <c r="D926" t="s">
        <v>6295</v>
      </c>
      <c r="E926">
        <v>0.66666666666666596</v>
      </c>
      <c r="F926" t="s">
        <v>34</v>
      </c>
      <c r="G926" t="s">
        <v>45</v>
      </c>
      <c r="H926">
        <v>2015</v>
      </c>
      <c r="I926" t="s">
        <v>6296</v>
      </c>
      <c r="J926">
        <v>32000</v>
      </c>
      <c r="K926" t="s">
        <v>6297</v>
      </c>
      <c r="L926" t="s">
        <v>6297</v>
      </c>
      <c r="M926" t="s">
        <v>6298</v>
      </c>
      <c r="N926" t="s">
        <v>28</v>
      </c>
      <c r="P926">
        <v>14430249</v>
      </c>
      <c r="Q926" t="s">
        <v>6299</v>
      </c>
      <c r="R926">
        <v>91</v>
      </c>
    </row>
    <row r="927" spans="1:18" x14ac:dyDescent="0.35">
      <c r="A927" t="s">
        <v>6300</v>
      </c>
      <c r="B927" t="s">
        <v>6301</v>
      </c>
      <c r="C927" t="s">
        <v>6302</v>
      </c>
      <c r="D927" t="s">
        <v>6303</v>
      </c>
      <c r="E927">
        <v>0.73239436619718301</v>
      </c>
      <c r="F927" t="s">
        <v>22</v>
      </c>
      <c r="G927" t="s">
        <v>35</v>
      </c>
      <c r="H927">
        <v>2016</v>
      </c>
      <c r="I927" t="s">
        <v>6011</v>
      </c>
      <c r="J927">
        <v>35000</v>
      </c>
      <c r="K927" t="s">
        <v>6304</v>
      </c>
      <c r="L927" t="s">
        <v>749</v>
      </c>
      <c r="M927" t="s">
        <v>3413</v>
      </c>
      <c r="N927" t="s">
        <v>39</v>
      </c>
      <c r="O927">
        <v>25000000</v>
      </c>
      <c r="P927">
        <v>48782670</v>
      </c>
      <c r="Q927" t="s">
        <v>6091</v>
      </c>
      <c r="R927">
        <v>118</v>
      </c>
    </row>
    <row r="928" spans="1:18" x14ac:dyDescent="0.35">
      <c r="A928" t="s">
        <v>6305</v>
      </c>
      <c r="B928" t="s">
        <v>6306</v>
      </c>
      <c r="C928" t="s">
        <v>6307</v>
      </c>
      <c r="D928" t="s">
        <v>6308</v>
      </c>
      <c r="E928">
        <v>0.72727272727272696</v>
      </c>
      <c r="F928" t="s">
        <v>22</v>
      </c>
      <c r="G928" t="s">
        <v>66</v>
      </c>
      <c r="H928">
        <v>2016</v>
      </c>
      <c r="I928" t="s">
        <v>6309</v>
      </c>
      <c r="J928">
        <v>191000</v>
      </c>
      <c r="K928" t="s">
        <v>3290</v>
      </c>
      <c r="L928" t="s">
        <v>6310</v>
      </c>
      <c r="M928" t="s">
        <v>1322</v>
      </c>
      <c r="N928" t="s">
        <v>39</v>
      </c>
      <c r="O928">
        <v>90000000</v>
      </c>
      <c r="P928">
        <v>162360636</v>
      </c>
      <c r="Q928" t="s">
        <v>491</v>
      </c>
      <c r="R928">
        <v>132</v>
      </c>
    </row>
    <row r="929" spans="1:18" x14ac:dyDescent="0.35">
      <c r="A929" t="s">
        <v>6311</v>
      </c>
      <c r="B929" t="s">
        <v>6312</v>
      </c>
      <c r="C929" t="s">
        <v>6313</v>
      </c>
      <c r="D929" t="s">
        <v>6314</v>
      </c>
      <c r="E929">
        <v>0.6875</v>
      </c>
      <c r="F929" t="s">
        <v>22</v>
      </c>
      <c r="G929" t="s">
        <v>66</v>
      </c>
      <c r="H929">
        <v>2016</v>
      </c>
      <c r="I929" t="s">
        <v>6315</v>
      </c>
      <c r="J929">
        <v>694000</v>
      </c>
      <c r="K929" t="s">
        <v>5138</v>
      </c>
      <c r="L929" t="s">
        <v>3746</v>
      </c>
      <c r="M929" t="s">
        <v>3747</v>
      </c>
      <c r="N929" t="s">
        <v>39</v>
      </c>
      <c r="O929">
        <v>250000000</v>
      </c>
      <c r="P929">
        <v>1153337496</v>
      </c>
      <c r="Q929" t="s">
        <v>5109</v>
      </c>
      <c r="R929">
        <v>147</v>
      </c>
    </row>
    <row r="930" spans="1:18" x14ac:dyDescent="0.35">
      <c r="A930" t="s">
        <v>6316</v>
      </c>
      <c r="B930" t="s">
        <v>6317</v>
      </c>
      <c r="C930" t="s">
        <v>6318</v>
      </c>
      <c r="D930" t="s">
        <v>6319</v>
      </c>
      <c r="E930">
        <v>0.52694610778443096</v>
      </c>
      <c r="F930" t="s">
        <v>34</v>
      </c>
      <c r="G930" t="s">
        <v>91</v>
      </c>
      <c r="H930">
        <v>2016</v>
      </c>
      <c r="I930" t="s">
        <v>6137</v>
      </c>
      <c r="J930">
        <v>235000</v>
      </c>
      <c r="K930" t="s">
        <v>6320</v>
      </c>
      <c r="L930" t="s">
        <v>6320</v>
      </c>
      <c r="M930" t="s">
        <v>6321</v>
      </c>
      <c r="N930" t="s">
        <v>39</v>
      </c>
      <c r="O930">
        <v>9900000</v>
      </c>
      <c r="P930">
        <v>157830487</v>
      </c>
      <c r="Q930" t="s">
        <v>586</v>
      </c>
      <c r="R930">
        <v>88</v>
      </c>
    </row>
    <row r="931" spans="1:18" x14ac:dyDescent="0.35">
      <c r="A931" t="s">
        <v>6322</v>
      </c>
      <c r="B931" t="s">
        <v>6323</v>
      </c>
      <c r="C931" t="s">
        <v>6324</v>
      </c>
      <c r="D931" t="s">
        <v>6325</v>
      </c>
      <c r="E931">
        <v>0.75</v>
      </c>
      <c r="F931" t="s">
        <v>22</v>
      </c>
      <c r="G931" t="s">
        <v>320</v>
      </c>
      <c r="H931">
        <v>2016</v>
      </c>
      <c r="I931" t="s">
        <v>6326</v>
      </c>
      <c r="J931">
        <v>15000</v>
      </c>
      <c r="K931" t="s">
        <v>6327</v>
      </c>
      <c r="L931" t="s">
        <v>5902</v>
      </c>
      <c r="M931" t="s">
        <v>6328</v>
      </c>
      <c r="N931" t="s">
        <v>973</v>
      </c>
      <c r="O931">
        <v>14000000</v>
      </c>
      <c r="P931">
        <v>14459330</v>
      </c>
      <c r="Q931" t="s">
        <v>1287</v>
      </c>
      <c r="R931">
        <v>111</v>
      </c>
    </row>
    <row r="932" spans="1:18" x14ac:dyDescent="0.35">
      <c r="A932" t="s">
        <v>6329</v>
      </c>
      <c r="B932" t="s">
        <v>6330</v>
      </c>
      <c r="C932" t="s">
        <v>6331</v>
      </c>
      <c r="D932" t="s">
        <v>6332</v>
      </c>
      <c r="E932">
        <v>0.65</v>
      </c>
      <c r="F932" t="s">
        <v>34</v>
      </c>
      <c r="G932" t="s">
        <v>45</v>
      </c>
      <c r="H932">
        <v>2016</v>
      </c>
      <c r="I932" t="s">
        <v>6333</v>
      </c>
      <c r="J932">
        <v>30000</v>
      </c>
      <c r="K932" t="s">
        <v>3995</v>
      </c>
      <c r="L932" t="s">
        <v>3995</v>
      </c>
      <c r="M932" t="s">
        <v>6334</v>
      </c>
      <c r="N932" t="s">
        <v>1220</v>
      </c>
      <c r="P932">
        <v>22546233</v>
      </c>
      <c r="Q932" t="s">
        <v>2986</v>
      </c>
      <c r="R932">
        <v>99</v>
      </c>
    </row>
    <row r="933" spans="1:18" x14ac:dyDescent="0.35">
      <c r="A933" t="s">
        <v>6335</v>
      </c>
      <c r="B933" t="s">
        <v>6336</v>
      </c>
      <c r="C933" t="s">
        <v>6337</v>
      </c>
      <c r="D933" t="s">
        <v>6338</v>
      </c>
      <c r="E933">
        <v>0.68656716417910402</v>
      </c>
      <c r="F933" t="s">
        <v>1094</v>
      </c>
      <c r="G933" t="s">
        <v>91</v>
      </c>
      <c r="H933">
        <v>2016</v>
      </c>
      <c r="I933" t="s">
        <v>6339</v>
      </c>
      <c r="J933">
        <v>9400</v>
      </c>
      <c r="K933" t="s">
        <v>6340</v>
      </c>
      <c r="L933" t="s">
        <v>6340</v>
      </c>
      <c r="M933" t="s">
        <v>6341</v>
      </c>
      <c r="N933" t="s">
        <v>39</v>
      </c>
      <c r="P933">
        <v>73121</v>
      </c>
      <c r="Q933" t="s">
        <v>6342</v>
      </c>
      <c r="R933">
        <v>96</v>
      </c>
    </row>
    <row r="934" spans="1:18" x14ac:dyDescent="0.35">
      <c r="A934" t="s">
        <v>6343</v>
      </c>
      <c r="B934" t="s">
        <v>6344</v>
      </c>
      <c r="C934" t="s">
        <v>6345</v>
      </c>
      <c r="D934" t="s">
        <v>6346</v>
      </c>
      <c r="E934">
        <v>0.64705882352941102</v>
      </c>
      <c r="F934" t="s">
        <v>34</v>
      </c>
      <c r="G934" t="s">
        <v>45</v>
      </c>
      <c r="H934">
        <v>2016</v>
      </c>
      <c r="I934" t="s">
        <v>6137</v>
      </c>
      <c r="J934">
        <v>5800</v>
      </c>
      <c r="K934" t="s">
        <v>6347</v>
      </c>
      <c r="L934" t="s">
        <v>6347</v>
      </c>
      <c r="M934" t="s">
        <v>6348</v>
      </c>
      <c r="N934" t="s">
        <v>39</v>
      </c>
      <c r="P934">
        <v>217473</v>
      </c>
      <c r="Q934" t="s">
        <v>6349</v>
      </c>
      <c r="R934">
        <v>91</v>
      </c>
    </row>
    <row r="935" spans="1:18" x14ac:dyDescent="0.35">
      <c r="A935" t="s">
        <v>6350</v>
      </c>
      <c r="B935" t="s">
        <v>6351</v>
      </c>
      <c r="C935" t="s">
        <v>6352</v>
      </c>
      <c r="D935" t="s">
        <v>6353</v>
      </c>
      <c r="E935">
        <v>0.83108108108108103</v>
      </c>
      <c r="F935" t="s">
        <v>56</v>
      </c>
      <c r="G935" t="s">
        <v>35</v>
      </c>
      <c r="H935">
        <v>2016</v>
      </c>
      <c r="I935" t="s">
        <v>6354</v>
      </c>
      <c r="J935">
        <v>10000</v>
      </c>
      <c r="K935" t="s">
        <v>6355</v>
      </c>
      <c r="L935" t="s">
        <v>6355</v>
      </c>
      <c r="M935" t="s">
        <v>6356</v>
      </c>
      <c r="N935" t="s">
        <v>28</v>
      </c>
      <c r="P935">
        <v>353808</v>
      </c>
      <c r="Q935" t="s">
        <v>6357</v>
      </c>
      <c r="R935">
        <v>92</v>
      </c>
    </row>
    <row r="936" spans="1:18" x14ac:dyDescent="0.35">
      <c r="A936" t="s">
        <v>6358</v>
      </c>
      <c r="B936" t="s">
        <v>6359</v>
      </c>
      <c r="C936" t="s">
        <v>6360</v>
      </c>
      <c r="D936" t="s">
        <v>6361</v>
      </c>
      <c r="E936">
        <v>0.59509202453987697</v>
      </c>
      <c r="F936" t="s">
        <v>22</v>
      </c>
      <c r="G936" t="s">
        <v>236</v>
      </c>
      <c r="H936">
        <v>2016</v>
      </c>
      <c r="I936" t="s">
        <v>6362</v>
      </c>
      <c r="J936">
        <v>12000</v>
      </c>
      <c r="K936" t="s">
        <v>6363</v>
      </c>
      <c r="L936" t="s">
        <v>6364</v>
      </c>
      <c r="M936" t="s">
        <v>6365</v>
      </c>
      <c r="N936" t="s">
        <v>39</v>
      </c>
      <c r="O936">
        <v>5000000</v>
      </c>
      <c r="P936">
        <v>9037058</v>
      </c>
      <c r="Q936" t="s">
        <v>4306</v>
      </c>
      <c r="R936">
        <v>87</v>
      </c>
    </row>
    <row r="937" spans="1:18" x14ac:dyDescent="0.35">
      <c r="A937" t="s">
        <v>6366</v>
      </c>
      <c r="B937" t="s">
        <v>6367</v>
      </c>
      <c r="C937" t="s">
        <v>6368</v>
      </c>
      <c r="D937" t="s">
        <v>6369</v>
      </c>
      <c r="E937">
        <v>0.65413533834586401</v>
      </c>
      <c r="F937" t="s">
        <v>22</v>
      </c>
      <c r="G937" t="s">
        <v>45</v>
      </c>
      <c r="H937">
        <v>2016</v>
      </c>
      <c r="I937" t="s">
        <v>6370</v>
      </c>
      <c r="J937">
        <v>10000</v>
      </c>
      <c r="K937" t="s">
        <v>3510</v>
      </c>
      <c r="L937" t="s">
        <v>6371</v>
      </c>
      <c r="M937" t="s">
        <v>6372</v>
      </c>
      <c r="N937" t="s">
        <v>50</v>
      </c>
      <c r="P937">
        <v>7400324</v>
      </c>
      <c r="Q937" t="s">
        <v>4647</v>
      </c>
      <c r="R937">
        <v>115</v>
      </c>
    </row>
    <row r="938" spans="1:18" x14ac:dyDescent="0.35">
      <c r="A938" t="s">
        <v>6373</v>
      </c>
      <c r="B938" t="s">
        <v>6374</v>
      </c>
      <c r="C938" t="s">
        <v>6375</v>
      </c>
      <c r="D938" t="s">
        <v>6376</v>
      </c>
      <c r="E938">
        <v>0.75333333333333297</v>
      </c>
      <c r="F938" t="s">
        <v>22</v>
      </c>
      <c r="G938" t="s">
        <v>66</v>
      </c>
      <c r="H938">
        <v>2017</v>
      </c>
      <c r="I938" t="s">
        <v>6377</v>
      </c>
      <c r="J938">
        <v>628000</v>
      </c>
      <c r="K938" t="s">
        <v>6378</v>
      </c>
      <c r="L938" t="s">
        <v>6379</v>
      </c>
      <c r="M938" t="s">
        <v>3755</v>
      </c>
      <c r="N938" t="s">
        <v>39</v>
      </c>
      <c r="O938">
        <v>180000000</v>
      </c>
      <c r="P938">
        <v>853983911</v>
      </c>
      <c r="Q938" t="s">
        <v>363</v>
      </c>
      <c r="R938">
        <v>130</v>
      </c>
    </row>
    <row r="939" spans="1:18" x14ac:dyDescent="0.35">
      <c r="A939" t="s">
        <v>6380</v>
      </c>
      <c r="B939" t="s">
        <v>6381</v>
      </c>
      <c r="C939" t="s">
        <v>6382</v>
      </c>
      <c r="D939" t="s">
        <v>6383</v>
      </c>
      <c r="E939">
        <v>0.43195266272189298</v>
      </c>
      <c r="F939" t="s">
        <v>22</v>
      </c>
      <c r="G939" t="s">
        <v>320</v>
      </c>
      <c r="H939">
        <v>2017</v>
      </c>
      <c r="I939" t="s">
        <v>6384</v>
      </c>
      <c r="J939">
        <v>179000</v>
      </c>
      <c r="K939" t="s">
        <v>58</v>
      </c>
      <c r="L939" t="s">
        <v>5395</v>
      </c>
      <c r="M939" t="s">
        <v>3947</v>
      </c>
      <c r="N939" t="s">
        <v>28</v>
      </c>
      <c r="O939">
        <v>30000000</v>
      </c>
      <c r="P939">
        <v>150847274</v>
      </c>
      <c r="Q939" t="s">
        <v>61</v>
      </c>
      <c r="R939">
        <v>125</v>
      </c>
    </row>
    <row r="940" spans="1:18" x14ac:dyDescent="0.35">
      <c r="A940" t="s">
        <v>6385</v>
      </c>
      <c r="B940" t="s">
        <v>6386</v>
      </c>
      <c r="C940" t="s">
        <v>6387</v>
      </c>
      <c r="D940" t="s">
        <v>6388</v>
      </c>
      <c r="E940">
        <v>0.58278145695364203</v>
      </c>
      <c r="F940" t="s">
        <v>34</v>
      </c>
      <c r="G940" t="s">
        <v>66</v>
      </c>
      <c r="H940">
        <v>2017</v>
      </c>
      <c r="I940" t="s">
        <v>6389</v>
      </c>
      <c r="J940">
        <v>203000</v>
      </c>
      <c r="K940" t="s">
        <v>5402</v>
      </c>
      <c r="L940" t="s">
        <v>6390</v>
      </c>
      <c r="M940" t="s">
        <v>223</v>
      </c>
      <c r="N940" t="s">
        <v>39</v>
      </c>
      <c r="O940">
        <v>30000000</v>
      </c>
      <c r="P940">
        <v>176600207</v>
      </c>
      <c r="Q940" t="s">
        <v>982</v>
      </c>
      <c r="R940">
        <v>118</v>
      </c>
    </row>
    <row r="941" spans="1:18" x14ac:dyDescent="0.35">
      <c r="A941" t="s">
        <v>6391</v>
      </c>
      <c r="B941" t="s">
        <v>6392</v>
      </c>
      <c r="C941" t="s">
        <v>6393</v>
      </c>
      <c r="D941" t="s">
        <v>6394</v>
      </c>
      <c r="E941">
        <v>0.66917293233082698</v>
      </c>
      <c r="F941" t="s">
        <v>34</v>
      </c>
      <c r="G941" t="s">
        <v>236</v>
      </c>
      <c r="H941">
        <v>2017</v>
      </c>
      <c r="I941" t="s">
        <v>6395</v>
      </c>
      <c r="J941">
        <v>478000</v>
      </c>
      <c r="K941" t="s">
        <v>6396</v>
      </c>
      <c r="L941" t="s">
        <v>6397</v>
      </c>
      <c r="M941" t="s">
        <v>6398</v>
      </c>
      <c r="N941" t="s">
        <v>39</v>
      </c>
      <c r="O941">
        <v>35000000</v>
      </c>
      <c r="P941">
        <v>701796444</v>
      </c>
      <c r="Q941" t="s">
        <v>112</v>
      </c>
      <c r="R941">
        <v>135</v>
      </c>
    </row>
    <row r="942" spans="1:18" x14ac:dyDescent="0.35">
      <c r="A942" t="s">
        <v>6399</v>
      </c>
      <c r="B942" t="s">
        <v>6400</v>
      </c>
      <c r="C942" t="s">
        <v>6401</v>
      </c>
      <c r="D942" t="s">
        <v>4965</v>
      </c>
      <c r="E942">
        <v>0.67272727272727195</v>
      </c>
      <c r="F942" t="s">
        <v>22</v>
      </c>
      <c r="G942" t="s">
        <v>66</v>
      </c>
      <c r="H942">
        <v>2017</v>
      </c>
      <c r="I942" t="s">
        <v>6402</v>
      </c>
      <c r="J942">
        <v>540000</v>
      </c>
      <c r="K942" t="s">
        <v>6233</v>
      </c>
      <c r="L942" t="s">
        <v>6403</v>
      </c>
      <c r="M942" t="s">
        <v>6404</v>
      </c>
      <c r="N942" t="s">
        <v>39</v>
      </c>
      <c r="O942">
        <v>175000000</v>
      </c>
      <c r="P942">
        <v>880166924</v>
      </c>
      <c r="Q942" t="s">
        <v>51</v>
      </c>
      <c r="R942">
        <v>133</v>
      </c>
    </row>
    <row r="943" spans="1:18" x14ac:dyDescent="0.35">
      <c r="A943" t="s">
        <v>6405</v>
      </c>
      <c r="B943" t="s">
        <v>6406</v>
      </c>
      <c r="C943" t="s">
        <v>6407</v>
      </c>
      <c r="D943" t="s">
        <v>6408</v>
      </c>
      <c r="E943">
        <v>0.63309352517985595</v>
      </c>
      <c r="F943" t="s">
        <v>34</v>
      </c>
      <c r="G943" t="s">
        <v>66</v>
      </c>
      <c r="H943">
        <v>2017</v>
      </c>
      <c r="I943" t="s">
        <v>6409</v>
      </c>
      <c r="J943">
        <v>486000</v>
      </c>
      <c r="K943" t="s">
        <v>6410</v>
      </c>
      <c r="L943" t="s">
        <v>6411</v>
      </c>
      <c r="M943" t="s">
        <v>1579</v>
      </c>
      <c r="N943" t="s">
        <v>39</v>
      </c>
      <c r="O943">
        <v>150000000</v>
      </c>
      <c r="P943">
        <v>259334548</v>
      </c>
      <c r="Q943" t="s">
        <v>267</v>
      </c>
      <c r="R943">
        <v>164</v>
      </c>
    </row>
    <row r="944" spans="1:18" x14ac:dyDescent="0.35">
      <c r="A944" t="s">
        <v>6412</v>
      </c>
      <c r="B944" t="s">
        <v>6413</v>
      </c>
      <c r="C944" t="s">
        <v>6414</v>
      </c>
      <c r="D944" t="s">
        <v>6415</v>
      </c>
      <c r="E944">
        <v>0.81081081081080997</v>
      </c>
      <c r="F944" t="s">
        <v>22</v>
      </c>
      <c r="G944" t="s">
        <v>66</v>
      </c>
      <c r="H944">
        <v>2017</v>
      </c>
      <c r="I944" t="s">
        <v>6416</v>
      </c>
      <c r="J944">
        <v>596000</v>
      </c>
      <c r="K944" t="s">
        <v>1352</v>
      </c>
      <c r="L944" t="s">
        <v>1352</v>
      </c>
      <c r="M944" t="s">
        <v>5108</v>
      </c>
      <c r="N944" t="s">
        <v>39</v>
      </c>
      <c r="O944">
        <v>200000000</v>
      </c>
      <c r="P944">
        <v>863756051</v>
      </c>
      <c r="Q944" t="s">
        <v>5109</v>
      </c>
      <c r="R944">
        <v>136</v>
      </c>
    </row>
    <row r="945" spans="1:18" x14ac:dyDescent="0.35">
      <c r="A945" t="s">
        <v>6417</v>
      </c>
      <c r="B945" t="s">
        <v>6418</v>
      </c>
      <c r="C945" t="s">
        <v>6419</v>
      </c>
      <c r="D945" t="s">
        <v>6420</v>
      </c>
      <c r="E945">
        <v>0.76623376623376604</v>
      </c>
      <c r="F945" t="s">
        <v>22</v>
      </c>
      <c r="G945" t="s">
        <v>66</v>
      </c>
      <c r="H945">
        <v>2017</v>
      </c>
      <c r="I945" t="s">
        <v>6421</v>
      </c>
      <c r="J945">
        <v>336000</v>
      </c>
      <c r="K945" t="s">
        <v>3882</v>
      </c>
      <c r="L945" t="s">
        <v>6422</v>
      </c>
      <c r="M945" t="s">
        <v>3055</v>
      </c>
      <c r="N945" t="s">
        <v>39</v>
      </c>
      <c r="O945">
        <v>90000000</v>
      </c>
      <c r="P945">
        <v>962542945</v>
      </c>
      <c r="Q945" t="s">
        <v>51</v>
      </c>
      <c r="R945">
        <v>119</v>
      </c>
    </row>
    <row r="946" spans="1:18" x14ac:dyDescent="0.35">
      <c r="A946" t="s">
        <v>6423</v>
      </c>
      <c r="B946" t="s">
        <v>6424</v>
      </c>
      <c r="C946" t="s">
        <v>6425</v>
      </c>
      <c r="D946" t="s">
        <v>6426</v>
      </c>
      <c r="E946">
        <v>0.75</v>
      </c>
      <c r="F946" t="s">
        <v>34</v>
      </c>
      <c r="G946" t="s">
        <v>66</v>
      </c>
      <c r="H946">
        <v>2017</v>
      </c>
      <c r="I946" t="s">
        <v>6427</v>
      </c>
      <c r="J946">
        <v>170000</v>
      </c>
      <c r="K946" t="s">
        <v>3982</v>
      </c>
      <c r="L946" t="s">
        <v>6428</v>
      </c>
      <c r="M946" t="s">
        <v>3055</v>
      </c>
      <c r="N946" t="s">
        <v>28</v>
      </c>
      <c r="O946">
        <v>69000000</v>
      </c>
      <c r="P946">
        <v>177856751</v>
      </c>
      <c r="Q946" t="s">
        <v>121</v>
      </c>
      <c r="R946">
        <v>116</v>
      </c>
    </row>
    <row r="947" spans="1:18" x14ac:dyDescent="0.35">
      <c r="A947" t="s">
        <v>6429</v>
      </c>
      <c r="B947" t="s">
        <v>6430</v>
      </c>
      <c r="C947" t="s">
        <v>6431</v>
      </c>
      <c r="D947" t="s">
        <v>6432</v>
      </c>
      <c r="E947">
        <v>0.72108843537414902</v>
      </c>
      <c r="F947" t="s">
        <v>22</v>
      </c>
      <c r="G947" t="s">
        <v>35</v>
      </c>
      <c r="H947">
        <v>2017</v>
      </c>
      <c r="I947" t="s">
        <v>6395</v>
      </c>
      <c r="J947">
        <v>30000</v>
      </c>
      <c r="K947" t="s">
        <v>6433</v>
      </c>
      <c r="L947" t="s">
        <v>6433</v>
      </c>
      <c r="M947" t="s">
        <v>685</v>
      </c>
      <c r="N947" t="s">
        <v>39</v>
      </c>
      <c r="O947">
        <v>12000000</v>
      </c>
      <c r="P947">
        <v>37270721</v>
      </c>
      <c r="Q947" t="s">
        <v>6434</v>
      </c>
      <c r="R947">
        <v>97</v>
      </c>
    </row>
    <row r="948" spans="1:18" x14ac:dyDescent="0.35">
      <c r="A948" t="s">
        <v>6435</v>
      </c>
      <c r="B948" t="s">
        <v>6436</v>
      </c>
      <c r="C948" t="s">
        <v>6437</v>
      </c>
      <c r="D948" t="s">
        <v>6438</v>
      </c>
      <c r="E948">
        <v>0.5527950310559</v>
      </c>
      <c r="F948" t="s">
        <v>22</v>
      </c>
      <c r="G948" t="s">
        <v>66</v>
      </c>
      <c r="H948">
        <v>2017</v>
      </c>
      <c r="I948" t="s">
        <v>6439</v>
      </c>
      <c r="J948">
        <v>214000</v>
      </c>
      <c r="K948" t="s">
        <v>496</v>
      </c>
      <c r="L948" t="s">
        <v>6440</v>
      </c>
      <c r="M948" t="s">
        <v>361</v>
      </c>
      <c r="N948" t="s">
        <v>866</v>
      </c>
      <c r="O948">
        <v>250000000</v>
      </c>
      <c r="P948">
        <v>1236005118</v>
      </c>
      <c r="Q948" t="s">
        <v>40</v>
      </c>
      <c r="R948">
        <v>136</v>
      </c>
    </row>
    <row r="949" spans="1:18" x14ac:dyDescent="0.35">
      <c r="A949" t="s">
        <v>6441</v>
      </c>
      <c r="B949" t="s">
        <v>6442</v>
      </c>
      <c r="C949" t="s">
        <v>6443</v>
      </c>
      <c r="D949" t="s">
        <v>6444</v>
      </c>
      <c r="E949">
        <v>0.59281437125748504</v>
      </c>
      <c r="F949" t="s">
        <v>34</v>
      </c>
      <c r="G949" t="s">
        <v>236</v>
      </c>
      <c r="H949">
        <v>2017</v>
      </c>
      <c r="I949" t="s">
        <v>6445</v>
      </c>
      <c r="J949">
        <v>517000</v>
      </c>
      <c r="K949" t="s">
        <v>6446</v>
      </c>
      <c r="L949" t="s">
        <v>6446</v>
      </c>
      <c r="M949" t="s">
        <v>6447</v>
      </c>
      <c r="N949" t="s">
        <v>39</v>
      </c>
      <c r="O949">
        <v>4500000</v>
      </c>
      <c r="P949">
        <v>255589157</v>
      </c>
      <c r="Q949" t="s">
        <v>40</v>
      </c>
      <c r="R949">
        <v>104</v>
      </c>
    </row>
    <row r="950" spans="1:18" x14ac:dyDescent="0.35">
      <c r="A950" t="s">
        <v>6448</v>
      </c>
      <c r="B950" t="s">
        <v>6449</v>
      </c>
      <c r="C950" t="s">
        <v>6450</v>
      </c>
      <c r="D950" t="s">
        <v>6451</v>
      </c>
      <c r="E950">
        <v>0.58741258741258695</v>
      </c>
      <c r="F950" t="s">
        <v>22</v>
      </c>
      <c r="G950" t="s">
        <v>66</v>
      </c>
      <c r="H950">
        <v>2017</v>
      </c>
      <c r="I950" t="s">
        <v>6452</v>
      </c>
      <c r="J950">
        <v>582000</v>
      </c>
      <c r="K950" t="s">
        <v>68</v>
      </c>
      <c r="L950" t="s">
        <v>68</v>
      </c>
      <c r="M950" t="s">
        <v>6453</v>
      </c>
      <c r="N950" t="s">
        <v>28</v>
      </c>
      <c r="O950">
        <v>100000000</v>
      </c>
      <c r="P950">
        <v>527016307</v>
      </c>
      <c r="Q950" t="s">
        <v>6454</v>
      </c>
      <c r="R950">
        <v>106</v>
      </c>
    </row>
    <row r="951" spans="1:18" x14ac:dyDescent="0.35">
      <c r="A951" t="s">
        <v>6455</v>
      </c>
      <c r="B951" t="s">
        <v>6456</v>
      </c>
      <c r="C951" t="s">
        <v>6457</v>
      </c>
      <c r="D951" t="s">
        <v>6458</v>
      </c>
      <c r="E951">
        <v>0.66442953020134199</v>
      </c>
      <c r="F951" t="s">
        <v>34</v>
      </c>
      <c r="G951" t="s">
        <v>66</v>
      </c>
      <c r="H951">
        <v>2017</v>
      </c>
      <c r="I951" t="s">
        <v>6459</v>
      </c>
      <c r="J951">
        <v>466000</v>
      </c>
      <c r="K951" t="s">
        <v>1803</v>
      </c>
      <c r="L951" t="s">
        <v>1803</v>
      </c>
      <c r="M951" t="s">
        <v>6460</v>
      </c>
      <c r="N951" t="s">
        <v>28</v>
      </c>
      <c r="O951">
        <v>34000000</v>
      </c>
      <c r="P951">
        <v>226945087</v>
      </c>
      <c r="Q951" t="s">
        <v>1415</v>
      </c>
      <c r="R951">
        <v>113</v>
      </c>
    </row>
    <row r="952" spans="1:18" x14ac:dyDescent="0.35">
      <c r="A952" t="s">
        <v>6461</v>
      </c>
      <c r="B952" t="s">
        <v>6462</v>
      </c>
      <c r="C952" t="s">
        <v>6463</v>
      </c>
      <c r="D952" t="s">
        <v>6464</v>
      </c>
      <c r="E952">
        <v>0.83443708609271505</v>
      </c>
      <c r="F952" t="s">
        <v>34</v>
      </c>
      <c r="G952" t="s">
        <v>66</v>
      </c>
      <c r="H952">
        <v>2017</v>
      </c>
      <c r="I952" t="s">
        <v>6465</v>
      </c>
      <c r="J952">
        <v>674000</v>
      </c>
      <c r="K952" t="s">
        <v>321</v>
      </c>
      <c r="L952" t="s">
        <v>321</v>
      </c>
      <c r="M952" t="s">
        <v>1381</v>
      </c>
      <c r="N952" t="s">
        <v>39</v>
      </c>
      <c r="O952">
        <v>97000000</v>
      </c>
      <c r="P952">
        <v>619179950</v>
      </c>
      <c r="Q952" t="s">
        <v>130</v>
      </c>
      <c r="R952">
        <v>137</v>
      </c>
    </row>
    <row r="953" spans="1:18" x14ac:dyDescent="0.35">
      <c r="A953" t="s">
        <v>6466</v>
      </c>
      <c r="B953" t="s">
        <v>6467</v>
      </c>
      <c r="C953" t="s">
        <v>6468</v>
      </c>
      <c r="D953" t="s">
        <v>6469</v>
      </c>
      <c r="E953">
        <v>0.8046875</v>
      </c>
      <c r="F953" t="s">
        <v>22</v>
      </c>
      <c r="G953" t="s">
        <v>66</v>
      </c>
      <c r="H953">
        <v>2017</v>
      </c>
      <c r="I953" t="s">
        <v>6470</v>
      </c>
      <c r="J953">
        <v>600000</v>
      </c>
      <c r="K953" t="s">
        <v>6471</v>
      </c>
      <c r="L953" t="s">
        <v>6472</v>
      </c>
      <c r="M953" t="s">
        <v>6473</v>
      </c>
      <c r="N953" t="s">
        <v>39</v>
      </c>
      <c r="O953">
        <v>149000000</v>
      </c>
      <c r="P953">
        <v>822824522</v>
      </c>
      <c r="Q953" t="s">
        <v>29</v>
      </c>
      <c r="R953">
        <v>141</v>
      </c>
    </row>
    <row r="954" spans="1:18" x14ac:dyDescent="0.35">
      <c r="A954" t="s">
        <v>6474</v>
      </c>
      <c r="B954" t="s">
        <v>6475</v>
      </c>
      <c r="C954" t="s">
        <v>6476</v>
      </c>
      <c r="D954" t="s">
        <v>6477</v>
      </c>
      <c r="E954">
        <v>0.51094890510948898</v>
      </c>
      <c r="F954" t="s">
        <v>34</v>
      </c>
      <c r="G954" t="s">
        <v>236</v>
      </c>
      <c r="H954">
        <v>2017</v>
      </c>
      <c r="I954" t="s">
        <v>6478</v>
      </c>
      <c r="J954">
        <v>261000</v>
      </c>
      <c r="K954" t="s">
        <v>127</v>
      </c>
      <c r="L954" t="s">
        <v>6479</v>
      </c>
      <c r="M954" t="s">
        <v>3906</v>
      </c>
      <c r="N954" t="s">
        <v>39</v>
      </c>
      <c r="O954">
        <v>97000000</v>
      </c>
      <c r="P954">
        <v>240891763</v>
      </c>
      <c r="Q954" t="s">
        <v>130</v>
      </c>
      <c r="R954">
        <v>122</v>
      </c>
    </row>
    <row r="955" spans="1:18" x14ac:dyDescent="0.35">
      <c r="A955" t="s">
        <v>6480</v>
      </c>
      <c r="B955" t="s">
        <v>6481</v>
      </c>
      <c r="C955" t="s">
        <v>6482</v>
      </c>
      <c r="D955" t="s">
        <v>6483</v>
      </c>
      <c r="E955">
        <v>0.64615384615384597</v>
      </c>
      <c r="F955" t="s">
        <v>34</v>
      </c>
      <c r="G955" t="s">
        <v>66</v>
      </c>
      <c r="H955">
        <v>2017</v>
      </c>
      <c r="I955" t="s">
        <v>6326</v>
      </c>
      <c r="J955">
        <v>385000</v>
      </c>
      <c r="K955" t="s">
        <v>5120</v>
      </c>
      <c r="L955" t="s">
        <v>5121</v>
      </c>
      <c r="M955" t="s">
        <v>138</v>
      </c>
      <c r="N955" t="s">
        <v>39</v>
      </c>
      <c r="O955">
        <v>40000000</v>
      </c>
      <c r="P955">
        <v>171547802</v>
      </c>
      <c r="Q955" t="s">
        <v>982</v>
      </c>
      <c r="R955">
        <v>122</v>
      </c>
    </row>
    <row r="956" spans="1:18" x14ac:dyDescent="0.35">
      <c r="A956" t="s">
        <v>6484</v>
      </c>
      <c r="B956" t="s">
        <v>6485</v>
      </c>
      <c r="C956" t="s">
        <v>6486</v>
      </c>
      <c r="D956" t="s">
        <v>6487</v>
      </c>
      <c r="E956">
        <v>0.75974025974025905</v>
      </c>
      <c r="F956" t="s">
        <v>56</v>
      </c>
      <c r="G956" t="s">
        <v>45</v>
      </c>
      <c r="H956">
        <v>2017</v>
      </c>
      <c r="I956" t="s">
        <v>6488</v>
      </c>
      <c r="J956">
        <v>150000</v>
      </c>
      <c r="K956" t="s">
        <v>399</v>
      </c>
      <c r="L956" t="s">
        <v>399</v>
      </c>
      <c r="M956" t="s">
        <v>6489</v>
      </c>
      <c r="N956" t="s">
        <v>39</v>
      </c>
      <c r="O956">
        <v>20000000</v>
      </c>
      <c r="P956">
        <v>306209289</v>
      </c>
      <c r="Q956" t="s">
        <v>1697</v>
      </c>
      <c r="R956">
        <v>113</v>
      </c>
    </row>
    <row r="957" spans="1:18" x14ac:dyDescent="0.35">
      <c r="A957" t="s">
        <v>6490</v>
      </c>
      <c r="B957" t="s">
        <v>6491</v>
      </c>
      <c r="C957" t="s">
        <v>6492</v>
      </c>
      <c r="D957" t="s">
        <v>6493</v>
      </c>
      <c r="E957">
        <v>0.623188405797101</v>
      </c>
      <c r="F957" t="s">
        <v>22</v>
      </c>
      <c r="G957" t="s">
        <v>66</v>
      </c>
      <c r="H957">
        <v>2017</v>
      </c>
      <c r="I957" t="s">
        <v>6488</v>
      </c>
      <c r="J957">
        <v>418000</v>
      </c>
      <c r="K957" t="s">
        <v>3844</v>
      </c>
      <c r="L957" t="s">
        <v>6494</v>
      </c>
      <c r="M957" t="s">
        <v>1730</v>
      </c>
      <c r="N957" t="s">
        <v>39</v>
      </c>
      <c r="O957">
        <v>300000000</v>
      </c>
      <c r="P957">
        <v>657926987</v>
      </c>
      <c r="Q957" t="s">
        <v>29</v>
      </c>
      <c r="R957">
        <v>120</v>
      </c>
    </row>
    <row r="958" spans="1:18" x14ac:dyDescent="0.35">
      <c r="A958" t="s">
        <v>6495</v>
      </c>
      <c r="B958" t="s">
        <v>6496</v>
      </c>
      <c r="C958" t="s">
        <v>6497</v>
      </c>
      <c r="D958" t="s">
        <v>6498</v>
      </c>
      <c r="E958">
        <v>0.48618784530386699</v>
      </c>
      <c r="F958" t="s">
        <v>34</v>
      </c>
      <c r="G958" t="s">
        <v>45</v>
      </c>
      <c r="H958">
        <v>2017</v>
      </c>
      <c r="I958" t="s">
        <v>6499</v>
      </c>
      <c r="J958">
        <v>200000</v>
      </c>
      <c r="K958" t="s">
        <v>1380</v>
      </c>
      <c r="L958" t="s">
        <v>1380</v>
      </c>
      <c r="M958" t="s">
        <v>4220</v>
      </c>
      <c r="N958" t="s">
        <v>39</v>
      </c>
      <c r="O958">
        <v>30000000</v>
      </c>
      <c r="P958">
        <v>44516999</v>
      </c>
      <c r="Q958" t="s">
        <v>121</v>
      </c>
      <c r="R958">
        <v>121</v>
      </c>
    </row>
    <row r="959" spans="1:18" x14ac:dyDescent="0.35">
      <c r="A959" t="s">
        <v>6500</v>
      </c>
      <c r="B959" t="s">
        <v>6501</v>
      </c>
      <c r="C959" t="s">
        <v>6502</v>
      </c>
      <c r="D959" t="s">
        <v>6503</v>
      </c>
      <c r="E959">
        <v>0.62820512820512797</v>
      </c>
      <c r="F959" t="s">
        <v>22</v>
      </c>
      <c r="G959" t="s">
        <v>66</v>
      </c>
      <c r="H959">
        <v>2017</v>
      </c>
      <c r="I959" t="s">
        <v>6504</v>
      </c>
      <c r="J959">
        <v>275000</v>
      </c>
      <c r="K959" t="s">
        <v>4735</v>
      </c>
      <c r="L959" t="s">
        <v>2071</v>
      </c>
      <c r="M959" t="s">
        <v>535</v>
      </c>
      <c r="N959" t="s">
        <v>39</v>
      </c>
      <c r="O959">
        <v>230000000</v>
      </c>
      <c r="P959">
        <v>794881442</v>
      </c>
      <c r="Q959" t="s">
        <v>363</v>
      </c>
      <c r="R959">
        <v>129</v>
      </c>
    </row>
    <row r="960" spans="1:18" x14ac:dyDescent="0.35">
      <c r="A960" t="s">
        <v>6505</v>
      </c>
      <c r="B960" t="s">
        <v>6506</v>
      </c>
      <c r="C960" t="s">
        <v>6507</v>
      </c>
      <c r="D960" t="s">
        <v>6508</v>
      </c>
      <c r="E960">
        <v>0.76969696969696899</v>
      </c>
      <c r="F960" t="s">
        <v>34</v>
      </c>
      <c r="G960" t="s">
        <v>23</v>
      </c>
      <c r="H960">
        <v>2017</v>
      </c>
      <c r="I960" t="s">
        <v>6384</v>
      </c>
      <c r="J960">
        <v>386000</v>
      </c>
      <c r="K960" t="s">
        <v>1218</v>
      </c>
      <c r="L960" t="s">
        <v>1218</v>
      </c>
      <c r="M960" t="s">
        <v>6509</v>
      </c>
      <c r="N960" t="s">
        <v>39</v>
      </c>
      <c r="O960">
        <v>19400000</v>
      </c>
      <c r="P960">
        <v>195333312</v>
      </c>
      <c r="Q960" t="s">
        <v>6510</v>
      </c>
      <c r="R960">
        <v>123</v>
      </c>
    </row>
    <row r="961" spans="1:18" x14ac:dyDescent="0.35">
      <c r="A961" t="s">
        <v>6511</v>
      </c>
      <c r="B961" t="s">
        <v>6512</v>
      </c>
      <c r="C961" t="s">
        <v>6513</v>
      </c>
      <c r="D961" t="s">
        <v>6514</v>
      </c>
      <c r="E961">
        <v>0.715189873417721</v>
      </c>
      <c r="F961" t="s">
        <v>34</v>
      </c>
      <c r="G961" t="s">
        <v>45</v>
      </c>
      <c r="H961">
        <v>2017</v>
      </c>
      <c r="I961" t="s">
        <v>6515</v>
      </c>
      <c r="J961">
        <v>27000</v>
      </c>
      <c r="K961" t="s">
        <v>6516</v>
      </c>
      <c r="L961" t="s">
        <v>6516</v>
      </c>
      <c r="M961" t="s">
        <v>2728</v>
      </c>
      <c r="N961" t="s">
        <v>576</v>
      </c>
      <c r="O961">
        <v>6000000</v>
      </c>
      <c r="P961">
        <v>8003180</v>
      </c>
      <c r="Q961" t="s">
        <v>6517</v>
      </c>
      <c r="R961">
        <v>114</v>
      </c>
    </row>
    <row r="962" spans="1:18" x14ac:dyDescent="0.35">
      <c r="A962" t="s">
        <v>6518</v>
      </c>
      <c r="B962" t="s">
        <v>6519</v>
      </c>
      <c r="C962" t="s">
        <v>6520</v>
      </c>
      <c r="D962" t="s">
        <v>6521</v>
      </c>
      <c r="E962">
        <v>0.72262773722627704</v>
      </c>
      <c r="F962" t="s">
        <v>22</v>
      </c>
      <c r="G962" t="s">
        <v>66</v>
      </c>
      <c r="H962">
        <v>2017</v>
      </c>
      <c r="I962" t="s">
        <v>6522</v>
      </c>
      <c r="J962">
        <v>293000</v>
      </c>
      <c r="K962" t="s">
        <v>6523</v>
      </c>
      <c r="L962" t="s">
        <v>547</v>
      </c>
      <c r="M962" t="s">
        <v>6524</v>
      </c>
      <c r="N962" t="s">
        <v>39</v>
      </c>
      <c r="O962">
        <v>185000000</v>
      </c>
      <c r="P962">
        <v>566652812</v>
      </c>
      <c r="Q962" t="s">
        <v>29</v>
      </c>
      <c r="R962">
        <v>118</v>
      </c>
    </row>
    <row r="963" spans="1:18" x14ac:dyDescent="0.35">
      <c r="A963" t="s">
        <v>6525</v>
      </c>
      <c r="B963" t="s">
        <v>6526</v>
      </c>
      <c r="C963" t="s">
        <v>6527</v>
      </c>
      <c r="D963" t="s">
        <v>6528</v>
      </c>
      <c r="E963">
        <v>0.77358490566037696</v>
      </c>
      <c r="F963" t="s">
        <v>34</v>
      </c>
      <c r="G963" t="s">
        <v>66</v>
      </c>
      <c r="H963">
        <v>2017</v>
      </c>
      <c r="I963" t="s">
        <v>6529</v>
      </c>
      <c r="J963">
        <v>286000</v>
      </c>
      <c r="K963" t="s">
        <v>1722</v>
      </c>
      <c r="L963" t="s">
        <v>1723</v>
      </c>
      <c r="M963" t="s">
        <v>5894</v>
      </c>
      <c r="N963" t="s">
        <v>28</v>
      </c>
      <c r="O963">
        <v>104000000</v>
      </c>
      <c r="P963">
        <v>410902662</v>
      </c>
      <c r="Q963" t="s">
        <v>130</v>
      </c>
      <c r="R963">
        <v>141</v>
      </c>
    </row>
    <row r="964" spans="1:18" x14ac:dyDescent="0.35">
      <c r="A964" t="s">
        <v>6530</v>
      </c>
      <c r="B964" t="s">
        <v>6531</v>
      </c>
      <c r="C964" t="s">
        <v>6532</v>
      </c>
      <c r="D964" t="s">
        <v>6533</v>
      </c>
      <c r="E964">
        <v>0.66666666666666596</v>
      </c>
      <c r="F964" t="s">
        <v>34</v>
      </c>
      <c r="G964" t="s">
        <v>35</v>
      </c>
      <c r="H964">
        <v>2017</v>
      </c>
      <c r="I964" t="s">
        <v>6534</v>
      </c>
      <c r="J964">
        <v>456000</v>
      </c>
      <c r="K964" t="s">
        <v>2263</v>
      </c>
      <c r="L964" t="s">
        <v>2263</v>
      </c>
      <c r="M964" t="s">
        <v>2656</v>
      </c>
      <c r="N964" t="s">
        <v>28</v>
      </c>
      <c r="O964">
        <v>15000000</v>
      </c>
      <c r="P964">
        <v>160192267</v>
      </c>
      <c r="Q964" t="s">
        <v>5910</v>
      </c>
      <c r="R964">
        <v>115</v>
      </c>
    </row>
    <row r="965" spans="1:18" x14ac:dyDescent="0.35">
      <c r="A965" t="s">
        <v>6535</v>
      </c>
      <c r="B965" t="s">
        <v>6536</v>
      </c>
      <c r="C965" t="s">
        <v>6537</v>
      </c>
      <c r="D965" t="s">
        <v>6538</v>
      </c>
      <c r="E965">
        <v>0.391812865497076</v>
      </c>
      <c r="F965" t="s">
        <v>34</v>
      </c>
      <c r="G965" t="s">
        <v>91</v>
      </c>
      <c r="H965">
        <v>2017</v>
      </c>
      <c r="I965" t="s">
        <v>6539</v>
      </c>
      <c r="J965">
        <v>11000</v>
      </c>
      <c r="K965" t="s">
        <v>6540</v>
      </c>
      <c r="L965" t="s">
        <v>6540</v>
      </c>
      <c r="M965" t="s">
        <v>6541</v>
      </c>
      <c r="N965" t="s">
        <v>28</v>
      </c>
      <c r="P965">
        <v>1744071</v>
      </c>
      <c r="Q965" t="s">
        <v>6542</v>
      </c>
      <c r="R965">
        <v>107</v>
      </c>
    </row>
    <row r="966" spans="1:18" x14ac:dyDescent="0.35">
      <c r="A966" t="s">
        <v>6543</v>
      </c>
      <c r="B966" t="s">
        <v>6544</v>
      </c>
      <c r="C966" t="s">
        <v>6545</v>
      </c>
      <c r="D966" t="s">
        <v>6546</v>
      </c>
      <c r="E966">
        <v>0.67307692307692302</v>
      </c>
      <c r="F966" t="s">
        <v>34</v>
      </c>
      <c r="G966" t="s">
        <v>320</v>
      </c>
      <c r="H966">
        <v>2017</v>
      </c>
      <c r="I966" t="s">
        <v>6547</v>
      </c>
      <c r="J966">
        <v>193000</v>
      </c>
      <c r="K966" t="s">
        <v>2163</v>
      </c>
      <c r="L966" t="s">
        <v>6154</v>
      </c>
      <c r="M966" t="s">
        <v>6548</v>
      </c>
      <c r="N966" t="s">
        <v>39</v>
      </c>
      <c r="O966">
        <v>11000000</v>
      </c>
      <c r="P966">
        <v>53939297</v>
      </c>
      <c r="Q966" t="s">
        <v>6549</v>
      </c>
      <c r="R966">
        <v>119</v>
      </c>
    </row>
    <row r="967" spans="1:18" x14ac:dyDescent="0.35">
      <c r="A967" t="s">
        <v>6550</v>
      </c>
      <c r="B967" t="s">
        <v>6551</v>
      </c>
      <c r="C967" t="s">
        <v>6552</v>
      </c>
      <c r="D967" t="s">
        <v>6487</v>
      </c>
      <c r="E967">
        <v>0.75974025974025905</v>
      </c>
      <c r="F967" t="s">
        <v>34</v>
      </c>
      <c r="G967" t="s">
        <v>66</v>
      </c>
      <c r="H967">
        <v>2017</v>
      </c>
      <c r="I967" t="s">
        <v>6553</v>
      </c>
      <c r="J967">
        <v>182000</v>
      </c>
      <c r="K967" t="s">
        <v>6554</v>
      </c>
      <c r="L967" t="s">
        <v>4284</v>
      </c>
      <c r="M967" t="s">
        <v>624</v>
      </c>
      <c r="N967" t="s">
        <v>39</v>
      </c>
      <c r="O967">
        <v>30000000</v>
      </c>
      <c r="P967">
        <v>100014025</v>
      </c>
      <c r="Q967" t="s">
        <v>61</v>
      </c>
      <c r="R967">
        <v>115</v>
      </c>
    </row>
    <row r="968" spans="1:18" x14ac:dyDescent="0.35">
      <c r="A968" t="s">
        <v>6555</v>
      </c>
      <c r="B968" t="s">
        <v>6556</v>
      </c>
      <c r="C968" t="s">
        <v>6557</v>
      </c>
      <c r="D968" t="s">
        <v>6558</v>
      </c>
      <c r="E968">
        <v>0.65641025641025597</v>
      </c>
      <c r="F968" t="s">
        <v>34</v>
      </c>
      <c r="G968" t="s">
        <v>91</v>
      </c>
      <c r="H968">
        <v>2017</v>
      </c>
      <c r="I968" t="s">
        <v>6389</v>
      </c>
      <c r="J968">
        <v>217000</v>
      </c>
      <c r="K968" t="s">
        <v>6559</v>
      </c>
      <c r="L968" t="s">
        <v>6559</v>
      </c>
      <c r="M968" t="s">
        <v>4155</v>
      </c>
      <c r="N968" t="s">
        <v>28</v>
      </c>
      <c r="O968">
        <v>11000000</v>
      </c>
      <c r="P968">
        <v>43980821</v>
      </c>
      <c r="Q968" t="s">
        <v>6560</v>
      </c>
      <c r="R968">
        <v>107</v>
      </c>
    </row>
    <row r="969" spans="1:18" x14ac:dyDescent="0.35">
      <c r="A969" t="s">
        <v>6561</v>
      </c>
      <c r="B969" t="s">
        <v>6562</v>
      </c>
      <c r="C969" t="s">
        <v>6563</v>
      </c>
      <c r="D969" t="s">
        <v>6564</v>
      </c>
      <c r="E969">
        <v>0.65408805031446504</v>
      </c>
      <c r="F969" t="s">
        <v>22</v>
      </c>
      <c r="G969" t="s">
        <v>91</v>
      </c>
      <c r="H969">
        <v>2017</v>
      </c>
      <c r="I969" t="s">
        <v>6565</v>
      </c>
      <c r="J969">
        <v>221000</v>
      </c>
      <c r="K969" t="s">
        <v>3753</v>
      </c>
      <c r="L969" t="s">
        <v>6566</v>
      </c>
      <c r="M969" t="s">
        <v>3753</v>
      </c>
      <c r="N969" t="s">
        <v>6567</v>
      </c>
      <c r="O969">
        <v>55000000</v>
      </c>
      <c r="P969">
        <v>352794081</v>
      </c>
      <c r="Q969" t="s">
        <v>130</v>
      </c>
      <c r="R969">
        <v>114</v>
      </c>
    </row>
    <row r="970" spans="1:18" x14ac:dyDescent="0.35">
      <c r="A970" t="s">
        <v>6568</v>
      </c>
      <c r="B970" t="s">
        <v>6569</v>
      </c>
      <c r="C970" t="s">
        <v>6570</v>
      </c>
      <c r="D970" t="s">
        <v>6571</v>
      </c>
      <c r="E970">
        <v>0.78282828282828198</v>
      </c>
      <c r="F970" t="s">
        <v>22</v>
      </c>
      <c r="G970" t="s">
        <v>66</v>
      </c>
      <c r="H970">
        <v>2017</v>
      </c>
      <c r="I970" t="s">
        <v>6572</v>
      </c>
      <c r="J970">
        <v>200000</v>
      </c>
      <c r="K970" t="s">
        <v>440</v>
      </c>
      <c r="L970" t="s">
        <v>2004</v>
      </c>
      <c r="M970" t="s">
        <v>6573</v>
      </c>
      <c r="N970" t="s">
        <v>28</v>
      </c>
      <c r="O970">
        <v>175000000</v>
      </c>
      <c r="P970">
        <v>148675066</v>
      </c>
      <c r="Q970" t="s">
        <v>29</v>
      </c>
      <c r="R970">
        <v>126</v>
      </c>
    </row>
    <row r="971" spans="1:18" x14ac:dyDescent="0.35">
      <c r="A971" t="s">
        <v>6574</v>
      </c>
      <c r="B971" t="s">
        <v>6575</v>
      </c>
      <c r="C971" t="s">
        <v>6576</v>
      </c>
      <c r="D971" t="s">
        <v>6577</v>
      </c>
      <c r="E971">
        <v>0.73529411764705799</v>
      </c>
      <c r="F971" t="s">
        <v>34</v>
      </c>
      <c r="G971" t="s">
        <v>35</v>
      </c>
      <c r="H971">
        <v>2017</v>
      </c>
      <c r="I971" t="s">
        <v>6534</v>
      </c>
      <c r="J971">
        <v>254000</v>
      </c>
      <c r="K971" t="s">
        <v>4206</v>
      </c>
      <c r="L971" t="s">
        <v>4206</v>
      </c>
      <c r="M971" t="s">
        <v>1524</v>
      </c>
      <c r="N971" t="s">
        <v>39</v>
      </c>
      <c r="O971">
        <v>10000000</v>
      </c>
      <c r="P971">
        <v>78966486</v>
      </c>
      <c r="Q971" t="s">
        <v>6578</v>
      </c>
      <c r="R971">
        <v>94</v>
      </c>
    </row>
    <row r="972" spans="1:18" x14ac:dyDescent="0.35">
      <c r="A972" t="s">
        <v>6579</v>
      </c>
      <c r="B972" t="s">
        <v>6580</v>
      </c>
      <c r="C972" t="s">
        <v>6581</v>
      </c>
      <c r="D972" t="s">
        <v>6582</v>
      </c>
      <c r="E972">
        <v>0.38942307692307598</v>
      </c>
      <c r="F972" t="s">
        <v>34</v>
      </c>
      <c r="G972" t="s">
        <v>45</v>
      </c>
      <c r="H972">
        <v>2017</v>
      </c>
      <c r="I972" t="s">
        <v>6377</v>
      </c>
      <c r="J972">
        <v>132000</v>
      </c>
      <c r="K972" t="s">
        <v>6583</v>
      </c>
      <c r="L972" t="s">
        <v>6583</v>
      </c>
      <c r="M972" t="s">
        <v>6584</v>
      </c>
      <c r="N972" t="s">
        <v>576</v>
      </c>
      <c r="P972">
        <v>7027336</v>
      </c>
      <c r="Q972" t="s">
        <v>6585</v>
      </c>
      <c r="R972">
        <v>121</v>
      </c>
    </row>
    <row r="973" spans="1:18" x14ac:dyDescent="0.35">
      <c r="A973" t="s">
        <v>6586</v>
      </c>
      <c r="B973" t="s">
        <v>6587</v>
      </c>
      <c r="C973" t="s">
        <v>6588</v>
      </c>
      <c r="D973" t="s">
        <v>6589</v>
      </c>
      <c r="E973">
        <v>0.69411764705882295</v>
      </c>
      <c r="F973" t="s">
        <v>22</v>
      </c>
      <c r="G973" t="s">
        <v>35</v>
      </c>
      <c r="H973">
        <v>2017</v>
      </c>
      <c r="I973" t="s">
        <v>6389</v>
      </c>
      <c r="J973">
        <v>137000</v>
      </c>
      <c r="K973" t="s">
        <v>1973</v>
      </c>
      <c r="L973" t="s">
        <v>6590</v>
      </c>
      <c r="M973" t="s">
        <v>1510</v>
      </c>
      <c r="N973" t="s">
        <v>39</v>
      </c>
      <c r="O973">
        <v>29000000</v>
      </c>
      <c r="P973">
        <v>48453605</v>
      </c>
      <c r="Q973" t="s">
        <v>6591</v>
      </c>
      <c r="R973">
        <v>118</v>
      </c>
    </row>
    <row r="974" spans="1:18" x14ac:dyDescent="0.35">
      <c r="A974" t="s">
        <v>6592</v>
      </c>
      <c r="B974" t="s">
        <v>6593</v>
      </c>
      <c r="C974" t="s">
        <v>6594</v>
      </c>
      <c r="D974" t="s">
        <v>6595</v>
      </c>
      <c r="E974">
        <v>0.64539007092198497</v>
      </c>
      <c r="F974" t="s">
        <v>34</v>
      </c>
      <c r="G974" t="s">
        <v>45</v>
      </c>
      <c r="H974">
        <v>2017</v>
      </c>
      <c r="I974" t="s">
        <v>6326</v>
      </c>
      <c r="J974">
        <v>95000</v>
      </c>
      <c r="K974" t="s">
        <v>6596</v>
      </c>
      <c r="L974" t="s">
        <v>6597</v>
      </c>
      <c r="M974" t="s">
        <v>6598</v>
      </c>
      <c r="N974" t="s">
        <v>39</v>
      </c>
      <c r="O974">
        <v>55000000</v>
      </c>
      <c r="P974">
        <v>381545846</v>
      </c>
      <c r="Q974" t="s">
        <v>40</v>
      </c>
      <c r="R974">
        <v>118</v>
      </c>
    </row>
    <row r="975" spans="1:18" x14ac:dyDescent="0.35">
      <c r="A975" t="s">
        <v>6599</v>
      </c>
      <c r="B975" t="s">
        <v>6600</v>
      </c>
      <c r="C975" t="s">
        <v>6601</v>
      </c>
      <c r="D975" t="s">
        <v>6602</v>
      </c>
      <c r="E975">
        <v>0.61702127659574402</v>
      </c>
      <c r="F975" t="s">
        <v>22</v>
      </c>
      <c r="G975" t="s">
        <v>35</v>
      </c>
      <c r="H975">
        <v>2017</v>
      </c>
      <c r="I975" t="s">
        <v>6603</v>
      </c>
      <c r="J975">
        <v>124000</v>
      </c>
      <c r="K975" t="s">
        <v>1737</v>
      </c>
      <c r="L975" t="s">
        <v>6604</v>
      </c>
      <c r="M975" t="s">
        <v>6605</v>
      </c>
      <c r="N975" t="s">
        <v>39</v>
      </c>
      <c r="O975">
        <v>4800000</v>
      </c>
      <c r="P975">
        <v>125479266</v>
      </c>
      <c r="Q975" t="s">
        <v>40</v>
      </c>
      <c r="R975">
        <v>96</v>
      </c>
    </row>
    <row r="976" spans="1:18" x14ac:dyDescent="0.35">
      <c r="A976" t="s">
        <v>6606</v>
      </c>
      <c r="B976" t="s">
        <v>6607</v>
      </c>
      <c r="C976" t="s">
        <v>6608</v>
      </c>
      <c r="D976" t="s">
        <v>929</v>
      </c>
      <c r="E976">
        <v>0.5625</v>
      </c>
      <c r="F976" t="s">
        <v>22</v>
      </c>
      <c r="G976" t="s">
        <v>66</v>
      </c>
      <c r="H976">
        <v>2017</v>
      </c>
      <c r="I976" t="s">
        <v>6609</v>
      </c>
      <c r="J976">
        <v>140000</v>
      </c>
      <c r="K976" t="s">
        <v>213</v>
      </c>
      <c r="L976" t="s">
        <v>6610</v>
      </c>
      <c r="M976" t="s">
        <v>299</v>
      </c>
      <c r="N976" t="s">
        <v>39</v>
      </c>
      <c r="O976">
        <v>217000000</v>
      </c>
      <c r="P976">
        <v>605425157</v>
      </c>
      <c r="Q976" t="s">
        <v>121</v>
      </c>
      <c r="R976">
        <v>154</v>
      </c>
    </row>
    <row r="977" spans="1:18" x14ac:dyDescent="0.35">
      <c r="A977" t="s">
        <v>6611</v>
      </c>
      <c r="B977" t="s">
        <v>6612</v>
      </c>
      <c r="C977" t="s">
        <v>6613</v>
      </c>
      <c r="D977" t="s">
        <v>6614</v>
      </c>
      <c r="E977">
        <v>0.75806451612903203</v>
      </c>
      <c r="F977" t="s">
        <v>34</v>
      </c>
      <c r="G977" t="s">
        <v>91</v>
      </c>
      <c r="H977">
        <v>2017</v>
      </c>
      <c r="I977" t="s">
        <v>6615</v>
      </c>
      <c r="J977">
        <v>100000</v>
      </c>
      <c r="K977" t="s">
        <v>6616</v>
      </c>
      <c r="L977" t="s">
        <v>6617</v>
      </c>
      <c r="M977" t="s">
        <v>4510</v>
      </c>
      <c r="N977" t="s">
        <v>39</v>
      </c>
      <c r="O977">
        <v>4500000</v>
      </c>
      <c r="P977">
        <v>3283369</v>
      </c>
      <c r="Q977" t="s">
        <v>6618</v>
      </c>
      <c r="R977">
        <v>102</v>
      </c>
    </row>
    <row r="978" spans="1:18" x14ac:dyDescent="0.35">
      <c r="A978" t="s">
        <v>6619</v>
      </c>
      <c r="B978" t="s">
        <v>6620</v>
      </c>
      <c r="C978" t="s">
        <v>6621</v>
      </c>
      <c r="D978" t="s">
        <v>6622</v>
      </c>
      <c r="E978">
        <v>0.65921787709497204</v>
      </c>
      <c r="F978" t="s">
        <v>5785</v>
      </c>
      <c r="G978" t="s">
        <v>406</v>
      </c>
      <c r="H978">
        <v>1995</v>
      </c>
      <c r="I978" t="s">
        <v>6623</v>
      </c>
      <c r="J978">
        <v>133000</v>
      </c>
      <c r="K978" t="s">
        <v>6624</v>
      </c>
      <c r="L978" t="s">
        <v>6625</v>
      </c>
      <c r="M978" t="s">
        <v>6626</v>
      </c>
      <c r="N978" t="s">
        <v>3521</v>
      </c>
      <c r="P978">
        <v>516540</v>
      </c>
      <c r="Q978" t="s">
        <v>5880</v>
      </c>
      <c r="R978">
        <v>83</v>
      </c>
    </row>
    <row r="979" spans="1:18" x14ac:dyDescent="0.35">
      <c r="A979" t="s">
        <v>6619</v>
      </c>
      <c r="B979" t="s">
        <v>6620</v>
      </c>
      <c r="C979" t="s">
        <v>6621</v>
      </c>
      <c r="D979" t="s">
        <v>6622</v>
      </c>
      <c r="E979">
        <v>0.65921787709497204</v>
      </c>
      <c r="F979" t="s">
        <v>22</v>
      </c>
      <c r="G979" t="s">
        <v>66</v>
      </c>
      <c r="H979">
        <v>2017</v>
      </c>
      <c r="I979" t="s">
        <v>6627</v>
      </c>
      <c r="J979">
        <v>202000</v>
      </c>
      <c r="K979" t="s">
        <v>6628</v>
      </c>
      <c r="L979" t="s">
        <v>6625</v>
      </c>
      <c r="M979" t="s">
        <v>215</v>
      </c>
      <c r="N979" t="s">
        <v>39</v>
      </c>
      <c r="O979">
        <v>110000000</v>
      </c>
      <c r="P979">
        <v>169846945</v>
      </c>
      <c r="Q979" t="s">
        <v>121</v>
      </c>
      <c r="R979">
        <v>107</v>
      </c>
    </row>
    <row r="980" spans="1:18" x14ac:dyDescent="0.35">
      <c r="A980" t="s">
        <v>6629</v>
      </c>
      <c r="B980" t="s">
        <v>6630</v>
      </c>
      <c r="C980" t="s">
        <v>6631</v>
      </c>
      <c r="D980" t="s">
        <v>6632</v>
      </c>
      <c r="E980">
        <v>0.83850931677018603</v>
      </c>
      <c r="F980" t="s">
        <v>34</v>
      </c>
      <c r="G980" t="s">
        <v>320</v>
      </c>
      <c r="H980">
        <v>2017</v>
      </c>
      <c r="I980" t="s">
        <v>6633</v>
      </c>
      <c r="J980">
        <v>153000</v>
      </c>
      <c r="K980" t="s">
        <v>2122</v>
      </c>
      <c r="L980" t="s">
        <v>2122</v>
      </c>
      <c r="M980" t="s">
        <v>6634</v>
      </c>
      <c r="N980" t="s">
        <v>866</v>
      </c>
      <c r="O980">
        <v>30000000</v>
      </c>
      <c r="P980">
        <v>59284015</v>
      </c>
      <c r="Q980" t="s">
        <v>6635</v>
      </c>
      <c r="R980">
        <v>140</v>
      </c>
    </row>
    <row r="981" spans="1:18" x14ac:dyDescent="0.35">
      <c r="A981" t="s">
        <v>6636</v>
      </c>
      <c r="B981" t="s">
        <v>6637</v>
      </c>
      <c r="C981" t="s">
        <v>6638</v>
      </c>
      <c r="D981" t="s">
        <v>6639</v>
      </c>
      <c r="E981">
        <v>0.71578947368420998</v>
      </c>
      <c r="F981" t="s">
        <v>34</v>
      </c>
      <c r="G981" t="s">
        <v>45</v>
      </c>
      <c r="H981">
        <v>2017</v>
      </c>
      <c r="I981" t="s">
        <v>6640</v>
      </c>
      <c r="J981">
        <v>76000</v>
      </c>
      <c r="K981" t="s">
        <v>3004</v>
      </c>
      <c r="L981" t="s">
        <v>3004</v>
      </c>
      <c r="M981" t="s">
        <v>6641</v>
      </c>
      <c r="N981" t="s">
        <v>39</v>
      </c>
      <c r="O981">
        <v>39000000</v>
      </c>
      <c r="P981">
        <v>35669017</v>
      </c>
      <c r="Q981" t="s">
        <v>6642</v>
      </c>
      <c r="R981">
        <v>134</v>
      </c>
    </row>
    <row r="982" spans="1:18" x14ac:dyDescent="0.35">
      <c r="A982" t="s">
        <v>6643</v>
      </c>
      <c r="B982" t="s">
        <v>6644</v>
      </c>
      <c r="C982" t="s">
        <v>6645</v>
      </c>
      <c r="D982" t="s">
        <v>6646</v>
      </c>
      <c r="E982">
        <v>0.72471910112359506</v>
      </c>
      <c r="F982" t="s">
        <v>22</v>
      </c>
      <c r="G982" t="s">
        <v>66</v>
      </c>
      <c r="H982">
        <v>2017</v>
      </c>
      <c r="I982" t="s">
        <v>6452</v>
      </c>
      <c r="J982">
        <v>168000</v>
      </c>
      <c r="K982" t="s">
        <v>441</v>
      </c>
      <c r="L982" t="s">
        <v>6647</v>
      </c>
      <c r="M982" t="s">
        <v>6648</v>
      </c>
      <c r="N982" t="s">
        <v>50</v>
      </c>
      <c r="O982">
        <v>177200000</v>
      </c>
      <c r="P982">
        <v>225973340</v>
      </c>
      <c r="Q982" t="s">
        <v>443</v>
      </c>
      <c r="R982">
        <v>136</v>
      </c>
    </row>
    <row r="983" spans="1:18" x14ac:dyDescent="0.35">
      <c r="A983" t="s">
        <v>6649</v>
      </c>
      <c r="B983" t="s">
        <v>6650</v>
      </c>
      <c r="C983" t="s">
        <v>6651</v>
      </c>
      <c r="D983" t="s">
        <v>4334</v>
      </c>
      <c r="E983">
        <v>0.57407407407407396</v>
      </c>
      <c r="F983" t="s">
        <v>22</v>
      </c>
      <c r="G983" t="s">
        <v>66</v>
      </c>
      <c r="H983">
        <v>2017</v>
      </c>
      <c r="I983" t="s">
        <v>6652</v>
      </c>
      <c r="J983">
        <v>131000</v>
      </c>
      <c r="K983" t="s">
        <v>2871</v>
      </c>
      <c r="L983" t="s">
        <v>1271</v>
      </c>
      <c r="M983" t="s">
        <v>6653</v>
      </c>
      <c r="N983" t="s">
        <v>39</v>
      </c>
      <c r="O983">
        <v>60000000</v>
      </c>
      <c r="P983">
        <v>113231078</v>
      </c>
      <c r="Q983" t="s">
        <v>51</v>
      </c>
      <c r="R983">
        <v>95</v>
      </c>
    </row>
    <row r="984" spans="1:18" x14ac:dyDescent="0.35">
      <c r="A984" t="s">
        <v>6654</v>
      </c>
      <c r="B984" t="s">
        <v>6655</v>
      </c>
      <c r="C984" t="s">
        <v>6656</v>
      </c>
      <c r="D984" t="s">
        <v>6657</v>
      </c>
      <c r="E984">
        <v>0.70129870129870098</v>
      </c>
      <c r="F984" t="s">
        <v>22</v>
      </c>
      <c r="G984" t="s">
        <v>35</v>
      </c>
      <c r="H984">
        <v>2017</v>
      </c>
      <c r="I984" t="s">
        <v>6384</v>
      </c>
      <c r="J984">
        <v>58000</v>
      </c>
      <c r="K984" t="s">
        <v>6658</v>
      </c>
      <c r="L984" t="s">
        <v>6659</v>
      </c>
      <c r="M984" t="s">
        <v>5338</v>
      </c>
      <c r="N984" t="s">
        <v>39</v>
      </c>
      <c r="O984">
        <v>45000000</v>
      </c>
      <c r="P984">
        <v>185400345</v>
      </c>
      <c r="Q984" t="s">
        <v>6660</v>
      </c>
      <c r="R984">
        <v>93</v>
      </c>
    </row>
    <row r="985" spans="1:18" x14ac:dyDescent="0.35">
      <c r="A985" t="s">
        <v>6661</v>
      </c>
      <c r="B985" t="s">
        <v>6662</v>
      </c>
      <c r="C985" t="s">
        <v>6663</v>
      </c>
      <c r="D985" t="s">
        <v>2349</v>
      </c>
      <c r="E985">
        <v>0.65243902439024304</v>
      </c>
      <c r="F985" t="s">
        <v>34</v>
      </c>
      <c r="G985" t="s">
        <v>66</v>
      </c>
      <c r="H985">
        <v>2017</v>
      </c>
      <c r="I985" t="s">
        <v>6499</v>
      </c>
      <c r="J985">
        <v>75000</v>
      </c>
      <c r="K985" t="s">
        <v>6664</v>
      </c>
      <c r="L985" t="s">
        <v>6665</v>
      </c>
      <c r="M985" t="s">
        <v>4321</v>
      </c>
      <c r="N985" t="s">
        <v>39</v>
      </c>
      <c r="O985">
        <v>33000000</v>
      </c>
      <c r="P985">
        <v>67234188</v>
      </c>
      <c r="Q985" t="s">
        <v>3642</v>
      </c>
      <c r="R985">
        <v>111</v>
      </c>
    </row>
    <row r="986" spans="1:18" x14ac:dyDescent="0.35">
      <c r="A986" t="s">
        <v>6666</v>
      </c>
      <c r="B986" t="s">
        <v>6667</v>
      </c>
      <c r="C986" t="s">
        <v>6668</v>
      </c>
      <c r="D986" t="s">
        <v>6669</v>
      </c>
      <c r="E986">
        <v>0.58064516129032195</v>
      </c>
      <c r="F986" t="s">
        <v>34</v>
      </c>
      <c r="G986" t="s">
        <v>91</v>
      </c>
      <c r="H986">
        <v>2017</v>
      </c>
      <c r="I986" t="s">
        <v>6670</v>
      </c>
      <c r="J986">
        <v>109000</v>
      </c>
      <c r="K986" t="s">
        <v>3918</v>
      </c>
      <c r="L986" t="s">
        <v>3918</v>
      </c>
      <c r="M986" t="s">
        <v>323</v>
      </c>
      <c r="N986" t="s">
        <v>28</v>
      </c>
      <c r="P986">
        <v>9360514</v>
      </c>
      <c r="Q986" t="s">
        <v>3086</v>
      </c>
      <c r="R986">
        <v>89</v>
      </c>
    </row>
    <row r="987" spans="1:18" x14ac:dyDescent="0.35">
      <c r="A987" t="s">
        <v>6671</v>
      </c>
      <c r="B987" t="s">
        <v>6672</v>
      </c>
      <c r="C987" t="s">
        <v>6673</v>
      </c>
      <c r="D987" t="s">
        <v>6674</v>
      </c>
      <c r="E987">
        <v>0.64444444444444404</v>
      </c>
      <c r="F987" t="s">
        <v>34</v>
      </c>
      <c r="G987" t="s">
        <v>45</v>
      </c>
      <c r="H987">
        <v>2017</v>
      </c>
      <c r="I987" t="s">
        <v>6675</v>
      </c>
      <c r="J987">
        <v>101000</v>
      </c>
      <c r="K987" t="s">
        <v>4593</v>
      </c>
      <c r="L987" t="s">
        <v>4593</v>
      </c>
      <c r="M987" t="s">
        <v>6676</v>
      </c>
      <c r="N987" t="s">
        <v>39</v>
      </c>
      <c r="O987">
        <v>2000000</v>
      </c>
      <c r="P987">
        <v>10971298</v>
      </c>
      <c r="Q987" t="s">
        <v>6677</v>
      </c>
      <c r="R987">
        <v>111</v>
      </c>
    </row>
    <row r="988" spans="1:18" x14ac:dyDescent="0.35">
      <c r="A988" t="s">
        <v>6678</v>
      </c>
      <c r="B988" t="s">
        <v>6679</v>
      </c>
      <c r="C988" t="s">
        <v>6680</v>
      </c>
      <c r="D988" t="s">
        <v>6681</v>
      </c>
      <c r="E988">
        <v>0.52439024390243905</v>
      </c>
      <c r="F988" t="s">
        <v>34</v>
      </c>
      <c r="G988" t="s">
        <v>35</v>
      </c>
      <c r="H988">
        <v>1999</v>
      </c>
      <c r="I988" t="s">
        <v>6682</v>
      </c>
      <c r="J988">
        <v>47000</v>
      </c>
      <c r="K988" t="s">
        <v>6683</v>
      </c>
      <c r="L988" t="s">
        <v>6684</v>
      </c>
      <c r="M988" t="s">
        <v>4018</v>
      </c>
      <c r="N988" t="s">
        <v>39</v>
      </c>
      <c r="O988">
        <v>80000000</v>
      </c>
      <c r="P988">
        <v>73475268</v>
      </c>
      <c r="Q988" t="s">
        <v>2345</v>
      </c>
      <c r="R988">
        <v>108</v>
      </c>
    </row>
    <row r="989" spans="1:18" x14ac:dyDescent="0.35">
      <c r="A989" t="s">
        <v>6678</v>
      </c>
      <c r="B989" t="s">
        <v>6679</v>
      </c>
      <c r="C989" t="s">
        <v>6680</v>
      </c>
      <c r="D989" t="s">
        <v>6681</v>
      </c>
      <c r="E989">
        <v>0.52439024390243905</v>
      </c>
      <c r="F989" t="s">
        <v>34</v>
      </c>
      <c r="G989" t="s">
        <v>236</v>
      </c>
      <c r="H989">
        <v>2017</v>
      </c>
      <c r="I989" t="s">
        <v>6685</v>
      </c>
      <c r="J989">
        <v>213000</v>
      </c>
      <c r="K989" t="s">
        <v>5762</v>
      </c>
      <c r="L989" t="s">
        <v>6686</v>
      </c>
      <c r="M989" t="s">
        <v>86</v>
      </c>
      <c r="N989" t="s">
        <v>28</v>
      </c>
      <c r="O989">
        <v>58000000</v>
      </c>
      <c r="P989">
        <v>100541806</v>
      </c>
      <c r="Q989" t="s">
        <v>51</v>
      </c>
      <c r="R989">
        <v>104</v>
      </c>
    </row>
    <row r="990" spans="1:18" x14ac:dyDescent="0.35">
      <c r="A990" t="s">
        <v>6687</v>
      </c>
      <c r="B990" t="s">
        <v>6688</v>
      </c>
      <c r="C990" t="s">
        <v>6689</v>
      </c>
      <c r="D990" t="s">
        <v>6690</v>
      </c>
      <c r="E990">
        <v>0.778523489932885</v>
      </c>
      <c r="F990" t="s">
        <v>22</v>
      </c>
      <c r="G990" t="s">
        <v>45</v>
      </c>
      <c r="H990">
        <v>2017</v>
      </c>
      <c r="I990" t="s">
        <v>6691</v>
      </c>
      <c r="J990">
        <v>105000</v>
      </c>
      <c r="K990" t="s">
        <v>5323</v>
      </c>
      <c r="L990" t="s">
        <v>6692</v>
      </c>
      <c r="M990" t="s">
        <v>3747</v>
      </c>
      <c r="N990" t="s">
        <v>39</v>
      </c>
      <c r="O990">
        <v>7000000</v>
      </c>
      <c r="P990">
        <v>43069254</v>
      </c>
      <c r="Q990" t="s">
        <v>6693</v>
      </c>
      <c r="R990">
        <v>101</v>
      </c>
    </row>
    <row r="991" spans="1:18" x14ac:dyDescent="0.35">
      <c r="A991" t="s">
        <v>6694</v>
      </c>
      <c r="B991" t="s">
        <v>6695</v>
      </c>
      <c r="C991" t="s">
        <v>6696</v>
      </c>
      <c r="D991" t="s">
        <v>6697</v>
      </c>
      <c r="E991">
        <v>0.75159235668789803</v>
      </c>
      <c r="F991" t="s">
        <v>34</v>
      </c>
      <c r="G991" t="s">
        <v>45</v>
      </c>
      <c r="H991">
        <v>2017</v>
      </c>
      <c r="I991" t="s">
        <v>6547</v>
      </c>
      <c r="J991">
        <v>118000</v>
      </c>
      <c r="K991" t="s">
        <v>1710</v>
      </c>
      <c r="L991" t="s">
        <v>1710</v>
      </c>
      <c r="M991" t="s">
        <v>6698</v>
      </c>
      <c r="N991" t="s">
        <v>39</v>
      </c>
      <c r="O991">
        <v>35000000</v>
      </c>
      <c r="P991">
        <v>47756590</v>
      </c>
      <c r="Q991" t="s">
        <v>61</v>
      </c>
      <c r="R991">
        <v>130</v>
      </c>
    </row>
    <row r="992" spans="1:18" x14ac:dyDescent="0.35">
      <c r="A992" t="s">
        <v>6699</v>
      </c>
      <c r="B992" t="s">
        <v>6700</v>
      </c>
      <c r="C992" t="s">
        <v>6701</v>
      </c>
      <c r="D992" t="s">
        <v>6702</v>
      </c>
      <c r="E992">
        <v>0.72988505747126398</v>
      </c>
      <c r="F992" t="s">
        <v>22</v>
      </c>
      <c r="G992" t="s">
        <v>35</v>
      </c>
      <c r="H992">
        <v>2017</v>
      </c>
      <c r="I992" t="s">
        <v>6703</v>
      </c>
      <c r="J992">
        <v>49000</v>
      </c>
      <c r="K992" t="s">
        <v>3924</v>
      </c>
      <c r="L992" t="s">
        <v>6704</v>
      </c>
      <c r="M992" t="s">
        <v>5714</v>
      </c>
      <c r="N992" t="s">
        <v>39</v>
      </c>
      <c r="O992">
        <v>37500000</v>
      </c>
      <c r="P992">
        <v>125856180</v>
      </c>
      <c r="Q992" t="s">
        <v>6705</v>
      </c>
      <c r="R992">
        <v>126</v>
      </c>
    </row>
    <row r="993" spans="1:18" x14ac:dyDescent="0.35">
      <c r="A993" t="s">
        <v>6706</v>
      </c>
      <c r="B993" t="s">
        <v>6707</v>
      </c>
      <c r="C993" t="s">
        <v>6708</v>
      </c>
      <c r="D993" t="s">
        <v>6709</v>
      </c>
      <c r="E993">
        <v>0.62251655629139002</v>
      </c>
      <c r="F993" t="s">
        <v>34</v>
      </c>
      <c r="G993" t="s">
        <v>45</v>
      </c>
      <c r="H993">
        <v>2017</v>
      </c>
      <c r="I993" t="s">
        <v>6504</v>
      </c>
      <c r="J993">
        <v>23000</v>
      </c>
      <c r="K993" t="s">
        <v>6710</v>
      </c>
      <c r="L993" t="s">
        <v>6711</v>
      </c>
      <c r="M993" t="s">
        <v>6712</v>
      </c>
      <c r="N993" t="s">
        <v>291</v>
      </c>
      <c r="P993">
        <v>397783</v>
      </c>
      <c r="Q993" t="s">
        <v>6713</v>
      </c>
      <c r="R993">
        <v>116</v>
      </c>
    </row>
    <row r="994" spans="1:18" x14ac:dyDescent="0.35">
      <c r="A994" t="s">
        <v>6714</v>
      </c>
      <c r="B994" t="s">
        <v>6715</v>
      </c>
      <c r="C994" t="s">
        <v>6716</v>
      </c>
      <c r="D994" t="s">
        <v>6717</v>
      </c>
      <c r="E994">
        <v>0.52205882352941102</v>
      </c>
      <c r="F994" t="s">
        <v>34</v>
      </c>
      <c r="G994" t="s">
        <v>236</v>
      </c>
      <c r="H994">
        <v>2017</v>
      </c>
      <c r="I994" t="s">
        <v>6718</v>
      </c>
      <c r="J994">
        <v>120000</v>
      </c>
      <c r="K994" t="s">
        <v>6719</v>
      </c>
      <c r="L994" t="s">
        <v>5381</v>
      </c>
      <c r="M994" t="s">
        <v>6720</v>
      </c>
      <c r="N994" t="s">
        <v>39</v>
      </c>
      <c r="O994">
        <v>15000000</v>
      </c>
      <c r="P994">
        <v>306515884</v>
      </c>
      <c r="Q994" t="s">
        <v>112</v>
      </c>
      <c r="R994">
        <v>109</v>
      </c>
    </row>
    <row r="995" spans="1:18" x14ac:dyDescent="0.35">
      <c r="A995" t="s">
        <v>6721</v>
      </c>
      <c r="B995" t="s">
        <v>6722</v>
      </c>
      <c r="C995" t="s">
        <v>6723</v>
      </c>
      <c r="D995" t="s">
        <v>6724</v>
      </c>
      <c r="E995">
        <v>0.67816091954022895</v>
      </c>
      <c r="F995" t="s">
        <v>34</v>
      </c>
      <c r="G995" t="s">
        <v>66</v>
      </c>
      <c r="H995">
        <v>2017</v>
      </c>
      <c r="I995" t="s">
        <v>6725</v>
      </c>
      <c r="J995">
        <v>165000</v>
      </c>
      <c r="K995" t="s">
        <v>200</v>
      </c>
      <c r="L995" t="s">
        <v>6726</v>
      </c>
      <c r="M995" t="s">
        <v>120</v>
      </c>
      <c r="N995" t="s">
        <v>39</v>
      </c>
      <c r="O995">
        <v>50000000</v>
      </c>
      <c r="P995">
        <v>134866593</v>
      </c>
      <c r="Q995" t="s">
        <v>6727</v>
      </c>
      <c r="R995">
        <v>115</v>
      </c>
    </row>
    <row r="996" spans="1:18" x14ac:dyDescent="0.35">
      <c r="A996" t="s">
        <v>6728</v>
      </c>
      <c r="B996" t="s">
        <v>6729</v>
      </c>
      <c r="C996" t="s">
        <v>6730</v>
      </c>
      <c r="D996" t="s">
        <v>6731</v>
      </c>
      <c r="E996">
        <v>0.57142857142857095</v>
      </c>
      <c r="F996" t="s">
        <v>22</v>
      </c>
      <c r="G996" t="s">
        <v>66</v>
      </c>
      <c r="H996">
        <v>2017</v>
      </c>
      <c r="I996" t="s">
        <v>6732</v>
      </c>
      <c r="J996">
        <v>235000</v>
      </c>
      <c r="K996" t="s">
        <v>2336</v>
      </c>
      <c r="L996" t="s">
        <v>5521</v>
      </c>
      <c r="M996" t="s">
        <v>6733</v>
      </c>
      <c r="N996" t="s">
        <v>39</v>
      </c>
      <c r="O996">
        <v>150000000</v>
      </c>
      <c r="P996">
        <v>490719763</v>
      </c>
      <c r="Q996" t="s">
        <v>130</v>
      </c>
      <c r="R996">
        <v>140</v>
      </c>
    </row>
    <row r="997" spans="1:18" x14ac:dyDescent="0.35">
      <c r="A997" t="s">
        <v>6734</v>
      </c>
      <c r="B997" t="s">
        <v>6735</v>
      </c>
      <c r="C997" t="s">
        <v>6736</v>
      </c>
      <c r="D997" t="s">
        <v>6737</v>
      </c>
      <c r="E997">
        <v>0.671875</v>
      </c>
      <c r="F997" t="s">
        <v>22</v>
      </c>
      <c r="G997" t="s">
        <v>66</v>
      </c>
      <c r="H997">
        <v>2017</v>
      </c>
      <c r="I997" t="s">
        <v>6738</v>
      </c>
      <c r="J997">
        <v>99000</v>
      </c>
      <c r="K997" t="s">
        <v>5283</v>
      </c>
      <c r="L997" t="s">
        <v>5283</v>
      </c>
      <c r="M997" t="s">
        <v>2283</v>
      </c>
      <c r="N997" t="s">
        <v>39</v>
      </c>
      <c r="O997">
        <v>120000000</v>
      </c>
      <c r="P997">
        <v>221600160</v>
      </c>
      <c r="Q997" t="s">
        <v>29</v>
      </c>
      <c r="R997">
        <v>109</v>
      </c>
    </row>
    <row r="998" spans="1:18" x14ac:dyDescent="0.35">
      <c r="A998" t="s">
        <v>6739</v>
      </c>
      <c r="B998" t="s">
        <v>6740</v>
      </c>
      <c r="C998" t="s">
        <v>6741</v>
      </c>
      <c r="D998" t="s">
        <v>6742</v>
      </c>
      <c r="E998">
        <v>0.54362416107382505</v>
      </c>
      <c r="F998" t="s">
        <v>22</v>
      </c>
      <c r="G998" t="s">
        <v>45</v>
      </c>
      <c r="H998">
        <v>2017</v>
      </c>
      <c r="I998" t="s">
        <v>6743</v>
      </c>
      <c r="J998">
        <v>87000</v>
      </c>
      <c r="K998" t="s">
        <v>6226</v>
      </c>
      <c r="L998" t="s">
        <v>6226</v>
      </c>
      <c r="M998" t="s">
        <v>6744</v>
      </c>
      <c r="N998" t="s">
        <v>3876</v>
      </c>
      <c r="O998">
        <v>18000000</v>
      </c>
      <c r="P998">
        <v>40656399</v>
      </c>
      <c r="Q998" t="s">
        <v>6745</v>
      </c>
      <c r="R998">
        <v>110</v>
      </c>
    </row>
    <row r="999" spans="1:18" x14ac:dyDescent="0.35">
      <c r="A999" t="s">
        <v>6746</v>
      </c>
      <c r="B999" t="s">
        <v>6747</v>
      </c>
      <c r="C999" t="s">
        <v>6748</v>
      </c>
      <c r="D999" t="s">
        <v>6749</v>
      </c>
      <c r="E999">
        <v>0.64473684210526305</v>
      </c>
      <c r="F999" t="s">
        <v>34</v>
      </c>
      <c r="G999" t="s">
        <v>35</v>
      </c>
      <c r="H999">
        <v>2017</v>
      </c>
      <c r="I999" t="s">
        <v>6750</v>
      </c>
      <c r="J999">
        <v>49000</v>
      </c>
      <c r="K999" t="s">
        <v>6751</v>
      </c>
      <c r="L999" t="s">
        <v>6751</v>
      </c>
      <c r="M999" t="s">
        <v>215</v>
      </c>
      <c r="N999" t="s">
        <v>39</v>
      </c>
      <c r="O999">
        <v>20000000</v>
      </c>
      <c r="P999">
        <v>47347283</v>
      </c>
      <c r="Q999" t="s">
        <v>6752</v>
      </c>
      <c r="R999">
        <v>101</v>
      </c>
    </row>
    <row r="1000" spans="1:18" x14ac:dyDescent="0.35">
      <c r="A1000" t="s">
        <v>6753</v>
      </c>
      <c r="B1000" t="s">
        <v>6754</v>
      </c>
      <c r="C1000" t="e">
        <f>-ziu6JzJTZ0</f>
        <v>#NAME?</v>
      </c>
      <c r="D1000" t="s">
        <v>6755</v>
      </c>
      <c r="E1000">
        <v>0.81147540983606503</v>
      </c>
      <c r="F1000" t="s">
        <v>22</v>
      </c>
      <c r="G1000" t="s">
        <v>66</v>
      </c>
      <c r="H1000">
        <v>2017</v>
      </c>
      <c r="I1000" t="s">
        <v>6756</v>
      </c>
      <c r="J1000">
        <v>88000</v>
      </c>
      <c r="K1000" t="s">
        <v>546</v>
      </c>
      <c r="L1000" t="s">
        <v>787</v>
      </c>
      <c r="M1000" t="s">
        <v>361</v>
      </c>
      <c r="N1000" t="s">
        <v>866</v>
      </c>
      <c r="O1000">
        <v>85000000</v>
      </c>
      <c r="P1000">
        <v>346118277</v>
      </c>
      <c r="Q1000" t="s">
        <v>121</v>
      </c>
      <c r="R1000">
        <v>107</v>
      </c>
    </row>
    <row r="1001" spans="1:18" x14ac:dyDescent="0.35">
      <c r="A1001" t="s">
        <v>6757</v>
      </c>
      <c r="B1001" t="s">
        <v>6758</v>
      </c>
      <c r="C1001" t="s">
        <v>6759</v>
      </c>
      <c r="D1001" t="s">
        <v>6760</v>
      </c>
      <c r="E1001">
        <v>0.63975155279503104</v>
      </c>
      <c r="F1001" t="s">
        <v>22</v>
      </c>
      <c r="G1001" t="s">
        <v>66</v>
      </c>
      <c r="H1001">
        <v>1999</v>
      </c>
      <c r="I1001" t="s">
        <v>6761</v>
      </c>
      <c r="J1001">
        <v>401000</v>
      </c>
      <c r="K1001" t="s">
        <v>6762</v>
      </c>
      <c r="L1001" t="s">
        <v>6762</v>
      </c>
      <c r="M1001" t="s">
        <v>2387</v>
      </c>
      <c r="N1001" t="s">
        <v>39</v>
      </c>
      <c r="O1001">
        <v>80000000</v>
      </c>
      <c r="P1001">
        <v>415933406</v>
      </c>
      <c r="Q1001" t="s">
        <v>40</v>
      </c>
      <c r="R1001">
        <v>124</v>
      </c>
    </row>
    <row r="1002" spans="1:18" x14ac:dyDescent="0.35">
      <c r="A1002" t="s">
        <v>6757</v>
      </c>
      <c r="B1002" t="s">
        <v>6758</v>
      </c>
      <c r="C1002" t="s">
        <v>6759</v>
      </c>
      <c r="D1002" t="s">
        <v>6760</v>
      </c>
      <c r="E1002">
        <v>0.63975155279503104</v>
      </c>
      <c r="F1002" t="s">
        <v>22</v>
      </c>
      <c r="G1002" t="s">
        <v>66</v>
      </c>
      <c r="H1002">
        <v>2017</v>
      </c>
      <c r="I1002" t="s">
        <v>6763</v>
      </c>
      <c r="J1002">
        <v>177000</v>
      </c>
      <c r="K1002" t="s">
        <v>4855</v>
      </c>
      <c r="L1002" t="s">
        <v>2605</v>
      </c>
      <c r="M1002" t="s">
        <v>120</v>
      </c>
      <c r="N1002" t="s">
        <v>39</v>
      </c>
      <c r="O1002">
        <v>125000000</v>
      </c>
      <c r="P1002">
        <v>409231607</v>
      </c>
      <c r="Q1002" t="s">
        <v>40</v>
      </c>
      <c r="R1002">
        <v>110</v>
      </c>
    </row>
    <row r="1003" spans="1:18" x14ac:dyDescent="0.35">
      <c r="A1003" t="s">
        <v>6764</v>
      </c>
      <c r="B1003" t="s">
        <v>6765</v>
      </c>
      <c r="C1003" t="s">
        <v>6766</v>
      </c>
      <c r="D1003" t="s">
        <v>6767</v>
      </c>
      <c r="E1003">
        <v>0.52601156069364097</v>
      </c>
      <c r="F1003" t="s">
        <v>34</v>
      </c>
      <c r="G1003" t="s">
        <v>66</v>
      </c>
      <c r="H1003">
        <v>2017</v>
      </c>
      <c r="I1003" t="s">
        <v>6685</v>
      </c>
      <c r="J1003">
        <v>44000</v>
      </c>
      <c r="K1003" t="s">
        <v>4276</v>
      </c>
      <c r="L1003" t="s">
        <v>6768</v>
      </c>
      <c r="M1003" t="s">
        <v>6769</v>
      </c>
      <c r="N1003" t="s">
        <v>39</v>
      </c>
      <c r="O1003">
        <v>25000000</v>
      </c>
      <c r="P1003">
        <v>26800152</v>
      </c>
      <c r="Q1003" t="s">
        <v>6770</v>
      </c>
      <c r="R1003">
        <v>100</v>
      </c>
    </row>
    <row r="1004" spans="1:18" x14ac:dyDescent="0.35">
      <c r="A1004" t="s">
        <v>6771</v>
      </c>
      <c r="B1004" t="s">
        <v>6772</v>
      </c>
      <c r="C1004" t="s">
        <v>6773</v>
      </c>
      <c r="D1004" t="s">
        <v>6774</v>
      </c>
      <c r="E1004">
        <v>0.65131578947368396</v>
      </c>
      <c r="F1004" t="s">
        <v>22</v>
      </c>
      <c r="G1004" t="s">
        <v>66</v>
      </c>
      <c r="H1004">
        <v>2017</v>
      </c>
      <c r="I1004" t="s">
        <v>6738</v>
      </c>
      <c r="J1004">
        <v>62000</v>
      </c>
      <c r="K1004" t="s">
        <v>6775</v>
      </c>
      <c r="L1004" t="s">
        <v>6776</v>
      </c>
      <c r="M1004" t="s">
        <v>6777</v>
      </c>
      <c r="N1004" t="s">
        <v>39</v>
      </c>
      <c r="O1004">
        <v>38000000</v>
      </c>
      <c r="P1004">
        <v>26351322</v>
      </c>
      <c r="Q1004" t="s">
        <v>51</v>
      </c>
      <c r="R1004">
        <v>134</v>
      </c>
    </row>
    <row r="1005" spans="1:18" x14ac:dyDescent="0.35">
      <c r="A1005" t="s">
        <v>6778</v>
      </c>
      <c r="B1005" t="s">
        <v>6779</v>
      </c>
      <c r="C1005" t="s">
        <v>6780</v>
      </c>
      <c r="D1005" t="s">
        <v>6781</v>
      </c>
      <c r="E1005">
        <v>0.62650602409638501</v>
      </c>
      <c r="F1005" t="s">
        <v>34</v>
      </c>
      <c r="G1005" t="s">
        <v>45</v>
      </c>
      <c r="H1005">
        <v>2017</v>
      </c>
      <c r="I1005" t="s">
        <v>6782</v>
      </c>
      <c r="J1005">
        <v>54000</v>
      </c>
      <c r="K1005" t="s">
        <v>1313</v>
      </c>
      <c r="L1005" t="s">
        <v>1313</v>
      </c>
      <c r="M1005" t="s">
        <v>315</v>
      </c>
      <c r="N1005" t="s">
        <v>39</v>
      </c>
      <c r="O1005">
        <v>10500000</v>
      </c>
      <c r="P1005">
        <v>27869129</v>
      </c>
      <c r="Q1005" t="s">
        <v>6783</v>
      </c>
      <c r="R1005">
        <v>93</v>
      </c>
    </row>
    <row r="1006" spans="1:18" x14ac:dyDescent="0.35">
      <c r="A1006" t="s">
        <v>6784</v>
      </c>
      <c r="B1006" t="s">
        <v>6785</v>
      </c>
      <c r="C1006" t="s">
        <v>6786</v>
      </c>
      <c r="D1006" t="s">
        <v>6787</v>
      </c>
      <c r="E1006">
        <v>0.68571428571428505</v>
      </c>
      <c r="F1006" t="s">
        <v>22</v>
      </c>
      <c r="G1006" t="s">
        <v>320</v>
      </c>
      <c r="H1006">
        <v>2017</v>
      </c>
      <c r="I1006" t="s">
        <v>6718</v>
      </c>
      <c r="J1006">
        <v>31000</v>
      </c>
      <c r="K1006" t="s">
        <v>6788</v>
      </c>
      <c r="L1006" t="s">
        <v>6788</v>
      </c>
      <c r="M1006" t="s">
        <v>6789</v>
      </c>
      <c r="N1006" t="s">
        <v>39</v>
      </c>
      <c r="O1006">
        <v>9000000</v>
      </c>
      <c r="P1006">
        <v>22088533</v>
      </c>
      <c r="Q1006" t="s">
        <v>1697</v>
      </c>
      <c r="R1006">
        <v>127</v>
      </c>
    </row>
    <row r="1007" spans="1:18" x14ac:dyDescent="0.35">
      <c r="A1007" t="s">
        <v>6790</v>
      </c>
      <c r="B1007" t="s">
        <v>6791</v>
      </c>
      <c r="C1007" t="s">
        <v>6792</v>
      </c>
      <c r="D1007" t="s">
        <v>6793</v>
      </c>
      <c r="E1007">
        <v>0.76190476190476097</v>
      </c>
      <c r="F1007" t="s">
        <v>34</v>
      </c>
      <c r="G1007" t="s">
        <v>23</v>
      </c>
      <c r="H1007">
        <v>2017</v>
      </c>
      <c r="I1007" t="s">
        <v>6794</v>
      </c>
      <c r="J1007">
        <v>63000</v>
      </c>
      <c r="K1007" t="s">
        <v>6795</v>
      </c>
      <c r="L1007" t="s">
        <v>4484</v>
      </c>
      <c r="M1007" t="s">
        <v>6573</v>
      </c>
      <c r="N1007" t="s">
        <v>39</v>
      </c>
      <c r="P1007">
        <v>10060903</v>
      </c>
      <c r="Q1007" t="s">
        <v>6796</v>
      </c>
      <c r="R1007">
        <v>133</v>
      </c>
    </row>
    <row r="1008" spans="1:18" x14ac:dyDescent="0.35">
      <c r="A1008" t="s">
        <v>6797</v>
      </c>
      <c r="B1008" t="s">
        <v>6798</v>
      </c>
      <c r="C1008" t="s">
        <v>6799</v>
      </c>
      <c r="D1008" t="s">
        <v>6800</v>
      </c>
      <c r="E1008">
        <v>0.72413793103448199</v>
      </c>
      <c r="F1008" t="s">
        <v>34</v>
      </c>
      <c r="G1008" t="s">
        <v>35</v>
      </c>
      <c r="H1008">
        <v>2017</v>
      </c>
      <c r="I1008" t="s">
        <v>6732</v>
      </c>
      <c r="J1008">
        <v>126000</v>
      </c>
      <c r="K1008" t="s">
        <v>6801</v>
      </c>
      <c r="L1008" t="s">
        <v>6802</v>
      </c>
      <c r="M1008" t="s">
        <v>6803</v>
      </c>
      <c r="N1008" t="s">
        <v>39</v>
      </c>
      <c r="O1008">
        <v>5000000</v>
      </c>
      <c r="P1008">
        <v>56411585</v>
      </c>
      <c r="Q1008" t="s">
        <v>6804</v>
      </c>
      <c r="R1008">
        <v>120</v>
      </c>
    </row>
    <row r="1009" spans="1:18" x14ac:dyDescent="0.35">
      <c r="A1009" t="s">
        <v>6805</v>
      </c>
      <c r="B1009" t="s">
        <v>6806</v>
      </c>
      <c r="C1009" t="s">
        <v>6807</v>
      </c>
      <c r="D1009" t="s">
        <v>1951</v>
      </c>
      <c r="E1009">
        <v>0.69101123595505598</v>
      </c>
      <c r="F1009" t="s">
        <v>1067</v>
      </c>
      <c r="G1009" t="s">
        <v>45</v>
      </c>
      <c r="H1009">
        <v>2017</v>
      </c>
      <c r="I1009" t="s">
        <v>6670</v>
      </c>
      <c r="J1009">
        <v>37000</v>
      </c>
      <c r="K1009" t="s">
        <v>6808</v>
      </c>
      <c r="L1009" t="s">
        <v>6808</v>
      </c>
      <c r="M1009" t="s">
        <v>6809</v>
      </c>
      <c r="N1009" t="s">
        <v>39</v>
      </c>
      <c r="P1009">
        <v>956425</v>
      </c>
      <c r="Q1009" t="s">
        <v>6810</v>
      </c>
      <c r="R1009">
        <v>111</v>
      </c>
    </row>
    <row r="1010" spans="1:18" x14ac:dyDescent="0.35">
      <c r="A1010" t="s">
        <v>6811</v>
      </c>
      <c r="B1010" t="s">
        <v>6812</v>
      </c>
      <c r="C1010" t="s">
        <v>6813</v>
      </c>
      <c r="D1010" t="s">
        <v>6814</v>
      </c>
      <c r="E1010">
        <v>0.64516129032257996</v>
      </c>
      <c r="F1010" t="s">
        <v>34</v>
      </c>
      <c r="G1010" t="s">
        <v>35</v>
      </c>
      <c r="H1010">
        <v>2017</v>
      </c>
      <c r="I1010" t="s">
        <v>6815</v>
      </c>
      <c r="J1010">
        <v>38000</v>
      </c>
      <c r="K1010" t="s">
        <v>6816</v>
      </c>
      <c r="L1010" t="s">
        <v>6816</v>
      </c>
      <c r="M1010" t="s">
        <v>6817</v>
      </c>
      <c r="N1010" t="s">
        <v>39</v>
      </c>
      <c r="O1010">
        <v>6000000</v>
      </c>
      <c r="P1010">
        <v>3187255</v>
      </c>
      <c r="Q1010" t="s">
        <v>6818</v>
      </c>
      <c r="R1010">
        <v>92</v>
      </c>
    </row>
    <row r="1011" spans="1:18" x14ac:dyDescent="0.35">
      <c r="A1011" t="s">
        <v>6819</v>
      </c>
      <c r="B1011" t="s">
        <v>6820</v>
      </c>
      <c r="C1011" t="s">
        <v>6821</v>
      </c>
      <c r="D1011" t="s">
        <v>6822</v>
      </c>
      <c r="E1011">
        <v>0.67455621301775104</v>
      </c>
      <c r="F1011" t="s">
        <v>34</v>
      </c>
      <c r="G1011" t="s">
        <v>66</v>
      </c>
      <c r="H1011">
        <v>2017</v>
      </c>
      <c r="I1011" t="s">
        <v>6603</v>
      </c>
      <c r="J1011">
        <v>106000</v>
      </c>
      <c r="K1011" t="s">
        <v>607</v>
      </c>
      <c r="L1011" t="s">
        <v>6823</v>
      </c>
      <c r="M1011" t="s">
        <v>6824</v>
      </c>
      <c r="N1011" t="s">
        <v>28</v>
      </c>
      <c r="O1011">
        <v>35000000</v>
      </c>
      <c r="P1011">
        <v>145418070</v>
      </c>
      <c r="Q1011" t="s">
        <v>6635</v>
      </c>
      <c r="R1011">
        <v>113</v>
      </c>
    </row>
    <row r="1012" spans="1:18" x14ac:dyDescent="0.35">
      <c r="A1012" t="s">
        <v>6825</v>
      </c>
      <c r="B1012" t="s">
        <v>6826</v>
      </c>
      <c r="C1012" t="s">
        <v>6827</v>
      </c>
      <c r="D1012" t="s">
        <v>6828</v>
      </c>
      <c r="E1012">
        <v>0.62307692307692297</v>
      </c>
      <c r="F1012" t="s">
        <v>34</v>
      </c>
      <c r="G1012" t="s">
        <v>66</v>
      </c>
      <c r="H1012">
        <v>1990</v>
      </c>
      <c r="I1012" t="s">
        <v>6829</v>
      </c>
      <c r="J1012">
        <v>17000</v>
      </c>
      <c r="K1012" t="s">
        <v>755</v>
      </c>
      <c r="L1012" t="s">
        <v>6830</v>
      </c>
      <c r="M1012" t="s">
        <v>2233</v>
      </c>
      <c r="N1012" t="s">
        <v>39</v>
      </c>
      <c r="O1012">
        <v>22000000</v>
      </c>
      <c r="P1012">
        <v>15645616</v>
      </c>
      <c r="Q1012" t="s">
        <v>6831</v>
      </c>
      <c r="R1012">
        <v>124</v>
      </c>
    </row>
    <row r="1013" spans="1:18" x14ac:dyDescent="0.35">
      <c r="A1013" t="s">
        <v>6825</v>
      </c>
      <c r="B1013" t="s">
        <v>6826</v>
      </c>
      <c r="C1013" t="s">
        <v>6827</v>
      </c>
      <c r="D1013" t="s">
        <v>6828</v>
      </c>
      <c r="E1013">
        <v>0.62307692307692297</v>
      </c>
      <c r="F1013" t="s">
        <v>34</v>
      </c>
      <c r="G1013" t="s">
        <v>66</v>
      </c>
      <c r="H1013">
        <v>2017</v>
      </c>
      <c r="I1013" t="s">
        <v>6539</v>
      </c>
      <c r="J1013">
        <v>39000</v>
      </c>
      <c r="K1013" t="s">
        <v>6832</v>
      </c>
      <c r="L1013" t="s">
        <v>6832</v>
      </c>
      <c r="M1013" t="s">
        <v>6833</v>
      </c>
      <c r="N1013" t="s">
        <v>50</v>
      </c>
      <c r="P1013">
        <v>913331</v>
      </c>
      <c r="Q1013" t="s">
        <v>6834</v>
      </c>
      <c r="R1013">
        <v>108</v>
      </c>
    </row>
    <row r="1014" spans="1:18" x14ac:dyDescent="0.35">
      <c r="A1014" t="s">
        <v>6835</v>
      </c>
      <c r="B1014" t="s">
        <v>6836</v>
      </c>
      <c r="C1014" t="s">
        <v>6837</v>
      </c>
      <c r="D1014" t="s">
        <v>6838</v>
      </c>
      <c r="E1014">
        <v>0.63076923076922997</v>
      </c>
      <c r="F1014" t="s">
        <v>34</v>
      </c>
      <c r="G1014" t="s">
        <v>91</v>
      </c>
      <c r="H1014">
        <v>2017</v>
      </c>
      <c r="I1014" t="s">
        <v>6839</v>
      </c>
      <c r="J1014">
        <v>73000</v>
      </c>
      <c r="K1014" t="s">
        <v>2992</v>
      </c>
      <c r="L1014" t="s">
        <v>2054</v>
      </c>
      <c r="M1014" t="s">
        <v>6840</v>
      </c>
      <c r="N1014" t="s">
        <v>362</v>
      </c>
      <c r="O1014">
        <v>10000000</v>
      </c>
      <c r="P1014">
        <v>102952888</v>
      </c>
      <c r="Q1014" t="s">
        <v>434</v>
      </c>
      <c r="R1014">
        <v>92</v>
      </c>
    </row>
    <row r="1015" spans="1:18" x14ac:dyDescent="0.35">
      <c r="A1015" t="s">
        <v>6841</v>
      </c>
      <c r="B1015" t="s">
        <v>6842</v>
      </c>
      <c r="C1015" t="s">
        <v>6843</v>
      </c>
      <c r="D1015" t="s">
        <v>6844</v>
      </c>
      <c r="E1015">
        <v>0.39263803680981502</v>
      </c>
      <c r="F1015" t="s">
        <v>34</v>
      </c>
      <c r="G1015" t="s">
        <v>91</v>
      </c>
      <c r="H1015">
        <v>2017</v>
      </c>
      <c r="I1015" t="s">
        <v>6738</v>
      </c>
      <c r="J1015">
        <v>60000</v>
      </c>
      <c r="K1015" t="s">
        <v>2439</v>
      </c>
      <c r="L1015" t="s">
        <v>6845</v>
      </c>
      <c r="M1015" t="s">
        <v>3906</v>
      </c>
      <c r="N1015" t="s">
        <v>28</v>
      </c>
      <c r="O1015">
        <v>35000000</v>
      </c>
      <c r="P1015">
        <v>43155261</v>
      </c>
      <c r="Q1015" t="s">
        <v>40</v>
      </c>
      <c r="R1015">
        <v>119</v>
      </c>
    </row>
    <row r="1016" spans="1:18" x14ac:dyDescent="0.35">
      <c r="A1016" t="s">
        <v>6846</v>
      </c>
      <c r="B1016" t="s">
        <v>6847</v>
      </c>
      <c r="C1016" t="s">
        <v>6848</v>
      </c>
      <c r="D1016" t="s">
        <v>6849</v>
      </c>
      <c r="E1016">
        <v>0.76433121019108197</v>
      </c>
      <c r="F1016" t="s">
        <v>34</v>
      </c>
      <c r="G1016" t="s">
        <v>320</v>
      </c>
      <c r="H1016">
        <v>2017</v>
      </c>
      <c r="I1016" t="s">
        <v>6850</v>
      </c>
      <c r="J1016">
        <v>143000</v>
      </c>
      <c r="K1016" t="s">
        <v>4030</v>
      </c>
      <c r="L1016" t="s">
        <v>3457</v>
      </c>
      <c r="M1016" t="s">
        <v>4030</v>
      </c>
      <c r="N1016" t="s">
        <v>39</v>
      </c>
      <c r="O1016">
        <v>10000000</v>
      </c>
      <c r="P1016">
        <v>29820616</v>
      </c>
      <c r="Q1016" t="s">
        <v>5437</v>
      </c>
      <c r="R1016">
        <v>104</v>
      </c>
    </row>
    <row r="1017" spans="1:18" x14ac:dyDescent="0.35">
      <c r="A1017" t="s">
        <v>6851</v>
      </c>
      <c r="B1017" t="s">
        <v>6852</v>
      </c>
      <c r="C1017" t="s">
        <v>6853</v>
      </c>
      <c r="D1017" t="s">
        <v>6854</v>
      </c>
      <c r="E1017">
        <v>0.58682634730538896</v>
      </c>
      <c r="F1017" t="s">
        <v>22</v>
      </c>
      <c r="G1017" t="s">
        <v>23</v>
      </c>
      <c r="H1017">
        <v>2017</v>
      </c>
      <c r="I1017" t="s">
        <v>6750</v>
      </c>
      <c r="J1017">
        <v>51000</v>
      </c>
      <c r="K1017" t="s">
        <v>6855</v>
      </c>
      <c r="L1017" t="s">
        <v>6855</v>
      </c>
      <c r="M1017" t="s">
        <v>6856</v>
      </c>
      <c r="N1017" t="s">
        <v>28</v>
      </c>
      <c r="O1017">
        <v>5300000</v>
      </c>
      <c r="P1017">
        <v>62198461</v>
      </c>
      <c r="Q1017" t="s">
        <v>6857</v>
      </c>
      <c r="R1017">
        <v>89</v>
      </c>
    </row>
    <row r="1018" spans="1:18" x14ac:dyDescent="0.35">
      <c r="A1018" t="s">
        <v>6858</v>
      </c>
      <c r="B1018" t="s">
        <v>6859</v>
      </c>
      <c r="C1018" t="s">
        <v>6860</v>
      </c>
      <c r="D1018" t="s">
        <v>6861</v>
      </c>
      <c r="E1018">
        <v>0.64341085271317799</v>
      </c>
      <c r="F1018" t="s">
        <v>22</v>
      </c>
      <c r="G1018" t="s">
        <v>45</v>
      </c>
      <c r="H1018">
        <v>2017</v>
      </c>
      <c r="I1018" t="s">
        <v>6862</v>
      </c>
      <c r="J1018">
        <v>141000</v>
      </c>
      <c r="K1018" t="s">
        <v>118</v>
      </c>
      <c r="L1018" t="s">
        <v>6863</v>
      </c>
      <c r="M1018" t="s">
        <v>2685</v>
      </c>
      <c r="N1018" t="s">
        <v>39</v>
      </c>
      <c r="O1018">
        <v>50000000</v>
      </c>
      <c r="P1018">
        <v>180419231</v>
      </c>
      <c r="Q1018" t="s">
        <v>130</v>
      </c>
      <c r="R1018">
        <v>116</v>
      </c>
    </row>
    <row r="1019" spans="1:18" x14ac:dyDescent="0.35">
      <c r="A1019" t="s">
        <v>6864</v>
      </c>
      <c r="B1019" t="s">
        <v>6865</v>
      </c>
      <c r="C1019" t="s">
        <v>6866</v>
      </c>
      <c r="D1019" t="s">
        <v>6867</v>
      </c>
      <c r="E1019">
        <v>0.81818181818181801</v>
      </c>
      <c r="F1019" t="s">
        <v>22</v>
      </c>
      <c r="G1019" t="s">
        <v>45</v>
      </c>
      <c r="H1019">
        <v>2017</v>
      </c>
      <c r="I1019" t="s">
        <v>6478</v>
      </c>
      <c r="J1019">
        <v>35000</v>
      </c>
      <c r="K1019" t="s">
        <v>6868</v>
      </c>
      <c r="L1019" t="s">
        <v>6869</v>
      </c>
      <c r="M1019" t="s">
        <v>6870</v>
      </c>
      <c r="N1019" t="s">
        <v>39</v>
      </c>
      <c r="O1019">
        <v>10000000</v>
      </c>
      <c r="P1019">
        <v>61621140</v>
      </c>
      <c r="Q1019" t="s">
        <v>6871</v>
      </c>
      <c r="R1019">
        <v>96</v>
      </c>
    </row>
    <row r="1020" spans="1:18" x14ac:dyDescent="0.35">
      <c r="A1020" t="s">
        <v>6872</v>
      </c>
      <c r="B1020" t="s">
        <v>6873</v>
      </c>
      <c r="C1020" t="s">
        <v>6874</v>
      </c>
      <c r="D1020" t="s">
        <v>6875</v>
      </c>
      <c r="E1020">
        <v>0.56923076923076898</v>
      </c>
      <c r="F1020" t="s">
        <v>34</v>
      </c>
      <c r="G1020" t="s">
        <v>45</v>
      </c>
      <c r="H1020">
        <v>2017</v>
      </c>
      <c r="I1020" t="s">
        <v>6876</v>
      </c>
      <c r="J1020">
        <v>64000</v>
      </c>
      <c r="K1020" t="s">
        <v>5055</v>
      </c>
      <c r="L1020" t="s">
        <v>5055</v>
      </c>
      <c r="M1020" t="s">
        <v>6877</v>
      </c>
      <c r="N1020" t="s">
        <v>39</v>
      </c>
      <c r="O1020">
        <v>100000</v>
      </c>
      <c r="P1020">
        <v>1951683</v>
      </c>
      <c r="Q1020" t="s">
        <v>5057</v>
      </c>
      <c r="R1020">
        <v>92</v>
      </c>
    </row>
    <row r="1021" spans="1:18" x14ac:dyDescent="0.35">
      <c r="A1021" t="s">
        <v>6878</v>
      </c>
      <c r="B1021" t="s">
        <v>6879</v>
      </c>
      <c r="C1021" t="s">
        <v>6880</v>
      </c>
      <c r="D1021" t="s">
        <v>6881</v>
      </c>
      <c r="E1021">
        <v>0.88095238095238004</v>
      </c>
      <c r="F1021" t="s">
        <v>34</v>
      </c>
      <c r="G1021" t="s">
        <v>66</v>
      </c>
      <c r="H1021">
        <v>2017</v>
      </c>
      <c r="I1021" t="s">
        <v>6882</v>
      </c>
      <c r="J1021">
        <v>9200</v>
      </c>
      <c r="K1021" t="s">
        <v>6883</v>
      </c>
      <c r="L1021" t="s">
        <v>6884</v>
      </c>
      <c r="M1021" t="s">
        <v>6885</v>
      </c>
      <c r="N1021" t="s">
        <v>362</v>
      </c>
      <c r="P1021">
        <v>14725</v>
      </c>
      <c r="Q1021" t="s">
        <v>4563</v>
      </c>
      <c r="R1021">
        <v>93</v>
      </c>
    </row>
    <row r="1022" spans="1:18" x14ac:dyDescent="0.35">
      <c r="A1022" t="s">
        <v>6886</v>
      </c>
      <c r="B1022" t="s">
        <v>6887</v>
      </c>
      <c r="C1022" t="s">
        <v>6888</v>
      </c>
      <c r="D1022" t="s">
        <v>6889</v>
      </c>
      <c r="E1022">
        <v>0.66438356164383505</v>
      </c>
      <c r="F1022" t="s">
        <v>22</v>
      </c>
      <c r="G1022" t="s">
        <v>66</v>
      </c>
      <c r="H1022">
        <v>2017</v>
      </c>
      <c r="I1022" t="s">
        <v>6685</v>
      </c>
      <c r="J1022">
        <v>104000</v>
      </c>
      <c r="K1022" t="s">
        <v>5993</v>
      </c>
      <c r="L1022" t="s">
        <v>1104</v>
      </c>
      <c r="M1022" t="s">
        <v>6890</v>
      </c>
      <c r="N1022" t="s">
        <v>39</v>
      </c>
      <c r="O1022">
        <v>100000000</v>
      </c>
      <c r="P1022">
        <v>142337240</v>
      </c>
      <c r="Q1022" t="s">
        <v>1697</v>
      </c>
      <c r="R1022">
        <v>124</v>
      </c>
    </row>
    <row r="1023" spans="1:18" x14ac:dyDescent="0.35">
      <c r="A1023" t="s">
        <v>6891</v>
      </c>
      <c r="B1023" t="s">
        <v>6892</v>
      </c>
      <c r="C1023" t="s">
        <v>6893</v>
      </c>
      <c r="D1023" t="s">
        <v>6894</v>
      </c>
      <c r="E1023">
        <v>0.81081081081080997</v>
      </c>
      <c r="F1023" t="s">
        <v>1067</v>
      </c>
      <c r="G1023" t="s">
        <v>35</v>
      </c>
      <c r="H1023">
        <v>2017</v>
      </c>
      <c r="I1023" t="s">
        <v>6725</v>
      </c>
      <c r="J1023">
        <v>21000</v>
      </c>
      <c r="K1023" t="s">
        <v>6895</v>
      </c>
      <c r="L1023" t="s">
        <v>6896</v>
      </c>
      <c r="M1023" t="s">
        <v>6897</v>
      </c>
      <c r="N1023" t="s">
        <v>39</v>
      </c>
      <c r="P1023">
        <v>2728446</v>
      </c>
      <c r="Q1023" t="s">
        <v>6898</v>
      </c>
      <c r="R1023">
        <v>88</v>
      </c>
    </row>
    <row r="1024" spans="1:18" x14ac:dyDescent="0.35">
      <c r="A1024" t="s">
        <v>6899</v>
      </c>
      <c r="B1024" t="s">
        <v>6900</v>
      </c>
      <c r="C1024" t="s">
        <v>6901</v>
      </c>
      <c r="D1024" t="s">
        <v>6902</v>
      </c>
      <c r="E1024">
        <v>0.72368421052631504</v>
      </c>
      <c r="F1024" t="s">
        <v>34</v>
      </c>
      <c r="G1024" t="s">
        <v>320</v>
      </c>
      <c r="H1024">
        <v>2017</v>
      </c>
      <c r="I1024" t="s">
        <v>6903</v>
      </c>
      <c r="J1024">
        <v>79000</v>
      </c>
      <c r="K1024" t="s">
        <v>127</v>
      </c>
      <c r="L1024" t="s">
        <v>2594</v>
      </c>
      <c r="M1024" t="s">
        <v>6904</v>
      </c>
      <c r="N1024" t="s">
        <v>39</v>
      </c>
      <c r="O1024">
        <v>50000000</v>
      </c>
      <c r="P1024">
        <v>56996304</v>
      </c>
      <c r="Q1024" t="s">
        <v>6905</v>
      </c>
      <c r="R1024">
        <v>132</v>
      </c>
    </row>
    <row r="1025" spans="1:18" x14ac:dyDescent="0.35">
      <c r="A1025" t="s">
        <v>6906</v>
      </c>
      <c r="B1025" t="s">
        <v>6907</v>
      </c>
      <c r="C1025" t="s">
        <v>6908</v>
      </c>
      <c r="D1025" t="s">
        <v>6909</v>
      </c>
      <c r="E1025">
        <v>0.42424242424242398</v>
      </c>
      <c r="F1025" t="s">
        <v>34</v>
      </c>
      <c r="G1025" t="s">
        <v>35</v>
      </c>
      <c r="H1025">
        <v>2017</v>
      </c>
      <c r="I1025" t="s">
        <v>6839</v>
      </c>
      <c r="J1025">
        <v>42000</v>
      </c>
      <c r="K1025" t="s">
        <v>1975</v>
      </c>
      <c r="L1025" t="s">
        <v>1718</v>
      </c>
      <c r="M1025" t="s">
        <v>528</v>
      </c>
      <c r="N1025" t="s">
        <v>28</v>
      </c>
      <c r="O1025">
        <v>25000000</v>
      </c>
      <c r="P1025">
        <v>12751667</v>
      </c>
      <c r="Q1025" t="s">
        <v>5215</v>
      </c>
      <c r="R1025">
        <v>105</v>
      </c>
    </row>
    <row r="1026" spans="1:18" x14ac:dyDescent="0.35">
      <c r="A1026" t="s">
        <v>6910</v>
      </c>
      <c r="B1026" t="s">
        <v>6911</v>
      </c>
      <c r="C1026" t="s">
        <v>6912</v>
      </c>
      <c r="D1026" t="s">
        <v>6913</v>
      </c>
      <c r="E1026">
        <v>0.39428571428571402</v>
      </c>
      <c r="F1026" t="s">
        <v>34</v>
      </c>
      <c r="G1026" t="s">
        <v>236</v>
      </c>
      <c r="H1026">
        <v>2017</v>
      </c>
      <c r="I1026" t="s">
        <v>6763</v>
      </c>
      <c r="J1026">
        <v>87000</v>
      </c>
      <c r="K1026" t="s">
        <v>6914</v>
      </c>
      <c r="L1026" t="s">
        <v>6914</v>
      </c>
      <c r="M1026" t="s">
        <v>6915</v>
      </c>
      <c r="N1026" t="s">
        <v>39</v>
      </c>
      <c r="O1026">
        <v>5000000</v>
      </c>
      <c r="P1026">
        <v>19735344</v>
      </c>
      <c r="Q1026" t="s">
        <v>6916</v>
      </c>
      <c r="R1026">
        <v>91</v>
      </c>
    </row>
    <row r="1027" spans="1:18" x14ac:dyDescent="0.35">
      <c r="A1027" t="s">
        <v>6917</v>
      </c>
      <c r="B1027" t="s">
        <v>6918</v>
      </c>
      <c r="C1027" t="s">
        <v>6919</v>
      </c>
      <c r="D1027" t="s">
        <v>6920</v>
      </c>
      <c r="E1027">
        <v>0.78453038674033104</v>
      </c>
      <c r="F1027" t="s">
        <v>22</v>
      </c>
      <c r="G1027" t="s">
        <v>45</v>
      </c>
      <c r="H1027">
        <v>2017</v>
      </c>
      <c r="I1027" t="s">
        <v>6465</v>
      </c>
      <c r="J1027">
        <v>48000</v>
      </c>
      <c r="K1027" t="s">
        <v>6921</v>
      </c>
      <c r="L1027" t="s">
        <v>6922</v>
      </c>
      <c r="M1027" t="s">
        <v>5539</v>
      </c>
      <c r="N1027" t="s">
        <v>39</v>
      </c>
      <c r="O1027">
        <v>5000000</v>
      </c>
      <c r="P1027">
        <v>16373843</v>
      </c>
      <c r="Q1027" t="s">
        <v>6923</v>
      </c>
      <c r="R1027">
        <v>98</v>
      </c>
    </row>
    <row r="1028" spans="1:18" x14ac:dyDescent="0.35">
      <c r="A1028" t="s">
        <v>6924</v>
      </c>
      <c r="B1028" t="s">
        <v>6925</v>
      </c>
      <c r="C1028" t="s">
        <v>6926</v>
      </c>
      <c r="D1028" t="s">
        <v>6927</v>
      </c>
      <c r="E1028">
        <v>0.72222222222222199</v>
      </c>
      <c r="F1028" t="s">
        <v>34</v>
      </c>
      <c r="G1028" t="s">
        <v>23</v>
      </c>
      <c r="H1028">
        <v>2017</v>
      </c>
      <c r="I1028" t="s">
        <v>6670</v>
      </c>
      <c r="J1028">
        <v>12000</v>
      </c>
      <c r="K1028" t="s">
        <v>6297</v>
      </c>
      <c r="L1028" t="s">
        <v>6297</v>
      </c>
      <c r="M1028" t="s">
        <v>6928</v>
      </c>
      <c r="N1028" t="s">
        <v>28</v>
      </c>
      <c r="P1028">
        <v>2443584</v>
      </c>
      <c r="Q1028" t="s">
        <v>2665</v>
      </c>
      <c r="R1028">
        <v>121</v>
      </c>
    </row>
    <row r="1029" spans="1:18" x14ac:dyDescent="0.35">
      <c r="A1029" t="s">
        <v>6929</v>
      </c>
      <c r="B1029" t="s">
        <v>6930</v>
      </c>
      <c r="C1029" t="s">
        <v>6931</v>
      </c>
      <c r="D1029" t="s">
        <v>6932</v>
      </c>
      <c r="E1029">
        <v>0.683544303797468</v>
      </c>
      <c r="F1029" t="s">
        <v>5785</v>
      </c>
      <c r="G1029" t="s">
        <v>35</v>
      </c>
      <c r="H1029">
        <v>2017</v>
      </c>
      <c r="I1029" t="s">
        <v>6416</v>
      </c>
      <c r="J1029">
        <v>4900</v>
      </c>
      <c r="K1029" t="s">
        <v>6933</v>
      </c>
      <c r="L1029" t="s">
        <v>6934</v>
      </c>
      <c r="M1029" t="s">
        <v>6933</v>
      </c>
      <c r="N1029" t="s">
        <v>39</v>
      </c>
      <c r="P1029">
        <v>2583</v>
      </c>
      <c r="Q1029" t="s">
        <v>5826</v>
      </c>
      <c r="R1029">
        <v>83</v>
      </c>
    </row>
    <row r="1030" spans="1:18" x14ac:dyDescent="0.35">
      <c r="A1030" t="s">
        <v>6935</v>
      </c>
      <c r="B1030" t="s">
        <v>6936</v>
      </c>
      <c r="C1030" t="s">
        <v>6937</v>
      </c>
      <c r="D1030" t="s">
        <v>6938</v>
      </c>
      <c r="E1030">
        <v>0.74193548387096697</v>
      </c>
      <c r="F1030" t="s">
        <v>34</v>
      </c>
      <c r="G1030" t="s">
        <v>45</v>
      </c>
      <c r="H1030">
        <v>2017</v>
      </c>
      <c r="I1030" t="s">
        <v>6939</v>
      </c>
      <c r="J1030">
        <v>3700</v>
      </c>
      <c r="K1030" t="s">
        <v>6940</v>
      </c>
      <c r="L1030" t="s">
        <v>6940</v>
      </c>
      <c r="M1030" t="s">
        <v>6941</v>
      </c>
      <c r="N1030" t="s">
        <v>39</v>
      </c>
      <c r="P1030">
        <v>14410</v>
      </c>
      <c r="Q1030" t="s">
        <v>6942</v>
      </c>
      <c r="R1030">
        <v>94</v>
      </c>
    </row>
    <row r="1031" spans="1:18" x14ac:dyDescent="0.35">
      <c r="A1031" t="s">
        <v>6943</v>
      </c>
      <c r="B1031" t="s">
        <v>6944</v>
      </c>
      <c r="C1031" t="s">
        <v>6945</v>
      </c>
      <c r="D1031" t="s">
        <v>6946</v>
      </c>
      <c r="E1031">
        <v>0.72340425531914898</v>
      </c>
      <c r="F1031" t="s">
        <v>1067</v>
      </c>
      <c r="G1031" t="s">
        <v>66</v>
      </c>
      <c r="H1031">
        <v>2017</v>
      </c>
      <c r="I1031" t="s">
        <v>6947</v>
      </c>
      <c r="J1031">
        <v>13000</v>
      </c>
      <c r="K1031" t="s">
        <v>6948</v>
      </c>
      <c r="L1031" t="s">
        <v>6949</v>
      </c>
      <c r="M1031" t="s">
        <v>6950</v>
      </c>
      <c r="N1031" t="s">
        <v>1521</v>
      </c>
      <c r="P1031">
        <v>109383972</v>
      </c>
      <c r="Q1031" t="s">
        <v>6951</v>
      </c>
      <c r="R1031">
        <v>139</v>
      </c>
    </row>
    <row r="1032" spans="1:18" x14ac:dyDescent="0.35">
      <c r="A1032" t="s">
        <v>6952</v>
      </c>
      <c r="B1032" t="s">
        <v>6953</v>
      </c>
      <c r="C1032" t="s">
        <v>6954</v>
      </c>
      <c r="D1032" t="s">
        <v>6955</v>
      </c>
      <c r="E1032">
        <v>0.56707317073170704</v>
      </c>
      <c r="F1032" t="s">
        <v>22</v>
      </c>
      <c r="G1032" t="s">
        <v>320</v>
      </c>
      <c r="H1032">
        <v>2018</v>
      </c>
      <c r="I1032" t="s">
        <v>6956</v>
      </c>
      <c r="J1032">
        <v>176000</v>
      </c>
      <c r="K1032" t="s">
        <v>5150</v>
      </c>
      <c r="L1032" t="s">
        <v>6957</v>
      </c>
      <c r="M1032" t="s">
        <v>2165</v>
      </c>
      <c r="N1032" t="s">
        <v>39</v>
      </c>
      <c r="O1032">
        <v>59000000</v>
      </c>
      <c r="P1032">
        <v>105713218</v>
      </c>
      <c r="Q1032" t="s">
        <v>40</v>
      </c>
      <c r="R1032">
        <v>141</v>
      </c>
    </row>
    <row r="1033" spans="1:18" x14ac:dyDescent="0.35">
      <c r="A1033" t="s">
        <v>6958</v>
      </c>
      <c r="B1033" t="s">
        <v>6959</v>
      </c>
      <c r="C1033" t="s">
        <v>6960</v>
      </c>
      <c r="D1033" t="s">
        <v>6961</v>
      </c>
      <c r="E1033">
        <v>0.73548387096774104</v>
      </c>
      <c r="F1033" t="s">
        <v>34</v>
      </c>
      <c r="G1033" t="s">
        <v>45</v>
      </c>
      <c r="H1033">
        <v>1987</v>
      </c>
      <c r="I1033" t="s">
        <v>6962</v>
      </c>
      <c r="J1033">
        <v>2000</v>
      </c>
      <c r="K1033" t="s">
        <v>1563</v>
      </c>
      <c r="L1033" t="s">
        <v>6963</v>
      </c>
      <c r="M1033" t="s">
        <v>4550</v>
      </c>
      <c r="N1033" t="s">
        <v>39</v>
      </c>
      <c r="O1033">
        <v>7500000</v>
      </c>
      <c r="P1033">
        <v>796368</v>
      </c>
      <c r="Q1033" t="s">
        <v>6964</v>
      </c>
      <c r="R1033">
        <v>97</v>
      </c>
    </row>
    <row r="1034" spans="1:18" x14ac:dyDescent="0.35">
      <c r="A1034" t="s">
        <v>6958</v>
      </c>
      <c r="B1034" t="s">
        <v>6959</v>
      </c>
      <c r="C1034" t="s">
        <v>6960</v>
      </c>
      <c r="D1034" t="s">
        <v>6961</v>
      </c>
      <c r="E1034">
        <v>0.73548387096774104</v>
      </c>
      <c r="F1034" t="s">
        <v>22</v>
      </c>
      <c r="G1034" t="s">
        <v>66</v>
      </c>
      <c r="H1034">
        <v>2018</v>
      </c>
      <c r="I1034" t="s">
        <v>6965</v>
      </c>
      <c r="J1034">
        <v>151000</v>
      </c>
      <c r="K1034" t="s">
        <v>6363</v>
      </c>
      <c r="L1034" t="s">
        <v>6966</v>
      </c>
      <c r="M1034" t="s">
        <v>3055</v>
      </c>
      <c r="N1034" t="s">
        <v>39</v>
      </c>
      <c r="O1034">
        <v>120000000</v>
      </c>
      <c r="P1034">
        <v>428028233</v>
      </c>
      <c r="Q1034" t="s">
        <v>112</v>
      </c>
      <c r="R1034">
        <v>107</v>
      </c>
    </row>
    <row r="1035" spans="1:18" x14ac:dyDescent="0.35">
      <c r="A1035" t="s">
        <v>6967</v>
      </c>
      <c r="B1035" t="s">
        <v>6968</v>
      </c>
      <c r="C1035" t="s">
        <v>6969</v>
      </c>
      <c r="D1035" t="s">
        <v>6970</v>
      </c>
      <c r="E1035">
        <v>0.67741935483870896</v>
      </c>
      <c r="F1035" t="s">
        <v>34</v>
      </c>
      <c r="G1035" t="s">
        <v>91</v>
      </c>
      <c r="H1035">
        <v>2018</v>
      </c>
      <c r="I1035" t="s">
        <v>6971</v>
      </c>
      <c r="J1035">
        <v>31000</v>
      </c>
      <c r="K1035" t="s">
        <v>4064</v>
      </c>
      <c r="L1035" t="s">
        <v>4064</v>
      </c>
      <c r="M1035" t="s">
        <v>6972</v>
      </c>
      <c r="N1035" t="s">
        <v>1220</v>
      </c>
      <c r="P1035">
        <v>19176163</v>
      </c>
      <c r="Q1035" t="s">
        <v>4974</v>
      </c>
      <c r="R1035">
        <v>133</v>
      </c>
    </row>
    <row r="1036" spans="1:18" x14ac:dyDescent="0.35">
      <c r="A1036" t="s">
        <v>6973</v>
      </c>
      <c r="B1036" t="s">
        <v>6974</v>
      </c>
      <c r="C1036" t="s">
        <v>6975</v>
      </c>
      <c r="D1036" t="s">
        <v>6976</v>
      </c>
      <c r="E1036">
        <v>0.76153846153846105</v>
      </c>
      <c r="F1036" t="s">
        <v>34</v>
      </c>
      <c r="G1036" t="s">
        <v>35</v>
      </c>
      <c r="H1036">
        <v>2018</v>
      </c>
      <c r="I1036" t="s">
        <v>6977</v>
      </c>
      <c r="J1036">
        <v>54000</v>
      </c>
      <c r="K1036" t="s">
        <v>4200</v>
      </c>
      <c r="L1036" t="s">
        <v>4200</v>
      </c>
      <c r="M1036" t="s">
        <v>6978</v>
      </c>
      <c r="N1036" t="s">
        <v>39</v>
      </c>
      <c r="O1036">
        <v>10000000</v>
      </c>
      <c r="P1036">
        <v>9303022</v>
      </c>
      <c r="Q1036" t="s">
        <v>5160</v>
      </c>
      <c r="R1036">
        <v>85</v>
      </c>
    </row>
    <row r="1037" spans="1:18" x14ac:dyDescent="0.35">
      <c r="A1037" t="s">
        <v>6979</v>
      </c>
      <c r="B1037" t="s">
        <v>6980</v>
      </c>
      <c r="C1037" t="s">
        <v>6981</v>
      </c>
      <c r="D1037" t="s">
        <v>6982</v>
      </c>
      <c r="E1037">
        <v>0.57222222222222197</v>
      </c>
      <c r="F1037" t="s">
        <v>22</v>
      </c>
      <c r="G1037" t="s">
        <v>45</v>
      </c>
      <c r="H1037">
        <v>2018</v>
      </c>
      <c r="I1037" t="s">
        <v>6703</v>
      </c>
      <c r="J1037">
        <v>34000</v>
      </c>
      <c r="K1037" t="s">
        <v>6983</v>
      </c>
      <c r="L1037" t="s">
        <v>6984</v>
      </c>
      <c r="M1037" t="s">
        <v>138</v>
      </c>
      <c r="N1037" t="s">
        <v>28</v>
      </c>
      <c r="O1037">
        <v>30000000</v>
      </c>
      <c r="P1037">
        <v>9330075</v>
      </c>
      <c r="Q1037" t="s">
        <v>3635</v>
      </c>
      <c r="R1037">
        <v>107</v>
      </c>
    </row>
    <row r="1038" spans="1:18" x14ac:dyDescent="0.35">
      <c r="A1038" t="s">
        <v>6985</v>
      </c>
      <c r="B1038" t="s">
        <v>6986</v>
      </c>
      <c r="C1038" t="s">
        <v>6987</v>
      </c>
      <c r="D1038" t="s">
        <v>6988</v>
      </c>
      <c r="E1038">
        <v>0.70987654320987603</v>
      </c>
      <c r="F1038" t="s">
        <v>34</v>
      </c>
      <c r="G1038" t="s">
        <v>91</v>
      </c>
      <c r="H1038">
        <v>2018</v>
      </c>
      <c r="I1038" t="s">
        <v>6989</v>
      </c>
      <c r="J1038">
        <v>91000</v>
      </c>
      <c r="K1038" t="s">
        <v>2662</v>
      </c>
      <c r="L1038" t="s">
        <v>5132</v>
      </c>
      <c r="M1038" t="s">
        <v>6990</v>
      </c>
      <c r="N1038" t="s">
        <v>28</v>
      </c>
      <c r="O1038">
        <v>42000000</v>
      </c>
      <c r="P1038">
        <v>75984700</v>
      </c>
      <c r="Q1038" t="s">
        <v>203</v>
      </c>
      <c r="R1038">
        <v>129</v>
      </c>
    </row>
    <row r="1039" spans="1:18" x14ac:dyDescent="0.35">
      <c r="A1039" t="s">
        <v>6991</v>
      </c>
      <c r="B1039" t="s">
        <v>6992</v>
      </c>
      <c r="C1039" t="s">
        <v>6993</v>
      </c>
      <c r="D1039" t="s">
        <v>4281</v>
      </c>
      <c r="E1039">
        <v>0.72560975609756095</v>
      </c>
      <c r="F1039" t="s">
        <v>1067</v>
      </c>
      <c r="G1039" t="s">
        <v>45</v>
      </c>
      <c r="H1039">
        <v>2018</v>
      </c>
      <c r="I1039" t="s">
        <v>6994</v>
      </c>
      <c r="J1039">
        <v>54000</v>
      </c>
      <c r="K1039" t="s">
        <v>6995</v>
      </c>
      <c r="L1039" t="s">
        <v>6996</v>
      </c>
      <c r="M1039" t="s">
        <v>6997</v>
      </c>
      <c r="N1039" t="s">
        <v>1521</v>
      </c>
      <c r="P1039">
        <v>7578063</v>
      </c>
      <c r="Q1039" t="s">
        <v>6998</v>
      </c>
      <c r="R1039">
        <v>148</v>
      </c>
    </row>
    <row r="1040" spans="1:18" x14ac:dyDescent="0.35">
      <c r="A1040" t="s">
        <v>6999</v>
      </c>
      <c r="B1040" t="s">
        <v>7000</v>
      </c>
      <c r="C1040" t="s">
        <v>7001</v>
      </c>
      <c r="D1040" t="s">
        <v>7002</v>
      </c>
      <c r="E1040">
        <v>0.71022727272727204</v>
      </c>
      <c r="F1040" t="s">
        <v>22</v>
      </c>
      <c r="G1040" t="s">
        <v>45</v>
      </c>
      <c r="H1040">
        <v>2018</v>
      </c>
      <c r="I1040" t="s">
        <v>7003</v>
      </c>
      <c r="J1040">
        <v>148000</v>
      </c>
      <c r="K1040" t="s">
        <v>7004</v>
      </c>
      <c r="L1040" t="s">
        <v>7004</v>
      </c>
      <c r="M1040" t="s">
        <v>7005</v>
      </c>
      <c r="N1040" t="s">
        <v>39</v>
      </c>
      <c r="O1040">
        <v>880000</v>
      </c>
      <c r="P1040">
        <v>75462037</v>
      </c>
      <c r="Q1040" t="s">
        <v>586</v>
      </c>
      <c r="R1040">
        <v>102</v>
      </c>
    </row>
    <row r="1041" spans="1:18" x14ac:dyDescent="0.35">
      <c r="A1041" t="s">
        <v>7006</v>
      </c>
      <c r="B1041" t="s">
        <v>7007</v>
      </c>
      <c r="C1041" t="s">
        <v>7008</v>
      </c>
      <c r="D1041" t="s">
        <v>7009</v>
      </c>
      <c r="E1041">
        <v>0.77083333333333304</v>
      </c>
      <c r="F1041" t="s">
        <v>34</v>
      </c>
      <c r="G1041" t="s">
        <v>45</v>
      </c>
      <c r="H1041">
        <v>2018</v>
      </c>
      <c r="I1041" t="s">
        <v>7010</v>
      </c>
      <c r="J1041">
        <v>19000</v>
      </c>
      <c r="K1041" t="s">
        <v>2407</v>
      </c>
      <c r="L1041" t="s">
        <v>2407</v>
      </c>
      <c r="M1041" t="s">
        <v>7011</v>
      </c>
      <c r="N1041" t="s">
        <v>39</v>
      </c>
      <c r="O1041">
        <v>10000000</v>
      </c>
      <c r="P1041">
        <v>7997774</v>
      </c>
      <c r="Q1041" t="s">
        <v>7012</v>
      </c>
      <c r="R1041">
        <v>117</v>
      </c>
    </row>
    <row r="1042" spans="1:18" x14ac:dyDescent="0.35">
      <c r="A1042" t="s">
        <v>7013</v>
      </c>
      <c r="B1042" t="s">
        <v>7014</v>
      </c>
      <c r="C1042" t="s">
        <v>7015</v>
      </c>
      <c r="D1042" t="s">
        <v>1555</v>
      </c>
      <c r="E1042">
        <v>0.70658682634730496</v>
      </c>
      <c r="F1042" t="s">
        <v>34</v>
      </c>
      <c r="G1042" t="s">
        <v>35</v>
      </c>
      <c r="H1042">
        <v>2018</v>
      </c>
      <c r="I1042" t="s">
        <v>6670</v>
      </c>
      <c r="J1042">
        <v>74000</v>
      </c>
      <c r="K1042" t="s">
        <v>6659</v>
      </c>
      <c r="L1042" t="s">
        <v>7016</v>
      </c>
      <c r="M1042" t="s">
        <v>7017</v>
      </c>
      <c r="N1042" t="s">
        <v>39</v>
      </c>
      <c r="O1042">
        <v>21000000</v>
      </c>
      <c r="P1042">
        <v>94019120</v>
      </c>
      <c r="Q1042" t="s">
        <v>7018</v>
      </c>
      <c r="R1042">
        <v>102</v>
      </c>
    </row>
    <row r="1043" spans="1:18" x14ac:dyDescent="0.35">
      <c r="A1043" t="s">
        <v>7019</v>
      </c>
      <c r="B1043" t="s">
        <v>7020</v>
      </c>
      <c r="C1043" t="s">
        <v>7021</v>
      </c>
      <c r="D1043" t="s">
        <v>7022</v>
      </c>
      <c r="E1043">
        <v>0.52</v>
      </c>
      <c r="F1043" t="s">
        <v>34</v>
      </c>
      <c r="G1043" t="s">
        <v>236</v>
      </c>
      <c r="H1043">
        <v>2018</v>
      </c>
      <c r="I1043" t="s">
        <v>6815</v>
      </c>
      <c r="J1043">
        <v>28000</v>
      </c>
      <c r="K1043" t="s">
        <v>6855</v>
      </c>
      <c r="L1043" t="s">
        <v>7023</v>
      </c>
      <c r="M1043" t="s">
        <v>7024</v>
      </c>
      <c r="N1043" t="s">
        <v>39</v>
      </c>
      <c r="O1043">
        <v>5000000</v>
      </c>
      <c r="P1043">
        <v>31039126</v>
      </c>
      <c r="Q1043" t="s">
        <v>7025</v>
      </c>
      <c r="R1043">
        <v>85</v>
      </c>
    </row>
    <row r="1044" spans="1:18" x14ac:dyDescent="0.35">
      <c r="A1044" t="s">
        <v>7026</v>
      </c>
      <c r="B1044" t="s">
        <v>7027</v>
      </c>
      <c r="C1044" t="s">
        <v>7028</v>
      </c>
      <c r="D1044" t="s">
        <v>7029</v>
      </c>
      <c r="E1044">
        <v>0.64204545454545403</v>
      </c>
      <c r="F1044" t="s">
        <v>34</v>
      </c>
      <c r="G1044" t="s">
        <v>66</v>
      </c>
      <c r="H1044">
        <v>2018</v>
      </c>
      <c r="I1044" t="s">
        <v>7030</v>
      </c>
      <c r="J1044">
        <v>60000</v>
      </c>
      <c r="K1044" t="s">
        <v>6089</v>
      </c>
      <c r="L1044" t="s">
        <v>6984</v>
      </c>
      <c r="M1044" t="s">
        <v>593</v>
      </c>
      <c r="N1044" t="s">
        <v>933</v>
      </c>
      <c r="O1044">
        <v>25000000</v>
      </c>
      <c r="P1044">
        <v>53918723</v>
      </c>
      <c r="Q1044" t="s">
        <v>7031</v>
      </c>
      <c r="R1044">
        <v>101</v>
      </c>
    </row>
    <row r="1045" spans="1:18" x14ac:dyDescent="0.35">
      <c r="A1045" t="s">
        <v>7032</v>
      </c>
      <c r="B1045" t="s">
        <v>7033</v>
      </c>
      <c r="C1045" t="s">
        <v>7034</v>
      </c>
      <c r="D1045" t="s">
        <v>7035</v>
      </c>
      <c r="E1045">
        <v>0.84916201117318402</v>
      </c>
      <c r="F1045" t="s">
        <v>22</v>
      </c>
      <c r="G1045" t="s">
        <v>45</v>
      </c>
      <c r="H1045">
        <v>2018</v>
      </c>
      <c r="I1045" t="s">
        <v>7036</v>
      </c>
      <c r="J1045">
        <v>20000</v>
      </c>
      <c r="K1045" t="s">
        <v>4244</v>
      </c>
      <c r="L1045" t="s">
        <v>5793</v>
      </c>
      <c r="M1045" t="s">
        <v>7037</v>
      </c>
      <c r="N1045" t="s">
        <v>362</v>
      </c>
      <c r="O1045">
        <v>4900000</v>
      </c>
      <c r="P1045">
        <v>10421847</v>
      </c>
      <c r="Q1045" t="s">
        <v>7038</v>
      </c>
      <c r="R1045">
        <v>97</v>
      </c>
    </row>
    <row r="1046" spans="1:18" x14ac:dyDescent="0.35">
      <c r="A1046" t="s">
        <v>7039</v>
      </c>
      <c r="B1046" t="s">
        <v>7040</v>
      </c>
      <c r="C1046" t="s">
        <v>7041</v>
      </c>
      <c r="D1046" t="s">
        <v>7042</v>
      </c>
      <c r="E1046">
        <v>0.68421052631578905</v>
      </c>
      <c r="F1046" t="s">
        <v>22</v>
      </c>
      <c r="G1046" t="s">
        <v>320</v>
      </c>
      <c r="H1046">
        <v>2018</v>
      </c>
      <c r="I1046" t="s">
        <v>7043</v>
      </c>
      <c r="J1046">
        <v>36000</v>
      </c>
      <c r="K1046" t="s">
        <v>2066</v>
      </c>
      <c r="L1046" t="s">
        <v>7044</v>
      </c>
      <c r="M1046" t="s">
        <v>7011</v>
      </c>
      <c r="N1046" t="s">
        <v>39</v>
      </c>
      <c r="O1046">
        <v>24000000</v>
      </c>
      <c r="P1046">
        <v>17612099</v>
      </c>
      <c r="Q1046" t="s">
        <v>491</v>
      </c>
      <c r="R1046">
        <v>122</v>
      </c>
    </row>
    <row r="1047" spans="1:18" x14ac:dyDescent="0.35">
      <c r="A1047" t="s">
        <v>7045</v>
      </c>
      <c r="B1047" t="s">
        <v>7046</v>
      </c>
      <c r="C1047" t="s">
        <v>7047</v>
      </c>
      <c r="D1047" t="s">
        <v>7048</v>
      </c>
      <c r="E1047">
        <v>0.71710526315789402</v>
      </c>
      <c r="F1047" t="s">
        <v>34</v>
      </c>
      <c r="G1047" t="s">
        <v>91</v>
      </c>
      <c r="H1047">
        <v>2018</v>
      </c>
      <c r="I1047" t="s">
        <v>7049</v>
      </c>
      <c r="J1047">
        <v>68000</v>
      </c>
      <c r="K1047" t="s">
        <v>7050</v>
      </c>
      <c r="L1047" t="s">
        <v>7050</v>
      </c>
      <c r="M1047" t="s">
        <v>7051</v>
      </c>
      <c r="N1047" t="s">
        <v>3521</v>
      </c>
      <c r="P1047">
        <v>67999335</v>
      </c>
      <c r="Q1047" t="s">
        <v>7052</v>
      </c>
      <c r="R1047">
        <v>121</v>
      </c>
    </row>
    <row r="1048" spans="1:18" x14ac:dyDescent="0.35">
      <c r="A1048" t="s">
        <v>7053</v>
      </c>
      <c r="B1048" t="s">
        <v>7054</v>
      </c>
      <c r="C1048" t="e">
        <f>-9-HBqVbtTo</f>
        <v>#NAME?</v>
      </c>
      <c r="D1048" t="s">
        <v>7055</v>
      </c>
      <c r="E1048">
        <v>0.580838323353293</v>
      </c>
      <c r="F1048" t="s">
        <v>34</v>
      </c>
      <c r="G1048" t="s">
        <v>35</v>
      </c>
      <c r="H1048">
        <v>2018</v>
      </c>
      <c r="I1048" t="s">
        <v>7056</v>
      </c>
      <c r="J1048">
        <v>29000</v>
      </c>
      <c r="K1048" t="s">
        <v>7057</v>
      </c>
      <c r="L1048" t="s">
        <v>7058</v>
      </c>
      <c r="M1048" t="s">
        <v>7059</v>
      </c>
      <c r="N1048" t="s">
        <v>39</v>
      </c>
      <c r="P1048">
        <v>5006989</v>
      </c>
      <c r="Q1048" t="s">
        <v>4194</v>
      </c>
      <c r="R1048">
        <v>95</v>
      </c>
    </row>
    <row r="1049" spans="1:18" x14ac:dyDescent="0.35">
      <c r="A1049" t="s">
        <v>7060</v>
      </c>
      <c r="B1049" t="s">
        <v>7061</v>
      </c>
      <c r="C1049" t="s">
        <v>7062</v>
      </c>
      <c r="D1049" t="s">
        <v>4281</v>
      </c>
      <c r="E1049">
        <v>0.72560975609756095</v>
      </c>
      <c r="F1049" t="s">
        <v>34</v>
      </c>
      <c r="G1049" t="s">
        <v>91</v>
      </c>
      <c r="H1049">
        <v>2018</v>
      </c>
      <c r="I1049" t="s">
        <v>1918</v>
      </c>
      <c r="J1049">
        <v>58000</v>
      </c>
      <c r="K1049" t="s">
        <v>3083</v>
      </c>
      <c r="L1049" t="s">
        <v>3083</v>
      </c>
      <c r="M1049" t="s">
        <v>7063</v>
      </c>
      <c r="N1049" t="s">
        <v>50</v>
      </c>
      <c r="O1049">
        <v>38000000</v>
      </c>
      <c r="P1049">
        <v>13143056</v>
      </c>
      <c r="Q1049" t="s">
        <v>3086</v>
      </c>
      <c r="R1049">
        <v>122</v>
      </c>
    </row>
    <row r="1050" spans="1:18" x14ac:dyDescent="0.35">
      <c r="A1050" t="s">
        <v>7064</v>
      </c>
      <c r="B1050" t="s">
        <v>7065</v>
      </c>
      <c r="C1050" t="s">
        <v>7066</v>
      </c>
      <c r="D1050" t="s">
        <v>7067</v>
      </c>
      <c r="E1050">
        <v>0.41206030150753697</v>
      </c>
      <c r="F1050" t="s">
        <v>34</v>
      </c>
      <c r="G1050" t="s">
        <v>23</v>
      </c>
      <c r="H1050">
        <v>2018</v>
      </c>
      <c r="I1050" t="s">
        <v>7068</v>
      </c>
      <c r="J1050">
        <v>24000</v>
      </c>
      <c r="K1050" t="s">
        <v>5443</v>
      </c>
      <c r="L1050" t="s">
        <v>5443</v>
      </c>
      <c r="M1050" t="s">
        <v>7069</v>
      </c>
      <c r="N1050" t="s">
        <v>291</v>
      </c>
      <c r="P1050">
        <v>988687</v>
      </c>
      <c r="Q1050" t="s">
        <v>7070</v>
      </c>
      <c r="R1050">
        <v>136</v>
      </c>
    </row>
    <row r="1051" spans="1:18" x14ac:dyDescent="0.35">
      <c r="A1051" t="s">
        <v>7071</v>
      </c>
      <c r="B1051" t="s">
        <v>7072</v>
      </c>
      <c r="C1051" t="s">
        <v>7073</v>
      </c>
      <c r="D1051" t="s">
        <v>3288</v>
      </c>
      <c r="E1051">
        <v>0.628571428571428</v>
      </c>
      <c r="F1051" t="s">
        <v>34</v>
      </c>
      <c r="G1051" t="s">
        <v>45</v>
      </c>
      <c r="H1051">
        <v>2018</v>
      </c>
      <c r="I1051" t="s">
        <v>7074</v>
      </c>
      <c r="J1051">
        <v>30000</v>
      </c>
      <c r="K1051" t="s">
        <v>574</v>
      </c>
      <c r="L1051" t="s">
        <v>2942</v>
      </c>
      <c r="M1051" t="s">
        <v>7075</v>
      </c>
      <c r="N1051" t="s">
        <v>576</v>
      </c>
      <c r="P1051">
        <v>18653107</v>
      </c>
      <c r="Q1051" t="s">
        <v>2217</v>
      </c>
      <c r="R1051">
        <v>98</v>
      </c>
    </row>
    <row r="1052" spans="1:18" x14ac:dyDescent="0.35">
      <c r="A1052" t="s">
        <v>7076</v>
      </c>
      <c r="B1052" t="s">
        <v>7077</v>
      </c>
      <c r="C1052" t="s">
        <v>7078</v>
      </c>
      <c r="D1052" t="s">
        <v>7079</v>
      </c>
      <c r="E1052">
        <v>0.84615384615384603</v>
      </c>
      <c r="F1052" t="s">
        <v>22</v>
      </c>
      <c r="G1052" t="s">
        <v>35</v>
      </c>
      <c r="H1052">
        <v>2018</v>
      </c>
      <c r="I1052" t="s">
        <v>7080</v>
      </c>
      <c r="J1052">
        <v>51000</v>
      </c>
      <c r="K1052" t="s">
        <v>4245</v>
      </c>
      <c r="L1052" t="s">
        <v>4245</v>
      </c>
      <c r="M1052" t="s">
        <v>7081</v>
      </c>
      <c r="N1052" t="s">
        <v>866</v>
      </c>
      <c r="O1052">
        <v>32000000</v>
      </c>
      <c r="P1052">
        <v>94539426</v>
      </c>
      <c r="Q1052" t="s">
        <v>7082</v>
      </c>
      <c r="R1052">
        <v>110</v>
      </c>
    </row>
    <row r="1053" spans="1:18" x14ac:dyDescent="0.35">
      <c r="A1053" t="s">
        <v>7083</v>
      </c>
      <c r="B1053" t="s">
        <v>7084</v>
      </c>
      <c r="C1053" t="s">
        <v>7085</v>
      </c>
      <c r="D1053" t="s">
        <v>7086</v>
      </c>
      <c r="E1053">
        <v>0.706666666666666</v>
      </c>
      <c r="F1053" t="s">
        <v>34</v>
      </c>
      <c r="G1053" t="s">
        <v>66</v>
      </c>
      <c r="H1053">
        <v>2018</v>
      </c>
      <c r="I1053" t="s">
        <v>7087</v>
      </c>
      <c r="J1053">
        <v>49000</v>
      </c>
      <c r="K1053" t="s">
        <v>7088</v>
      </c>
      <c r="L1053" t="s">
        <v>7088</v>
      </c>
      <c r="M1053" t="s">
        <v>7089</v>
      </c>
      <c r="N1053" t="s">
        <v>28</v>
      </c>
      <c r="O1053">
        <v>15000000</v>
      </c>
      <c r="P1053">
        <v>13313581</v>
      </c>
      <c r="Q1053" t="s">
        <v>7090</v>
      </c>
      <c r="R1053">
        <v>94</v>
      </c>
    </row>
    <row r="1054" spans="1:18" x14ac:dyDescent="0.35">
      <c r="A1054" t="s">
        <v>7091</v>
      </c>
      <c r="B1054" t="s">
        <v>7092</v>
      </c>
      <c r="C1054" t="s">
        <v>7093</v>
      </c>
      <c r="D1054" t="s">
        <v>7094</v>
      </c>
      <c r="E1054">
        <v>0.53594771241829997</v>
      </c>
      <c r="F1054" t="s">
        <v>22</v>
      </c>
      <c r="G1054" t="s">
        <v>236</v>
      </c>
      <c r="H1054">
        <v>2018</v>
      </c>
      <c r="I1054" t="s">
        <v>7095</v>
      </c>
      <c r="J1054">
        <v>30000</v>
      </c>
      <c r="K1054" t="s">
        <v>7096</v>
      </c>
      <c r="L1054" t="s">
        <v>7097</v>
      </c>
      <c r="M1054" t="s">
        <v>7098</v>
      </c>
      <c r="N1054" t="s">
        <v>39</v>
      </c>
      <c r="O1054">
        <v>10000000</v>
      </c>
      <c r="P1054">
        <v>51738549</v>
      </c>
      <c r="Q1054" t="s">
        <v>586</v>
      </c>
      <c r="R1054">
        <v>93</v>
      </c>
    </row>
    <row r="1055" spans="1:18" x14ac:dyDescent="0.35">
      <c r="A1055" t="s">
        <v>7099</v>
      </c>
      <c r="B1055" t="s">
        <v>7100</v>
      </c>
      <c r="C1055" t="s">
        <v>7101</v>
      </c>
      <c r="D1055" t="s">
        <v>7102</v>
      </c>
      <c r="E1055">
        <v>0.46753246753246702</v>
      </c>
      <c r="F1055" t="s">
        <v>34</v>
      </c>
      <c r="G1055" t="s">
        <v>320</v>
      </c>
      <c r="H1055">
        <v>2018</v>
      </c>
      <c r="I1055" t="s">
        <v>7103</v>
      </c>
      <c r="J1055">
        <v>7200</v>
      </c>
      <c r="K1055" t="s">
        <v>1299</v>
      </c>
      <c r="L1055" t="s">
        <v>7104</v>
      </c>
      <c r="M1055" t="s">
        <v>5344</v>
      </c>
      <c r="N1055" t="s">
        <v>39</v>
      </c>
      <c r="P1055">
        <v>148504</v>
      </c>
      <c r="Q1055" t="s">
        <v>7105</v>
      </c>
      <c r="R1055">
        <v>127</v>
      </c>
    </row>
    <row r="1056" spans="1:18" x14ac:dyDescent="0.35">
      <c r="A1056" t="s">
        <v>7106</v>
      </c>
      <c r="B1056" t="s">
        <v>7107</v>
      </c>
      <c r="C1056" t="s">
        <v>7108</v>
      </c>
      <c r="D1056" t="s">
        <v>7109</v>
      </c>
      <c r="E1056">
        <v>0.73809523809523803</v>
      </c>
      <c r="F1056" t="s">
        <v>34</v>
      </c>
      <c r="G1056" t="s">
        <v>45</v>
      </c>
      <c r="H1056">
        <v>2018</v>
      </c>
      <c r="I1056" t="s">
        <v>7110</v>
      </c>
      <c r="J1056">
        <v>5800</v>
      </c>
      <c r="K1056" t="s">
        <v>7111</v>
      </c>
      <c r="L1056" t="s">
        <v>7112</v>
      </c>
      <c r="M1056" t="s">
        <v>7113</v>
      </c>
      <c r="N1056" t="s">
        <v>28</v>
      </c>
      <c r="P1056">
        <v>245416</v>
      </c>
      <c r="Q1056" t="s">
        <v>7114</v>
      </c>
      <c r="R1056">
        <v>111</v>
      </c>
    </row>
    <row r="1057" spans="1:18" x14ac:dyDescent="0.35">
      <c r="A1057" t="s">
        <v>7115</v>
      </c>
      <c r="B1057" t="s">
        <v>7116</v>
      </c>
      <c r="C1057" t="s">
        <v>7117</v>
      </c>
      <c r="D1057" t="s">
        <v>7118</v>
      </c>
      <c r="E1057">
        <v>0.72340425531914898</v>
      </c>
      <c r="F1057" t="s">
        <v>22</v>
      </c>
      <c r="G1057" t="s">
        <v>35</v>
      </c>
      <c r="H1057">
        <v>2018</v>
      </c>
      <c r="I1057" t="s">
        <v>7119</v>
      </c>
      <c r="J1057">
        <v>26000</v>
      </c>
      <c r="K1057" t="s">
        <v>7120</v>
      </c>
      <c r="L1057" t="s">
        <v>7120</v>
      </c>
      <c r="M1057" t="s">
        <v>7121</v>
      </c>
      <c r="N1057" t="s">
        <v>39</v>
      </c>
      <c r="O1057">
        <v>10000000</v>
      </c>
      <c r="P1057">
        <v>104438188</v>
      </c>
      <c r="Q1057" t="s">
        <v>7122</v>
      </c>
      <c r="R1057">
        <v>104</v>
      </c>
    </row>
    <row r="1058" spans="1:18" x14ac:dyDescent="0.35">
      <c r="A1058" t="s">
        <v>7123</v>
      </c>
      <c r="B1058" t="s">
        <v>7124</v>
      </c>
      <c r="C1058" t="s">
        <v>7125</v>
      </c>
      <c r="D1058" t="s">
        <v>7126</v>
      </c>
      <c r="E1058">
        <v>0.592592592592592</v>
      </c>
      <c r="F1058" t="s">
        <v>34</v>
      </c>
      <c r="G1058" t="s">
        <v>66</v>
      </c>
      <c r="H1058">
        <v>2018</v>
      </c>
      <c r="I1058" t="s">
        <v>7103</v>
      </c>
      <c r="J1058">
        <v>13000</v>
      </c>
      <c r="K1058" t="s">
        <v>7127</v>
      </c>
      <c r="L1058" t="s">
        <v>7127</v>
      </c>
      <c r="M1058" t="s">
        <v>7128</v>
      </c>
      <c r="N1058" t="s">
        <v>28</v>
      </c>
      <c r="P1058">
        <v>730762</v>
      </c>
      <c r="Q1058" t="s">
        <v>7129</v>
      </c>
      <c r="R1058">
        <v>104</v>
      </c>
    </row>
    <row r="1059" spans="1:18" x14ac:dyDescent="0.35">
      <c r="A1059" t="s">
        <v>7130</v>
      </c>
      <c r="B1059" t="s">
        <v>7131</v>
      </c>
      <c r="C1059" t="s">
        <v>7132</v>
      </c>
      <c r="D1059" t="s">
        <v>7133</v>
      </c>
      <c r="E1059">
        <v>0.62573099415204603</v>
      </c>
      <c r="F1059" t="s">
        <v>34</v>
      </c>
      <c r="G1059" t="s">
        <v>35</v>
      </c>
      <c r="H1059">
        <v>2018</v>
      </c>
      <c r="I1059" t="s">
        <v>7134</v>
      </c>
      <c r="J1059">
        <v>69000</v>
      </c>
      <c r="K1059" t="s">
        <v>7135</v>
      </c>
      <c r="L1059" t="s">
        <v>7135</v>
      </c>
      <c r="M1059" t="s">
        <v>7136</v>
      </c>
      <c r="N1059" t="s">
        <v>39</v>
      </c>
      <c r="O1059">
        <v>3200000</v>
      </c>
      <c r="P1059">
        <v>18170707</v>
      </c>
      <c r="Q1059" t="s">
        <v>4630</v>
      </c>
      <c r="R1059">
        <v>112</v>
      </c>
    </row>
    <row r="1060" spans="1:18" x14ac:dyDescent="0.35">
      <c r="A1060" t="s">
        <v>7137</v>
      </c>
      <c r="B1060" t="s">
        <v>7138</v>
      </c>
      <c r="C1060" t="s">
        <v>7139</v>
      </c>
      <c r="D1060" t="s">
        <v>2152</v>
      </c>
      <c r="E1060">
        <v>0.658385093167701</v>
      </c>
      <c r="F1060" t="s">
        <v>22</v>
      </c>
      <c r="G1060" t="s">
        <v>66</v>
      </c>
      <c r="H1060">
        <v>2018</v>
      </c>
      <c r="I1060" t="s">
        <v>7140</v>
      </c>
      <c r="J1060">
        <v>110000</v>
      </c>
      <c r="K1060" t="s">
        <v>7141</v>
      </c>
      <c r="L1060" t="s">
        <v>7141</v>
      </c>
      <c r="M1060" t="s">
        <v>7142</v>
      </c>
      <c r="N1060" t="s">
        <v>28</v>
      </c>
      <c r="O1060">
        <v>150000000</v>
      </c>
      <c r="P1060">
        <v>290930148</v>
      </c>
      <c r="Q1060" t="s">
        <v>5375</v>
      </c>
      <c r="R1060">
        <v>111</v>
      </c>
    </row>
    <row r="1061" spans="1:18" x14ac:dyDescent="0.35">
      <c r="A1061" t="s">
        <v>7143</v>
      </c>
      <c r="B1061" t="s">
        <v>7144</v>
      </c>
      <c r="C1061" t="s">
        <v>7145</v>
      </c>
      <c r="D1061" t="s">
        <v>7146</v>
      </c>
      <c r="E1061">
        <v>0.53333333333333299</v>
      </c>
      <c r="F1061" t="s">
        <v>22</v>
      </c>
      <c r="G1061" t="s">
        <v>35</v>
      </c>
      <c r="H1061">
        <v>2018</v>
      </c>
      <c r="I1061" t="s">
        <v>7147</v>
      </c>
      <c r="J1061">
        <v>33000</v>
      </c>
      <c r="K1061" t="s">
        <v>7148</v>
      </c>
      <c r="L1061" t="s">
        <v>7148</v>
      </c>
      <c r="M1061" t="s">
        <v>1191</v>
      </c>
      <c r="N1061" t="s">
        <v>39</v>
      </c>
      <c r="O1061">
        <v>42000000</v>
      </c>
      <c r="P1061">
        <v>40466970</v>
      </c>
      <c r="Q1061" t="s">
        <v>51</v>
      </c>
      <c r="R1061">
        <v>90</v>
      </c>
    </row>
    <row r="1062" spans="1:18" x14ac:dyDescent="0.35">
      <c r="A1062" t="s">
        <v>7149</v>
      </c>
      <c r="B1062" t="s">
        <v>7150</v>
      </c>
      <c r="C1062" t="s">
        <v>7151</v>
      </c>
      <c r="D1062" t="s">
        <v>7152</v>
      </c>
      <c r="E1062">
        <v>0.625</v>
      </c>
      <c r="F1062" t="s">
        <v>22</v>
      </c>
      <c r="G1062" t="s">
        <v>66</v>
      </c>
      <c r="H1062">
        <v>2018</v>
      </c>
      <c r="I1062" t="s">
        <v>7153</v>
      </c>
      <c r="J1062">
        <v>30000</v>
      </c>
      <c r="K1062" t="s">
        <v>7154</v>
      </c>
      <c r="L1062" t="s">
        <v>7155</v>
      </c>
      <c r="M1062" t="s">
        <v>6870</v>
      </c>
      <c r="N1062" t="s">
        <v>39</v>
      </c>
      <c r="O1062">
        <v>34000000</v>
      </c>
      <c r="P1062">
        <v>41142379</v>
      </c>
      <c r="Q1062" t="s">
        <v>7156</v>
      </c>
      <c r="R1062">
        <v>104</v>
      </c>
    </row>
    <row r="1063" spans="1:18" x14ac:dyDescent="0.35">
      <c r="A1063" t="s">
        <v>7157</v>
      </c>
      <c r="B1063" t="s">
        <v>7158</v>
      </c>
      <c r="C1063" t="s">
        <v>7159</v>
      </c>
      <c r="D1063" t="s">
        <v>7160</v>
      </c>
      <c r="E1063">
        <v>0.76</v>
      </c>
      <c r="F1063" t="s">
        <v>34</v>
      </c>
      <c r="G1063" t="s">
        <v>45</v>
      </c>
      <c r="H1063">
        <v>2018</v>
      </c>
      <c r="I1063" t="s">
        <v>7161</v>
      </c>
      <c r="J1063">
        <v>52000</v>
      </c>
      <c r="K1063" t="s">
        <v>5019</v>
      </c>
      <c r="L1063" t="s">
        <v>5019</v>
      </c>
      <c r="M1063" t="s">
        <v>7162</v>
      </c>
      <c r="N1063" t="s">
        <v>5021</v>
      </c>
      <c r="P1063">
        <v>20343051</v>
      </c>
      <c r="Q1063" t="s">
        <v>5022</v>
      </c>
      <c r="R1063">
        <v>89</v>
      </c>
    </row>
    <row r="1064" spans="1:18" x14ac:dyDescent="0.35">
      <c r="A1064" t="s">
        <v>7163</v>
      </c>
      <c r="B1064" t="s">
        <v>7164</v>
      </c>
      <c r="C1064" t="s">
        <v>7165</v>
      </c>
      <c r="D1064" t="s">
        <v>7166</v>
      </c>
      <c r="E1064">
        <v>0.67647058823529405</v>
      </c>
      <c r="F1064" t="s">
        <v>22</v>
      </c>
      <c r="G1064" t="s">
        <v>236</v>
      </c>
      <c r="H1064">
        <v>2018</v>
      </c>
      <c r="I1064" t="s">
        <v>6965</v>
      </c>
      <c r="J1064">
        <v>50000</v>
      </c>
      <c r="K1064" t="s">
        <v>2377</v>
      </c>
      <c r="L1064" t="s">
        <v>7167</v>
      </c>
      <c r="M1064" t="s">
        <v>7168</v>
      </c>
      <c r="N1064" t="s">
        <v>39</v>
      </c>
      <c r="O1064">
        <v>3500000</v>
      </c>
      <c r="P1064">
        <v>95330710</v>
      </c>
      <c r="Q1064" t="s">
        <v>1921</v>
      </c>
      <c r="R1064">
        <v>100</v>
      </c>
    </row>
    <row r="1065" spans="1:18" x14ac:dyDescent="0.35">
      <c r="A1065" t="s">
        <v>7169</v>
      </c>
      <c r="B1065" t="s">
        <v>7170</v>
      </c>
      <c r="C1065" t="s">
        <v>7171</v>
      </c>
      <c r="D1065" t="s">
        <v>7172</v>
      </c>
      <c r="E1065">
        <v>0.76162790697674398</v>
      </c>
      <c r="F1065" t="s">
        <v>22</v>
      </c>
      <c r="G1065" t="s">
        <v>66</v>
      </c>
      <c r="H1065">
        <v>2018</v>
      </c>
      <c r="I1065" t="s">
        <v>7173</v>
      </c>
      <c r="J1065">
        <v>58000</v>
      </c>
      <c r="K1065" t="s">
        <v>7174</v>
      </c>
      <c r="L1065" t="s">
        <v>7175</v>
      </c>
      <c r="M1065" t="s">
        <v>3561</v>
      </c>
      <c r="N1065" t="s">
        <v>39</v>
      </c>
      <c r="O1065">
        <v>51000000</v>
      </c>
      <c r="P1065">
        <v>98203196</v>
      </c>
      <c r="Q1065" t="s">
        <v>7176</v>
      </c>
      <c r="R1065">
        <v>96</v>
      </c>
    </row>
    <row r="1066" spans="1:18" x14ac:dyDescent="0.35">
      <c r="A1066" t="s">
        <v>7177</v>
      </c>
      <c r="B1066" t="s">
        <v>7178</v>
      </c>
      <c r="C1066" t="s">
        <v>7179</v>
      </c>
      <c r="D1066" t="s">
        <v>4802</v>
      </c>
      <c r="E1066">
        <v>0.66400000000000003</v>
      </c>
      <c r="F1066" t="s">
        <v>22</v>
      </c>
      <c r="G1066" t="s">
        <v>320</v>
      </c>
      <c r="H1066">
        <v>2018</v>
      </c>
      <c r="I1066" t="s">
        <v>7180</v>
      </c>
      <c r="J1066">
        <v>31000</v>
      </c>
      <c r="K1066" t="s">
        <v>7181</v>
      </c>
      <c r="L1066" t="s">
        <v>7182</v>
      </c>
      <c r="M1066" t="s">
        <v>7183</v>
      </c>
      <c r="N1066" t="s">
        <v>576</v>
      </c>
      <c r="P1066">
        <v>11473638</v>
      </c>
      <c r="Q1066" t="s">
        <v>3642</v>
      </c>
      <c r="R1066">
        <v>111</v>
      </c>
    </row>
    <row r="1067" spans="1:18" x14ac:dyDescent="0.35">
      <c r="A1067" t="s">
        <v>7184</v>
      </c>
      <c r="B1067" t="s">
        <v>7185</v>
      </c>
      <c r="C1067" t="s">
        <v>7186</v>
      </c>
      <c r="D1067" t="s">
        <v>7187</v>
      </c>
      <c r="E1067">
        <v>0.81333333333333302</v>
      </c>
      <c r="F1067" t="s">
        <v>56</v>
      </c>
      <c r="G1067" t="s">
        <v>35</v>
      </c>
      <c r="H1067">
        <v>1987</v>
      </c>
      <c r="I1067" t="s">
        <v>7188</v>
      </c>
      <c r="J1067">
        <v>55000</v>
      </c>
      <c r="K1067" t="s">
        <v>6304</v>
      </c>
      <c r="L1067" t="s">
        <v>1861</v>
      </c>
      <c r="M1067" t="s">
        <v>7189</v>
      </c>
      <c r="N1067" t="s">
        <v>39</v>
      </c>
      <c r="O1067">
        <v>22000000</v>
      </c>
      <c r="P1067">
        <v>26713187</v>
      </c>
      <c r="Q1067" t="s">
        <v>491</v>
      </c>
      <c r="R1067">
        <v>112</v>
      </c>
    </row>
    <row r="1068" spans="1:18" x14ac:dyDescent="0.35">
      <c r="A1068" t="s">
        <v>7184</v>
      </c>
      <c r="B1068" t="s">
        <v>7185</v>
      </c>
      <c r="C1068" t="s">
        <v>7186</v>
      </c>
      <c r="D1068" t="s">
        <v>7187</v>
      </c>
      <c r="E1068">
        <v>0.81333333333333302</v>
      </c>
      <c r="F1068" t="s">
        <v>22</v>
      </c>
      <c r="G1068" t="s">
        <v>35</v>
      </c>
      <c r="H1068">
        <v>2018</v>
      </c>
      <c r="I1068" t="s">
        <v>7190</v>
      </c>
      <c r="J1068">
        <v>36000</v>
      </c>
      <c r="K1068" t="s">
        <v>7191</v>
      </c>
      <c r="L1068" t="s">
        <v>7192</v>
      </c>
      <c r="M1068" t="s">
        <v>7193</v>
      </c>
      <c r="N1068" t="s">
        <v>39</v>
      </c>
      <c r="O1068">
        <v>12000000</v>
      </c>
      <c r="P1068">
        <v>91244913</v>
      </c>
      <c r="Q1068" t="s">
        <v>491</v>
      </c>
      <c r="R1068">
        <v>112</v>
      </c>
    </row>
    <row r="1069" spans="1:18" x14ac:dyDescent="0.35">
      <c r="A1069" t="s">
        <v>7194</v>
      </c>
      <c r="B1069" t="s">
        <v>7195</v>
      </c>
      <c r="C1069" t="s">
        <v>7196</v>
      </c>
      <c r="D1069" t="s">
        <v>7197</v>
      </c>
      <c r="E1069">
        <v>0.72727272727272696</v>
      </c>
      <c r="F1069" t="s">
        <v>1067</v>
      </c>
      <c r="G1069" t="s">
        <v>45</v>
      </c>
      <c r="H1069">
        <v>2018</v>
      </c>
      <c r="I1069" t="s">
        <v>7095</v>
      </c>
      <c r="J1069">
        <v>36000</v>
      </c>
      <c r="K1069" t="s">
        <v>7198</v>
      </c>
      <c r="L1069" t="s">
        <v>7199</v>
      </c>
      <c r="M1069" t="s">
        <v>7200</v>
      </c>
      <c r="N1069" t="s">
        <v>362</v>
      </c>
      <c r="P1069">
        <v>42027</v>
      </c>
      <c r="Q1069" t="s">
        <v>7201</v>
      </c>
      <c r="R1069">
        <v>105</v>
      </c>
    </row>
    <row r="1070" spans="1:18" x14ac:dyDescent="0.35">
      <c r="A1070" t="s">
        <v>7202</v>
      </c>
      <c r="B1070" t="s">
        <v>7203</v>
      </c>
      <c r="C1070" t="s">
        <v>7204</v>
      </c>
      <c r="D1070" t="s">
        <v>7205</v>
      </c>
      <c r="E1070">
        <v>0.70520231213872797</v>
      </c>
      <c r="F1070" t="s">
        <v>22</v>
      </c>
      <c r="G1070" t="s">
        <v>23</v>
      </c>
      <c r="H1070">
        <v>2018</v>
      </c>
      <c r="I1070" t="s">
        <v>7206</v>
      </c>
      <c r="J1070">
        <v>46000</v>
      </c>
      <c r="K1070" t="s">
        <v>7207</v>
      </c>
      <c r="L1070" t="s">
        <v>7207</v>
      </c>
      <c r="M1070" t="s">
        <v>3113</v>
      </c>
      <c r="N1070" t="s">
        <v>6026</v>
      </c>
      <c r="O1070">
        <v>2000000</v>
      </c>
      <c r="P1070">
        <v>4165776</v>
      </c>
      <c r="Q1070" t="s">
        <v>7208</v>
      </c>
      <c r="R1070">
        <v>98</v>
      </c>
    </row>
    <row r="1071" spans="1:18" x14ac:dyDescent="0.35">
      <c r="A1071" t="s">
        <v>7209</v>
      </c>
      <c r="B1071" t="s">
        <v>7210</v>
      </c>
      <c r="C1071" t="s">
        <v>7211</v>
      </c>
      <c r="D1071" t="s">
        <v>7212</v>
      </c>
      <c r="E1071">
        <v>0.61445783132530096</v>
      </c>
      <c r="F1071" t="s">
        <v>56</v>
      </c>
      <c r="G1071" t="s">
        <v>23</v>
      </c>
      <c r="H1071">
        <v>2018</v>
      </c>
      <c r="I1071" t="s">
        <v>6815</v>
      </c>
      <c r="J1071">
        <v>42000</v>
      </c>
      <c r="K1071" t="s">
        <v>7213</v>
      </c>
      <c r="L1071" t="s">
        <v>7214</v>
      </c>
      <c r="M1071" t="s">
        <v>7215</v>
      </c>
      <c r="N1071" t="s">
        <v>39</v>
      </c>
      <c r="O1071">
        <v>100000000</v>
      </c>
      <c r="P1071">
        <v>132675864</v>
      </c>
      <c r="Q1071" t="s">
        <v>7216</v>
      </c>
      <c r="R1071">
        <v>109</v>
      </c>
    </row>
    <row r="1072" spans="1:18" x14ac:dyDescent="0.35">
      <c r="A1072" t="s">
        <v>7217</v>
      </c>
      <c r="B1072" t="s">
        <v>7218</v>
      </c>
      <c r="C1072" t="s">
        <v>7219</v>
      </c>
      <c r="D1072" t="s">
        <v>7220</v>
      </c>
      <c r="E1072">
        <v>0.527272727272727</v>
      </c>
      <c r="F1072" t="s">
        <v>34</v>
      </c>
      <c r="G1072" t="s">
        <v>91</v>
      </c>
      <c r="H1072">
        <v>2018</v>
      </c>
      <c r="I1072" t="s">
        <v>6977</v>
      </c>
      <c r="J1072">
        <v>7800</v>
      </c>
      <c r="K1072" t="s">
        <v>7221</v>
      </c>
      <c r="L1072" t="s">
        <v>7222</v>
      </c>
      <c r="M1072" t="s">
        <v>7223</v>
      </c>
      <c r="N1072" t="s">
        <v>28</v>
      </c>
      <c r="O1072">
        <v>8000000</v>
      </c>
      <c r="P1072">
        <v>487420</v>
      </c>
      <c r="Q1072" t="s">
        <v>7224</v>
      </c>
      <c r="R1072">
        <v>118</v>
      </c>
    </row>
    <row r="1073" spans="1:18" x14ac:dyDescent="0.35">
      <c r="A1073" t="s">
        <v>7225</v>
      </c>
      <c r="B1073" t="s">
        <v>7226</v>
      </c>
      <c r="C1073" t="s">
        <v>7227</v>
      </c>
      <c r="D1073" t="s">
        <v>7228</v>
      </c>
      <c r="E1073">
        <v>0.77272727272727204</v>
      </c>
      <c r="F1073" t="s">
        <v>1067</v>
      </c>
      <c r="G1073" t="s">
        <v>91</v>
      </c>
      <c r="H1073">
        <v>2018</v>
      </c>
      <c r="I1073" t="s">
        <v>862</v>
      </c>
      <c r="J1073">
        <v>79000</v>
      </c>
      <c r="K1073" t="s">
        <v>7229</v>
      </c>
      <c r="L1073" t="s">
        <v>7230</v>
      </c>
      <c r="M1073" t="s">
        <v>7231</v>
      </c>
      <c r="N1073" t="s">
        <v>1112</v>
      </c>
      <c r="O1073">
        <v>4500000</v>
      </c>
      <c r="P1073">
        <v>62475342</v>
      </c>
      <c r="Q1073" t="s">
        <v>7232</v>
      </c>
      <c r="R1073">
        <v>139</v>
      </c>
    </row>
    <row r="1074" spans="1:18" x14ac:dyDescent="0.35">
      <c r="A1074" t="s">
        <v>7233</v>
      </c>
      <c r="B1074" t="s">
        <v>7234</v>
      </c>
      <c r="C1074" t="s">
        <v>7235</v>
      </c>
      <c r="D1074" t="s">
        <v>7236</v>
      </c>
      <c r="E1074">
        <v>0.47096774193548302</v>
      </c>
      <c r="F1074" t="s">
        <v>34</v>
      </c>
      <c r="G1074" t="s">
        <v>66</v>
      </c>
      <c r="H1074">
        <v>2018</v>
      </c>
      <c r="I1074" t="s">
        <v>7237</v>
      </c>
      <c r="J1074">
        <v>57000</v>
      </c>
      <c r="K1074" t="s">
        <v>7238</v>
      </c>
      <c r="L1074" t="s">
        <v>7239</v>
      </c>
      <c r="M1074" t="s">
        <v>2277</v>
      </c>
      <c r="N1074" t="s">
        <v>291</v>
      </c>
      <c r="P1074">
        <v>21315827</v>
      </c>
      <c r="Q1074" t="s">
        <v>7240</v>
      </c>
      <c r="R1074">
        <v>123</v>
      </c>
    </row>
    <row r="1075" spans="1:18" x14ac:dyDescent="0.35">
      <c r="A1075" t="s">
        <v>7241</v>
      </c>
      <c r="B1075" t="s">
        <v>7242</v>
      </c>
      <c r="C1075" t="s">
        <v>7243</v>
      </c>
      <c r="D1075" t="s">
        <v>7244</v>
      </c>
      <c r="E1075">
        <v>0.61111111111111105</v>
      </c>
      <c r="F1075" t="s">
        <v>22</v>
      </c>
      <c r="G1075" t="s">
        <v>35</v>
      </c>
      <c r="H1075">
        <v>2018</v>
      </c>
      <c r="I1075" t="s">
        <v>6539</v>
      </c>
      <c r="J1075">
        <v>35000</v>
      </c>
      <c r="K1075" t="s">
        <v>7245</v>
      </c>
      <c r="L1075" t="s">
        <v>7246</v>
      </c>
      <c r="M1075" t="s">
        <v>7246</v>
      </c>
      <c r="N1075" t="s">
        <v>39</v>
      </c>
      <c r="O1075">
        <v>30000000</v>
      </c>
      <c r="P1075">
        <v>65859911</v>
      </c>
      <c r="Q1075" t="s">
        <v>112</v>
      </c>
      <c r="R1075">
        <v>105</v>
      </c>
    </row>
    <row r="1076" spans="1:18" x14ac:dyDescent="0.35">
      <c r="A1076" t="s">
        <v>7247</v>
      </c>
      <c r="B1076" t="s">
        <v>7248</v>
      </c>
      <c r="C1076" t="s">
        <v>7249</v>
      </c>
      <c r="D1076" t="s">
        <v>7250</v>
      </c>
      <c r="E1076">
        <v>0.68786127167629996</v>
      </c>
      <c r="F1076" t="s">
        <v>34</v>
      </c>
      <c r="G1076" t="s">
        <v>320</v>
      </c>
      <c r="H1076">
        <v>2018</v>
      </c>
      <c r="I1076" t="s">
        <v>7251</v>
      </c>
      <c r="J1076">
        <v>41000</v>
      </c>
      <c r="K1076" t="s">
        <v>7252</v>
      </c>
      <c r="L1076" t="s">
        <v>7252</v>
      </c>
      <c r="M1076" t="s">
        <v>7253</v>
      </c>
      <c r="N1076" t="s">
        <v>28</v>
      </c>
      <c r="P1076">
        <v>4080073</v>
      </c>
      <c r="Q1076" t="s">
        <v>2665</v>
      </c>
      <c r="R1076">
        <v>116</v>
      </c>
    </row>
    <row r="1077" spans="1:18" x14ac:dyDescent="0.35">
      <c r="A1077" t="s">
        <v>7254</v>
      </c>
      <c r="B1077" t="s">
        <v>7255</v>
      </c>
      <c r="C1077" t="s">
        <v>7256</v>
      </c>
      <c r="D1077" t="s">
        <v>7257</v>
      </c>
      <c r="E1077">
        <v>0.68322981366459601</v>
      </c>
      <c r="F1077" t="s">
        <v>56</v>
      </c>
      <c r="G1077" t="s">
        <v>35</v>
      </c>
      <c r="H1077">
        <v>2018</v>
      </c>
      <c r="I1077" t="s">
        <v>7010</v>
      </c>
      <c r="J1077">
        <v>48000</v>
      </c>
      <c r="K1077" t="s">
        <v>238</v>
      </c>
      <c r="L1077" t="s">
        <v>7258</v>
      </c>
      <c r="M1077" t="s">
        <v>1359</v>
      </c>
      <c r="N1077" t="s">
        <v>39</v>
      </c>
      <c r="O1077">
        <v>42000000</v>
      </c>
      <c r="P1077">
        <v>131523093</v>
      </c>
      <c r="Q1077" t="s">
        <v>1437</v>
      </c>
      <c r="R1077">
        <v>105</v>
      </c>
    </row>
    <row r="1078" spans="1:18" x14ac:dyDescent="0.35">
      <c r="A1078" t="s">
        <v>7259</v>
      </c>
      <c r="B1078" t="s">
        <v>7260</v>
      </c>
      <c r="C1078" t="s">
        <v>7261</v>
      </c>
      <c r="D1078" t="s">
        <v>7262</v>
      </c>
      <c r="E1078">
        <v>0.452631578947368</v>
      </c>
      <c r="F1078" t="s">
        <v>22</v>
      </c>
      <c r="G1078" t="s">
        <v>320</v>
      </c>
      <c r="H1078">
        <v>2018</v>
      </c>
      <c r="I1078" t="s">
        <v>7263</v>
      </c>
      <c r="J1078">
        <v>5400</v>
      </c>
      <c r="K1078" t="s">
        <v>7264</v>
      </c>
      <c r="L1078" t="s">
        <v>7265</v>
      </c>
      <c r="M1078" t="s">
        <v>7266</v>
      </c>
      <c r="N1078" t="s">
        <v>39</v>
      </c>
      <c r="O1078">
        <v>10000000</v>
      </c>
      <c r="P1078">
        <v>4376819</v>
      </c>
      <c r="Q1078" t="s">
        <v>7267</v>
      </c>
      <c r="R1078">
        <v>99</v>
      </c>
    </row>
    <row r="1079" spans="1:18" x14ac:dyDescent="0.35">
      <c r="A1079" t="s">
        <v>7268</v>
      </c>
      <c r="B1079" t="s">
        <v>7269</v>
      </c>
      <c r="C1079" t="s">
        <v>7270</v>
      </c>
      <c r="D1079" t="s">
        <v>6749</v>
      </c>
      <c r="E1079">
        <v>0.64473684210526305</v>
      </c>
      <c r="F1079" t="s">
        <v>34</v>
      </c>
      <c r="G1079" t="s">
        <v>320</v>
      </c>
      <c r="H1079">
        <v>2018</v>
      </c>
      <c r="I1079" t="s">
        <v>7271</v>
      </c>
      <c r="J1079">
        <v>14000</v>
      </c>
      <c r="K1079" t="s">
        <v>7272</v>
      </c>
      <c r="L1079" t="s">
        <v>7273</v>
      </c>
      <c r="M1079" t="s">
        <v>498</v>
      </c>
      <c r="N1079" t="s">
        <v>362</v>
      </c>
      <c r="O1079">
        <v>10000000</v>
      </c>
      <c r="P1079">
        <v>6412349</v>
      </c>
      <c r="Q1079" t="s">
        <v>4695</v>
      </c>
      <c r="R1079">
        <v>112</v>
      </c>
    </row>
    <row r="1080" spans="1:18" x14ac:dyDescent="0.35">
      <c r="A1080" t="s">
        <v>7274</v>
      </c>
      <c r="B1080" t="s">
        <v>7275</v>
      </c>
      <c r="C1080" t="s">
        <v>7276</v>
      </c>
      <c r="D1080" t="s">
        <v>7277</v>
      </c>
      <c r="E1080">
        <v>0.69374999999999998</v>
      </c>
      <c r="F1080" t="s">
        <v>34</v>
      </c>
      <c r="G1080" t="s">
        <v>66</v>
      </c>
      <c r="H1080">
        <v>2018</v>
      </c>
      <c r="I1080" t="s">
        <v>7278</v>
      </c>
      <c r="J1080">
        <v>27000</v>
      </c>
      <c r="K1080" t="s">
        <v>622</v>
      </c>
      <c r="L1080" t="s">
        <v>623</v>
      </c>
      <c r="M1080" t="s">
        <v>315</v>
      </c>
      <c r="N1080" t="s">
        <v>39</v>
      </c>
      <c r="O1080">
        <v>9000000</v>
      </c>
      <c r="P1080">
        <v>5580940</v>
      </c>
      <c r="Q1080" t="s">
        <v>5476</v>
      </c>
      <c r="R1080">
        <v>121</v>
      </c>
    </row>
    <row r="1081" spans="1:18" x14ac:dyDescent="0.35">
      <c r="A1081" t="s">
        <v>7279</v>
      </c>
      <c r="B1081" t="s">
        <v>7280</v>
      </c>
      <c r="C1081" t="s">
        <v>7281</v>
      </c>
      <c r="D1081" t="s">
        <v>7282</v>
      </c>
      <c r="E1081">
        <v>0.6875</v>
      </c>
      <c r="F1081" t="s">
        <v>1067</v>
      </c>
      <c r="G1081" t="s">
        <v>45</v>
      </c>
      <c r="H1081">
        <v>2018</v>
      </c>
      <c r="I1081" t="s">
        <v>7103</v>
      </c>
      <c r="J1081">
        <v>6100</v>
      </c>
      <c r="K1081" t="s">
        <v>7283</v>
      </c>
      <c r="L1081" t="s">
        <v>7284</v>
      </c>
      <c r="M1081" t="s">
        <v>7285</v>
      </c>
      <c r="N1081" t="s">
        <v>39</v>
      </c>
      <c r="P1081">
        <v>62567</v>
      </c>
      <c r="Q1081" t="s">
        <v>7286</v>
      </c>
      <c r="R1081">
        <v>90</v>
      </c>
    </row>
    <row r="1082" spans="1:18" x14ac:dyDescent="0.35">
      <c r="A1082" t="s">
        <v>7287</v>
      </c>
      <c r="B1082" t="s">
        <v>7288</v>
      </c>
      <c r="C1082" t="s">
        <v>7289</v>
      </c>
      <c r="D1082" t="s">
        <v>7290</v>
      </c>
      <c r="E1082">
        <v>0.68944099378881896</v>
      </c>
      <c r="F1082" t="s">
        <v>1067</v>
      </c>
      <c r="G1082" t="s">
        <v>45</v>
      </c>
      <c r="H1082">
        <v>2018</v>
      </c>
      <c r="I1082" t="s">
        <v>7291</v>
      </c>
      <c r="J1082">
        <v>20000</v>
      </c>
      <c r="K1082" t="s">
        <v>7292</v>
      </c>
      <c r="L1082" t="s">
        <v>7292</v>
      </c>
      <c r="M1082" t="s">
        <v>7293</v>
      </c>
      <c r="N1082" t="s">
        <v>39</v>
      </c>
      <c r="P1082">
        <v>1474577</v>
      </c>
      <c r="Q1082" t="s">
        <v>7294</v>
      </c>
      <c r="R1082">
        <v>91</v>
      </c>
    </row>
    <row r="1083" spans="1:18" x14ac:dyDescent="0.35">
      <c r="A1083" t="s">
        <v>7295</v>
      </c>
      <c r="B1083" t="s">
        <v>7296</v>
      </c>
      <c r="C1083" t="s">
        <v>7297</v>
      </c>
      <c r="D1083" t="s">
        <v>7298</v>
      </c>
      <c r="E1083">
        <v>0.55782312925169997</v>
      </c>
      <c r="F1083" t="s">
        <v>22</v>
      </c>
      <c r="G1083" t="s">
        <v>236</v>
      </c>
      <c r="H1083">
        <v>2018</v>
      </c>
      <c r="I1083" t="s">
        <v>6633</v>
      </c>
      <c r="J1083">
        <v>55000</v>
      </c>
      <c r="K1083" t="s">
        <v>7299</v>
      </c>
      <c r="L1083" t="s">
        <v>432</v>
      </c>
      <c r="M1083" t="s">
        <v>7300</v>
      </c>
      <c r="N1083" t="s">
        <v>39</v>
      </c>
      <c r="O1083">
        <v>10000000</v>
      </c>
      <c r="P1083">
        <v>167885588</v>
      </c>
      <c r="Q1083" t="s">
        <v>1921</v>
      </c>
      <c r="R1083">
        <v>103</v>
      </c>
    </row>
    <row r="1084" spans="1:18" x14ac:dyDescent="0.35">
      <c r="A1084" t="s">
        <v>7301</v>
      </c>
      <c r="B1084" t="s">
        <v>7302</v>
      </c>
      <c r="C1084" t="s">
        <v>7303</v>
      </c>
      <c r="D1084" t="s">
        <v>7304</v>
      </c>
      <c r="E1084">
        <v>0.70063694267515897</v>
      </c>
      <c r="F1084" t="s">
        <v>34</v>
      </c>
      <c r="G1084" t="s">
        <v>320</v>
      </c>
      <c r="H1084">
        <v>2018</v>
      </c>
      <c r="I1084" t="s">
        <v>7305</v>
      </c>
      <c r="J1084">
        <v>9300</v>
      </c>
      <c r="K1084" t="s">
        <v>7306</v>
      </c>
      <c r="L1084" t="s">
        <v>7307</v>
      </c>
      <c r="M1084" t="s">
        <v>5056</v>
      </c>
      <c r="N1084" t="s">
        <v>28</v>
      </c>
      <c r="P1084">
        <v>11710110</v>
      </c>
      <c r="Q1084" t="s">
        <v>5038</v>
      </c>
      <c r="R1084">
        <v>120</v>
      </c>
    </row>
    <row r="1085" spans="1:18" x14ac:dyDescent="0.35">
      <c r="A1085" t="s">
        <v>7308</v>
      </c>
      <c r="B1085" t="s">
        <v>7309</v>
      </c>
      <c r="C1085" t="s">
        <v>7310</v>
      </c>
      <c r="D1085" t="s">
        <v>7311</v>
      </c>
      <c r="E1085">
        <v>0.73228346456692905</v>
      </c>
      <c r="F1085" t="s">
        <v>34</v>
      </c>
      <c r="G1085" t="s">
        <v>320</v>
      </c>
      <c r="H1085">
        <v>2018</v>
      </c>
      <c r="I1085" t="s">
        <v>7312</v>
      </c>
      <c r="J1085">
        <v>24000</v>
      </c>
      <c r="K1085" t="s">
        <v>956</v>
      </c>
      <c r="L1085" t="s">
        <v>7313</v>
      </c>
      <c r="M1085" t="s">
        <v>323</v>
      </c>
      <c r="N1085" t="s">
        <v>50</v>
      </c>
      <c r="P1085">
        <v>4241656</v>
      </c>
      <c r="Q1085" t="s">
        <v>7314</v>
      </c>
      <c r="R1085">
        <v>114</v>
      </c>
    </row>
    <row r="1086" spans="1:18" x14ac:dyDescent="0.35">
      <c r="A1086" t="s">
        <v>7315</v>
      </c>
      <c r="B1086" t="s">
        <v>7316</v>
      </c>
      <c r="C1086" t="s">
        <v>7317</v>
      </c>
      <c r="D1086" t="s">
        <v>7318</v>
      </c>
      <c r="E1086">
        <v>0.84126984126984095</v>
      </c>
      <c r="F1086" t="s">
        <v>34</v>
      </c>
      <c r="G1086" t="s">
        <v>320</v>
      </c>
      <c r="H1086">
        <v>2018</v>
      </c>
      <c r="I1086" t="s">
        <v>7319</v>
      </c>
      <c r="J1086">
        <v>49000</v>
      </c>
      <c r="K1086" t="s">
        <v>5810</v>
      </c>
      <c r="L1086" t="s">
        <v>7320</v>
      </c>
      <c r="M1086" t="s">
        <v>7246</v>
      </c>
      <c r="N1086" t="s">
        <v>39</v>
      </c>
      <c r="O1086">
        <v>10000000</v>
      </c>
      <c r="P1086">
        <v>12442161</v>
      </c>
      <c r="Q1086" t="s">
        <v>7321</v>
      </c>
      <c r="R1086">
        <v>106</v>
      </c>
    </row>
    <row r="1087" spans="1:18" x14ac:dyDescent="0.35">
      <c r="A1087" t="s">
        <v>7322</v>
      </c>
      <c r="B1087" t="s">
        <v>7323</v>
      </c>
      <c r="C1087" t="s">
        <v>7324</v>
      </c>
      <c r="D1087" t="s">
        <v>3565</v>
      </c>
      <c r="E1087">
        <v>0.56774193548387097</v>
      </c>
      <c r="F1087" t="s">
        <v>34</v>
      </c>
      <c r="G1087" t="s">
        <v>45</v>
      </c>
      <c r="H1087">
        <v>2018</v>
      </c>
      <c r="I1087" t="s">
        <v>7140</v>
      </c>
      <c r="J1087">
        <v>42000</v>
      </c>
      <c r="K1087" t="s">
        <v>1973</v>
      </c>
      <c r="L1087" t="s">
        <v>7325</v>
      </c>
      <c r="M1087" t="s">
        <v>7326</v>
      </c>
      <c r="N1087" t="s">
        <v>39</v>
      </c>
      <c r="O1087">
        <v>1500000</v>
      </c>
      <c r="P1087">
        <v>14293601</v>
      </c>
      <c r="Q1087" t="s">
        <v>6591</v>
      </c>
      <c r="R1087">
        <v>98</v>
      </c>
    </row>
    <row r="1088" spans="1:18" x14ac:dyDescent="0.35">
      <c r="A1088" t="s">
        <v>7327</v>
      </c>
      <c r="B1088" t="s">
        <v>7328</v>
      </c>
      <c r="C1088" t="e">
        <f>-B71eyB_Onw</f>
        <v>#NAME?</v>
      </c>
      <c r="D1088" t="s">
        <v>7329</v>
      </c>
      <c r="E1088">
        <v>0.60591133004926101</v>
      </c>
      <c r="F1088" t="s">
        <v>34</v>
      </c>
      <c r="G1088" t="s">
        <v>320</v>
      </c>
      <c r="H1088">
        <v>2018</v>
      </c>
      <c r="I1088" t="s">
        <v>7330</v>
      </c>
      <c r="J1088">
        <v>35000</v>
      </c>
      <c r="K1088" t="s">
        <v>6915</v>
      </c>
      <c r="L1088" t="s">
        <v>7331</v>
      </c>
      <c r="M1088" t="s">
        <v>7332</v>
      </c>
      <c r="N1088" t="s">
        <v>291</v>
      </c>
      <c r="O1088">
        <v>11000000</v>
      </c>
      <c r="P1088">
        <v>11853081</v>
      </c>
      <c r="Q1088" t="s">
        <v>61</v>
      </c>
      <c r="R1088">
        <v>115</v>
      </c>
    </row>
    <row r="1089" spans="1:18" x14ac:dyDescent="0.35">
      <c r="A1089" t="s">
        <v>7333</v>
      </c>
      <c r="B1089" t="s">
        <v>7334</v>
      </c>
      <c r="C1089" t="e">
        <f>-Qv6p6pTz5I</f>
        <v>#NAME?</v>
      </c>
      <c r="D1089" t="s">
        <v>6514</v>
      </c>
      <c r="E1089">
        <v>0.715189873417721</v>
      </c>
      <c r="F1089" t="s">
        <v>56</v>
      </c>
      <c r="G1089" t="s">
        <v>66</v>
      </c>
      <c r="H1089">
        <v>2018</v>
      </c>
      <c r="I1089" t="s">
        <v>6977</v>
      </c>
      <c r="J1089">
        <v>67000</v>
      </c>
      <c r="K1089" t="s">
        <v>7335</v>
      </c>
      <c r="L1089" t="s">
        <v>7336</v>
      </c>
      <c r="M1089" t="s">
        <v>981</v>
      </c>
      <c r="N1089" t="s">
        <v>28</v>
      </c>
      <c r="O1089">
        <v>25000000</v>
      </c>
      <c r="P1089">
        <v>158972499</v>
      </c>
      <c r="Q1089" t="s">
        <v>40</v>
      </c>
      <c r="R1089">
        <v>89</v>
      </c>
    </row>
    <row r="1090" spans="1:18" x14ac:dyDescent="0.35">
      <c r="A1090" t="s">
        <v>7337</v>
      </c>
      <c r="B1090" t="s">
        <v>7338</v>
      </c>
      <c r="C1090" t="s">
        <v>7339</v>
      </c>
      <c r="D1090" t="s">
        <v>7340</v>
      </c>
      <c r="E1090">
        <v>0.677215189873417</v>
      </c>
      <c r="F1090" t="s">
        <v>22</v>
      </c>
      <c r="G1090" t="s">
        <v>66</v>
      </c>
      <c r="H1090">
        <v>2018</v>
      </c>
      <c r="I1090" t="s">
        <v>7134</v>
      </c>
      <c r="J1090">
        <v>111000</v>
      </c>
      <c r="K1090" t="s">
        <v>7341</v>
      </c>
      <c r="L1090" t="s">
        <v>7341</v>
      </c>
      <c r="M1090" t="s">
        <v>3055</v>
      </c>
      <c r="N1090" t="s">
        <v>39</v>
      </c>
      <c r="O1090">
        <v>125000000</v>
      </c>
      <c r="P1090">
        <v>304868961</v>
      </c>
      <c r="Q1090" t="s">
        <v>5375</v>
      </c>
      <c r="R1090">
        <v>102</v>
      </c>
    </row>
    <row r="1091" spans="1:18" x14ac:dyDescent="0.35">
      <c r="A1091" t="s">
        <v>7342</v>
      </c>
      <c r="B1091" t="s">
        <v>7343</v>
      </c>
      <c r="C1091" t="s">
        <v>7344</v>
      </c>
      <c r="D1091" t="s">
        <v>7345</v>
      </c>
      <c r="E1091">
        <v>0.68452380952380898</v>
      </c>
      <c r="F1091" t="s">
        <v>22</v>
      </c>
      <c r="G1091" t="s">
        <v>45</v>
      </c>
      <c r="H1091">
        <v>2018</v>
      </c>
      <c r="I1091" t="s">
        <v>7346</v>
      </c>
      <c r="J1091">
        <v>26000</v>
      </c>
      <c r="K1091" t="s">
        <v>4379</v>
      </c>
      <c r="L1091" t="s">
        <v>4379</v>
      </c>
      <c r="M1091" t="s">
        <v>7347</v>
      </c>
      <c r="N1091" t="s">
        <v>39</v>
      </c>
      <c r="P1091">
        <v>3321367</v>
      </c>
      <c r="Q1091" t="s">
        <v>7348</v>
      </c>
      <c r="R1091">
        <v>105</v>
      </c>
    </row>
    <row r="1092" spans="1:18" x14ac:dyDescent="0.35">
      <c r="A1092" t="s">
        <v>7349</v>
      </c>
      <c r="B1092" t="s">
        <v>7350</v>
      </c>
      <c r="C1092" t="s">
        <v>7351</v>
      </c>
      <c r="D1092" t="s">
        <v>7352</v>
      </c>
      <c r="E1092">
        <v>0.77586206896551702</v>
      </c>
      <c r="F1092" t="s">
        <v>22</v>
      </c>
      <c r="G1092" t="s">
        <v>320</v>
      </c>
      <c r="H1092">
        <v>2018</v>
      </c>
      <c r="I1092" t="s">
        <v>1918</v>
      </c>
      <c r="J1092">
        <v>42000</v>
      </c>
      <c r="K1092" t="s">
        <v>5055</v>
      </c>
      <c r="L1092" t="s">
        <v>5055</v>
      </c>
      <c r="M1092" t="s">
        <v>3613</v>
      </c>
      <c r="N1092" t="s">
        <v>39</v>
      </c>
      <c r="P1092">
        <v>17860397</v>
      </c>
      <c r="Q1092" t="s">
        <v>1287</v>
      </c>
      <c r="R1092">
        <v>93</v>
      </c>
    </row>
    <row r="1093" spans="1:18" x14ac:dyDescent="0.35">
      <c r="A1093" t="s">
        <v>7353</v>
      </c>
      <c r="B1093" t="s">
        <v>7354</v>
      </c>
      <c r="C1093" t="s">
        <v>7355</v>
      </c>
      <c r="D1093" t="s">
        <v>7356</v>
      </c>
      <c r="E1093">
        <v>0.88679245283018804</v>
      </c>
      <c r="F1093" t="s">
        <v>56</v>
      </c>
      <c r="G1093" t="s">
        <v>35</v>
      </c>
      <c r="H1093">
        <v>2018</v>
      </c>
      <c r="I1093" t="s">
        <v>6547</v>
      </c>
      <c r="J1093">
        <v>16000</v>
      </c>
      <c r="K1093" t="s">
        <v>7357</v>
      </c>
      <c r="L1093" t="s">
        <v>7357</v>
      </c>
      <c r="M1093" t="s">
        <v>7358</v>
      </c>
      <c r="N1093" t="s">
        <v>39</v>
      </c>
      <c r="O1093">
        <v>3500000</v>
      </c>
      <c r="P1093">
        <v>16376066</v>
      </c>
      <c r="Q1093" t="s">
        <v>4456</v>
      </c>
      <c r="R1093">
        <v>108</v>
      </c>
    </row>
    <row r="1094" spans="1:18" x14ac:dyDescent="0.35">
      <c r="A1094" t="s">
        <v>7359</v>
      </c>
      <c r="B1094" t="s">
        <v>7360</v>
      </c>
      <c r="C1094" t="s">
        <v>7361</v>
      </c>
      <c r="D1094" t="s">
        <v>7362</v>
      </c>
      <c r="E1094">
        <v>0.66081871345029197</v>
      </c>
      <c r="F1094" t="s">
        <v>22</v>
      </c>
      <c r="G1094" t="s">
        <v>320</v>
      </c>
      <c r="H1094">
        <v>2018</v>
      </c>
      <c r="I1094" t="s">
        <v>6703</v>
      </c>
      <c r="J1094">
        <v>31000</v>
      </c>
      <c r="K1094" t="s">
        <v>7363</v>
      </c>
      <c r="L1094" t="s">
        <v>7364</v>
      </c>
      <c r="M1094" t="s">
        <v>4981</v>
      </c>
      <c r="N1094" t="s">
        <v>39</v>
      </c>
      <c r="O1094">
        <v>20000000</v>
      </c>
      <c r="P1094">
        <v>38755900</v>
      </c>
      <c r="Q1094" t="s">
        <v>7365</v>
      </c>
      <c r="R1094">
        <v>120</v>
      </c>
    </row>
    <row r="1095" spans="1:18" x14ac:dyDescent="0.35">
      <c r="A1095" t="s">
        <v>7366</v>
      </c>
      <c r="B1095" t="s">
        <v>7367</v>
      </c>
      <c r="C1095" t="s">
        <v>7368</v>
      </c>
      <c r="D1095" t="s">
        <v>7369</v>
      </c>
      <c r="E1095">
        <v>0.55367231638418002</v>
      </c>
      <c r="F1095" t="s">
        <v>1067</v>
      </c>
      <c r="G1095" t="s">
        <v>406</v>
      </c>
      <c r="H1095">
        <v>2018</v>
      </c>
      <c r="I1095" t="s">
        <v>7370</v>
      </c>
      <c r="J1095">
        <v>11000</v>
      </c>
      <c r="K1095" t="s">
        <v>7371</v>
      </c>
      <c r="L1095" t="s">
        <v>7372</v>
      </c>
      <c r="M1095" t="s">
        <v>7373</v>
      </c>
      <c r="N1095" t="s">
        <v>3521</v>
      </c>
      <c r="P1095">
        <v>33748006</v>
      </c>
      <c r="Q1095" t="s">
        <v>7374</v>
      </c>
      <c r="R1095">
        <v>109</v>
      </c>
    </row>
    <row r="1096" spans="1:18" x14ac:dyDescent="0.35">
      <c r="A1096" t="s">
        <v>7375</v>
      </c>
      <c r="B1096" t="s">
        <v>7376</v>
      </c>
      <c r="C1096" t="s">
        <v>7377</v>
      </c>
      <c r="D1096" t="s">
        <v>7378</v>
      </c>
      <c r="E1096">
        <v>0.65771812080536896</v>
      </c>
      <c r="F1096" t="s">
        <v>1067</v>
      </c>
      <c r="G1096" t="s">
        <v>23</v>
      </c>
      <c r="H1096">
        <v>2018</v>
      </c>
      <c r="I1096" t="s">
        <v>7379</v>
      </c>
      <c r="J1096">
        <v>17000</v>
      </c>
      <c r="K1096" t="s">
        <v>526</v>
      </c>
      <c r="L1096" t="s">
        <v>526</v>
      </c>
      <c r="M1096" t="s">
        <v>7380</v>
      </c>
      <c r="N1096" t="s">
        <v>1220</v>
      </c>
      <c r="P1096">
        <v>2390383</v>
      </c>
      <c r="Q1096" t="s">
        <v>7381</v>
      </c>
      <c r="R1096">
        <v>132</v>
      </c>
    </row>
    <row r="1097" spans="1:18" x14ac:dyDescent="0.35">
      <c r="A1097" t="s">
        <v>7382</v>
      </c>
      <c r="B1097" t="s">
        <v>7383</v>
      </c>
      <c r="C1097" t="s">
        <v>7384</v>
      </c>
      <c r="D1097" t="s">
        <v>4436</v>
      </c>
      <c r="E1097">
        <v>0.72727272727272696</v>
      </c>
      <c r="F1097" t="s">
        <v>34</v>
      </c>
      <c r="G1097" t="s">
        <v>320</v>
      </c>
      <c r="H1097">
        <v>2018</v>
      </c>
      <c r="I1097" t="s">
        <v>7385</v>
      </c>
      <c r="J1097">
        <v>8500</v>
      </c>
      <c r="K1097" t="s">
        <v>4226</v>
      </c>
      <c r="L1097" t="s">
        <v>7386</v>
      </c>
      <c r="M1097" t="s">
        <v>2451</v>
      </c>
      <c r="N1097" t="s">
        <v>39</v>
      </c>
      <c r="O1097">
        <v>14000000</v>
      </c>
      <c r="P1097">
        <v>953953</v>
      </c>
      <c r="Q1097" t="s">
        <v>7387</v>
      </c>
      <c r="R1097">
        <v>94</v>
      </c>
    </row>
    <row r="1098" spans="1:18" x14ac:dyDescent="0.35">
      <c r="A1098" t="s">
        <v>7388</v>
      </c>
      <c r="B1098" t="s">
        <v>7389</v>
      </c>
      <c r="C1098" t="s">
        <v>7390</v>
      </c>
      <c r="D1098" t="s">
        <v>7391</v>
      </c>
      <c r="E1098">
        <v>0.62569832402234604</v>
      </c>
      <c r="F1098" t="s">
        <v>22</v>
      </c>
      <c r="G1098" t="s">
        <v>320</v>
      </c>
      <c r="H1098">
        <v>2018</v>
      </c>
      <c r="I1098" t="s">
        <v>7392</v>
      </c>
      <c r="J1098">
        <v>21000</v>
      </c>
      <c r="K1098" t="s">
        <v>1946</v>
      </c>
      <c r="L1098" t="s">
        <v>1946</v>
      </c>
      <c r="M1098" t="s">
        <v>38</v>
      </c>
      <c r="N1098" t="s">
        <v>3521</v>
      </c>
      <c r="O1098">
        <v>39000000</v>
      </c>
      <c r="P1098">
        <v>13061491</v>
      </c>
      <c r="Q1098" t="s">
        <v>40</v>
      </c>
      <c r="R1098">
        <v>116</v>
      </c>
    </row>
    <row r="1099" spans="1:18" x14ac:dyDescent="0.35">
      <c r="A1099" t="s">
        <v>7393</v>
      </c>
      <c r="B1099" t="s">
        <v>7394</v>
      </c>
      <c r="C1099" t="s">
        <v>7395</v>
      </c>
      <c r="D1099" t="s">
        <v>7396</v>
      </c>
      <c r="E1099">
        <v>0.70476190476190403</v>
      </c>
      <c r="F1099" t="s">
        <v>34</v>
      </c>
      <c r="G1099" t="s">
        <v>91</v>
      </c>
      <c r="H1099">
        <v>2018</v>
      </c>
      <c r="I1099" t="s">
        <v>7190</v>
      </c>
      <c r="J1099">
        <v>21000</v>
      </c>
      <c r="K1099" t="s">
        <v>5283</v>
      </c>
      <c r="L1099" t="s">
        <v>7397</v>
      </c>
      <c r="M1099" t="s">
        <v>7398</v>
      </c>
      <c r="N1099" t="s">
        <v>39</v>
      </c>
      <c r="P1099">
        <v>4623836</v>
      </c>
      <c r="Q1099" t="s">
        <v>7399</v>
      </c>
      <c r="R1099">
        <v>110</v>
      </c>
    </row>
    <row r="1100" spans="1:18" x14ac:dyDescent="0.35">
      <c r="A1100" t="s">
        <v>7400</v>
      </c>
      <c r="B1100" t="s">
        <v>7401</v>
      </c>
      <c r="C1100" t="s">
        <v>7402</v>
      </c>
      <c r="D1100" t="s">
        <v>7403</v>
      </c>
      <c r="E1100">
        <v>0.73722627737226198</v>
      </c>
      <c r="F1100" t="s">
        <v>34</v>
      </c>
      <c r="G1100" t="s">
        <v>91</v>
      </c>
      <c r="H1100">
        <v>2018</v>
      </c>
      <c r="I1100" t="s">
        <v>6977</v>
      </c>
      <c r="J1100">
        <v>26000</v>
      </c>
      <c r="K1100" t="s">
        <v>7404</v>
      </c>
      <c r="L1100" t="s">
        <v>2440</v>
      </c>
      <c r="M1100" t="s">
        <v>7405</v>
      </c>
      <c r="N1100" t="s">
        <v>2442</v>
      </c>
      <c r="P1100">
        <v>2177678</v>
      </c>
      <c r="Q1100" t="s">
        <v>7406</v>
      </c>
      <c r="R1100">
        <v>110</v>
      </c>
    </row>
    <row r="1101" spans="1:18" x14ac:dyDescent="0.35">
      <c r="A1101" t="s">
        <v>7407</v>
      </c>
      <c r="B1101" t="s">
        <v>7408</v>
      </c>
      <c r="C1101" t="s">
        <v>7409</v>
      </c>
      <c r="D1101" t="s">
        <v>7410</v>
      </c>
      <c r="E1101">
        <v>0.63106796116504804</v>
      </c>
      <c r="F1101" t="s">
        <v>34</v>
      </c>
      <c r="G1101" t="s">
        <v>66</v>
      </c>
      <c r="H1101">
        <v>2018</v>
      </c>
      <c r="I1101" t="s">
        <v>6815</v>
      </c>
      <c r="J1101">
        <v>28000</v>
      </c>
      <c r="K1101" t="s">
        <v>7411</v>
      </c>
      <c r="L1101" t="s">
        <v>7412</v>
      </c>
      <c r="M1101" t="s">
        <v>6915</v>
      </c>
      <c r="N1101" t="s">
        <v>291</v>
      </c>
      <c r="P1101">
        <v>11001627</v>
      </c>
      <c r="Q1101" t="s">
        <v>7314</v>
      </c>
      <c r="R1101">
        <v>111</v>
      </c>
    </row>
    <row r="1102" spans="1:18" x14ac:dyDescent="0.35">
      <c r="A1102" t="s">
        <v>7413</v>
      </c>
      <c r="B1102" t="s">
        <v>7414</v>
      </c>
      <c r="C1102" t="s">
        <v>7415</v>
      </c>
      <c r="D1102" t="s">
        <v>7416</v>
      </c>
      <c r="E1102">
        <v>0.69832402234636803</v>
      </c>
      <c r="F1102" t="s">
        <v>34</v>
      </c>
      <c r="G1102" t="s">
        <v>66</v>
      </c>
      <c r="H1102">
        <v>2018</v>
      </c>
      <c r="I1102" t="s">
        <v>7010</v>
      </c>
      <c r="J1102">
        <v>17000</v>
      </c>
      <c r="K1102" t="s">
        <v>7417</v>
      </c>
      <c r="L1102" t="s">
        <v>7417</v>
      </c>
      <c r="M1102" t="s">
        <v>7418</v>
      </c>
      <c r="N1102" t="s">
        <v>39</v>
      </c>
      <c r="O1102">
        <v>7000000</v>
      </c>
      <c r="P1102">
        <v>2584988</v>
      </c>
      <c r="Q1102" t="s">
        <v>5917</v>
      </c>
      <c r="R1102">
        <v>108</v>
      </c>
    </row>
    <row r="1103" spans="1:18" x14ac:dyDescent="0.35">
      <c r="A1103" t="s">
        <v>7419</v>
      </c>
      <c r="B1103" t="s">
        <v>7420</v>
      </c>
      <c r="C1103" t="s">
        <v>7421</v>
      </c>
      <c r="D1103" t="s">
        <v>7422</v>
      </c>
      <c r="E1103">
        <v>0.48529411764705799</v>
      </c>
      <c r="F1103" t="s">
        <v>34</v>
      </c>
      <c r="G1103" t="s">
        <v>236</v>
      </c>
      <c r="H1103">
        <v>2018</v>
      </c>
      <c r="I1103" t="s">
        <v>7423</v>
      </c>
      <c r="J1103">
        <v>29000</v>
      </c>
      <c r="K1103" t="s">
        <v>1665</v>
      </c>
      <c r="L1103" t="s">
        <v>1665</v>
      </c>
      <c r="M1103" t="s">
        <v>7424</v>
      </c>
      <c r="N1103" t="s">
        <v>39</v>
      </c>
      <c r="O1103">
        <v>1000000</v>
      </c>
      <c r="P1103">
        <v>16024987</v>
      </c>
      <c r="Q1103" t="s">
        <v>7425</v>
      </c>
      <c r="R1103">
        <v>92</v>
      </c>
    </row>
    <row r="1104" spans="1:18" x14ac:dyDescent="0.35">
      <c r="A1104" t="s">
        <v>7426</v>
      </c>
      <c r="B1104" t="s">
        <v>7427</v>
      </c>
      <c r="C1104" t="s">
        <v>7428</v>
      </c>
      <c r="D1104" t="s">
        <v>7429</v>
      </c>
      <c r="E1104">
        <v>0.72392638036809798</v>
      </c>
      <c r="F1104" t="s">
        <v>56</v>
      </c>
      <c r="G1104" t="s">
        <v>23</v>
      </c>
      <c r="H1104">
        <v>2018</v>
      </c>
      <c r="I1104" t="s">
        <v>7430</v>
      </c>
      <c r="J1104">
        <v>30000</v>
      </c>
      <c r="K1104" t="s">
        <v>987</v>
      </c>
      <c r="L1104" t="s">
        <v>7431</v>
      </c>
      <c r="M1104" t="s">
        <v>7432</v>
      </c>
      <c r="N1104" t="s">
        <v>39</v>
      </c>
      <c r="O1104">
        <v>120000000</v>
      </c>
      <c r="P1104">
        <v>173961069</v>
      </c>
      <c r="Q1104" t="s">
        <v>363</v>
      </c>
      <c r="R1104">
        <v>99</v>
      </c>
    </row>
    <row r="1105" spans="1:18" x14ac:dyDescent="0.35">
      <c r="A1105" t="s">
        <v>7433</v>
      </c>
      <c r="B1105" t="s">
        <v>7434</v>
      </c>
      <c r="C1105" t="s">
        <v>7435</v>
      </c>
      <c r="D1105" t="s">
        <v>7436</v>
      </c>
      <c r="E1105">
        <v>0.60194174757281504</v>
      </c>
      <c r="F1105" t="s">
        <v>34</v>
      </c>
      <c r="G1105" t="s">
        <v>35</v>
      </c>
      <c r="H1105">
        <v>2018</v>
      </c>
      <c r="I1105" t="s">
        <v>7010</v>
      </c>
      <c r="J1105">
        <v>13000</v>
      </c>
      <c r="K1105" t="s">
        <v>3381</v>
      </c>
      <c r="L1105" t="s">
        <v>7437</v>
      </c>
      <c r="M1105" t="s">
        <v>5862</v>
      </c>
      <c r="N1105" t="s">
        <v>362</v>
      </c>
      <c r="P1105">
        <v>1362536</v>
      </c>
      <c r="Q1105" t="s">
        <v>7438</v>
      </c>
      <c r="R1105">
        <v>102</v>
      </c>
    </row>
    <row r="1106" spans="1:18" x14ac:dyDescent="0.35">
      <c r="A1106" t="s">
        <v>7439</v>
      </c>
      <c r="B1106" t="s">
        <v>7440</v>
      </c>
      <c r="C1106" t="e">
        <f>-eks8LG72uo</f>
        <v>#NAME?</v>
      </c>
      <c r="D1106" t="s">
        <v>6749</v>
      </c>
      <c r="E1106">
        <v>0.64473684210526305</v>
      </c>
      <c r="F1106" t="s">
        <v>34</v>
      </c>
      <c r="G1106" t="s">
        <v>66</v>
      </c>
      <c r="H1106">
        <v>2018</v>
      </c>
      <c r="I1106" t="s">
        <v>6794</v>
      </c>
      <c r="J1106">
        <v>26000</v>
      </c>
      <c r="K1106" t="s">
        <v>7441</v>
      </c>
      <c r="L1106" t="s">
        <v>7442</v>
      </c>
      <c r="M1106" t="s">
        <v>7246</v>
      </c>
      <c r="N1106" t="s">
        <v>39</v>
      </c>
      <c r="O1106">
        <v>40000000</v>
      </c>
      <c r="P1106">
        <v>27506452</v>
      </c>
      <c r="Q1106" t="s">
        <v>6635</v>
      </c>
      <c r="R1106">
        <v>91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F2740-2EF4-49B8-B9C2-F90BFE1777FC}">
  <dimension ref="P17"/>
  <sheetViews>
    <sheetView showGridLines="0" tabSelected="1" workbookViewId="0">
      <selection activeCell="J41" sqref="J41"/>
    </sheetView>
  </sheetViews>
  <sheetFormatPr defaultRowHeight="14.5" x14ac:dyDescent="0.35"/>
  <cols>
    <col min="1" max="16384" width="8.7265625" style="4"/>
  </cols>
  <sheetData>
    <row r="17" spans="16:16" x14ac:dyDescent="0.35">
      <c r="P17"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CF74-F394-4FA0-93AD-702AEC1ACDE1}">
  <dimension ref="A1"/>
  <sheetViews>
    <sheetView showGridLines="0" zoomScale="60" workbookViewId="0">
      <selection activeCell="N37" sqref="N37"/>
    </sheetView>
  </sheetViews>
  <sheetFormatPr defaultRowHeight="14.5" x14ac:dyDescent="0.35"/>
  <cols>
    <col min="1" max="16384" width="8.7265625" style="4"/>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C9D2A-F205-45E6-A217-26D9EDA3462F}">
  <dimension ref="A1:A9"/>
  <sheetViews>
    <sheetView topLeftCell="V1" zoomScaleNormal="100" workbookViewId="0">
      <selection activeCell="D2" sqref="D2"/>
    </sheetView>
  </sheetViews>
  <sheetFormatPr defaultRowHeight="14.5" x14ac:dyDescent="0.35"/>
  <cols>
    <col min="1" max="1" width="48.1796875" customWidth="1"/>
  </cols>
  <sheetData>
    <row r="1" spans="1:1" x14ac:dyDescent="0.35">
      <c r="A1" s="7" t="s">
        <v>7443</v>
      </c>
    </row>
    <row r="2" spans="1:1" ht="132" customHeight="1" x14ac:dyDescent="0.35">
      <c r="A2" s="1" t="s">
        <v>7451</v>
      </c>
    </row>
    <row r="3" spans="1:1" x14ac:dyDescent="0.35">
      <c r="A3" s="8" t="s">
        <v>7444</v>
      </c>
    </row>
    <row r="4" spans="1:1" x14ac:dyDescent="0.35">
      <c r="A4" s="8" t="s">
        <v>7445</v>
      </c>
    </row>
    <row r="5" spans="1:1" x14ac:dyDescent="0.35">
      <c r="A5" s="8" t="s">
        <v>7446</v>
      </c>
    </row>
    <row r="6" spans="1:1" x14ac:dyDescent="0.35">
      <c r="A6" s="8" t="s">
        <v>7448</v>
      </c>
    </row>
    <row r="7" spans="1:1" x14ac:dyDescent="0.35">
      <c r="A7" s="8" t="s">
        <v>7449</v>
      </c>
    </row>
    <row r="8" spans="1:1" x14ac:dyDescent="0.35">
      <c r="A8" s="8" t="s">
        <v>7450</v>
      </c>
    </row>
    <row r="9" spans="1:1" x14ac:dyDescent="0.35">
      <c r="A9" s="8" t="s">
        <v>7447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9F0EB-41D4-44BE-9031-CDB0B0AE576F}">
  <dimension ref="A3:B12"/>
  <sheetViews>
    <sheetView workbookViewId="0">
      <selection activeCell="D27" sqref="D27"/>
    </sheetView>
  </sheetViews>
  <sheetFormatPr defaultRowHeight="14.5" x14ac:dyDescent="0.35"/>
  <cols>
    <col min="1" max="1" width="12.36328125" bestFit="1" customWidth="1"/>
    <col min="2" max="2" width="13.36328125" bestFit="1" customWidth="1"/>
  </cols>
  <sheetData>
    <row r="3" spans="1:2" x14ac:dyDescent="0.35">
      <c r="A3" s="4" t="s">
        <v>7453</v>
      </c>
      <c r="B3" s="4" t="s">
        <v>7454</v>
      </c>
    </row>
    <row r="4" spans="1:2" x14ac:dyDescent="0.35">
      <c r="A4" s="2" t="s">
        <v>406</v>
      </c>
      <c r="B4">
        <v>30</v>
      </c>
    </row>
    <row r="5" spans="1:2" x14ac:dyDescent="0.35">
      <c r="A5" s="2" t="s">
        <v>23</v>
      </c>
      <c r="B5">
        <v>62</v>
      </c>
    </row>
    <row r="6" spans="1:2" x14ac:dyDescent="0.35">
      <c r="A6" s="2" t="s">
        <v>320</v>
      </c>
      <c r="B6">
        <v>73</v>
      </c>
    </row>
    <row r="7" spans="1:2" x14ac:dyDescent="0.35">
      <c r="A7" s="2" t="s">
        <v>236</v>
      </c>
      <c r="B7">
        <v>73</v>
      </c>
    </row>
    <row r="8" spans="1:2" x14ac:dyDescent="0.35">
      <c r="A8" s="2" t="s">
        <v>91</v>
      </c>
      <c r="B8">
        <v>86</v>
      </c>
    </row>
    <row r="9" spans="1:2" x14ac:dyDescent="0.35">
      <c r="A9" s="2" t="s">
        <v>45</v>
      </c>
      <c r="B9">
        <v>214</v>
      </c>
    </row>
    <row r="10" spans="1:2" x14ac:dyDescent="0.35">
      <c r="A10" s="2" t="s">
        <v>35</v>
      </c>
      <c r="B10">
        <v>264</v>
      </c>
    </row>
    <row r="11" spans="1:2" x14ac:dyDescent="0.35">
      <c r="A11" s="2" t="s">
        <v>66</v>
      </c>
      <c r="B11">
        <v>296</v>
      </c>
    </row>
    <row r="12" spans="1:2" x14ac:dyDescent="0.35">
      <c r="A12" s="5" t="s">
        <v>7452</v>
      </c>
      <c r="B12" s="4">
        <v>1098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8AF98-DD16-4526-B8C5-E88DEAE852D6}">
  <dimension ref="A3:B12"/>
  <sheetViews>
    <sheetView workbookViewId="0">
      <selection activeCell="C23" sqref="C23"/>
    </sheetView>
  </sheetViews>
  <sheetFormatPr defaultRowHeight="14.5" x14ac:dyDescent="0.35"/>
  <cols>
    <col min="1" max="1" width="12.36328125" bestFit="1" customWidth="1"/>
    <col min="2" max="2" width="13.54296875" bestFit="1" customWidth="1"/>
  </cols>
  <sheetData>
    <row r="3" spans="1:2" x14ac:dyDescent="0.35">
      <c r="A3" s="4" t="s">
        <v>7453</v>
      </c>
      <c r="B3" s="4" t="s">
        <v>7455</v>
      </c>
    </row>
    <row r="4" spans="1:2" x14ac:dyDescent="0.35">
      <c r="A4" s="2" t="s">
        <v>66</v>
      </c>
      <c r="B4">
        <v>296</v>
      </c>
    </row>
    <row r="5" spans="1:2" x14ac:dyDescent="0.35">
      <c r="A5" s="2" t="s">
        <v>35</v>
      </c>
      <c r="B5">
        <v>264</v>
      </c>
    </row>
    <row r="6" spans="1:2" x14ac:dyDescent="0.35">
      <c r="A6" s="2" t="s">
        <v>45</v>
      </c>
      <c r="B6">
        <v>213</v>
      </c>
    </row>
    <row r="7" spans="1:2" x14ac:dyDescent="0.35">
      <c r="A7" s="2" t="s">
        <v>91</v>
      </c>
      <c r="B7">
        <v>86</v>
      </c>
    </row>
    <row r="8" spans="1:2" x14ac:dyDescent="0.35">
      <c r="A8" s="2" t="s">
        <v>236</v>
      </c>
      <c r="B8">
        <v>73</v>
      </c>
    </row>
    <row r="9" spans="1:2" x14ac:dyDescent="0.35">
      <c r="A9" s="2" t="s">
        <v>320</v>
      </c>
      <c r="B9">
        <v>73</v>
      </c>
    </row>
    <row r="10" spans="1:2" x14ac:dyDescent="0.35">
      <c r="A10" s="2" t="s">
        <v>23</v>
      </c>
      <c r="B10">
        <v>62</v>
      </c>
    </row>
    <row r="11" spans="1:2" x14ac:dyDescent="0.35">
      <c r="A11" s="2" t="s">
        <v>406</v>
      </c>
      <c r="B11">
        <v>30</v>
      </c>
    </row>
    <row r="12" spans="1:2" x14ac:dyDescent="0.35">
      <c r="A12" s="5" t="s">
        <v>7452</v>
      </c>
      <c r="B12" s="4">
        <v>1097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73098-4B36-4847-A728-A16E8F5975E7}">
  <dimension ref="A3:B12"/>
  <sheetViews>
    <sheetView workbookViewId="0">
      <selection activeCell="B23" sqref="B23"/>
    </sheetView>
  </sheetViews>
  <sheetFormatPr defaultRowHeight="14.5" x14ac:dyDescent="0.35"/>
  <cols>
    <col min="1" max="1" width="12.36328125" bestFit="1" customWidth="1"/>
    <col min="2" max="2" width="13.7265625" bestFit="1" customWidth="1"/>
  </cols>
  <sheetData>
    <row r="3" spans="1:2" x14ac:dyDescent="0.35">
      <c r="A3" s="4" t="s">
        <v>7453</v>
      </c>
      <c r="B3" s="4" t="s">
        <v>7456</v>
      </c>
    </row>
    <row r="4" spans="1:2" x14ac:dyDescent="0.35">
      <c r="A4" s="2" t="s">
        <v>66</v>
      </c>
      <c r="B4">
        <v>296</v>
      </c>
    </row>
    <row r="5" spans="1:2" x14ac:dyDescent="0.35">
      <c r="A5" s="2" t="s">
        <v>35</v>
      </c>
      <c r="B5">
        <v>263</v>
      </c>
    </row>
    <row r="6" spans="1:2" x14ac:dyDescent="0.35">
      <c r="A6" s="2" t="s">
        <v>45</v>
      </c>
      <c r="B6">
        <v>214</v>
      </c>
    </row>
    <row r="7" spans="1:2" x14ac:dyDescent="0.35">
      <c r="A7" s="2" t="s">
        <v>91</v>
      </c>
      <c r="B7">
        <v>86</v>
      </c>
    </row>
    <row r="8" spans="1:2" x14ac:dyDescent="0.35">
      <c r="A8" s="2" t="s">
        <v>236</v>
      </c>
      <c r="B8">
        <v>73</v>
      </c>
    </row>
    <row r="9" spans="1:2" x14ac:dyDescent="0.35">
      <c r="A9" s="2" t="s">
        <v>320</v>
      </c>
      <c r="B9">
        <v>73</v>
      </c>
    </row>
    <row r="10" spans="1:2" x14ac:dyDescent="0.35">
      <c r="A10" s="2" t="s">
        <v>23</v>
      </c>
      <c r="B10">
        <v>62</v>
      </c>
    </row>
    <row r="11" spans="1:2" x14ac:dyDescent="0.35">
      <c r="A11" s="2" t="s">
        <v>406</v>
      </c>
      <c r="B11">
        <v>30</v>
      </c>
    </row>
    <row r="12" spans="1:2" x14ac:dyDescent="0.35">
      <c r="A12" s="5" t="s">
        <v>7452</v>
      </c>
      <c r="B12" s="4">
        <v>1097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1E494-86CC-4E7D-B288-165B0623E980}">
  <dimension ref="A3:B17"/>
  <sheetViews>
    <sheetView workbookViewId="0">
      <selection activeCell="I23" sqref="I23"/>
    </sheetView>
  </sheetViews>
  <sheetFormatPr defaultRowHeight="14.5" x14ac:dyDescent="0.35"/>
  <cols>
    <col min="1" max="1" width="12.36328125" bestFit="1" customWidth="1"/>
    <col min="2" max="2" width="13.90625" bestFit="1" customWidth="1"/>
  </cols>
  <sheetData>
    <row r="3" spans="1:2" x14ac:dyDescent="0.35">
      <c r="A3" s="4" t="s">
        <v>7453</v>
      </c>
      <c r="B3" s="4" t="s">
        <v>7458</v>
      </c>
    </row>
    <row r="4" spans="1:2" x14ac:dyDescent="0.35">
      <c r="A4" s="2" t="s">
        <v>66</v>
      </c>
      <c r="B4">
        <v>33369</v>
      </c>
    </row>
    <row r="5" spans="1:2" x14ac:dyDescent="0.35">
      <c r="A5" s="2" t="s">
        <v>35</v>
      </c>
      <c r="B5">
        <v>27270</v>
      </c>
    </row>
    <row r="6" spans="1:2" x14ac:dyDescent="0.35">
      <c r="A6" s="2" t="s">
        <v>45</v>
      </c>
      <c r="B6">
        <v>23867</v>
      </c>
    </row>
    <row r="7" spans="1:2" x14ac:dyDescent="0.35">
      <c r="A7" s="2" t="s">
        <v>91</v>
      </c>
      <c r="B7">
        <v>9923</v>
      </c>
    </row>
    <row r="8" spans="1:2" x14ac:dyDescent="0.35">
      <c r="A8" s="2" t="s">
        <v>320</v>
      </c>
      <c r="B8">
        <v>8533</v>
      </c>
    </row>
    <row r="9" spans="1:2" x14ac:dyDescent="0.35">
      <c r="A9" s="2" t="s">
        <v>236</v>
      </c>
      <c r="B9">
        <v>7143</v>
      </c>
    </row>
    <row r="10" spans="1:2" x14ac:dyDescent="0.35">
      <c r="A10" s="2" t="s">
        <v>23</v>
      </c>
      <c r="B10">
        <v>6829</v>
      </c>
    </row>
    <row r="11" spans="1:2" x14ac:dyDescent="0.35">
      <c r="A11" s="2" t="s">
        <v>406</v>
      </c>
      <c r="B11">
        <v>2818</v>
      </c>
    </row>
    <row r="12" spans="1:2" x14ac:dyDescent="0.35">
      <c r="A12" s="2" t="s">
        <v>1269</v>
      </c>
      <c r="B12">
        <v>271</v>
      </c>
    </row>
    <row r="13" spans="1:2" x14ac:dyDescent="0.35">
      <c r="A13" s="2" t="s">
        <v>1818</v>
      </c>
      <c r="B13">
        <v>212</v>
      </c>
    </row>
    <row r="14" spans="1:2" x14ac:dyDescent="0.35">
      <c r="A14" s="2" t="s">
        <v>4078</v>
      </c>
      <c r="B14">
        <v>106</v>
      </c>
    </row>
    <row r="15" spans="1:2" x14ac:dyDescent="0.35">
      <c r="A15" s="2" t="s">
        <v>2037</v>
      </c>
      <c r="B15">
        <v>104</v>
      </c>
    </row>
    <row r="16" spans="1:2" x14ac:dyDescent="0.35">
      <c r="A16" s="2" t="s">
        <v>280</v>
      </c>
      <c r="B16">
        <v>85</v>
      </c>
    </row>
    <row r="17" spans="1:2" x14ac:dyDescent="0.35">
      <c r="A17" s="5" t="s">
        <v>7452</v>
      </c>
      <c r="B17" s="4">
        <v>120530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F7360-B3A2-4083-9A3F-7111C56FD07C}">
  <dimension ref="A3:B17"/>
  <sheetViews>
    <sheetView workbookViewId="0">
      <selection activeCell="D25" sqref="D25"/>
    </sheetView>
  </sheetViews>
  <sheetFormatPr defaultRowHeight="14.5" x14ac:dyDescent="0.35"/>
  <cols>
    <col min="1" max="1" width="12.36328125" bestFit="1" customWidth="1"/>
    <col min="2" max="2" width="18.1796875" style="3" bestFit="1" customWidth="1"/>
  </cols>
  <sheetData>
    <row r="3" spans="1:2" x14ac:dyDescent="0.35">
      <c r="A3" s="4" t="s">
        <v>7453</v>
      </c>
      <c r="B3" s="6" t="s">
        <v>7459</v>
      </c>
    </row>
    <row r="4" spans="1:2" x14ac:dyDescent="0.35">
      <c r="A4" s="2" t="s">
        <v>66</v>
      </c>
      <c r="B4" s="3">
        <v>60596129611</v>
      </c>
    </row>
    <row r="5" spans="1:2" x14ac:dyDescent="0.35">
      <c r="A5" s="2" t="s">
        <v>23</v>
      </c>
      <c r="B5" s="3">
        <v>7456178889</v>
      </c>
    </row>
    <row r="6" spans="1:2" x14ac:dyDescent="0.35">
      <c r="A6" s="2" t="s">
        <v>406</v>
      </c>
      <c r="B6" s="3">
        <v>5989648524</v>
      </c>
    </row>
    <row r="7" spans="1:2" x14ac:dyDescent="0.35">
      <c r="A7" s="2" t="s">
        <v>320</v>
      </c>
      <c r="B7" s="3">
        <v>3929766264</v>
      </c>
    </row>
    <row r="8" spans="1:2" x14ac:dyDescent="0.35">
      <c r="A8" s="2" t="s">
        <v>35</v>
      </c>
      <c r="B8" s="3">
        <v>17279363353</v>
      </c>
    </row>
    <row r="9" spans="1:2" x14ac:dyDescent="0.35">
      <c r="A9" s="2" t="s">
        <v>91</v>
      </c>
      <c r="B9" s="3">
        <v>5820510330</v>
      </c>
    </row>
    <row r="10" spans="1:2" x14ac:dyDescent="0.35">
      <c r="A10" s="2" t="s">
        <v>45</v>
      </c>
      <c r="B10" s="3">
        <v>9643120644</v>
      </c>
    </row>
    <row r="11" spans="1:2" x14ac:dyDescent="0.35">
      <c r="A11" s="2" t="s">
        <v>2037</v>
      </c>
      <c r="B11" s="3">
        <v>132963417</v>
      </c>
    </row>
    <row r="12" spans="1:2" x14ac:dyDescent="0.35">
      <c r="A12" s="2" t="s">
        <v>236</v>
      </c>
      <c r="B12" s="3">
        <v>5201424149</v>
      </c>
    </row>
    <row r="13" spans="1:2" x14ac:dyDescent="0.35">
      <c r="A13" s="2" t="s">
        <v>1269</v>
      </c>
      <c r="B13" s="3">
        <v>760466179</v>
      </c>
    </row>
    <row r="14" spans="1:2" x14ac:dyDescent="0.35">
      <c r="A14" s="2" t="s">
        <v>4078</v>
      </c>
      <c r="B14" s="3">
        <v>127869379</v>
      </c>
    </row>
    <row r="15" spans="1:2" x14ac:dyDescent="0.35">
      <c r="A15" s="2" t="s">
        <v>1818</v>
      </c>
      <c r="B15" s="3">
        <v>196656267</v>
      </c>
    </row>
    <row r="16" spans="1:2" x14ac:dyDescent="0.35">
      <c r="A16" s="2" t="s">
        <v>280</v>
      </c>
      <c r="B16" s="3">
        <v>96258201</v>
      </c>
    </row>
    <row r="17" spans="1:2" x14ac:dyDescent="0.35">
      <c r="A17" s="5" t="s">
        <v>7452</v>
      </c>
      <c r="B17" s="6">
        <v>117230355207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56E90-5A6D-404D-9E41-F3E1E76D70D4}">
  <dimension ref="A3:B9"/>
  <sheetViews>
    <sheetView workbookViewId="0"/>
  </sheetViews>
  <sheetFormatPr defaultRowHeight="14.5" x14ac:dyDescent="0.35"/>
  <cols>
    <col min="1" max="1" width="19.7265625" bestFit="1" customWidth="1"/>
    <col min="2" max="3" width="13.54296875" bestFit="1" customWidth="1"/>
  </cols>
  <sheetData>
    <row r="3" spans="1:2" x14ac:dyDescent="0.35">
      <c r="A3" s="4" t="s">
        <v>7453</v>
      </c>
      <c r="B3" s="4" t="s">
        <v>7455</v>
      </c>
    </row>
    <row r="4" spans="1:2" x14ac:dyDescent="0.35">
      <c r="A4" s="2" t="s">
        <v>40</v>
      </c>
      <c r="B4">
        <v>70</v>
      </c>
    </row>
    <row r="5" spans="1:2" x14ac:dyDescent="0.35">
      <c r="A5" s="2" t="s">
        <v>51</v>
      </c>
      <c r="B5">
        <v>62</v>
      </c>
    </row>
    <row r="6" spans="1:2" x14ac:dyDescent="0.35">
      <c r="A6" s="2" t="s">
        <v>29</v>
      </c>
      <c r="B6">
        <v>47</v>
      </c>
    </row>
    <row r="7" spans="1:2" x14ac:dyDescent="0.35">
      <c r="A7" s="2" t="s">
        <v>130</v>
      </c>
      <c r="B7">
        <v>38</v>
      </c>
    </row>
    <row r="8" spans="1:2" x14ac:dyDescent="0.35">
      <c r="A8" s="2" t="s">
        <v>121</v>
      </c>
      <c r="B8">
        <v>35</v>
      </c>
    </row>
    <row r="9" spans="1:2" x14ac:dyDescent="0.35">
      <c r="A9" s="5" t="s">
        <v>7452</v>
      </c>
      <c r="B9" s="4">
        <v>252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4DBFE-BB82-4F74-9880-0FB645F613A4}">
  <dimension ref="A3:B12"/>
  <sheetViews>
    <sheetView workbookViewId="0">
      <selection activeCell="E23" sqref="E23"/>
    </sheetView>
  </sheetViews>
  <sheetFormatPr defaultRowHeight="14.5" x14ac:dyDescent="0.35"/>
  <cols>
    <col min="1" max="1" width="12.36328125" bestFit="1" customWidth="1"/>
    <col min="2" max="2" width="23.6328125" bestFit="1" customWidth="1"/>
    <col min="3" max="3" width="13.54296875" bestFit="1" customWidth="1"/>
  </cols>
  <sheetData>
    <row r="3" spans="1:2" x14ac:dyDescent="0.35">
      <c r="A3" s="4" t="s">
        <v>7453</v>
      </c>
      <c r="B3" s="4" t="s">
        <v>7457</v>
      </c>
    </row>
    <row r="4" spans="1:2" x14ac:dyDescent="0.35">
      <c r="A4" s="2" t="s">
        <v>406</v>
      </c>
      <c r="B4">
        <v>30</v>
      </c>
    </row>
    <row r="5" spans="1:2" x14ac:dyDescent="0.35">
      <c r="A5" s="2" t="s">
        <v>23</v>
      </c>
      <c r="B5">
        <v>62</v>
      </c>
    </row>
    <row r="6" spans="1:2" x14ac:dyDescent="0.35">
      <c r="A6" s="2" t="s">
        <v>320</v>
      </c>
      <c r="B6">
        <v>73</v>
      </c>
    </row>
    <row r="7" spans="1:2" x14ac:dyDescent="0.35">
      <c r="A7" s="2" t="s">
        <v>236</v>
      </c>
      <c r="B7">
        <v>73</v>
      </c>
    </row>
    <row r="8" spans="1:2" x14ac:dyDescent="0.35">
      <c r="A8" s="2" t="s">
        <v>91</v>
      </c>
      <c r="B8">
        <v>86</v>
      </c>
    </row>
    <row r="9" spans="1:2" x14ac:dyDescent="0.35">
      <c r="A9" s="2" t="s">
        <v>45</v>
      </c>
      <c r="B9">
        <v>214</v>
      </c>
    </row>
    <row r="10" spans="1:2" x14ac:dyDescent="0.35">
      <c r="A10" s="2" t="s">
        <v>35</v>
      </c>
      <c r="B10">
        <v>264</v>
      </c>
    </row>
    <row r="11" spans="1:2" x14ac:dyDescent="0.35">
      <c r="A11" s="2" t="s">
        <v>66</v>
      </c>
      <c r="B11">
        <v>296</v>
      </c>
    </row>
    <row r="12" spans="1:2" x14ac:dyDescent="0.35">
      <c r="A12" s="5" t="s">
        <v>7452</v>
      </c>
      <c r="B12" s="4">
        <v>1098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DATASET</vt:lpstr>
      <vt:lpstr>TASK</vt:lpstr>
      <vt:lpstr>GENTRY BY MOVIES</vt:lpstr>
      <vt:lpstr>GENTRY BY RATING</vt:lpstr>
      <vt:lpstr>GENTRY BY WRITER</vt:lpstr>
      <vt:lpstr>GENTRY BY RUNTIME</vt:lpstr>
      <vt:lpstr>GROSS TREND REPORT</vt:lpstr>
      <vt:lpstr>TOP 5 COMPANIES</vt:lpstr>
      <vt:lpstr>GENTRE BY SENTIMENT SCORE</vt:lpstr>
      <vt:lpstr>DASHBOARD FOR ANALYSIS</vt:lpstr>
      <vt:lpstr>OBSERVATION AND RECOMMENDATION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Iyama Maureen</dc:creator>
  <cp:lastModifiedBy>Iyama Maureen</cp:lastModifiedBy>
  <dcterms:created xsi:type="dcterms:W3CDTF">2024-10-03T15:21:08Z</dcterms:created>
  <dcterms:modified xsi:type="dcterms:W3CDTF">2024-10-13T16:48:49Z</dcterms:modified>
</cp:coreProperties>
</file>