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phnso\Desktop\School\Infographic 2023\Topic 2 -Labour Force Survey Annual Report 2022\"/>
    </mc:Choice>
  </mc:AlternateContent>
  <bookViews>
    <workbookView xWindow="0" yWindow="0" windowWidth="20490" windowHeight="7800"/>
  </bookViews>
  <sheets>
    <sheet name="Labour force" sheetId="1" r:id="rId1"/>
    <sheet name="Labour Underutilzation" sheetId="3" r:id="rId2"/>
    <sheet name="Population Overview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I13" i="1"/>
  <c r="I14" i="1"/>
  <c r="I15" i="1"/>
  <c r="I16" i="1"/>
  <c r="I12" i="1"/>
  <c r="H13" i="1"/>
  <c r="H14" i="1"/>
  <c r="H15" i="1"/>
  <c r="H16" i="1"/>
  <c r="H12" i="1"/>
  <c r="G13" i="1"/>
  <c r="G14" i="1"/>
  <c r="G15" i="1"/>
  <c r="G16" i="1"/>
  <c r="G12" i="1"/>
  <c r="D40" i="1"/>
  <c r="D41" i="1"/>
  <c r="D42" i="1"/>
  <c r="D43" i="1"/>
  <c r="D44" i="1"/>
  <c r="D39" i="1"/>
  <c r="J8" i="1" l="1"/>
  <c r="J9" i="1"/>
  <c r="J5" i="1"/>
  <c r="D72" i="1"/>
  <c r="D73" i="1"/>
  <c r="D74" i="1"/>
  <c r="D75" i="1"/>
  <c r="D71" i="1"/>
  <c r="I59" i="1"/>
  <c r="I66" i="1"/>
  <c r="H64" i="1"/>
  <c r="H65" i="1"/>
  <c r="H66" i="1"/>
  <c r="H67" i="1"/>
  <c r="H68" i="1"/>
  <c r="D65" i="1"/>
  <c r="G65" i="1" s="1"/>
  <c r="D66" i="1"/>
  <c r="G66" i="1" s="1"/>
  <c r="D67" i="1"/>
  <c r="I67" i="1" s="1"/>
  <c r="D68" i="1"/>
  <c r="I68" i="1" s="1"/>
  <c r="D64" i="1"/>
  <c r="I64" i="1" s="1"/>
  <c r="H57" i="1"/>
  <c r="H58" i="1"/>
  <c r="H59" i="1"/>
  <c r="H60" i="1"/>
  <c r="H61" i="1"/>
  <c r="D58" i="1"/>
  <c r="I58" i="1" s="1"/>
  <c r="D59" i="1"/>
  <c r="G59" i="1" s="1"/>
  <c r="D60" i="1"/>
  <c r="G60" i="1" s="1"/>
  <c r="D61" i="1"/>
  <c r="I61" i="1" s="1"/>
  <c r="D57" i="1"/>
  <c r="I57" i="1" s="1"/>
  <c r="H53" i="1"/>
  <c r="H54" i="1"/>
  <c r="H51" i="1"/>
  <c r="D53" i="1"/>
  <c r="I53" i="1" s="1"/>
  <c r="D54" i="1"/>
  <c r="I54" i="1" s="1"/>
  <c r="D52" i="1"/>
  <c r="I52" i="1" s="1"/>
  <c r="D51" i="1"/>
  <c r="I51" i="1" s="1"/>
  <c r="C52" i="1"/>
  <c r="H52" i="1" s="1"/>
  <c r="I65" i="1" l="1"/>
  <c r="G64" i="1"/>
  <c r="I60" i="1"/>
  <c r="G58" i="1"/>
  <c r="G68" i="1"/>
  <c r="G57" i="1"/>
  <c r="G61" i="1"/>
  <c r="G67" i="1"/>
  <c r="G54" i="1"/>
  <c r="G53" i="1"/>
  <c r="G51" i="1"/>
  <c r="G52" i="1"/>
  <c r="D28" i="1" l="1"/>
  <c r="D27" i="1"/>
  <c r="I23" i="1"/>
  <c r="I22" i="1"/>
  <c r="I21" i="1"/>
  <c r="I20" i="1"/>
  <c r="I19" i="1"/>
  <c r="H23" i="1"/>
  <c r="H22" i="1"/>
  <c r="H21" i="1"/>
  <c r="H20" i="1"/>
  <c r="H19" i="1"/>
  <c r="D20" i="1"/>
  <c r="G20" i="1" s="1"/>
  <c r="D21" i="1"/>
  <c r="G21" i="1" s="1"/>
  <c r="D22" i="1"/>
  <c r="G22" i="1" s="1"/>
  <c r="D23" i="1"/>
  <c r="G23" i="1" s="1"/>
  <c r="D19" i="1"/>
  <c r="G19" i="1" s="1"/>
  <c r="I35" i="1"/>
  <c r="I34" i="1"/>
  <c r="I33" i="1"/>
  <c r="I32" i="1"/>
  <c r="I31" i="1"/>
  <c r="H35" i="1"/>
  <c r="H34" i="1"/>
  <c r="H33" i="1"/>
  <c r="H32" i="1"/>
  <c r="H31" i="1"/>
  <c r="G35" i="1"/>
  <c r="G34" i="1"/>
  <c r="G33" i="1"/>
  <c r="G32" i="1"/>
  <c r="G31" i="1"/>
  <c r="D35" i="1"/>
  <c r="D34" i="1"/>
  <c r="D33" i="1"/>
  <c r="D32" i="1"/>
  <c r="D31" i="1"/>
  <c r="D9" i="1"/>
  <c r="D8" i="1"/>
  <c r="C5" i="1"/>
  <c r="D16" i="1"/>
  <c r="D15" i="1"/>
  <c r="D14" i="1"/>
  <c r="D13" i="1"/>
  <c r="D12" i="1"/>
  <c r="B5" i="2" l="1"/>
  <c r="F5" i="2"/>
  <c r="E5" i="2"/>
  <c r="D5" i="2"/>
  <c r="C5" i="2"/>
  <c r="E5" i="1"/>
  <c r="F5" i="1"/>
  <c r="D5" i="1" l="1"/>
  <c r="C75" i="1"/>
  <c r="C72" i="1"/>
  <c r="C74" i="1"/>
  <c r="C71" i="1"/>
  <c r="C73" i="1"/>
</calcChain>
</file>

<file path=xl/sharedStrings.xml><?xml version="1.0" encoding="utf-8"?>
<sst xmlns="http://schemas.openxmlformats.org/spreadsheetml/2006/main" count="111" uniqueCount="78">
  <si>
    <t>Total</t>
  </si>
  <si>
    <t>Gender</t>
  </si>
  <si>
    <t>Male</t>
  </si>
  <si>
    <t>Female</t>
  </si>
  <si>
    <t>Age Group</t>
  </si>
  <si>
    <t>Primary</t>
  </si>
  <si>
    <t>Upper Secondary</t>
  </si>
  <si>
    <t>Region</t>
  </si>
  <si>
    <t>Urban</t>
  </si>
  <si>
    <t>Rural</t>
  </si>
  <si>
    <t>Disability</t>
  </si>
  <si>
    <t>Employment</t>
  </si>
  <si>
    <t>UnEmployment</t>
  </si>
  <si>
    <t>Total disable Person</t>
  </si>
  <si>
    <t>Seeing</t>
  </si>
  <si>
    <t>Hearing</t>
  </si>
  <si>
    <t>Walking</t>
  </si>
  <si>
    <t>Remembering</t>
  </si>
  <si>
    <t>Washing, Dressing</t>
  </si>
  <si>
    <t>Communicating</t>
  </si>
  <si>
    <t>Population Overview</t>
  </si>
  <si>
    <t>Population</t>
  </si>
  <si>
    <t>0-4 yrs</t>
  </si>
  <si>
    <t>5-9 yrs</t>
  </si>
  <si>
    <t>10-14 yrs</t>
  </si>
  <si>
    <t>15-19 yrs</t>
  </si>
  <si>
    <t>20-24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</si>
  <si>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</si>
  <si>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</si>
  <si>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</si>
  <si>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</si>
  <si>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</si>
  <si>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</si>
  <si>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</si>
  <si>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</si>
  <si>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</si>
  <si>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</si>
  <si>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</si>
  <si>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Unemployment Rate</t>
  </si>
  <si>
    <t>16-24 yrs</t>
  </si>
  <si>
    <t>25-34 yrs</t>
  </si>
  <si>
    <t>35-54 yrs</t>
  </si>
  <si>
    <t>55-64 yrs</t>
  </si>
  <si>
    <t>65+ yrs</t>
  </si>
  <si>
    <t>Total Population</t>
  </si>
  <si>
    <t>LFPR</t>
  </si>
  <si>
    <t>Emp- to-pop Ratio</t>
  </si>
  <si>
    <t xml:space="preserve">Labour Force Survey </t>
  </si>
  <si>
    <t>In Labour Force</t>
  </si>
  <si>
    <t>Total In LF</t>
  </si>
  <si>
    <t>outside LF</t>
  </si>
  <si>
    <t>Marital Status</t>
  </si>
  <si>
    <t>Married</t>
  </si>
  <si>
    <t>Living together</t>
  </si>
  <si>
    <t>Divorced/Separated</t>
  </si>
  <si>
    <t>Single</t>
  </si>
  <si>
    <t>Widow/widower</t>
  </si>
  <si>
    <t>None</t>
  </si>
  <si>
    <t>Lower Secondary</t>
  </si>
  <si>
    <t>University</t>
  </si>
  <si>
    <t>Education Attainment</t>
  </si>
  <si>
    <t>Internal Migrants</t>
  </si>
  <si>
    <t>International Migrants</t>
  </si>
  <si>
    <t>Total Migrants</t>
  </si>
  <si>
    <t>City of Kigali</t>
  </si>
  <si>
    <t>South province</t>
  </si>
  <si>
    <t>West province</t>
  </si>
  <si>
    <t>North Province</t>
  </si>
  <si>
    <t>East Province</t>
  </si>
  <si>
    <t>By Province</t>
  </si>
  <si>
    <t>(I just used the total for each province but the original table consist of all districts within the provice)</t>
  </si>
  <si>
    <t>Area of Residence</t>
  </si>
  <si>
    <t>Labour Underutilzation</t>
  </si>
  <si>
    <t>Unemployed</t>
  </si>
  <si>
    <t>Time-related underemployed</t>
  </si>
  <si>
    <t>Potential Labour Force</t>
  </si>
  <si>
    <t>(%)</t>
  </si>
  <si>
    <t>total in Rwanda outside Labour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</si>
</sst>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#,##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22" fillId="0" borderId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2" fillId="0" borderId="0"/>
  </cellStyleXfs>
  <cellXfs count="115">
    <xf numFmtId="0" fontId="0" fillId="0" borderId="0" xfId="0"/>
    <xf numFmtId="0" fontId="19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10" xfId="1" quotePrefix="1" applyNumberFormat="1" applyFont="1" applyBorder="1"/>
    <xf numFmtId="164" fontId="15" fillId="0" borderId="0" xfId="0" applyNumberFormat="1" applyFont="1"/>
    <xf numFmtId="164" fontId="24" fillId="0" borderId="10" xfId="1" applyNumberFormat="1" applyFont="1" applyBorder="1" applyAlignment="1">
      <alignment horizontal="right" vertical="top"/>
    </xf>
    <xf numFmtId="164" fontId="24" fillId="0" borderId="10" xfId="1" applyNumberFormat="1" applyFont="1" applyBorder="1" applyAlignment="1">
      <alignment horizontal="right" vertical="top"/>
    </xf>
    <xf numFmtId="0" fontId="19" fillId="0" borderId="0" xfId="0" applyFont="1"/>
    <xf numFmtId="164" fontId="24" fillId="0" borderId="10" xfId="1" applyNumberFormat="1" applyFont="1" applyBorder="1" applyAlignment="1">
      <alignment horizontal="right" vertical="top"/>
    </xf>
    <xf numFmtId="164" fontId="19" fillId="0" borderId="0" xfId="0" applyNumberFormat="1" applyFont="1"/>
    <xf numFmtId="0" fontId="0" fillId="0" borderId="0" xfId="0" applyFill="1"/>
    <xf numFmtId="0" fontId="25" fillId="34" borderId="10" xfId="0" applyFont="1" applyFill="1" applyBorder="1"/>
    <xf numFmtId="164" fontId="25" fillId="34" borderId="10" xfId="1" applyNumberFormat="1" applyFont="1" applyFill="1" applyBorder="1"/>
    <xf numFmtId="0" fontId="0" fillId="35" borderId="10" xfId="0" applyFill="1" applyBorder="1"/>
    <xf numFmtId="0" fontId="26" fillId="35" borderId="10" xfId="46" applyFont="1" applyFill="1" applyBorder="1" applyAlignment="1">
      <alignment horizontal="left" vertical="top" wrapText="1"/>
    </xf>
    <xf numFmtId="164" fontId="24" fillId="35" borderId="10" xfId="1" applyNumberFormat="1" applyFont="1" applyFill="1" applyBorder="1" applyAlignment="1">
      <alignment horizontal="right" vertical="top"/>
    </xf>
    <xf numFmtId="164" fontId="1" fillId="35" borderId="10" xfId="1" applyNumberFormat="1" applyFont="1" applyFill="1" applyBorder="1"/>
    <xf numFmtId="0" fontId="0" fillId="36" borderId="10" xfId="0" applyFill="1" applyBorder="1"/>
    <xf numFmtId="0" fontId="0" fillId="0" borderId="0" xfId="0" applyFill="1" applyBorder="1"/>
    <xf numFmtId="0" fontId="0" fillId="33" borderId="10" xfId="0" applyFill="1" applyBorder="1"/>
    <xf numFmtId="3" fontId="0" fillId="33" borderId="10" xfId="0" applyNumberFormat="1" applyFill="1" applyBorder="1"/>
    <xf numFmtId="0" fontId="28" fillId="33" borderId="10" xfId="0" applyFont="1" applyFill="1" applyBorder="1"/>
    <xf numFmtId="0" fontId="28" fillId="36" borderId="10" xfId="0" applyFont="1" applyFill="1" applyBorder="1"/>
    <xf numFmtId="0" fontId="28" fillId="35" borderId="10" xfId="0" applyFont="1" applyFill="1" applyBorder="1"/>
    <xf numFmtId="0" fontId="29" fillId="34" borderId="10" xfId="0" applyFont="1" applyFill="1" applyBorder="1"/>
    <xf numFmtId="0" fontId="28" fillId="0" borderId="0" xfId="0" applyFont="1"/>
    <xf numFmtId="3" fontId="19" fillId="0" borderId="0" xfId="0" applyNumberFormat="1" applyFont="1"/>
    <xf numFmtId="0" fontId="17" fillId="0" borderId="0" xfId="0" applyFont="1" applyAlignment="1"/>
    <xf numFmtId="0" fontId="18" fillId="0" borderId="0" xfId="0" applyFont="1" applyAlignment="1"/>
    <xf numFmtId="0" fontId="28" fillId="0" borderId="0" xfId="0" applyFont="1" applyAlignment="1"/>
    <xf numFmtId="0" fontId="0" fillId="38" borderId="0" xfId="0" applyFill="1"/>
    <xf numFmtId="164" fontId="24" fillId="39" borderId="10" xfId="1" applyNumberFormat="1" applyFont="1" applyFill="1" applyBorder="1" applyAlignment="1">
      <alignment horizontal="right" vertical="top"/>
    </xf>
    <xf numFmtId="164" fontId="15" fillId="34" borderId="10" xfId="1" applyNumberFormat="1" applyFont="1" applyFill="1" applyBorder="1"/>
    <xf numFmtId="166" fontId="0" fillId="36" borderId="10" xfId="0" applyNumberFormat="1" applyFill="1" applyBorder="1"/>
    <xf numFmtId="0" fontId="28" fillId="38" borderId="10" xfId="0" applyFont="1" applyFill="1" applyBorder="1"/>
    <xf numFmtId="0" fontId="0" fillId="38" borderId="10" xfId="0" applyFill="1" applyBorder="1"/>
    <xf numFmtId="164" fontId="1" fillId="38" borderId="10" xfId="1" applyNumberFormat="1" applyFont="1" applyFill="1" applyBorder="1"/>
    <xf numFmtId="166" fontId="0" fillId="38" borderId="10" xfId="0" applyNumberFormat="1" applyFill="1" applyBorder="1"/>
    <xf numFmtId="164" fontId="0" fillId="36" borderId="10" xfId="0" applyNumberFormat="1" applyFill="1" applyBorder="1"/>
    <xf numFmtId="0" fontId="0" fillId="39" borderId="10" xfId="0" applyFill="1" applyBorder="1"/>
    <xf numFmtId="164" fontId="1" fillId="39" borderId="10" xfId="1" applyNumberFormat="1" applyFont="1" applyFill="1" applyBorder="1"/>
    <xf numFmtId="0" fontId="25" fillId="34" borderId="11" xfId="0" applyFont="1" applyFill="1" applyBorder="1"/>
    <xf numFmtId="0" fontId="0" fillId="35" borderId="11" xfId="0" applyFill="1" applyBorder="1"/>
    <xf numFmtId="0" fontId="0" fillId="36" borderId="11" xfId="0" applyFill="1" applyBorder="1"/>
    <xf numFmtId="166" fontId="0" fillId="36" borderId="11" xfId="0" applyNumberFormat="1" applyFill="1" applyBorder="1"/>
    <xf numFmtId="0" fontId="0" fillId="33" borderId="11" xfId="0" applyFill="1" applyBorder="1"/>
    <xf numFmtId="0" fontId="0" fillId="38" borderId="11" xfId="0" applyFill="1" applyBorder="1"/>
    <xf numFmtId="166" fontId="0" fillId="38" borderId="11" xfId="0" applyNumberFormat="1" applyFill="1" applyBorder="1"/>
    <xf numFmtId="0" fontId="28" fillId="39" borderId="10" xfId="0" applyFont="1" applyFill="1" applyBorder="1"/>
    <xf numFmtId="0" fontId="0" fillId="36" borderId="12" xfId="0" applyFill="1" applyBorder="1"/>
    <xf numFmtId="164" fontId="0" fillId="36" borderId="0" xfId="0" applyNumberFormat="1" applyFill="1" applyBorder="1"/>
    <xf numFmtId="166" fontId="0" fillId="36" borderId="0" xfId="0" applyNumberFormat="1" applyFill="1" applyBorder="1"/>
    <xf numFmtId="164" fontId="25" fillId="40" borderId="10" xfId="1" applyNumberFormat="1" applyFont="1" applyFill="1" applyBorder="1" applyAlignment="1">
      <alignment horizontal="right" vertical="top"/>
    </xf>
    <xf numFmtId="165" fontId="25" fillId="40" borderId="10" xfId="1" applyNumberFormat="1" applyFont="1" applyFill="1" applyBorder="1" applyAlignment="1">
      <alignment horizontal="right" vertical="top"/>
    </xf>
    <xf numFmtId="0" fontId="25" fillId="40" borderId="10" xfId="0" applyFont="1" applyFill="1" applyBorder="1"/>
    <xf numFmtId="0" fontId="25" fillId="40" borderId="10" xfId="1" applyNumberFormat="1" applyFont="1" applyFill="1" applyBorder="1" applyAlignment="1">
      <alignment horizontal="right" vertical="top"/>
    </xf>
    <xf numFmtId="0" fontId="29" fillId="40" borderId="10" xfId="0" applyFont="1" applyFill="1" applyBorder="1"/>
    <xf numFmtId="164" fontId="24" fillId="36" borderId="10" xfId="1" applyNumberFormat="1" applyFont="1" applyFill="1" applyBorder="1" applyAlignment="1">
      <alignment horizontal="right" vertical="top"/>
    </xf>
    <xf numFmtId="164" fontId="24" fillId="36" borderId="0" xfId="1" applyNumberFormat="1" applyFont="1" applyFill="1" applyBorder="1" applyAlignment="1">
      <alignment horizontal="right" vertical="top"/>
    </xf>
    <xf numFmtId="164" fontId="15" fillId="33" borderId="10" xfId="1" applyNumberFormat="1" applyFont="1" applyFill="1" applyBorder="1"/>
    <xf numFmtId="0" fontId="28" fillId="41" borderId="0" xfId="0" applyFont="1" applyFill="1" applyAlignment="1"/>
    <xf numFmtId="164" fontId="19" fillId="41" borderId="0" xfId="0" applyNumberFormat="1" applyFont="1" applyFill="1"/>
    <xf numFmtId="0" fontId="27" fillId="41" borderId="10" xfId="0" applyFont="1" applyFill="1" applyBorder="1"/>
    <xf numFmtId="164" fontId="31" fillId="41" borderId="10" xfId="1" applyNumberFormat="1" applyFont="1" applyFill="1" applyBorder="1" applyAlignment="1">
      <alignment horizontal="right" vertical="top"/>
    </xf>
    <xf numFmtId="0" fontId="19" fillId="41" borderId="0" xfId="0" applyFont="1" applyFill="1"/>
    <xf numFmtId="0" fontId="19" fillId="41" borderId="10" xfId="0" applyFont="1" applyFill="1" applyBorder="1"/>
    <xf numFmtId="164" fontId="24" fillId="41" borderId="10" xfId="1" applyNumberFormat="1" applyFont="1" applyFill="1" applyBorder="1" applyAlignment="1">
      <alignment horizontal="right" vertical="top"/>
    </xf>
    <xf numFmtId="164" fontId="24" fillId="41" borderId="0" xfId="1" applyNumberFormat="1" applyFont="1" applyFill="1" applyBorder="1" applyAlignment="1">
      <alignment horizontal="right" vertical="top"/>
    </xf>
    <xf numFmtId="0" fontId="0" fillId="41" borderId="0" xfId="0" applyFill="1" applyBorder="1"/>
    <xf numFmtId="0" fontId="0" fillId="41" borderId="0" xfId="0" applyFill="1"/>
    <xf numFmtId="3" fontId="0" fillId="41" borderId="10" xfId="0" applyNumberFormat="1" applyFill="1" applyBorder="1"/>
    <xf numFmtId="0" fontId="25" fillId="41" borderId="10" xfId="0" applyFont="1" applyFill="1" applyBorder="1"/>
    <xf numFmtId="0" fontId="28" fillId="42" borderId="10" xfId="0" applyFont="1" applyFill="1" applyBorder="1"/>
    <xf numFmtId="0" fontId="28" fillId="44" borderId="10" xfId="0" applyFont="1" applyFill="1" applyBorder="1"/>
    <xf numFmtId="0" fontId="0" fillId="44" borderId="10" xfId="0" applyFill="1" applyBorder="1"/>
    <xf numFmtId="3" fontId="0" fillId="44" borderId="10" xfId="0" applyNumberFormat="1" applyFill="1" applyBorder="1"/>
    <xf numFmtId="166" fontId="0" fillId="44" borderId="10" xfId="45" applyNumberFormat="1" applyFont="1" applyFill="1" applyBorder="1"/>
    <xf numFmtId="166" fontId="0" fillId="44" borderId="10" xfId="0" applyNumberFormat="1" applyFill="1" applyBorder="1"/>
    <xf numFmtId="0" fontId="19" fillId="44" borderId="10" xfId="0" applyFont="1" applyFill="1" applyBorder="1"/>
    <xf numFmtId="164" fontId="24" fillId="44" borderId="10" xfId="1" applyNumberFormat="1" applyFont="1" applyFill="1" applyBorder="1" applyAlignment="1">
      <alignment horizontal="right" vertical="top"/>
    </xf>
    <xf numFmtId="164" fontId="0" fillId="44" borderId="10" xfId="0" applyNumberFormat="1" applyFill="1" applyBorder="1"/>
    <xf numFmtId="0" fontId="0" fillId="42" borderId="10" xfId="0" applyFont="1" applyFill="1" applyBorder="1"/>
    <xf numFmtId="164" fontId="0" fillId="42" borderId="10" xfId="0" applyNumberFormat="1" applyFont="1" applyFill="1" applyBorder="1"/>
    <xf numFmtId="3" fontId="0" fillId="42" borderId="10" xfId="0" applyNumberFormat="1" applyFont="1" applyFill="1" applyBorder="1"/>
    <xf numFmtId="164" fontId="1" fillId="42" borderId="10" xfId="1" applyNumberFormat="1" applyFont="1" applyFill="1" applyBorder="1"/>
    <xf numFmtId="167" fontId="0" fillId="42" borderId="10" xfId="0" applyNumberFormat="1" applyFont="1" applyFill="1" applyBorder="1"/>
    <xf numFmtId="164" fontId="0" fillId="39" borderId="10" xfId="0" applyNumberFormat="1" applyFill="1" applyBorder="1"/>
    <xf numFmtId="3" fontId="25" fillId="41" borderId="10" xfId="0" applyNumberFormat="1" applyFont="1" applyFill="1" applyBorder="1"/>
    <xf numFmtId="164" fontId="0" fillId="40" borderId="10" xfId="0" applyNumberFormat="1" applyFill="1" applyBorder="1"/>
    <xf numFmtId="164" fontId="15" fillId="39" borderId="10" xfId="0" applyNumberFormat="1" applyFont="1" applyFill="1" applyBorder="1"/>
    <xf numFmtId="3" fontId="0" fillId="39" borderId="10" xfId="0" applyNumberFormat="1" applyFill="1" applyBorder="1"/>
    <xf numFmtId="0" fontId="15" fillId="0" borderId="10" xfId="0" applyFont="1" applyFill="1" applyBorder="1"/>
    <xf numFmtId="3" fontId="15" fillId="0" borderId="10" xfId="0" applyNumberFormat="1" applyFont="1" applyFill="1" applyBorder="1"/>
    <xf numFmtId="165" fontId="32" fillId="0" borderId="10" xfId="1" applyNumberFormat="1" applyFont="1" applyFill="1" applyBorder="1" applyAlignment="1">
      <alignment horizontal="right" vertical="top"/>
    </xf>
    <xf numFmtId="0" fontId="0" fillId="41" borderId="10" xfId="0" applyFill="1" applyBorder="1"/>
    <xf numFmtId="164" fontId="25" fillId="41" borderId="10" xfId="1" applyNumberFormat="1" applyFont="1" applyFill="1" applyBorder="1" applyAlignment="1">
      <alignment horizontal="right" vertical="top"/>
    </xf>
    <xf numFmtId="166" fontId="0" fillId="35" borderId="10" xfId="45" applyNumberFormat="1" applyFont="1" applyFill="1" applyBorder="1"/>
    <xf numFmtId="166" fontId="25" fillId="35" borderId="10" xfId="45" applyNumberFormat="1" applyFont="1" applyFill="1" applyBorder="1"/>
    <xf numFmtId="166" fontId="0" fillId="35" borderId="11" xfId="45" applyNumberFormat="1" applyFont="1" applyFill="1" applyBorder="1"/>
    <xf numFmtId="0" fontId="33" fillId="0" borderId="0" xfId="0" applyFont="1"/>
    <xf numFmtId="164" fontId="1" fillId="42" borderId="11" xfId="1" applyNumberFormat="1" applyFont="1" applyFill="1" applyBorder="1"/>
    <xf numFmtId="0" fontId="0" fillId="42" borderId="10" xfId="0" applyFill="1" applyBorder="1"/>
    <xf numFmtId="166" fontId="0" fillId="42" borderId="12" xfId="0" applyNumberFormat="1" applyFill="1" applyBorder="1"/>
    <xf numFmtId="166" fontId="0" fillId="42" borderId="10" xfId="0" applyNumberFormat="1" applyFont="1" applyFill="1" applyBorder="1"/>
    <xf numFmtId="0" fontId="17" fillId="0" borderId="0" xfId="0" applyFont="1" applyAlignment="1">
      <alignment horizontal="center"/>
    </xf>
    <xf numFmtId="0" fontId="30" fillId="37" borderId="0" xfId="0" applyFont="1" applyFill="1" applyAlignment="1">
      <alignment horizontal="center"/>
    </xf>
    <xf numFmtId="0" fontId="0" fillId="4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20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166" fontId="15" fillId="0" borderId="0" xfId="0" applyNumberFormat="1" applyFont="1"/>
    <xf numFmtId="0" fontId="15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_Table 12" xfId="46"/>
    <cellStyle name="Note" xfId="15" builtinId="10" customBuiltin="1"/>
    <cellStyle name="Output" xfId="10" builtinId="21" customBuiltin="1"/>
    <cellStyle name="Percent" xfId="45" builtinId="5"/>
    <cellStyle name="Title 2" xfId="44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phnso/AppData/Roaming/Microsoft/Excel/RLFS%20Tables_%20Annual_202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Tables"/>
      <sheetName val="Table 1"/>
      <sheetName val="Table 2-3"/>
      <sheetName val="Table 4-5"/>
      <sheetName val="Table 6-7"/>
      <sheetName val="Table 8"/>
      <sheetName val="Table 9-10"/>
      <sheetName val="Table 11"/>
      <sheetName val="Table 12"/>
      <sheetName val="Table 13-14"/>
      <sheetName val="Table 15-16 "/>
      <sheetName val="Table 17-18"/>
      <sheetName val="Table 19 "/>
      <sheetName val="Table 20"/>
      <sheetName val="Table 21"/>
      <sheetName val="Table 22-23-24"/>
      <sheetName val="Table 25"/>
      <sheetName val="Table 26"/>
      <sheetName val="Table 27"/>
      <sheetName val="Table 28"/>
      <sheetName val="Table 29"/>
      <sheetName val="Table 30"/>
      <sheetName val="Table 31-32"/>
      <sheetName val="Table 33"/>
      <sheetName val="Table 34"/>
      <sheetName val="Table 35-36"/>
      <sheetName val="Table 37 "/>
      <sheetName val="Table 38-39"/>
      <sheetName val="Table 40-41"/>
      <sheetName val="Table 42-43"/>
      <sheetName val="Table 44-45-46"/>
      <sheetName val="Table 47"/>
      <sheetName val="Table 48-49"/>
      <sheetName val="Table 50"/>
      <sheetName val="Table 51"/>
      <sheetName val="Table 52"/>
      <sheetName val="Table 53"/>
      <sheetName val="Table 54"/>
      <sheetName val="Table 55"/>
      <sheetName val="Table 56"/>
      <sheetName val="Table 57"/>
      <sheetName val="Table 58"/>
      <sheetName val="Table 5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H7">
            <v>45.059991807304677</v>
          </cell>
          <cell r="I7">
            <v>18.363182068600576</v>
          </cell>
        </row>
        <row r="8">
          <cell r="H8">
            <v>44.023824978045894</v>
          </cell>
          <cell r="I8">
            <v>19.690806666406637</v>
          </cell>
        </row>
        <row r="9">
          <cell r="H9">
            <v>29.419923035548777</v>
          </cell>
          <cell r="I9">
            <v>23.814866273011461</v>
          </cell>
        </row>
        <row r="10">
          <cell r="H10">
            <v>45.808967144461633</v>
          </cell>
          <cell r="I10">
            <v>32.427260526434083</v>
          </cell>
        </row>
        <row r="11">
          <cell r="H11">
            <v>74.441444923623806</v>
          </cell>
          <cell r="I11">
            <v>17.308563507894114</v>
          </cell>
        </row>
        <row r="20">
          <cell r="G20">
            <v>60.983473036471025</v>
          </cell>
          <cell r="H20">
            <v>50.667157960608655</v>
          </cell>
          <cell r="I20">
            <v>16.916575200124669</v>
          </cell>
        </row>
        <row r="21">
          <cell r="G21">
            <v>72.53443248389955</v>
          </cell>
          <cell r="H21">
            <v>58.082046178870392</v>
          </cell>
          <cell r="I21">
            <v>19.924863006596421</v>
          </cell>
        </row>
        <row r="22">
          <cell r="G22">
            <v>72.679074923485985</v>
          </cell>
          <cell r="H22">
            <v>59.088900849084645</v>
          </cell>
          <cell r="I22">
            <v>18.698881471329411</v>
          </cell>
        </row>
        <row r="23">
          <cell r="G23">
            <v>47.97982395071886</v>
          </cell>
          <cell r="H23">
            <v>35.461628323998184</v>
          </cell>
          <cell r="I23">
            <v>26.090540973177372</v>
          </cell>
        </row>
        <row r="24">
          <cell r="G24">
            <v>30.860872863637752</v>
          </cell>
          <cell r="H24">
            <v>25.865376145370611</v>
          </cell>
          <cell r="I24">
            <v>16.187153034654305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abSelected="1" workbookViewId="0">
      <selection activeCell="I5" sqref="I5"/>
    </sheetView>
  </sheetViews>
  <sheetFormatPr defaultRowHeight="15" x14ac:dyDescent="0.25"/>
  <cols>
    <col min="2" max="2" width="26" customWidth="1"/>
    <col min="3" max="3" width="20.28515625" customWidth="1"/>
    <col min="4" max="4" width="19.28515625" customWidth="1"/>
    <col min="5" max="5" width="16.5703125" customWidth="1"/>
    <col min="6" max="6" width="20.28515625" customWidth="1"/>
    <col min="7" max="7" width="10.140625" customWidth="1"/>
    <col min="8" max="8" width="22.7109375" customWidth="1"/>
    <col min="9" max="9" width="26.140625" customWidth="1"/>
    <col min="10" max="10" width="15.42578125" customWidth="1"/>
  </cols>
  <sheetData>
    <row r="1" spans="2:12" ht="33.75" x14ac:dyDescent="0.5">
      <c r="B1" s="105" t="s">
        <v>47</v>
      </c>
      <c r="C1" s="105"/>
      <c r="D1" s="105"/>
      <c r="E1" s="105"/>
      <c r="F1" s="105"/>
      <c r="G1" s="105"/>
      <c r="H1" s="105"/>
      <c r="I1" s="105"/>
      <c r="J1" s="28"/>
      <c r="K1" s="28"/>
      <c r="L1" s="28"/>
    </row>
    <row r="3" spans="2:12" ht="21" x14ac:dyDescent="0.35">
      <c r="C3" s="31"/>
      <c r="D3" s="106" t="s">
        <v>48</v>
      </c>
      <c r="E3" s="106"/>
      <c r="F3" s="106"/>
      <c r="G3" s="106"/>
      <c r="H3" s="106"/>
      <c r="I3" s="106"/>
      <c r="J3" s="49" t="s">
        <v>50</v>
      </c>
    </row>
    <row r="4" spans="2:12" ht="21" x14ac:dyDescent="0.35">
      <c r="B4" s="29"/>
      <c r="C4" s="61" t="s">
        <v>44</v>
      </c>
      <c r="D4" s="30" t="s">
        <v>49</v>
      </c>
      <c r="E4" s="26" t="s">
        <v>11</v>
      </c>
      <c r="F4" s="26" t="s">
        <v>12</v>
      </c>
      <c r="G4" s="26" t="s">
        <v>45</v>
      </c>
      <c r="H4" s="26" t="s">
        <v>46</v>
      </c>
      <c r="I4" s="26" t="s">
        <v>38</v>
      </c>
      <c r="J4" s="40"/>
    </row>
    <row r="5" spans="2:12" ht="15.75" x14ac:dyDescent="0.25">
      <c r="B5" s="1" t="s">
        <v>0</v>
      </c>
      <c r="C5" s="62">
        <f>SUM(C12:C16)</f>
        <v>7963587</v>
      </c>
      <c r="D5" s="27">
        <f>SUM(E5:F5)</f>
        <v>4463296</v>
      </c>
      <c r="E5" s="27">
        <f>SUM(E8:E9)</f>
        <v>3546352</v>
      </c>
      <c r="F5" s="10">
        <f>SUM(F8:F9)</f>
        <v>916944</v>
      </c>
      <c r="G5" s="113">
        <v>56</v>
      </c>
      <c r="H5" s="114">
        <v>44.5</v>
      </c>
      <c r="I5" s="114">
        <v>20.5</v>
      </c>
      <c r="J5" s="90">
        <f>C5-D5</f>
        <v>3500291</v>
      </c>
    </row>
    <row r="6" spans="2:12" ht="15.75" x14ac:dyDescent="0.25">
      <c r="B6" s="8"/>
      <c r="C6" s="62"/>
      <c r="D6" s="2"/>
      <c r="E6" s="2"/>
      <c r="F6" s="3"/>
      <c r="J6" s="87"/>
    </row>
    <row r="7" spans="2:12" s="11" customFormat="1" ht="18.75" x14ac:dyDescent="0.3">
      <c r="B7" s="25" t="s">
        <v>1</v>
      </c>
      <c r="C7" s="63"/>
      <c r="D7" s="12"/>
      <c r="E7" s="12"/>
      <c r="F7" s="12"/>
      <c r="G7" s="12"/>
      <c r="H7" s="12"/>
      <c r="I7" s="42"/>
      <c r="J7" s="87"/>
    </row>
    <row r="8" spans="2:12" s="11" customFormat="1" x14ac:dyDescent="0.25">
      <c r="B8" s="12" t="s">
        <v>2</v>
      </c>
      <c r="C8" s="64">
        <v>3753868</v>
      </c>
      <c r="D8" s="33">
        <f>E8+F8</f>
        <v>2407448</v>
      </c>
      <c r="E8" s="13">
        <v>1977704</v>
      </c>
      <c r="F8" s="13">
        <v>429744</v>
      </c>
      <c r="G8" s="12">
        <v>64.099999999999994</v>
      </c>
      <c r="H8" s="12">
        <v>52.7</v>
      </c>
      <c r="I8" s="42">
        <v>17.899999999999999</v>
      </c>
      <c r="J8" s="87">
        <f t="shared" ref="J8:J9" si="0">C8-D8</f>
        <v>1346420</v>
      </c>
    </row>
    <row r="9" spans="2:12" s="11" customFormat="1" x14ac:dyDescent="0.25">
      <c r="B9" s="12" t="s">
        <v>3</v>
      </c>
      <c r="C9" s="64">
        <v>4209718</v>
      </c>
      <c r="D9" s="33">
        <f t="shared" ref="D9" si="1">E9+F9</f>
        <v>2055848</v>
      </c>
      <c r="E9" s="13">
        <v>1568648</v>
      </c>
      <c r="F9" s="13">
        <v>487200</v>
      </c>
      <c r="G9" s="12">
        <v>48.8</v>
      </c>
      <c r="H9" s="12">
        <v>37.299999999999997</v>
      </c>
      <c r="I9" s="42">
        <v>23.7</v>
      </c>
      <c r="J9" s="87">
        <f t="shared" si="0"/>
        <v>2153870</v>
      </c>
    </row>
    <row r="10" spans="2:12" ht="15.75" x14ac:dyDescent="0.25">
      <c r="B10" s="8" t="s">
        <v>0</v>
      </c>
      <c r="C10" s="65"/>
      <c r="J10" s="40"/>
    </row>
    <row r="11" spans="2:12" ht="18.75" x14ac:dyDescent="0.3">
      <c r="B11" s="24" t="s">
        <v>4</v>
      </c>
      <c r="C11" s="66"/>
      <c r="D11" s="14"/>
      <c r="E11" s="14"/>
      <c r="F11" s="14"/>
      <c r="G11" s="14"/>
      <c r="H11" s="14"/>
      <c r="I11" s="43"/>
      <c r="J11" s="40"/>
    </row>
    <row r="12" spans="2:12" x14ac:dyDescent="0.25">
      <c r="B12" s="15" t="s">
        <v>39</v>
      </c>
      <c r="C12" s="67">
        <v>2487137</v>
      </c>
      <c r="D12" s="17">
        <f>E12+F12</f>
        <v>1025522</v>
      </c>
      <c r="E12" s="16">
        <v>743524</v>
      </c>
      <c r="F12" s="16">
        <v>281998</v>
      </c>
      <c r="G12" s="97">
        <f>+D12/C12*100</f>
        <v>41.233032197261352</v>
      </c>
      <c r="H12" s="98">
        <f>+E12/C12*100</f>
        <v>29.894774594242296</v>
      </c>
      <c r="I12" s="99">
        <f>+F12/D12*100</f>
        <v>27.49799614245233</v>
      </c>
      <c r="J12" s="32">
        <v>1461614</v>
      </c>
    </row>
    <row r="13" spans="2:12" x14ac:dyDescent="0.25">
      <c r="B13" s="15" t="s">
        <v>40</v>
      </c>
      <c r="C13" s="67">
        <v>1757416</v>
      </c>
      <c r="D13" s="17">
        <f>E13+F13</f>
        <v>1335525</v>
      </c>
      <c r="E13" s="16">
        <v>1048176</v>
      </c>
      <c r="F13" s="16">
        <v>287349</v>
      </c>
      <c r="G13" s="97">
        <f t="shared" ref="G13:G16" si="2">+D13/C13*100</f>
        <v>75.993674804371864</v>
      </c>
      <c r="H13" s="98">
        <f t="shared" ref="H13:H16" si="3">+E13/C13*100</f>
        <v>59.64302134497467</v>
      </c>
      <c r="I13" s="99">
        <f t="shared" ref="I13:I16" si="4">+F13/D13*100</f>
        <v>21.515808389959005</v>
      </c>
      <c r="J13" s="32">
        <v>421891</v>
      </c>
    </row>
    <row r="14" spans="2:12" x14ac:dyDescent="0.25">
      <c r="B14" s="15" t="s">
        <v>41</v>
      </c>
      <c r="C14" s="67">
        <v>2438809</v>
      </c>
      <c r="D14" s="17">
        <f>E14+F14</f>
        <v>1727865</v>
      </c>
      <c r="E14" s="16">
        <v>1435459</v>
      </c>
      <c r="F14" s="16">
        <v>292406</v>
      </c>
      <c r="G14" s="97">
        <f t="shared" si="2"/>
        <v>70.848721650608965</v>
      </c>
      <c r="H14" s="98">
        <f t="shared" si="3"/>
        <v>58.859016839777127</v>
      </c>
      <c r="I14" s="99">
        <f t="shared" si="4"/>
        <v>16.92296562520799</v>
      </c>
      <c r="J14" s="32">
        <v>710943</v>
      </c>
    </row>
    <row r="15" spans="2:12" x14ac:dyDescent="0.25">
      <c r="B15" s="15" t="s">
        <v>42</v>
      </c>
      <c r="C15" s="67">
        <v>677280</v>
      </c>
      <c r="D15" s="17">
        <f>E15+F15</f>
        <v>294712</v>
      </c>
      <c r="E15" s="16">
        <v>248817</v>
      </c>
      <c r="F15" s="16">
        <v>45895</v>
      </c>
      <c r="G15" s="97">
        <f t="shared" si="2"/>
        <v>43.514056224899598</v>
      </c>
      <c r="H15" s="98">
        <f t="shared" si="3"/>
        <v>36.737686038270731</v>
      </c>
      <c r="I15" s="99">
        <f t="shared" si="4"/>
        <v>15.572830424278617</v>
      </c>
      <c r="J15" s="32">
        <v>382567</v>
      </c>
    </row>
    <row r="16" spans="2:12" x14ac:dyDescent="0.25">
      <c r="B16" s="15" t="s">
        <v>43</v>
      </c>
      <c r="C16" s="67">
        <v>602945</v>
      </c>
      <c r="D16" s="17">
        <f>E16+F16</f>
        <v>79672</v>
      </c>
      <c r="E16" s="16">
        <v>70376</v>
      </c>
      <c r="F16" s="16">
        <v>9296</v>
      </c>
      <c r="G16" s="97">
        <f t="shared" si="2"/>
        <v>13.213808888041198</v>
      </c>
      <c r="H16" s="98">
        <f t="shared" si="3"/>
        <v>11.672043055336722</v>
      </c>
      <c r="I16" s="99">
        <f t="shared" si="4"/>
        <v>11.667838136359073</v>
      </c>
      <c r="J16" s="32">
        <v>523273</v>
      </c>
    </row>
    <row r="17" spans="2:10" ht="15.75" x14ac:dyDescent="0.25">
      <c r="B17" s="8" t="s">
        <v>0</v>
      </c>
      <c r="C17" s="65"/>
      <c r="J17" s="40"/>
    </row>
    <row r="18" spans="2:10" ht="18.75" x14ac:dyDescent="0.3">
      <c r="B18" s="23" t="s">
        <v>60</v>
      </c>
      <c r="C18" s="66"/>
      <c r="D18" s="18"/>
      <c r="E18" s="18"/>
      <c r="F18" s="18"/>
      <c r="G18" s="18"/>
      <c r="H18" s="18"/>
      <c r="I18" s="44"/>
      <c r="J18" s="95"/>
    </row>
    <row r="19" spans="2:10" x14ac:dyDescent="0.25">
      <c r="B19" s="18" t="s">
        <v>57</v>
      </c>
      <c r="C19" s="67">
        <v>3581239</v>
      </c>
      <c r="D19" s="39">
        <f>E19+F19</f>
        <v>1976689</v>
      </c>
      <c r="E19" s="58">
        <v>1613706</v>
      </c>
      <c r="F19" s="58">
        <v>362983</v>
      </c>
      <c r="G19" s="34">
        <f>D19/C19*100</f>
        <v>55.19567389945211</v>
      </c>
      <c r="H19" s="34">
        <f>'[1]Table 13-14'!$H$7</f>
        <v>45.059991807304677</v>
      </c>
      <c r="I19" s="45">
        <f>'[1]Table 13-14'!$I$7</f>
        <v>18.363182068600576</v>
      </c>
      <c r="J19" s="67">
        <v>1604550</v>
      </c>
    </row>
    <row r="20" spans="2:10" x14ac:dyDescent="0.25">
      <c r="B20" s="18" t="s">
        <v>5</v>
      </c>
      <c r="C20" s="67">
        <v>2619100</v>
      </c>
      <c r="D20" s="39">
        <f t="shared" ref="D20:D23" si="5">E20+F20</f>
        <v>1435736</v>
      </c>
      <c r="E20" s="58">
        <v>1153028</v>
      </c>
      <c r="F20" s="58">
        <v>282708</v>
      </c>
      <c r="G20" s="34">
        <f t="shared" ref="G20:G23" si="6">D20/C20*100</f>
        <v>54.817914550799898</v>
      </c>
      <c r="H20" s="34">
        <f>'[1]Table 13-14'!$H$8</f>
        <v>44.023824978045894</v>
      </c>
      <c r="I20" s="45">
        <f>'[1]Table 13-14'!$I$8</f>
        <v>19.690806666406637</v>
      </c>
      <c r="J20" s="67">
        <v>1183364</v>
      </c>
    </row>
    <row r="21" spans="2:10" x14ac:dyDescent="0.25">
      <c r="B21" s="18" t="s">
        <v>58</v>
      </c>
      <c r="C21" s="67">
        <v>745539</v>
      </c>
      <c r="D21" s="39">
        <f t="shared" si="5"/>
        <v>287900</v>
      </c>
      <c r="E21" s="58">
        <v>219337</v>
      </c>
      <c r="F21" s="58">
        <v>68563</v>
      </c>
      <c r="G21" s="34">
        <f t="shared" si="6"/>
        <v>38.61635675665525</v>
      </c>
      <c r="H21" s="34">
        <f>'[1]Table 13-14'!$H$9</f>
        <v>29.419923035548777</v>
      </c>
      <c r="I21" s="45">
        <f>'[1]Table 13-14'!$I$9</f>
        <v>23.814866273011461</v>
      </c>
      <c r="J21" s="67">
        <v>457638</v>
      </c>
    </row>
    <row r="22" spans="2:10" x14ac:dyDescent="0.25">
      <c r="B22" s="18" t="s">
        <v>6</v>
      </c>
      <c r="C22" s="67">
        <v>689138</v>
      </c>
      <c r="D22" s="39">
        <f t="shared" si="5"/>
        <v>467181</v>
      </c>
      <c r="E22" s="58">
        <v>315687</v>
      </c>
      <c r="F22" s="58">
        <v>151494</v>
      </c>
      <c r="G22" s="34">
        <f t="shared" si="6"/>
        <v>67.792082282503657</v>
      </c>
      <c r="H22" s="34">
        <f>'[1]Table 13-14'!$H$10</f>
        <v>45.808967144461633</v>
      </c>
      <c r="I22" s="45">
        <f>'[1]Table 13-14'!$I$10</f>
        <v>32.427260526434083</v>
      </c>
      <c r="J22" s="67">
        <v>221957</v>
      </c>
    </row>
    <row r="23" spans="2:10" x14ac:dyDescent="0.25">
      <c r="B23" s="18" t="s">
        <v>59</v>
      </c>
      <c r="C23" s="67">
        <v>328571</v>
      </c>
      <c r="D23" s="39">
        <f t="shared" si="5"/>
        <v>295790</v>
      </c>
      <c r="E23" s="58">
        <v>244593</v>
      </c>
      <c r="F23" s="58">
        <v>51197</v>
      </c>
      <c r="G23" s="34">
        <f t="shared" si="6"/>
        <v>90.023160899775093</v>
      </c>
      <c r="H23" s="34">
        <f>'[1]Table 13-14'!$H$11</f>
        <v>74.441444923623806</v>
      </c>
      <c r="I23" s="45">
        <f>'[1]Table 13-14'!$I$11</f>
        <v>17.308563507894114</v>
      </c>
      <c r="J23" s="67">
        <v>32781</v>
      </c>
    </row>
    <row r="24" spans="2:10" x14ac:dyDescent="0.25">
      <c r="B24" s="50"/>
      <c r="C24" s="68"/>
      <c r="D24" s="51"/>
      <c r="E24" s="59"/>
      <c r="F24" s="59"/>
      <c r="G24" s="52"/>
      <c r="H24" s="52"/>
      <c r="I24" s="52"/>
      <c r="J24" s="40"/>
    </row>
    <row r="25" spans="2:10" s="11" customFormat="1" ht="15.75" x14ac:dyDescent="0.25">
      <c r="B25" s="8" t="s">
        <v>0</v>
      </c>
      <c r="C25" s="69"/>
      <c r="D25" s="19"/>
      <c r="E25" s="19"/>
      <c r="F25" s="19"/>
      <c r="G25" s="19"/>
      <c r="H25" s="19"/>
      <c r="I25" s="19"/>
      <c r="J25" s="40"/>
    </row>
    <row r="26" spans="2:10" ht="18.75" x14ac:dyDescent="0.3">
      <c r="B26" s="22" t="s">
        <v>71</v>
      </c>
      <c r="C26" s="66"/>
      <c r="D26" s="20"/>
      <c r="E26" s="20"/>
      <c r="F26" s="20"/>
      <c r="G26" s="20"/>
      <c r="H26" s="20"/>
      <c r="I26" s="46"/>
      <c r="J26" s="40"/>
    </row>
    <row r="27" spans="2:10" x14ac:dyDescent="0.25">
      <c r="B27" s="20" t="s">
        <v>8</v>
      </c>
      <c r="C27" s="64">
        <v>1637017</v>
      </c>
      <c r="D27" s="60">
        <f t="shared" ref="D27:D28" si="7">E27+F27</f>
        <v>1069125</v>
      </c>
      <c r="E27" s="21">
        <v>851356</v>
      </c>
      <c r="F27" s="21">
        <v>217769</v>
      </c>
      <c r="G27" s="20">
        <v>65.3</v>
      </c>
      <c r="H27" s="20">
        <v>52</v>
      </c>
      <c r="I27" s="46">
        <v>20.399999999999999</v>
      </c>
      <c r="J27" s="91">
        <v>567892</v>
      </c>
    </row>
    <row r="28" spans="2:10" x14ac:dyDescent="0.25">
      <c r="B28" s="20" t="s">
        <v>9</v>
      </c>
      <c r="C28" s="64">
        <v>6326569</v>
      </c>
      <c r="D28" s="60">
        <f t="shared" si="7"/>
        <v>3394171</v>
      </c>
      <c r="E28" s="21">
        <v>2694996</v>
      </c>
      <c r="F28" s="21">
        <v>699175</v>
      </c>
      <c r="G28" s="20">
        <v>53.6</v>
      </c>
      <c r="H28" s="20">
        <v>42.6</v>
      </c>
      <c r="I28" s="46">
        <v>20.6</v>
      </c>
      <c r="J28" s="91">
        <v>2932398</v>
      </c>
    </row>
    <row r="29" spans="2:10" ht="15.75" x14ac:dyDescent="0.25">
      <c r="B29" s="8" t="s">
        <v>0</v>
      </c>
      <c r="C29" s="70"/>
      <c r="J29" s="40"/>
    </row>
    <row r="30" spans="2:10" ht="18.75" x14ac:dyDescent="0.3">
      <c r="B30" s="35" t="s">
        <v>51</v>
      </c>
      <c r="C30" s="66"/>
      <c r="D30" s="36"/>
      <c r="E30" s="36"/>
      <c r="F30" s="36"/>
      <c r="G30" s="36"/>
      <c r="H30" s="36"/>
      <c r="I30" s="47"/>
      <c r="J30" s="40"/>
    </row>
    <row r="31" spans="2:10" x14ac:dyDescent="0.25">
      <c r="B31" s="36" t="s">
        <v>52</v>
      </c>
      <c r="C31" s="71">
        <v>2914752</v>
      </c>
      <c r="D31" s="37">
        <f>E31+F31</f>
        <v>1777517</v>
      </c>
      <c r="E31" s="37">
        <v>1476822</v>
      </c>
      <c r="F31" s="37">
        <v>300695</v>
      </c>
      <c r="G31" s="38">
        <f>'[1]Table 13-14'!$G$20</f>
        <v>60.983473036471025</v>
      </c>
      <c r="H31" s="38">
        <f>'[1]Table 13-14'!$H$20</f>
        <v>50.667157960608655</v>
      </c>
      <c r="I31" s="48">
        <f>'[1]Table 13-14'!$I$20</f>
        <v>16.916575200124669</v>
      </c>
      <c r="J31" s="41">
        <v>1137234</v>
      </c>
    </row>
    <row r="32" spans="2:10" x14ac:dyDescent="0.25">
      <c r="B32" s="36" t="s">
        <v>53</v>
      </c>
      <c r="C32" s="71">
        <v>1209904</v>
      </c>
      <c r="D32" s="37">
        <f t="shared" ref="D32:D35" si="8">E32+F32</f>
        <v>877597</v>
      </c>
      <c r="E32" s="37">
        <v>702737</v>
      </c>
      <c r="F32" s="37">
        <v>174860</v>
      </c>
      <c r="G32" s="38">
        <f>'[1]Table 13-14'!$G$21</f>
        <v>72.53443248389955</v>
      </c>
      <c r="H32" s="38">
        <f>'[1]Table 13-14'!$H$21</f>
        <v>58.082046178870392</v>
      </c>
      <c r="I32" s="48">
        <f>'[1]Table 13-14'!$I$21</f>
        <v>19.924863006596421</v>
      </c>
      <c r="J32" s="41">
        <v>332307</v>
      </c>
    </row>
    <row r="33" spans="2:10" x14ac:dyDescent="0.25">
      <c r="B33" s="36" t="s">
        <v>54</v>
      </c>
      <c r="C33" s="71">
        <v>248974</v>
      </c>
      <c r="D33" s="37">
        <f t="shared" si="8"/>
        <v>180952</v>
      </c>
      <c r="E33" s="37">
        <v>147116</v>
      </c>
      <c r="F33" s="37">
        <v>33836</v>
      </c>
      <c r="G33" s="38">
        <f>'[1]Table 13-14'!$G$22</f>
        <v>72.679074923485985</v>
      </c>
      <c r="H33" s="38">
        <f>'[1]Table 13-14'!$H$22</f>
        <v>59.088900849084645</v>
      </c>
      <c r="I33" s="48">
        <f>'[1]Table 13-14'!$I$22</f>
        <v>18.698881471329411</v>
      </c>
      <c r="J33" s="41">
        <v>68022</v>
      </c>
    </row>
    <row r="34" spans="2:10" x14ac:dyDescent="0.25">
      <c r="B34" s="36" t="s">
        <v>55</v>
      </c>
      <c r="C34" s="71">
        <v>3033696</v>
      </c>
      <c r="D34" s="37">
        <f t="shared" si="8"/>
        <v>1455562</v>
      </c>
      <c r="E34" s="37">
        <v>1075798</v>
      </c>
      <c r="F34" s="37">
        <v>379764</v>
      </c>
      <c r="G34" s="38">
        <f>'[1]Table 13-14'!$G$23</f>
        <v>47.97982395071886</v>
      </c>
      <c r="H34" s="38">
        <f>'[1]Table 13-14'!$H$23</f>
        <v>35.461628323998184</v>
      </c>
      <c r="I34" s="48">
        <f>'[1]Table 13-14'!$I$23</f>
        <v>26.090540973177372</v>
      </c>
      <c r="J34" s="41">
        <v>1578133</v>
      </c>
    </row>
    <row r="35" spans="2:10" x14ac:dyDescent="0.25">
      <c r="B35" s="36" t="s">
        <v>56</v>
      </c>
      <c r="C35" s="71">
        <v>556261</v>
      </c>
      <c r="D35" s="37">
        <f t="shared" si="8"/>
        <v>171667</v>
      </c>
      <c r="E35" s="37">
        <v>143879</v>
      </c>
      <c r="F35" s="37">
        <v>27788</v>
      </c>
      <c r="G35" s="38">
        <f>'[1]Table 13-14'!$G$24</f>
        <v>30.860872863637752</v>
      </c>
      <c r="H35" s="38">
        <f>'[1]Table 13-14'!$H$24</f>
        <v>25.865376145370611</v>
      </c>
      <c r="I35" s="48">
        <f>'[1]Table 13-14'!$I$24</f>
        <v>16.187153034654305</v>
      </c>
      <c r="J35" s="41">
        <v>384594</v>
      </c>
    </row>
    <row r="36" spans="2:10" ht="15.75" x14ac:dyDescent="0.25">
      <c r="B36" s="8" t="s">
        <v>0</v>
      </c>
      <c r="C36" s="70"/>
      <c r="J36" s="40"/>
    </row>
    <row r="37" spans="2:10" ht="18.75" x14ac:dyDescent="0.3">
      <c r="B37" s="57" t="s">
        <v>10</v>
      </c>
      <c r="C37" s="72"/>
      <c r="D37" s="55"/>
      <c r="E37" s="55"/>
      <c r="F37" s="55"/>
      <c r="G37" s="55"/>
      <c r="H37" s="55"/>
      <c r="I37" s="55"/>
      <c r="J37" s="95"/>
    </row>
    <row r="38" spans="2:10" x14ac:dyDescent="0.25">
      <c r="B38" s="55"/>
      <c r="C38" s="72"/>
      <c r="D38" s="55"/>
      <c r="E38" s="55"/>
      <c r="F38" s="55"/>
      <c r="G38" s="55"/>
      <c r="H38" s="55"/>
      <c r="I38" s="55"/>
      <c r="J38" s="95"/>
    </row>
    <row r="39" spans="2:10" x14ac:dyDescent="0.25">
      <c r="B39" s="55" t="s">
        <v>14</v>
      </c>
      <c r="C39" s="88">
        <v>41641</v>
      </c>
      <c r="D39" s="89">
        <f>E39+F39</f>
        <v>8299</v>
      </c>
      <c r="E39" s="53">
        <v>6962</v>
      </c>
      <c r="F39" s="53">
        <v>1337</v>
      </c>
      <c r="G39" s="54">
        <v>19.899999999999999</v>
      </c>
      <c r="H39" s="54">
        <v>16.7</v>
      </c>
      <c r="I39" s="54">
        <v>16.100000000000001</v>
      </c>
      <c r="J39" s="96">
        <v>33342</v>
      </c>
    </row>
    <row r="40" spans="2:10" x14ac:dyDescent="0.25">
      <c r="B40" s="55" t="s">
        <v>15</v>
      </c>
      <c r="C40" s="88">
        <v>35348</v>
      </c>
      <c r="D40" s="89">
        <f t="shared" ref="D40:D44" si="9">E40+F40</f>
        <v>9012</v>
      </c>
      <c r="E40" s="53">
        <v>8338</v>
      </c>
      <c r="F40" s="53">
        <v>674</v>
      </c>
      <c r="G40" s="54">
        <v>25.5</v>
      </c>
      <c r="H40" s="54">
        <v>23.6</v>
      </c>
      <c r="I40" s="54">
        <v>7.5</v>
      </c>
      <c r="J40" s="67">
        <v>26336</v>
      </c>
    </row>
    <row r="41" spans="2:10" x14ac:dyDescent="0.25">
      <c r="B41" s="55" t="s">
        <v>16</v>
      </c>
      <c r="C41" s="88">
        <v>97598</v>
      </c>
      <c r="D41" s="89">
        <f t="shared" si="9"/>
        <v>14183</v>
      </c>
      <c r="E41" s="53">
        <v>12198</v>
      </c>
      <c r="F41" s="53">
        <v>1985</v>
      </c>
      <c r="G41" s="54">
        <v>14.5</v>
      </c>
      <c r="H41" s="54">
        <v>12.5</v>
      </c>
      <c r="I41" s="54">
        <v>14</v>
      </c>
      <c r="J41" s="67">
        <v>83415</v>
      </c>
    </row>
    <row r="42" spans="2:10" x14ac:dyDescent="0.25">
      <c r="B42" s="55" t="s">
        <v>17</v>
      </c>
      <c r="C42" s="88">
        <v>61203</v>
      </c>
      <c r="D42" s="89">
        <f t="shared" si="9"/>
        <v>4825</v>
      </c>
      <c r="E42" s="53">
        <v>3533</v>
      </c>
      <c r="F42" s="53">
        <v>1292</v>
      </c>
      <c r="G42" s="54">
        <v>9.6</v>
      </c>
      <c r="H42" s="56">
        <v>7.1</v>
      </c>
      <c r="I42" s="54">
        <v>26.8</v>
      </c>
      <c r="J42" s="67">
        <v>45211</v>
      </c>
    </row>
    <row r="43" spans="2:10" x14ac:dyDescent="0.25">
      <c r="B43" s="55" t="s">
        <v>18</v>
      </c>
      <c r="C43" s="88">
        <v>24895</v>
      </c>
      <c r="D43" s="89">
        <f t="shared" si="9"/>
        <v>1210</v>
      </c>
      <c r="E43" s="53">
        <v>1210</v>
      </c>
      <c r="F43" s="53">
        <v>0</v>
      </c>
      <c r="G43" s="54">
        <v>7.8</v>
      </c>
      <c r="H43" s="54">
        <v>4.5</v>
      </c>
      <c r="I43" s="54">
        <v>42.8</v>
      </c>
      <c r="J43" s="67">
        <v>904</v>
      </c>
    </row>
    <row r="44" spans="2:10" x14ac:dyDescent="0.25">
      <c r="B44" s="55" t="s">
        <v>19</v>
      </c>
      <c r="C44" s="88">
        <v>11517</v>
      </c>
      <c r="D44" s="89">
        <f t="shared" si="9"/>
        <v>1738</v>
      </c>
      <c r="E44" s="53">
        <v>1738</v>
      </c>
      <c r="F44" s="53">
        <v>0</v>
      </c>
      <c r="G44" s="54">
        <v>14.2</v>
      </c>
      <c r="H44" s="54">
        <v>12.9</v>
      </c>
      <c r="I44" s="54">
        <v>9.1</v>
      </c>
      <c r="J44" s="67">
        <v>174</v>
      </c>
    </row>
    <row r="45" spans="2:10" x14ac:dyDescent="0.25">
      <c r="B45" s="55"/>
      <c r="C45" s="72"/>
      <c r="D45" s="55"/>
      <c r="E45" s="55"/>
      <c r="F45" s="55"/>
      <c r="G45" s="55"/>
      <c r="H45" s="55"/>
      <c r="I45" s="55"/>
      <c r="J45" s="95"/>
    </row>
    <row r="46" spans="2:10" x14ac:dyDescent="0.25">
      <c r="B46" s="92" t="s">
        <v>13</v>
      </c>
      <c r="C46" s="93">
        <v>214763</v>
      </c>
      <c r="D46" s="92"/>
      <c r="E46" s="93">
        <v>31778</v>
      </c>
      <c r="F46" s="93">
        <v>6215</v>
      </c>
      <c r="G46" s="94">
        <v>17.7</v>
      </c>
      <c r="H46" s="94">
        <v>14.8</v>
      </c>
      <c r="I46" s="94">
        <v>16.399999999999999</v>
      </c>
      <c r="J46" s="93">
        <v>176771</v>
      </c>
    </row>
    <row r="49" spans="2:9" ht="18.75" x14ac:dyDescent="0.3">
      <c r="B49" s="74" t="s">
        <v>63</v>
      </c>
      <c r="C49" s="75"/>
      <c r="D49" s="75"/>
      <c r="E49" s="75"/>
      <c r="F49" s="75"/>
      <c r="G49" s="75"/>
      <c r="H49" s="75"/>
      <c r="I49" s="75"/>
    </row>
    <row r="50" spans="2:9" x14ac:dyDescent="0.25">
      <c r="B50" s="75" t="s">
        <v>0</v>
      </c>
      <c r="C50" s="76">
        <v>887905</v>
      </c>
      <c r="D50" s="75"/>
      <c r="E50" s="75"/>
      <c r="F50" s="75"/>
      <c r="G50" s="75"/>
      <c r="H50" s="75"/>
      <c r="I50" s="75"/>
    </row>
    <row r="51" spans="2:9" x14ac:dyDescent="0.25">
      <c r="B51" s="75" t="s">
        <v>2</v>
      </c>
      <c r="C51" s="76">
        <v>406793</v>
      </c>
      <c r="D51" s="76">
        <f>E51+F51</f>
        <v>331543</v>
      </c>
      <c r="E51" s="76">
        <v>287502</v>
      </c>
      <c r="F51" s="76">
        <v>44041</v>
      </c>
      <c r="G51" s="77">
        <f>+D51/C51*100</f>
        <v>81.501648258450857</v>
      </c>
      <c r="H51" s="78">
        <f>E51/C51*100</f>
        <v>70.675257440516432</v>
      </c>
      <c r="I51" s="78">
        <f>+F51/D51*100</f>
        <v>13.283646465164397</v>
      </c>
    </row>
    <row r="52" spans="2:9" x14ac:dyDescent="0.25">
      <c r="B52" s="75" t="s">
        <v>3</v>
      </c>
      <c r="C52" s="76">
        <f>C50-C51</f>
        <v>481112</v>
      </c>
      <c r="D52" s="76">
        <f>E52+F52</f>
        <v>298627</v>
      </c>
      <c r="E52" s="76">
        <v>229667</v>
      </c>
      <c r="F52" s="76">
        <v>68960</v>
      </c>
      <c r="G52" s="77">
        <f t="shared" ref="G52:G68" si="10">+D52/C52*100</f>
        <v>62.070162456974678</v>
      </c>
      <c r="H52" s="78">
        <f t="shared" ref="H52:H68" si="11">E52/C52*100</f>
        <v>47.73670164119789</v>
      </c>
      <c r="I52" s="78">
        <f t="shared" ref="I52:I68" si="12">+F52/D52*100</f>
        <v>23.09235266737435</v>
      </c>
    </row>
    <row r="53" spans="2:9" x14ac:dyDescent="0.25">
      <c r="B53" s="75" t="s">
        <v>8</v>
      </c>
      <c r="C53" s="76">
        <v>433788</v>
      </c>
      <c r="D53" s="76">
        <f t="shared" ref="D53:D54" si="13">E53+F53</f>
        <v>331312</v>
      </c>
      <c r="E53" s="76">
        <v>277609</v>
      </c>
      <c r="F53" s="76">
        <v>53703</v>
      </c>
      <c r="G53" s="77">
        <f t="shared" si="10"/>
        <v>76.376478832978322</v>
      </c>
      <c r="H53" s="78">
        <f t="shared" si="11"/>
        <v>63.996468320930965</v>
      </c>
      <c r="I53" s="78">
        <f t="shared" si="12"/>
        <v>16.209192543584294</v>
      </c>
    </row>
    <row r="54" spans="2:9" x14ac:dyDescent="0.25">
      <c r="B54" s="75" t="s">
        <v>9</v>
      </c>
      <c r="C54" s="76">
        <v>454117</v>
      </c>
      <c r="D54" s="76">
        <f t="shared" si="13"/>
        <v>298858</v>
      </c>
      <c r="E54" s="76">
        <v>239560</v>
      </c>
      <c r="F54" s="76">
        <v>59298</v>
      </c>
      <c r="G54" s="77">
        <f t="shared" si="10"/>
        <v>65.810793253720959</v>
      </c>
      <c r="H54" s="78">
        <f t="shared" si="11"/>
        <v>52.752924907017352</v>
      </c>
      <c r="I54" s="78">
        <f t="shared" si="12"/>
        <v>19.841530091213887</v>
      </c>
    </row>
    <row r="55" spans="2:9" x14ac:dyDescent="0.25">
      <c r="B55" s="75"/>
      <c r="C55" s="75"/>
      <c r="D55" s="75"/>
      <c r="E55" s="75"/>
      <c r="F55" s="75"/>
      <c r="G55" s="77"/>
      <c r="H55" s="78"/>
      <c r="I55" s="78"/>
    </row>
    <row r="56" spans="2:9" ht="15.75" x14ac:dyDescent="0.25">
      <c r="B56" s="79" t="s">
        <v>61</v>
      </c>
      <c r="C56" s="75"/>
      <c r="D56" s="75"/>
      <c r="E56" s="75"/>
      <c r="F56" s="75"/>
      <c r="G56" s="77"/>
      <c r="H56" s="78"/>
      <c r="I56" s="78"/>
    </row>
    <row r="57" spans="2:9" x14ac:dyDescent="0.25">
      <c r="B57" s="75" t="s">
        <v>0</v>
      </c>
      <c r="C57" s="80">
        <v>849719</v>
      </c>
      <c r="D57" s="81">
        <f>SUM(E57+F57)</f>
        <v>604536</v>
      </c>
      <c r="E57" s="80">
        <v>496907</v>
      </c>
      <c r="F57" s="80">
        <v>107629</v>
      </c>
      <c r="G57" s="77">
        <f t="shared" si="10"/>
        <v>71.145402185899101</v>
      </c>
      <c r="H57" s="78">
        <f t="shared" si="11"/>
        <v>58.478979521465334</v>
      </c>
      <c r="I57" s="78">
        <f t="shared" si="12"/>
        <v>17.80357166488017</v>
      </c>
    </row>
    <row r="58" spans="2:9" x14ac:dyDescent="0.25">
      <c r="B58" s="75" t="s">
        <v>2</v>
      </c>
      <c r="C58" s="80">
        <v>384115</v>
      </c>
      <c r="D58" s="81">
        <f t="shared" ref="D58:D61" si="14">SUM(E58+F58)</f>
        <v>314764</v>
      </c>
      <c r="E58" s="80">
        <v>273936</v>
      </c>
      <c r="F58" s="80">
        <v>40828</v>
      </c>
      <c r="G58" s="77">
        <f t="shared" si="10"/>
        <v>81.945250771253399</v>
      </c>
      <c r="H58" s="78">
        <f t="shared" si="11"/>
        <v>71.31614230113378</v>
      </c>
      <c r="I58" s="78">
        <f t="shared" si="12"/>
        <v>12.970987787675847</v>
      </c>
    </row>
    <row r="59" spans="2:9" x14ac:dyDescent="0.25">
      <c r="B59" s="75" t="s">
        <v>3</v>
      </c>
      <c r="C59" s="80">
        <v>465604</v>
      </c>
      <c r="D59" s="81">
        <f t="shared" si="14"/>
        <v>289773</v>
      </c>
      <c r="E59" s="80">
        <v>222971</v>
      </c>
      <c r="F59" s="80">
        <v>66802</v>
      </c>
      <c r="G59" s="77">
        <f t="shared" si="10"/>
        <v>62.235934399189006</v>
      </c>
      <c r="H59" s="78">
        <f t="shared" si="11"/>
        <v>47.888549067447869</v>
      </c>
      <c r="I59" s="78">
        <f t="shared" si="12"/>
        <v>23.053217518540375</v>
      </c>
    </row>
    <row r="60" spans="2:9" x14ac:dyDescent="0.25">
      <c r="B60" s="75" t="s">
        <v>8</v>
      </c>
      <c r="C60" s="80">
        <v>416809</v>
      </c>
      <c r="D60" s="81">
        <f t="shared" si="14"/>
        <v>319794</v>
      </c>
      <c r="E60" s="80">
        <v>268599</v>
      </c>
      <c r="F60" s="80">
        <v>51195</v>
      </c>
      <c r="G60" s="77">
        <f t="shared" si="10"/>
        <v>76.72435096171148</v>
      </c>
      <c r="H60" s="78">
        <f t="shared" si="11"/>
        <v>64.44174669932751</v>
      </c>
      <c r="I60" s="78">
        <f t="shared" si="12"/>
        <v>16.0087431283889</v>
      </c>
    </row>
    <row r="61" spans="2:9" x14ac:dyDescent="0.25">
      <c r="B61" s="75" t="s">
        <v>9</v>
      </c>
      <c r="C61" s="80">
        <v>432910</v>
      </c>
      <c r="D61" s="81">
        <f t="shared" si="14"/>
        <v>284742</v>
      </c>
      <c r="E61" s="80">
        <v>228308</v>
      </c>
      <c r="F61" s="80">
        <v>56434</v>
      </c>
      <c r="G61" s="77">
        <f t="shared" si="10"/>
        <v>65.773948395740462</v>
      </c>
      <c r="H61" s="78">
        <f t="shared" si="11"/>
        <v>52.737982490586951</v>
      </c>
      <c r="I61" s="78">
        <f t="shared" si="12"/>
        <v>19.819345231823895</v>
      </c>
    </row>
    <row r="62" spans="2:9" x14ac:dyDescent="0.25">
      <c r="B62" s="75"/>
      <c r="C62" s="75"/>
      <c r="D62" s="75"/>
      <c r="E62" s="75"/>
      <c r="F62" s="75"/>
      <c r="G62" s="77"/>
      <c r="H62" s="78"/>
      <c r="I62" s="78"/>
    </row>
    <row r="63" spans="2:9" ht="15.75" x14ac:dyDescent="0.25">
      <c r="B63" s="79" t="s">
        <v>62</v>
      </c>
      <c r="C63" s="75"/>
      <c r="D63" s="75"/>
      <c r="E63" s="75"/>
      <c r="F63" s="75"/>
      <c r="G63" s="77"/>
      <c r="H63" s="78"/>
      <c r="I63" s="78"/>
    </row>
    <row r="64" spans="2:9" x14ac:dyDescent="0.25">
      <c r="B64" s="75" t="s">
        <v>0</v>
      </c>
      <c r="C64" s="80">
        <v>38186</v>
      </c>
      <c r="D64" s="81">
        <f>SUM(E64+F64)</f>
        <v>25635</v>
      </c>
      <c r="E64" s="80">
        <v>20263</v>
      </c>
      <c r="F64" s="80">
        <v>5372</v>
      </c>
      <c r="G64" s="77">
        <f t="shared" si="10"/>
        <v>67.131933169224325</v>
      </c>
      <c r="H64" s="78">
        <f t="shared" si="11"/>
        <v>53.063950138794326</v>
      </c>
      <c r="I64" s="78">
        <f t="shared" si="12"/>
        <v>20.955724595279889</v>
      </c>
    </row>
    <row r="65" spans="2:11" x14ac:dyDescent="0.25">
      <c r="B65" s="75" t="s">
        <v>2</v>
      </c>
      <c r="C65" s="80">
        <v>22677</v>
      </c>
      <c r="D65" s="81">
        <f t="shared" ref="D65:D68" si="15">SUM(E65+F65)</f>
        <v>16780</v>
      </c>
      <c r="E65" s="80">
        <v>13566</v>
      </c>
      <c r="F65" s="80">
        <v>3214</v>
      </c>
      <c r="G65" s="77">
        <f t="shared" si="10"/>
        <v>73.995678440710861</v>
      </c>
      <c r="H65" s="78">
        <f t="shared" si="11"/>
        <v>59.822727874057414</v>
      </c>
      <c r="I65" s="78">
        <f t="shared" si="12"/>
        <v>19.153754469606675</v>
      </c>
    </row>
    <row r="66" spans="2:11" x14ac:dyDescent="0.25">
      <c r="B66" s="75" t="s">
        <v>3</v>
      </c>
      <c r="C66" s="80">
        <v>15509</v>
      </c>
      <c r="D66" s="81">
        <f t="shared" si="15"/>
        <v>8854</v>
      </c>
      <c r="E66" s="80">
        <v>6696</v>
      </c>
      <c r="F66" s="80">
        <v>2158</v>
      </c>
      <c r="G66" s="77">
        <f t="shared" si="10"/>
        <v>57.08943194274292</v>
      </c>
      <c r="H66" s="78">
        <f t="shared" si="11"/>
        <v>43.174930685408476</v>
      </c>
      <c r="I66" s="78">
        <f t="shared" si="12"/>
        <v>24.37316467133499</v>
      </c>
    </row>
    <row r="67" spans="2:11" x14ac:dyDescent="0.25">
      <c r="B67" s="75" t="s">
        <v>8</v>
      </c>
      <c r="C67" s="80">
        <v>16979</v>
      </c>
      <c r="D67" s="81">
        <f t="shared" si="15"/>
        <v>11518</v>
      </c>
      <c r="E67" s="80">
        <v>9010</v>
      </c>
      <c r="F67" s="80">
        <v>2508</v>
      </c>
      <c r="G67" s="77">
        <f t="shared" si="10"/>
        <v>67.836739501737441</v>
      </c>
      <c r="H67" s="78">
        <f t="shared" si="11"/>
        <v>53.065551563696332</v>
      </c>
      <c r="I67" s="78">
        <f t="shared" si="12"/>
        <v>21.774613648202813</v>
      </c>
    </row>
    <row r="68" spans="2:11" x14ac:dyDescent="0.25">
      <c r="B68" s="75" t="s">
        <v>9</v>
      </c>
      <c r="C68" s="80">
        <v>21207</v>
      </c>
      <c r="D68" s="81">
        <f t="shared" si="15"/>
        <v>14117</v>
      </c>
      <c r="E68" s="80">
        <v>11253</v>
      </c>
      <c r="F68" s="80">
        <v>2864</v>
      </c>
      <c r="G68" s="77">
        <f t="shared" si="10"/>
        <v>66.56764275946621</v>
      </c>
      <c r="H68" s="78">
        <f t="shared" si="11"/>
        <v>53.062667986985431</v>
      </c>
      <c r="I68" s="78">
        <f t="shared" si="12"/>
        <v>20.287596514840263</v>
      </c>
    </row>
    <row r="70" spans="2:11" ht="18.75" x14ac:dyDescent="0.3">
      <c r="B70" s="73" t="s">
        <v>69</v>
      </c>
      <c r="C70" s="82"/>
      <c r="D70" s="82"/>
      <c r="E70" s="82"/>
      <c r="F70" s="82"/>
      <c r="G70" s="82"/>
      <c r="H70" s="82"/>
      <c r="I70" s="82"/>
      <c r="J70" s="82"/>
      <c r="K70" t="s">
        <v>76</v>
      </c>
    </row>
    <row r="71" spans="2:11" x14ac:dyDescent="0.25">
      <c r="B71" s="82" t="s">
        <v>64</v>
      </c>
      <c r="C71" s="83">
        <f>D71+J71</f>
        <v>1216781</v>
      </c>
      <c r="D71" s="84">
        <f>E71+F71</f>
        <v>818713</v>
      </c>
      <c r="E71" s="84">
        <v>647629</v>
      </c>
      <c r="F71" s="84">
        <v>171084</v>
      </c>
      <c r="G71" s="82">
        <v>67.3</v>
      </c>
      <c r="H71" s="82">
        <v>53.2</v>
      </c>
      <c r="I71" s="82">
        <v>20.9</v>
      </c>
      <c r="J71" s="101">
        <v>398068</v>
      </c>
      <c r="K71" s="82">
        <v>32.700000000000003</v>
      </c>
    </row>
    <row r="72" spans="2:11" x14ac:dyDescent="0.25">
      <c r="B72" s="82" t="s">
        <v>65</v>
      </c>
      <c r="C72" s="83">
        <f t="shared" ref="C72:C75" si="16">D72+J72</f>
        <v>1990813</v>
      </c>
      <c r="D72" s="84">
        <f t="shared" ref="D72:D75" si="17">E72+F72</f>
        <v>1034330</v>
      </c>
      <c r="E72" s="84">
        <v>811479</v>
      </c>
      <c r="F72" s="84">
        <v>222851</v>
      </c>
      <c r="G72" s="82">
        <v>52</v>
      </c>
      <c r="H72" s="82">
        <v>40.799999999999997</v>
      </c>
      <c r="I72" s="82">
        <v>21.5</v>
      </c>
      <c r="J72" s="101">
        <v>956483</v>
      </c>
      <c r="K72" s="104">
        <v>48</v>
      </c>
    </row>
    <row r="73" spans="2:11" x14ac:dyDescent="0.25">
      <c r="B73" s="82" t="s">
        <v>66</v>
      </c>
      <c r="C73" s="83">
        <f t="shared" si="16"/>
        <v>1518382</v>
      </c>
      <c r="D73" s="84">
        <f t="shared" si="17"/>
        <v>820980</v>
      </c>
      <c r="E73" s="84">
        <v>650043</v>
      </c>
      <c r="F73" s="84">
        <v>170937</v>
      </c>
      <c r="G73" s="86">
        <v>54.1</v>
      </c>
      <c r="H73" s="86">
        <v>42.8</v>
      </c>
      <c r="I73" s="82">
        <v>20.8</v>
      </c>
      <c r="J73" s="101">
        <v>697402</v>
      </c>
      <c r="K73" s="102">
        <v>45.9</v>
      </c>
    </row>
    <row r="74" spans="2:11" x14ac:dyDescent="0.25">
      <c r="B74" s="82" t="s">
        <v>67</v>
      </c>
      <c r="C74" s="83">
        <f t="shared" si="16"/>
        <v>1340909</v>
      </c>
      <c r="D74" s="84">
        <f t="shared" si="17"/>
        <v>754055</v>
      </c>
      <c r="E74" s="84">
        <v>599887</v>
      </c>
      <c r="F74" s="84">
        <v>154168</v>
      </c>
      <c r="G74" s="82">
        <v>56.2</v>
      </c>
      <c r="H74" s="82">
        <v>44.7</v>
      </c>
      <c r="I74" s="82">
        <v>20.399999999999999</v>
      </c>
      <c r="J74" s="101">
        <v>586854</v>
      </c>
      <c r="K74" s="82">
        <v>43.8</v>
      </c>
    </row>
    <row r="75" spans="2:11" x14ac:dyDescent="0.25">
      <c r="B75" s="82" t="s">
        <v>68</v>
      </c>
      <c r="C75" s="83">
        <f t="shared" si="16"/>
        <v>1896700</v>
      </c>
      <c r="D75" s="84">
        <f t="shared" si="17"/>
        <v>1035217</v>
      </c>
      <c r="E75" s="85">
        <v>837313</v>
      </c>
      <c r="F75" s="85">
        <v>197904</v>
      </c>
      <c r="G75" s="82">
        <v>54.6</v>
      </c>
      <c r="H75" s="82">
        <v>44.1</v>
      </c>
      <c r="I75" s="82">
        <v>19.100000000000001</v>
      </c>
      <c r="J75" s="101">
        <v>861483</v>
      </c>
      <c r="K75" s="82">
        <v>45.4</v>
      </c>
    </row>
    <row r="76" spans="2:11" x14ac:dyDescent="0.25">
      <c r="B76" s="107" t="s">
        <v>70</v>
      </c>
      <c r="C76" s="107"/>
      <c r="D76" s="107"/>
      <c r="E76" s="107"/>
      <c r="F76" s="107"/>
      <c r="G76" s="107"/>
      <c r="H76" s="107"/>
      <c r="I76" s="107"/>
      <c r="J76" s="107"/>
      <c r="K76" s="102"/>
    </row>
    <row r="77" spans="2:11" x14ac:dyDescent="0.25">
      <c r="I77" s="108" t="s">
        <v>77</v>
      </c>
      <c r="J77" s="109"/>
      <c r="K77" s="103">
        <v>44</v>
      </c>
    </row>
  </sheetData>
  <mergeCells count="4">
    <mergeCell ref="B1:I1"/>
    <mergeCell ref="D3:I3"/>
    <mergeCell ref="B76:J76"/>
    <mergeCell ref="I77:J7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C11" sqref="C11"/>
    </sheetView>
  </sheetViews>
  <sheetFormatPr defaultRowHeight="15" x14ac:dyDescent="0.25"/>
  <cols>
    <col min="2" max="2" width="34.140625" customWidth="1"/>
    <col min="3" max="3" width="12.42578125" customWidth="1"/>
    <col min="4" max="4" width="15.42578125" customWidth="1"/>
    <col min="5" max="5" width="29.5703125" customWidth="1"/>
    <col min="6" max="6" width="20.5703125" customWidth="1"/>
  </cols>
  <sheetData>
    <row r="2" spans="2:6" ht="23.25" x14ac:dyDescent="0.35">
      <c r="B2" s="100" t="s">
        <v>72</v>
      </c>
      <c r="C2" t="s">
        <v>0</v>
      </c>
      <c r="D2" t="s">
        <v>73</v>
      </c>
      <c r="E2" t="s">
        <v>74</v>
      </c>
      <c r="F2" t="s">
        <v>75</v>
      </c>
    </row>
    <row r="4" spans="2:6" x14ac:dyDescent="0.25">
      <c r="C4" s="2">
        <v>3288472</v>
      </c>
      <c r="D4" s="2">
        <v>916944</v>
      </c>
      <c r="E4" s="2">
        <v>1125425</v>
      </c>
      <c r="F4" s="2">
        <v>1246103</v>
      </c>
    </row>
    <row r="5" spans="2:6" ht="18.75" x14ac:dyDescent="0.3">
      <c r="B5" s="25" t="s">
        <v>1</v>
      </c>
    </row>
    <row r="6" spans="2:6" x14ac:dyDescent="0.25">
      <c r="B6" s="12" t="s">
        <v>2</v>
      </c>
      <c r="C6" s="2">
        <v>1459070</v>
      </c>
      <c r="D6" s="9">
        <v>429744</v>
      </c>
      <c r="E6" s="9">
        <v>586114</v>
      </c>
      <c r="F6" s="9">
        <v>443212</v>
      </c>
    </row>
    <row r="7" spans="2:6" x14ac:dyDescent="0.25">
      <c r="B7" s="12" t="s">
        <v>3</v>
      </c>
      <c r="C7" s="2">
        <f>C4-C6</f>
        <v>1829402</v>
      </c>
      <c r="D7" s="9">
        <v>487200</v>
      </c>
      <c r="E7" s="9">
        <v>539311</v>
      </c>
      <c r="F7" s="9">
        <v>802891</v>
      </c>
    </row>
    <row r="9" spans="2:6" ht="18.75" x14ac:dyDescent="0.3">
      <c r="B9" s="22" t="s">
        <v>71</v>
      </c>
    </row>
    <row r="10" spans="2:6" x14ac:dyDescent="0.25">
      <c r="B10" s="20" t="s">
        <v>8</v>
      </c>
      <c r="C10" s="9">
        <v>523341</v>
      </c>
      <c r="D10" s="9">
        <v>217769</v>
      </c>
      <c r="E10" s="9">
        <v>130144</v>
      </c>
      <c r="F10" s="9">
        <v>175428</v>
      </c>
    </row>
    <row r="11" spans="2:6" x14ac:dyDescent="0.25">
      <c r="B11" s="20" t="s">
        <v>9</v>
      </c>
      <c r="C11" s="9">
        <v>2765131</v>
      </c>
      <c r="D11" s="9">
        <v>699175</v>
      </c>
      <c r="E11" s="9">
        <v>995281</v>
      </c>
      <c r="F11" s="9">
        <v>1070675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A2" workbookViewId="0">
      <selection activeCell="H4" sqref="H4"/>
    </sheetView>
  </sheetViews>
  <sheetFormatPr defaultRowHeight="15" x14ac:dyDescent="0.25"/>
  <cols>
    <col min="1" max="1" width="12.7109375" customWidth="1"/>
    <col min="2" max="2" width="14.28515625" bestFit="1" customWidth="1"/>
    <col min="3" max="4" width="10.5703125" bestFit="1" customWidth="1"/>
    <col min="5" max="5" width="11.5703125" bestFit="1" customWidth="1"/>
    <col min="6" max="6" width="13.28515625" bestFit="1" customWidth="1"/>
  </cols>
  <sheetData>
    <row r="2" spans="1:8" ht="31.5" x14ac:dyDescent="0.5">
      <c r="A2" s="110" t="s">
        <v>20</v>
      </c>
      <c r="B2" s="110"/>
      <c r="C2" s="110"/>
      <c r="D2" s="110"/>
      <c r="E2" s="110"/>
      <c r="F2" s="110"/>
      <c r="G2" s="110"/>
      <c r="H2" s="110"/>
    </row>
    <row r="3" spans="1:8" ht="15.75" x14ac:dyDescent="0.25">
      <c r="C3" s="111" t="s">
        <v>1</v>
      </c>
      <c r="D3" s="111"/>
      <c r="E3" s="112" t="s">
        <v>7</v>
      </c>
      <c r="F3" s="112"/>
    </row>
    <row r="4" spans="1:8" ht="15.75" x14ac:dyDescent="0.25">
      <c r="A4" t="s">
        <v>21</v>
      </c>
      <c r="B4" s="8" t="s">
        <v>0</v>
      </c>
      <c r="C4" t="s">
        <v>2</v>
      </c>
      <c r="D4" t="s">
        <v>3</v>
      </c>
      <c r="E4" t="s">
        <v>8</v>
      </c>
      <c r="F4" t="s">
        <v>9</v>
      </c>
    </row>
    <row r="5" spans="1:8" x14ac:dyDescent="0.25">
      <c r="B5" s="5">
        <f>SUM(B6:B21)</f>
        <v>13078029</v>
      </c>
      <c r="C5" s="5">
        <f>SUM(C6:C21)</f>
        <v>6319904</v>
      </c>
      <c r="D5" s="5">
        <f>SUM(D6:D21)</f>
        <v>6758126</v>
      </c>
      <c r="E5" s="5">
        <f>SUM(E6:E21)</f>
        <v>2503083</v>
      </c>
      <c r="F5" s="5">
        <f>SUM(F6:F21)</f>
        <v>10574944</v>
      </c>
    </row>
    <row r="6" spans="1:8" x14ac:dyDescent="0.25">
      <c r="A6" s="4" t="s">
        <v>22</v>
      </c>
      <c r="B6" s="6">
        <v>1553553</v>
      </c>
      <c r="C6" s="7">
        <v>776063</v>
      </c>
      <c r="D6" s="7">
        <v>777490</v>
      </c>
      <c r="E6" s="9">
        <v>298673</v>
      </c>
      <c r="F6" s="9">
        <v>1254880</v>
      </c>
    </row>
    <row r="7" spans="1:8" x14ac:dyDescent="0.25">
      <c r="A7" s="4" t="s">
        <v>23</v>
      </c>
      <c r="B7" s="6">
        <v>1628364</v>
      </c>
      <c r="C7" s="7">
        <v>823677</v>
      </c>
      <c r="D7" s="7">
        <v>804687</v>
      </c>
      <c r="E7" s="9">
        <v>277015</v>
      </c>
      <c r="F7" s="9">
        <v>1351348</v>
      </c>
    </row>
    <row r="8" spans="1:8" x14ac:dyDescent="0.25">
      <c r="A8" s="4" t="s">
        <v>24</v>
      </c>
      <c r="B8" s="6">
        <v>1600085</v>
      </c>
      <c r="C8" s="7">
        <v>804702</v>
      </c>
      <c r="D8" s="7">
        <v>795383</v>
      </c>
      <c r="E8" s="9">
        <v>241973</v>
      </c>
      <c r="F8" s="9">
        <v>1358113</v>
      </c>
    </row>
    <row r="9" spans="1:8" x14ac:dyDescent="0.25">
      <c r="A9" s="4" t="s">
        <v>25</v>
      </c>
      <c r="B9" s="6">
        <v>1661630</v>
      </c>
      <c r="C9" s="7">
        <v>820717</v>
      </c>
      <c r="D9" s="7">
        <v>840913</v>
      </c>
      <c r="E9" s="9">
        <v>291405</v>
      </c>
      <c r="F9" s="9">
        <v>1370225</v>
      </c>
    </row>
    <row r="10" spans="1:8" x14ac:dyDescent="0.25">
      <c r="A10" s="4" t="s">
        <v>26</v>
      </c>
      <c r="B10" s="6">
        <v>1157947</v>
      </c>
      <c r="C10" s="7">
        <v>580976</v>
      </c>
      <c r="D10" s="7">
        <v>576971</v>
      </c>
      <c r="E10" s="9">
        <v>277902</v>
      </c>
      <c r="F10" s="9">
        <v>880045</v>
      </c>
    </row>
    <row r="11" spans="1:8" x14ac:dyDescent="0.25">
      <c r="A11" s="4" t="s">
        <v>27</v>
      </c>
      <c r="B11" s="6">
        <v>896904</v>
      </c>
      <c r="C11" s="7">
        <v>413564</v>
      </c>
      <c r="D11" s="7">
        <v>483339</v>
      </c>
      <c r="E11" s="9">
        <v>227985</v>
      </c>
      <c r="F11" s="9">
        <v>668919</v>
      </c>
    </row>
    <row r="12" spans="1:8" x14ac:dyDescent="0.25">
      <c r="A12" s="4" t="s">
        <v>28</v>
      </c>
      <c r="B12" s="6">
        <v>860513</v>
      </c>
      <c r="C12" s="7">
        <v>422771</v>
      </c>
      <c r="D12" s="7">
        <v>437742</v>
      </c>
      <c r="E12" s="9">
        <v>221883</v>
      </c>
      <c r="F12" s="9">
        <v>638630</v>
      </c>
    </row>
    <row r="13" spans="1:8" x14ac:dyDescent="0.25">
      <c r="A13" s="4" t="s">
        <v>29</v>
      </c>
      <c r="B13" s="6">
        <v>820692</v>
      </c>
      <c r="C13" s="7">
        <v>387942</v>
      </c>
      <c r="D13" s="7">
        <v>432749</v>
      </c>
      <c r="E13" s="9">
        <v>180065</v>
      </c>
      <c r="F13" s="9">
        <v>640626</v>
      </c>
    </row>
    <row r="14" spans="1:8" x14ac:dyDescent="0.25">
      <c r="A14" s="4" t="s">
        <v>30</v>
      </c>
      <c r="B14" s="6">
        <v>707625</v>
      </c>
      <c r="C14" s="7">
        <v>326904</v>
      </c>
      <c r="D14" s="7">
        <v>380721</v>
      </c>
      <c r="E14" s="9">
        <v>146620</v>
      </c>
      <c r="F14" s="9">
        <v>561004</v>
      </c>
    </row>
    <row r="15" spans="1:8" x14ac:dyDescent="0.25">
      <c r="A15" s="4" t="s">
        <v>31</v>
      </c>
      <c r="B15" s="6">
        <v>490542</v>
      </c>
      <c r="C15" s="7">
        <v>216429</v>
      </c>
      <c r="D15" s="7">
        <v>274113</v>
      </c>
      <c r="E15" s="9">
        <v>91497</v>
      </c>
      <c r="F15" s="9">
        <v>399045</v>
      </c>
    </row>
    <row r="16" spans="1:8" x14ac:dyDescent="0.25">
      <c r="A16" s="4" t="s">
        <v>32</v>
      </c>
      <c r="B16" s="6">
        <v>419950</v>
      </c>
      <c r="C16" s="7">
        <v>184435</v>
      </c>
      <c r="D16" s="7">
        <v>235516</v>
      </c>
      <c r="E16" s="9">
        <v>68406</v>
      </c>
      <c r="F16" s="9">
        <v>351544</v>
      </c>
    </row>
    <row r="17" spans="1:6" x14ac:dyDescent="0.25">
      <c r="A17" s="4" t="s">
        <v>33</v>
      </c>
      <c r="B17" s="6">
        <v>343320</v>
      </c>
      <c r="C17" s="7">
        <v>164035</v>
      </c>
      <c r="D17" s="7">
        <v>179285</v>
      </c>
      <c r="E17" s="9">
        <v>57024</v>
      </c>
      <c r="F17" s="9">
        <v>286296</v>
      </c>
    </row>
    <row r="18" spans="1:6" x14ac:dyDescent="0.25">
      <c r="A18" s="4" t="s">
        <v>34</v>
      </c>
      <c r="B18" s="6">
        <v>333960</v>
      </c>
      <c r="C18" s="7">
        <v>151138</v>
      </c>
      <c r="D18" s="7">
        <v>182822</v>
      </c>
      <c r="E18" s="9">
        <v>44635</v>
      </c>
      <c r="F18" s="9">
        <v>289325</v>
      </c>
    </row>
    <row r="19" spans="1:6" x14ac:dyDescent="0.25">
      <c r="A19" s="4" t="s">
        <v>35</v>
      </c>
      <c r="B19" s="6">
        <v>246318</v>
      </c>
      <c r="C19" s="7">
        <v>105437</v>
      </c>
      <c r="D19" s="7">
        <v>140881</v>
      </c>
      <c r="E19" s="9">
        <v>34132</v>
      </c>
      <c r="F19" s="9">
        <v>212186</v>
      </c>
    </row>
    <row r="20" spans="1:6" x14ac:dyDescent="0.25">
      <c r="A20" s="4" t="s">
        <v>36</v>
      </c>
      <c r="B20" s="6">
        <v>164846</v>
      </c>
      <c r="C20" s="7">
        <v>71231</v>
      </c>
      <c r="D20" s="7">
        <v>93616</v>
      </c>
      <c r="E20" s="9">
        <v>19807</v>
      </c>
      <c r="F20" s="9">
        <v>145039</v>
      </c>
    </row>
    <row r="21" spans="1:6" x14ac:dyDescent="0.25">
      <c r="A21" s="4" t="s">
        <v>37</v>
      </c>
      <c r="B21" s="6">
        <v>191780</v>
      </c>
      <c r="C21" s="7">
        <v>69883</v>
      </c>
      <c r="D21" s="7">
        <v>121898</v>
      </c>
      <c r="E21" s="9">
        <v>24061</v>
      </c>
      <c r="F21" s="9">
        <v>167719</v>
      </c>
    </row>
  </sheetData>
  <mergeCells count="3">
    <mergeCell ref="A2:H2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Labour force</vt:lpstr>
      <vt:lpstr>Labour Underutilzation</vt:lpstr>
      <vt:lpstr>Population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Alphnso</dc:creator>
  <cp:lastModifiedBy>Alphnso</cp:lastModifiedBy>
  <dcterms:created xsi:type="dcterms:W3CDTF">2023-11-01T16:47:43Z</dcterms:created>
  <dcterms:modified xsi:type="dcterms:W3CDTF">2023-11-03T13:15:28Z</dcterms:modified>
</cp:coreProperties>
</file>