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mx.sharepoint.com/sites/MICGlobalERP/Shared Documents/ERP/Greg Solamon/Theresa Portfolio Projects/"/>
    </mc:Choice>
  </mc:AlternateContent>
  <xr:revisionPtr revIDLastSave="886" documentId="8_{2AA5A277-9ABE-4F0F-830E-3202736F9897}" xr6:coauthVersionLast="47" xr6:coauthVersionMax="47" xr10:uidLastSave="{2073F0AF-939E-4497-83B9-5D6D18287E35}"/>
  <bookViews>
    <workbookView xWindow="28680" yWindow="-120" windowWidth="29040" windowHeight="15840" xr2:uid="{0627C8DA-F735-4A6E-BC95-552A387D46CE}"/>
  </bookViews>
  <sheets>
    <sheet name="User Dashboard" sheetId="4" r:id="rId1"/>
    <sheet name="Confidential Insurance Info" sheetId="2" r:id="rId2"/>
    <sheet name="First Name Rankings Appended" sheetId="6" r:id="rId3"/>
    <sheet name="2010 Census Top 1000 Last Names" sheetId="12" r:id="rId4"/>
    <sheet name="CDC BMI Ranges" sheetId="3" r:id="rId5"/>
    <sheet name="2000s Name Rank" sheetId="11" r:id="rId6"/>
    <sheet name="1990s Name Rank" sheetId="10" r:id="rId7"/>
    <sheet name="1980s Name Rank" sheetId="9" r:id="rId8"/>
    <sheet name="1970s Name Rank" sheetId="8" r:id="rId9"/>
    <sheet name="1960s Name Rank" sheetId="13" r:id="rId10"/>
    <sheet name="1950s Name Rank" sheetId="7" r:id="rId11"/>
    <sheet name="Units List" sheetId="1" r:id="rId12"/>
  </sheets>
  <definedNames>
    <definedName name="ExternalData_1" localSheetId="3" hidden="1">'2010 Census Top 1000 Last Names'!$A$1:$E$1001</definedName>
    <definedName name="ExternalData_1" localSheetId="1" hidden="1">'Confidential Insurance Info'!$A$1:$L$1339</definedName>
    <definedName name="ExternalData_2" localSheetId="4" hidden="1">'CDC BMI Ranges'!$A$1:$D$5</definedName>
    <definedName name="ExternalData_3" localSheetId="2" hidden="1">'First Name Rankings Appended'!$A$1:$F$1201</definedName>
    <definedName name="ExternalData_4" localSheetId="10" hidden="1">'1950s Name Rank'!$A$1:$F$201</definedName>
    <definedName name="ExternalData_5" localSheetId="9" hidden="1">'1960s Name Rank'!$A$1:$F$201</definedName>
    <definedName name="ExternalData_5" localSheetId="8" hidden="1">'1970s Name Rank'!$A$1:$F$201</definedName>
    <definedName name="ExternalData_6" localSheetId="7" hidden="1">'1980s Name Rank'!$A$1:$F$201</definedName>
    <definedName name="ExternalData_7" localSheetId="6" hidden="1">'1990s Name Rank'!$A$1:$F$201</definedName>
    <definedName name="ExternalData_8" localSheetId="5" hidden="1">'2000s Name Rank'!$A$1:$F$201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C16" i="4"/>
  <c r="C21" i="4"/>
  <c r="K14" i="4"/>
  <c r="K13" i="4"/>
  <c r="G30" i="4"/>
  <c r="G31" i="4" s="1"/>
  <c r="H31" i="4" s="1"/>
  <c r="G27" i="4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C17" i="4"/>
  <c r="C15" i="4"/>
  <c r="C14" i="4"/>
  <c r="G12" i="4" s="1"/>
  <c r="C13" i="4"/>
  <c r="D21" i="4" l="1"/>
  <c r="I403" i="6"/>
  <c r="I1010" i="6"/>
  <c r="I807" i="6"/>
  <c r="I619" i="6"/>
  <c r="I211" i="6"/>
  <c r="I46" i="6"/>
  <c r="J1054" i="6"/>
  <c r="J990" i="6"/>
  <c r="J101" i="6"/>
  <c r="I1007" i="6"/>
  <c r="I1017" i="6"/>
  <c r="I825" i="6"/>
  <c r="I716" i="6"/>
  <c r="I578" i="6"/>
  <c r="I379" i="6"/>
  <c r="I110" i="6"/>
  <c r="J734" i="6"/>
  <c r="I802" i="6"/>
  <c r="I1168" i="6"/>
  <c r="I1120" i="6"/>
  <c r="I1071" i="6"/>
  <c r="I943" i="6"/>
  <c r="I879" i="6"/>
  <c r="I815" i="6"/>
  <c r="I698" i="6"/>
  <c r="I443" i="6"/>
  <c r="I1199" i="6"/>
  <c r="I1191" i="6"/>
  <c r="I1183" i="6"/>
  <c r="I1175" i="6"/>
  <c r="I1167" i="6"/>
  <c r="I1159" i="6"/>
  <c r="I1151" i="6"/>
  <c r="I1143" i="6"/>
  <c r="I1135" i="6"/>
  <c r="I1127" i="6"/>
  <c r="I1119" i="6"/>
  <c r="I1111" i="6"/>
  <c r="I1103" i="6"/>
  <c r="I1095" i="6"/>
  <c r="I1087" i="6"/>
  <c r="I1079" i="6"/>
  <c r="I1068" i="6"/>
  <c r="I1058" i="6"/>
  <c r="I1048" i="6"/>
  <c r="I1036" i="6"/>
  <c r="I1026" i="6"/>
  <c r="I1016" i="6"/>
  <c r="I1004" i="6"/>
  <c r="I994" i="6"/>
  <c r="I984" i="6"/>
  <c r="I972" i="6"/>
  <c r="I962" i="6"/>
  <c r="I952" i="6"/>
  <c r="I940" i="6"/>
  <c r="I930" i="6"/>
  <c r="I920" i="6"/>
  <c r="I908" i="6"/>
  <c r="I898" i="6"/>
  <c r="I888" i="6"/>
  <c r="I876" i="6"/>
  <c r="I866" i="6"/>
  <c r="I856" i="6"/>
  <c r="I844" i="6"/>
  <c r="I834" i="6"/>
  <c r="I824" i="6"/>
  <c r="I812" i="6"/>
  <c r="I800" i="6"/>
  <c r="I779" i="6"/>
  <c r="I756" i="6"/>
  <c r="I738" i="6"/>
  <c r="I715" i="6"/>
  <c r="I692" i="6"/>
  <c r="I667" i="6"/>
  <c r="I635" i="6"/>
  <c r="I603" i="6"/>
  <c r="I571" i="6"/>
  <c r="I539" i="6"/>
  <c r="I507" i="6"/>
  <c r="I475" i="6"/>
  <c r="I435" i="6"/>
  <c r="I371" i="6"/>
  <c r="I307" i="6"/>
  <c r="I243" i="6"/>
  <c r="I1184" i="6"/>
  <c r="I1136" i="6"/>
  <c r="I1096" i="6"/>
  <c r="I1059" i="6"/>
  <c r="I995" i="6"/>
  <c r="I931" i="6"/>
  <c r="I867" i="6"/>
  <c r="I674" i="6"/>
  <c r="I482" i="6"/>
  <c r="I315" i="6"/>
  <c r="I1198" i="6"/>
  <c r="I1190" i="6"/>
  <c r="I1182" i="6"/>
  <c r="I1174" i="6"/>
  <c r="I1166" i="6"/>
  <c r="I1158" i="6"/>
  <c r="I1150" i="6"/>
  <c r="I1142" i="6"/>
  <c r="I1134" i="6"/>
  <c r="I1126" i="6"/>
  <c r="I1118" i="6"/>
  <c r="I1110" i="6"/>
  <c r="I1102" i="6"/>
  <c r="I1094" i="6"/>
  <c r="I1086" i="6"/>
  <c r="I1077" i="6"/>
  <c r="I1067" i="6"/>
  <c r="I1057" i="6"/>
  <c r="I1047" i="6"/>
  <c r="I1035" i="6"/>
  <c r="I1025" i="6"/>
  <c r="I1015" i="6"/>
  <c r="I1003" i="6"/>
  <c r="I993" i="6"/>
  <c r="I983" i="6"/>
  <c r="I971" i="6"/>
  <c r="I961" i="6"/>
  <c r="I951" i="6"/>
  <c r="I939" i="6"/>
  <c r="I929" i="6"/>
  <c r="I919" i="6"/>
  <c r="I907" i="6"/>
  <c r="I897" i="6"/>
  <c r="I887" i="6"/>
  <c r="I875" i="6"/>
  <c r="I865" i="6"/>
  <c r="I855" i="6"/>
  <c r="I843" i="6"/>
  <c r="I833" i="6"/>
  <c r="I823" i="6"/>
  <c r="I811" i="6"/>
  <c r="I796" i="6"/>
  <c r="I778" i="6"/>
  <c r="I755" i="6"/>
  <c r="I732" i="6"/>
  <c r="I714" i="6"/>
  <c r="I691" i="6"/>
  <c r="I666" i="6"/>
  <c r="I634" i="6"/>
  <c r="I602" i="6"/>
  <c r="I570" i="6"/>
  <c r="I538" i="6"/>
  <c r="I506" i="6"/>
  <c r="I474" i="6"/>
  <c r="I427" i="6"/>
  <c r="I363" i="6"/>
  <c r="I299" i="6"/>
  <c r="I235" i="6"/>
  <c r="J1182" i="6"/>
  <c r="I1192" i="6"/>
  <c r="I1160" i="6"/>
  <c r="I1088" i="6"/>
  <c r="I1049" i="6"/>
  <c r="I963" i="6"/>
  <c r="I921" i="6"/>
  <c r="I857" i="6"/>
  <c r="I780" i="6"/>
  <c r="I642" i="6"/>
  <c r="I514" i="6"/>
  <c r="I251" i="6"/>
  <c r="I1197" i="6"/>
  <c r="I1189" i="6"/>
  <c r="I1181" i="6"/>
  <c r="I1173" i="6"/>
  <c r="I1165" i="6"/>
  <c r="I1157" i="6"/>
  <c r="I1149" i="6"/>
  <c r="I1141" i="6"/>
  <c r="I1133" i="6"/>
  <c r="I1125" i="6"/>
  <c r="I1117" i="6"/>
  <c r="I1109" i="6"/>
  <c r="I1101" i="6"/>
  <c r="I1093" i="6"/>
  <c r="I1085" i="6"/>
  <c r="I1076" i="6"/>
  <c r="I1066" i="6"/>
  <c r="I1056" i="6"/>
  <c r="I1044" i="6"/>
  <c r="I1034" i="6"/>
  <c r="I1024" i="6"/>
  <c r="I1012" i="6"/>
  <c r="I1002" i="6"/>
  <c r="I992" i="6"/>
  <c r="I980" i="6"/>
  <c r="I970" i="6"/>
  <c r="I960" i="6"/>
  <c r="I948" i="6"/>
  <c r="I938" i="6"/>
  <c r="I928" i="6"/>
  <c r="I916" i="6"/>
  <c r="I906" i="6"/>
  <c r="I896" i="6"/>
  <c r="I884" i="6"/>
  <c r="I874" i="6"/>
  <c r="I864" i="6"/>
  <c r="I852" i="6"/>
  <c r="I842" i="6"/>
  <c r="I832" i="6"/>
  <c r="I820" i="6"/>
  <c r="I810" i="6"/>
  <c r="I795" i="6"/>
  <c r="I772" i="6"/>
  <c r="I754" i="6"/>
  <c r="I731" i="6"/>
  <c r="I708" i="6"/>
  <c r="I690" i="6"/>
  <c r="I659" i="6"/>
  <c r="I627" i="6"/>
  <c r="I595" i="6"/>
  <c r="I563" i="6"/>
  <c r="I531" i="6"/>
  <c r="I499" i="6"/>
  <c r="I467" i="6"/>
  <c r="I419" i="6"/>
  <c r="I355" i="6"/>
  <c r="I291" i="6"/>
  <c r="I227" i="6"/>
  <c r="J1118" i="6"/>
  <c r="I1144" i="6"/>
  <c r="I1104" i="6"/>
  <c r="I1039" i="6"/>
  <c r="I975" i="6"/>
  <c r="I899" i="6"/>
  <c r="I835" i="6"/>
  <c r="I762" i="6"/>
  <c r="I610" i="6"/>
  <c r="I1196" i="6"/>
  <c r="I1188" i="6"/>
  <c r="I1180" i="6"/>
  <c r="I1172" i="6"/>
  <c r="I1164" i="6"/>
  <c r="I1156" i="6"/>
  <c r="I1148" i="6"/>
  <c r="I1140" i="6"/>
  <c r="I1132" i="6"/>
  <c r="I1124" i="6"/>
  <c r="I1116" i="6"/>
  <c r="I1108" i="6"/>
  <c r="I1100" i="6"/>
  <c r="I1092" i="6"/>
  <c r="I1084" i="6"/>
  <c r="I1075" i="6"/>
  <c r="I1065" i="6"/>
  <c r="I1055" i="6"/>
  <c r="I1043" i="6"/>
  <c r="I1033" i="6"/>
  <c r="I1023" i="6"/>
  <c r="I1011" i="6"/>
  <c r="I1001" i="6"/>
  <c r="I991" i="6"/>
  <c r="I979" i="6"/>
  <c r="I969" i="6"/>
  <c r="I959" i="6"/>
  <c r="I947" i="6"/>
  <c r="I937" i="6"/>
  <c r="I927" i="6"/>
  <c r="I915" i="6"/>
  <c r="I905" i="6"/>
  <c r="I895" i="6"/>
  <c r="I883" i="6"/>
  <c r="I873" i="6"/>
  <c r="I863" i="6"/>
  <c r="I851" i="6"/>
  <c r="I841" i="6"/>
  <c r="I831" i="6"/>
  <c r="I819" i="6"/>
  <c r="I808" i="6"/>
  <c r="I794" i="6"/>
  <c r="I771" i="6"/>
  <c r="I748" i="6"/>
  <c r="I730" i="6"/>
  <c r="I707" i="6"/>
  <c r="I684" i="6"/>
  <c r="I658" i="6"/>
  <c r="I626" i="6"/>
  <c r="I594" i="6"/>
  <c r="I562" i="6"/>
  <c r="I530" i="6"/>
  <c r="I498" i="6"/>
  <c r="I466" i="6"/>
  <c r="I411" i="6"/>
  <c r="I347" i="6"/>
  <c r="I283" i="6"/>
  <c r="I219" i="6"/>
  <c r="I1200" i="6"/>
  <c r="I1152" i="6"/>
  <c r="I1112" i="6"/>
  <c r="I1027" i="6"/>
  <c r="I985" i="6"/>
  <c r="I911" i="6"/>
  <c r="I847" i="6"/>
  <c r="I739" i="6"/>
  <c r="I546" i="6"/>
  <c r="I1195" i="6"/>
  <c r="I1187" i="6"/>
  <c r="I1179" i="6"/>
  <c r="I1171" i="6"/>
  <c r="I1163" i="6"/>
  <c r="I1155" i="6"/>
  <c r="I1147" i="6"/>
  <c r="I1139" i="6"/>
  <c r="I1131" i="6"/>
  <c r="I1123" i="6"/>
  <c r="I1115" i="6"/>
  <c r="I1107" i="6"/>
  <c r="I1099" i="6"/>
  <c r="I1091" i="6"/>
  <c r="I1083" i="6"/>
  <c r="I1074" i="6"/>
  <c r="I1064" i="6"/>
  <c r="I1052" i="6"/>
  <c r="I1042" i="6"/>
  <c r="I1032" i="6"/>
  <c r="I1020" i="6"/>
  <c r="I1000" i="6"/>
  <c r="I988" i="6"/>
  <c r="I978" i="6"/>
  <c r="I968" i="6"/>
  <c r="I956" i="6"/>
  <c r="I946" i="6"/>
  <c r="I936" i="6"/>
  <c r="I924" i="6"/>
  <c r="I914" i="6"/>
  <c r="I904" i="6"/>
  <c r="I892" i="6"/>
  <c r="I882" i="6"/>
  <c r="I872" i="6"/>
  <c r="I860" i="6"/>
  <c r="I850" i="6"/>
  <c r="I840" i="6"/>
  <c r="I828" i="6"/>
  <c r="I818" i="6"/>
  <c r="I788" i="6"/>
  <c r="I770" i="6"/>
  <c r="I747" i="6"/>
  <c r="I724" i="6"/>
  <c r="I706" i="6"/>
  <c r="I683" i="6"/>
  <c r="I651" i="6"/>
  <c r="I587" i="6"/>
  <c r="I555" i="6"/>
  <c r="I523" i="6"/>
  <c r="I491" i="6"/>
  <c r="I459" i="6"/>
  <c r="I339" i="6"/>
  <c r="I275" i="6"/>
  <c r="I1176" i="6"/>
  <c r="I1128" i="6"/>
  <c r="I1080" i="6"/>
  <c r="I953" i="6"/>
  <c r="I889" i="6"/>
  <c r="I1005" i="6"/>
  <c r="I1013" i="6"/>
  <c r="I1021" i="6"/>
  <c r="I1029" i="6"/>
  <c r="I1037" i="6"/>
  <c r="I1045" i="6"/>
  <c r="I1053" i="6"/>
  <c r="I1061" i="6"/>
  <c r="I1069" i="6"/>
  <c r="I1006" i="6"/>
  <c r="I1014" i="6"/>
  <c r="I1022" i="6"/>
  <c r="I1030" i="6"/>
  <c r="I1038" i="6"/>
  <c r="I1046" i="6"/>
  <c r="I1054" i="6"/>
  <c r="I1062" i="6"/>
  <c r="I1070" i="6"/>
  <c r="I1078" i="6"/>
  <c r="I805" i="6"/>
  <c r="I813" i="6"/>
  <c r="I821" i="6"/>
  <c r="I829" i="6"/>
  <c r="I837" i="6"/>
  <c r="I845" i="6"/>
  <c r="I853" i="6"/>
  <c r="I861" i="6"/>
  <c r="I869" i="6"/>
  <c r="I877" i="6"/>
  <c r="I885" i="6"/>
  <c r="I893" i="6"/>
  <c r="I901" i="6"/>
  <c r="I909" i="6"/>
  <c r="I917" i="6"/>
  <c r="I925" i="6"/>
  <c r="I933" i="6"/>
  <c r="I941" i="6"/>
  <c r="I949" i="6"/>
  <c r="I957" i="6"/>
  <c r="I965" i="6"/>
  <c r="I973" i="6"/>
  <c r="I981" i="6"/>
  <c r="I989" i="6"/>
  <c r="I997" i="6"/>
  <c r="I806" i="6"/>
  <c r="I814" i="6"/>
  <c r="I822" i="6"/>
  <c r="I830" i="6"/>
  <c r="I838" i="6"/>
  <c r="I846" i="6"/>
  <c r="I854" i="6"/>
  <c r="I862" i="6"/>
  <c r="I870" i="6"/>
  <c r="I878" i="6"/>
  <c r="I886" i="6"/>
  <c r="I894" i="6"/>
  <c r="I902" i="6"/>
  <c r="I910" i="6"/>
  <c r="I918" i="6"/>
  <c r="I926" i="6"/>
  <c r="I934" i="6"/>
  <c r="I942" i="6"/>
  <c r="I950" i="6"/>
  <c r="I958" i="6"/>
  <c r="I966" i="6"/>
  <c r="I974" i="6"/>
  <c r="I982" i="6"/>
  <c r="I990" i="6"/>
  <c r="I998" i="6"/>
  <c r="I809" i="6"/>
  <c r="I604" i="6"/>
  <c r="I612" i="6"/>
  <c r="I620" i="6"/>
  <c r="I628" i="6"/>
  <c r="I636" i="6"/>
  <c r="I644" i="6"/>
  <c r="I652" i="6"/>
  <c r="I660" i="6"/>
  <c r="I668" i="6"/>
  <c r="I676" i="6"/>
  <c r="I605" i="6"/>
  <c r="I613" i="6"/>
  <c r="I621" i="6"/>
  <c r="I629" i="6"/>
  <c r="I637" i="6"/>
  <c r="I645" i="6"/>
  <c r="I653" i="6"/>
  <c r="I661" i="6"/>
  <c r="I669" i="6"/>
  <c r="I677" i="6"/>
  <c r="I685" i="6"/>
  <c r="I693" i="6"/>
  <c r="I701" i="6"/>
  <c r="I709" i="6"/>
  <c r="I717" i="6"/>
  <c r="I725" i="6"/>
  <c r="I733" i="6"/>
  <c r="I741" i="6"/>
  <c r="I749" i="6"/>
  <c r="I757" i="6"/>
  <c r="I765" i="6"/>
  <c r="I773" i="6"/>
  <c r="I781" i="6"/>
  <c r="I789" i="6"/>
  <c r="I797" i="6"/>
  <c r="I606" i="6"/>
  <c r="I614" i="6"/>
  <c r="I622" i="6"/>
  <c r="I630" i="6"/>
  <c r="I638" i="6"/>
  <c r="I646" i="6"/>
  <c r="I654" i="6"/>
  <c r="I662" i="6"/>
  <c r="I670" i="6"/>
  <c r="I678" i="6"/>
  <c r="I686" i="6"/>
  <c r="I694" i="6"/>
  <c r="I702" i="6"/>
  <c r="I710" i="6"/>
  <c r="I718" i="6"/>
  <c r="I726" i="6"/>
  <c r="I734" i="6"/>
  <c r="I742" i="6"/>
  <c r="I750" i="6"/>
  <c r="I758" i="6"/>
  <c r="I766" i="6"/>
  <c r="I774" i="6"/>
  <c r="I782" i="6"/>
  <c r="I790" i="6"/>
  <c r="I798" i="6"/>
  <c r="I607" i="6"/>
  <c r="I615" i="6"/>
  <c r="I623" i="6"/>
  <c r="I631" i="6"/>
  <c r="I639" i="6"/>
  <c r="I647" i="6"/>
  <c r="I655" i="6"/>
  <c r="I663" i="6"/>
  <c r="I671" i="6"/>
  <c r="I679" i="6"/>
  <c r="I687" i="6"/>
  <c r="I695" i="6"/>
  <c r="I703" i="6"/>
  <c r="I711" i="6"/>
  <c r="I719" i="6"/>
  <c r="I727" i="6"/>
  <c r="I735" i="6"/>
  <c r="I743" i="6"/>
  <c r="I751" i="6"/>
  <c r="I759" i="6"/>
  <c r="I767" i="6"/>
  <c r="I775" i="6"/>
  <c r="I783" i="6"/>
  <c r="I791" i="6"/>
  <c r="I799" i="6"/>
  <c r="I608" i="6"/>
  <c r="I616" i="6"/>
  <c r="I624" i="6"/>
  <c r="I632" i="6"/>
  <c r="I640" i="6"/>
  <c r="I648" i="6"/>
  <c r="I656" i="6"/>
  <c r="I664" i="6"/>
  <c r="I672" i="6"/>
  <c r="I680" i="6"/>
  <c r="I688" i="6"/>
  <c r="I696" i="6"/>
  <c r="I704" i="6"/>
  <c r="I712" i="6"/>
  <c r="I720" i="6"/>
  <c r="I728" i="6"/>
  <c r="I736" i="6"/>
  <c r="I744" i="6"/>
  <c r="I752" i="6"/>
  <c r="I760" i="6"/>
  <c r="I768" i="6"/>
  <c r="I776" i="6"/>
  <c r="I784" i="6"/>
  <c r="I792" i="6"/>
  <c r="I609" i="6"/>
  <c r="I617" i="6"/>
  <c r="I625" i="6"/>
  <c r="I633" i="6"/>
  <c r="I641" i="6"/>
  <c r="I649" i="6"/>
  <c r="I657" i="6"/>
  <c r="I665" i="6"/>
  <c r="I673" i="6"/>
  <c r="I681" i="6"/>
  <c r="I689" i="6"/>
  <c r="I697" i="6"/>
  <c r="I705" i="6"/>
  <c r="I713" i="6"/>
  <c r="I721" i="6"/>
  <c r="I729" i="6"/>
  <c r="I737" i="6"/>
  <c r="I745" i="6"/>
  <c r="I753" i="6"/>
  <c r="I761" i="6"/>
  <c r="I769" i="6"/>
  <c r="I777" i="6"/>
  <c r="I785" i="6"/>
  <c r="I793" i="6"/>
  <c r="I801" i="6"/>
  <c r="I404" i="6"/>
  <c r="I412" i="6"/>
  <c r="I420" i="6"/>
  <c r="I428" i="6"/>
  <c r="I436" i="6"/>
  <c r="I444" i="6"/>
  <c r="I452" i="6"/>
  <c r="I460" i="6"/>
  <c r="I468" i="6"/>
  <c r="I476" i="6"/>
  <c r="I484" i="6"/>
  <c r="I492" i="6"/>
  <c r="I500" i="6"/>
  <c r="I508" i="6"/>
  <c r="I516" i="6"/>
  <c r="I524" i="6"/>
  <c r="I532" i="6"/>
  <c r="I540" i="6"/>
  <c r="I548" i="6"/>
  <c r="I556" i="6"/>
  <c r="I564" i="6"/>
  <c r="I572" i="6"/>
  <c r="I580" i="6"/>
  <c r="I588" i="6"/>
  <c r="I596" i="6"/>
  <c r="I405" i="6"/>
  <c r="I413" i="6"/>
  <c r="I421" i="6"/>
  <c r="I429" i="6"/>
  <c r="I437" i="6"/>
  <c r="I445" i="6"/>
  <c r="I453" i="6"/>
  <c r="I461" i="6"/>
  <c r="I469" i="6"/>
  <c r="I477" i="6"/>
  <c r="I485" i="6"/>
  <c r="I493" i="6"/>
  <c r="I501" i="6"/>
  <c r="I509" i="6"/>
  <c r="I517" i="6"/>
  <c r="I525" i="6"/>
  <c r="I533" i="6"/>
  <c r="I541" i="6"/>
  <c r="I549" i="6"/>
  <c r="I557" i="6"/>
  <c r="I565" i="6"/>
  <c r="I573" i="6"/>
  <c r="I581" i="6"/>
  <c r="I589" i="6"/>
  <c r="I597" i="6"/>
  <c r="I406" i="6"/>
  <c r="I414" i="6"/>
  <c r="I422" i="6"/>
  <c r="I430" i="6"/>
  <c r="I438" i="6"/>
  <c r="I446" i="6"/>
  <c r="I454" i="6"/>
  <c r="I462" i="6"/>
  <c r="I470" i="6"/>
  <c r="I478" i="6"/>
  <c r="I486" i="6"/>
  <c r="I494" i="6"/>
  <c r="I502" i="6"/>
  <c r="I510" i="6"/>
  <c r="I518" i="6"/>
  <c r="I526" i="6"/>
  <c r="I534" i="6"/>
  <c r="I542" i="6"/>
  <c r="I550" i="6"/>
  <c r="I558" i="6"/>
  <c r="I566" i="6"/>
  <c r="I574" i="6"/>
  <c r="I582" i="6"/>
  <c r="I590" i="6"/>
  <c r="I598" i="6"/>
  <c r="I407" i="6"/>
  <c r="I415" i="6"/>
  <c r="I423" i="6"/>
  <c r="I431" i="6"/>
  <c r="I439" i="6"/>
  <c r="I447" i="6"/>
  <c r="I455" i="6"/>
  <c r="I463" i="6"/>
  <c r="I471" i="6"/>
  <c r="I479" i="6"/>
  <c r="I487" i="6"/>
  <c r="I495" i="6"/>
  <c r="I503" i="6"/>
  <c r="I511" i="6"/>
  <c r="I519" i="6"/>
  <c r="I527" i="6"/>
  <c r="I535" i="6"/>
  <c r="I543" i="6"/>
  <c r="I551" i="6"/>
  <c r="I559" i="6"/>
  <c r="I567" i="6"/>
  <c r="I575" i="6"/>
  <c r="I583" i="6"/>
  <c r="I591" i="6"/>
  <c r="I599" i="6"/>
  <c r="I408" i="6"/>
  <c r="I416" i="6"/>
  <c r="I424" i="6"/>
  <c r="I432" i="6"/>
  <c r="I440" i="6"/>
  <c r="I448" i="6"/>
  <c r="I456" i="6"/>
  <c r="I464" i="6"/>
  <c r="I472" i="6"/>
  <c r="I480" i="6"/>
  <c r="I488" i="6"/>
  <c r="I496" i="6"/>
  <c r="I504" i="6"/>
  <c r="I512" i="6"/>
  <c r="I520" i="6"/>
  <c r="I528" i="6"/>
  <c r="I536" i="6"/>
  <c r="I544" i="6"/>
  <c r="I552" i="6"/>
  <c r="I560" i="6"/>
  <c r="I568" i="6"/>
  <c r="I576" i="6"/>
  <c r="I584" i="6"/>
  <c r="I592" i="6"/>
  <c r="I600" i="6"/>
  <c r="I409" i="6"/>
  <c r="I417" i="6"/>
  <c r="I425" i="6"/>
  <c r="I433" i="6"/>
  <c r="I441" i="6"/>
  <c r="I449" i="6"/>
  <c r="I457" i="6"/>
  <c r="I465" i="6"/>
  <c r="I473" i="6"/>
  <c r="I481" i="6"/>
  <c r="I489" i="6"/>
  <c r="I497" i="6"/>
  <c r="I505" i="6"/>
  <c r="I513" i="6"/>
  <c r="I521" i="6"/>
  <c r="I529" i="6"/>
  <c r="I537" i="6"/>
  <c r="I545" i="6"/>
  <c r="I553" i="6"/>
  <c r="I561" i="6"/>
  <c r="I569" i="6"/>
  <c r="I577" i="6"/>
  <c r="I585" i="6"/>
  <c r="I593" i="6"/>
  <c r="I601" i="6"/>
  <c r="I402" i="6"/>
  <c r="I410" i="6"/>
  <c r="I418" i="6"/>
  <c r="I426" i="6"/>
  <c r="I434" i="6"/>
  <c r="I442" i="6"/>
  <c r="I450" i="6"/>
  <c r="I202" i="6"/>
  <c r="I204" i="6"/>
  <c r="I212" i="6"/>
  <c r="I220" i="6"/>
  <c r="I228" i="6"/>
  <c r="I236" i="6"/>
  <c r="I244" i="6"/>
  <c r="I252" i="6"/>
  <c r="I260" i="6"/>
  <c r="I268" i="6"/>
  <c r="I276" i="6"/>
  <c r="I284" i="6"/>
  <c r="I292" i="6"/>
  <c r="I300" i="6"/>
  <c r="I308" i="6"/>
  <c r="I316" i="6"/>
  <c r="I324" i="6"/>
  <c r="I332" i="6"/>
  <c r="I340" i="6"/>
  <c r="I348" i="6"/>
  <c r="I356" i="6"/>
  <c r="I364" i="6"/>
  <c r="I372" i="6"/>
  <c r="I380" i="6"/>
  <c r="I388" i="6"/>
  <c r="I396" i="6"/>
  <c r="I205" i="6"/>
  <c r="I213" i="6"/>
  <c r="I221" i="6"/>
  <c r="I229" i="6"/>
  <c r="I237" i="6"/>
  <c r="I245" i="6"/>
  <c r="I253" i="6"/>
  <c r="I261" i="6"/>
  <c r="I269" i="6"/>
  <c r="I277" i="6"/>
  <c r="I285" i="6"/>
  <c r="I293" i="6"/>
  <c r="I301" i="6"/>
  <c r="I309" i="6"/>
  <c r="I317" i="6"/>
  <c r="I325" i="6"/>
  <c r="I333" i="6"/>
  <c r="I341" i="6"/>
  <c r="I349" i="6"/>
  <c r="I357" i="6"/>
  <c r="I365" i="6"/>
  <c r="I373" i="6"/>
  <c r="I381" i="6"/>
  <c r="I389" i="6"/>
  <c r="I397" i="6"/>
  <c r="I206" i="6"/>
  <c r="I214" i="6"/>
  <c r="I222" i="6"/>
  <c r="I230" i="6"/>
  <c r="I238" i="6"/>
  <c r="I246" i="6"/>
  <c r="I254" i="6"/>
  <c r="I262" i="6"/>
  <c r="I270" i="6"/>
  <c r="I278" i="6"/>
  <c r="I286" i="6"/>
  <c r="I294" i="6"/>
  <c r="I302" i="6"/>
  <c r="I310" i="6"/>
  <c r="I318" i="6"/>
  <c r="I326" i="6"/>
  <c r="I334" i="6"/>
  <c r="I342" i="6"/>
  <c r="I350" i="6"/>
  <c r="I358" i="6"/>
  <c r="I366" i="6"/>
  <c r="I374" i="6"/>
  <c r="I382" i="6"/>
  <c r="I390" i="6"/>
  <c r="I398" i="6"/>
  <c r="I207" i="6"/>
  <c r="I215" i="6"/>
  <c r="I223" i="6"/>
  <c r="I231" i="6"/>
  <c r="I239" i="6"/>
  <c r="I247" i="6"/>
  <c r="I255" i="6"/>
  <c r="I263" i="6"/>
  <c r="I271" i="6"/>
  <c r="I279" i="6"/>
  <c r="I287" i="6"/>
  <c r="I295" i="6"/>
  <c r="I303" i="6"/>
  <c r="I311" i="6"/>
  <c r="I319" i="6"/>
  <c r="I327" i="6"/>
  <c r="I335" i="6"/>
  <c r="I343" i="6"/>
  <c r="I351" i="6"/>
  <c r="I359" i="6"/>
  <c r="I367" i="6"/>
  <c r="I375" i="6"/>
  <c r="I383" i="6"/>
  <c r="I391" i="6"/>
  <c r="I399" i="6"/>
  <c r="I208" i="6"/>
  <c r="I216" i="6"/>
  <c r="I224" i="6"/>
  <c r="I232" i="6"/>
  <c r="I240" i="6"/>
  <c r="I248" i="6"/>
  <c r="I256" i="6"/>
  <c r="I264" i="6"/>
  <c r="I272" i="6"/>
  <c r="I280" i="6"/>
  <c r="I288" i="6"/>
  <c r="I296" i="6"/>
  <c r="I304" i="6"/>
  <c r="I312" i="6"/>
  <c r="I320" i="6"/>
  <c r="I328" i="6"/>
  <c r="I336" i="6"/>
  <c r="I344" i="6"/>
  <c r="I352" i="6"/>
  <c r="I360" i="6"/>
  <c r="I368" i="6"/>
  <c r="I376" i="6"/>
  <c r="I384" i="6"/>
  <c r="I392" i="6"/>
  <c r="I400" i="6"/>
  <c r="I209" i="6"/>
  <c r="I217" i="6"/>
  <c r="I225" i="6"/>
  <c r="I233" i="6"/>
  <c r="I241" i="6"/>
  <c r="I249" i="6"/>
  <c r="I257" i="6"/>
  <c r="I265" i="6"/>
  <c r="I273" i="6"/>
  <c r="I281" i="6"/>
  <c r="I289" i="6"/>
  <c r="I297" i="6"/>
  <c r="I305" i="6"/>
  <c r="I313" i="6"/>
  <c r="I321" i="6"/>
  <c r="I329" i="6"/>
  <c r="I337" i="6"/>
  <c r="I345" i="6"/>
  <c r="I353" i="6"/>
  <c r="I361" i="6"/>
  <c r="I369" i="6"/>
  <c r="I377" i="6"/>
  <c r="I385" i="6"/>
  <c r="I393" i="6"/>
  <c r="I401" i="6"/>
  <c r="I210" i="6"/>
  <c r="I218" i="6"/>
  <c r="I226" i="6"/>
  <c r="I234" i="6"/>
  <c r="I242" i="6"/>
  <c r="I250" i="6"/>
  <c r="I258" i="6"/>
  <c r="I266" i="6"/>
  <c r="I274" i="6"/>
  <c r="I282" i="6"/>
  <c r="I290" i="6"/>
  <c r="I298" i="6"/>
  <c r="I306" i="6"/>
  <c r="I314" i="6"/>
  <c r="I322" i="6"/>
  <c r="I330" i="6"/>
  <c r="I338" i="6"/>
  <c r="I346" i="6"/>
  <c r="I354" i="6"/>
  <c r="I362" i="6"/>
  <c r="I370" i="6"/>
  <c r="I378" i="6"/>
  <c r="I386" i="6"/>
  <c r="I394" i="6"/>
  <c r="I7" i="6"/>
  <c r="I15" i="6"/>
  <c r="I23" i="6"/>
  <c r="I31" i="6"/>
  <c r="I39" i="6"/>
  <c r="I47" i="6"/>
  <c r="I55" i="6"/>
  <c r="I63" i="6"/>
  <c r="I71" i="6"/>
  <c r="I79" i="6"/>
  <c r="I87" i="6"/>
  <c r="I95" i="6"/>
  <c r="I103" i="6"/>
  <c r="I111" i="6"/>
  <c r="I119" i="6"/>
  <c r="I127" i="6"/>
  <c r="I135" i="6"/>
  <c r="I143" i="6"/>
  <c r="I151" i="6"/>
  <c r="I159" i="6"/>
  <c r="I167" i="6"/>
  <c r="I8" i="6"/>
  <c r="I16" i="6"/>
  <c r="I24" i="6"/>
  <c r="I32" i="6"/>
  <c r="I40" i="6"/>
  <c r="I48" i="6"/>
  <c r="I56" i="6"/>
  <c r="I64" i="6"/>
  <c r="I72" i="6"/>
  <c r="I80" i="6"/>
  <c r="I88" i="6"/>
  <c r="I96" i="6"/>
  <c r="I104" i="6"/>
  <c r="I112" i="6"/>
  <c r="I120" i="6"/>
  <c r="I128" i="6"/>
  <c r="I136" i="6"/>
  <c r="I144" i="6"/>
  <c r="I152" i="6"/>
  <c r="I160" i="6"/>
  <c r="I168" i="6"/>
  <c r="I176" i="6"/>
  <c r="I184" i="6"/>
  <c r="I192" i="6"/>
  <c r="I200" i="6"/>
  <c r="I9" i="6"/>
  <c r="I17" i="6"/>
  <c r="I25" i="6"/>
  <c r="I33" i="6"/>
  <c r="I41" i="6"/>
  <c r="I49" i="6"/>
  <c r="I57" i="6"/>
  <c r="I65" i="6"/>
  <c r="I73" i="6"/>
  <c r="I81" i="6"/>
  <c r="I89" i="6"/>
  <c r="I97" i="6"/>
  <c r="I105" i="6"/>
  <c r="I113" i="6"/>
  <c r="I121" i="6"/>
  <c r="I129" i="6"/>
  <c r="I137" i="6"/>
  <c r="I145" i="6"/>
  <c r="I153" i="6"/>
  <c r="I161" i="6"/>
  <c r="I169" i="6"/>
  <c r="I177" i="6"/>
  <c r="I185" i="6"/>
  <c r="I193" i="6"/>
  <c r="I201" i="6"/>
  <c r="I2" i="6"/>
  <c r="I10" i="6"/>
  <c r="I18" i="6"/>
  <c r="I26" i="6"/>
  <c r="I34" i="6"/>
  <c r="I42" i="6"/>
  <c r="I50" i="6"/>
  <c r="I58" i="6"/>
  <c r="I66" i="6"/>
  <c r="I74" i="6"/>
  <c r="I82" i="6"/>
  <c r="I90" i="6"/>
  <c r="I98" i="6"/>
  <c r="I106" i="6"/>
  <c r="I114" i="6"/>
  <c r="I122" i="6"/>
  <c r="I130" i="6"/>
  <c r="I138" i="6"/>
  <c r="I146" i="6"/>
  <c r="I154" i="6"/>
  <c r="I162" i="6"/>
  <c r="I170" i="6"/>
  <c r="I178" i="6"/>
  <c r="I186" i="6"/>
  <c r="I194" i="6"/>
  <c r="I3" i="6"/>
  <c r="I11" i="6"/>
  <c r="I19" i="6"/>
  <c r="I27" i="6"/>
  <c r="I35" i="6"/>
  <c r="I43" i="6"/>
  <c r="I51" i="6"/>
  <c r="I59" i="6"/>
  <c r="I67" i="6"/>
  <c r="I75" i="6"/>
  <c r="I83" i="6"/>
  <c r="I91" i="6"/>
  <c r="I99" i="6"/>
  <c r="I107" i="6"/>
  <c r="I115" i="6"/>
  <c r="I123" i="6"/>
  <c r="I131" i="6"/>
  <c r="I139" i="6"/>
  <c r="I147" i="6"/>
  <c r="I155" i="6"/>
  <c r="I163" i="6"/>
  <c r="I171" i="6"/>
  <c r="I179" i="6"/>
  <c r="I187" i="6"/>
  <c r="I195" i="6"/>
  <c r="I4" i="6"/>
  <c r="I12" i="6"/>
  <c r="I20" i="6"/>
  <c r="I28" i="6"/>
  <c r="I36" i="6"/>
  <c r="I44" i="6"/>
  <c r="I52" i="6"/>
  <c r="I60" i="6"/>
  <c r="I68" i="6"/>
  <c r="I76" i="6"/>
  <c r="I84" i="6"/>
  <c r="I92" i="6"/>
  <c r="I100" i="6"/>
  <c r="I108" i="6"/>
  <c r="I116" i="6"/>
  <c r="I124" i="6"/>
  <c r="I132" i="6"/>
  <c r="I140" i="6"/>
  <c r="I148" i="6"/>
  <c r="I156" i="6"/>
  <c r="I164" i="6"/>
  <c r="I172" i="6"/>
  <c r="I180" i="6"/>
  <c r="I188" i="6"/>
  <c r="I196" i="6"/>
  <c r="I5" i="6"/>
  <c r="I13" i="6"/>
  <c r="I21" i="6"/>
  <c r="I29" i="6"/>
  <c r="I37" i="6"/>
  <c r="I45" i="6"/>
  <c r="I53" i="6"/>
  <c r="I61" i="6"/>
  <c r="I69" i="6"/>
  <c r="I77" i="6"/>
  <c r="I85" i="6"/>
  <c r="I93" i="6"/>
  <c r="I101" i="6"/>
  <c r="I109" i="6"/>
  <c r="I117" i="6"/>
  <c r="I125" i="6"/>
  <c r="I133" i="6"/>
  <c r="I141" i="6"/>
  <c r="I149" i="6"/>
  <c r="I157" i="6"/>
  <c r="I165" i="6"/>
  <c r="I173" i="6"/>
  <c r="I181" i="6"/>
  <c r="I189" i="6"/>
  <c r="I197" i="6"/>
  <c r="I54" i="6"/>
  <c r="I118" i="6"/>
  <c r="I175" i="6"/>
  <c r="I62" i="6"/>
  <c r="I126" i="6"/>
  <c r="I182" i="6"/>
  <c r="I6" i="6"/>
  <c r="I70" i="6"/>
  <c r="I134" i="6"/>
  <c r="I183" i="6"/>
  <c r="I14" i="6"/>
  <c r="I78" i="6"/>
  <c r="I142" i="6"/>
  <c r="I190" i="6"/>
  <c r="I22" i="6"/>
  <c r="I86" i="6"/>
  <c r="I150" i="6"/>
  <c r="I191" i="6"/>
  <c r="I30" i="6"/>
  <c r="I94" i="6"/>
  <c r="I158" i="6"/>
  <c r="I198" i="6"/>
  <c r="I38" i="6"/>
  <c r="I102" i="6"/>
  <c r="I166" i="6"/>
  <c r="I199" i="6"/>
  <c r="J1007" i="6"/>
  <c r="J1015" i="6"/>
  <c r="J1023" i="6"/>
  <c r="J1031" i="6"/>
  <c r="J1039" i="6"/>
  <c r="J1047" i="6"/>
  <c r="J1055" i="6"/>
  <c r="J1063" i="6"/>
  <c r="J1071" i="6"/>
  <c r="J1079" i="6"/>
  <c r="J1087" i="6"/>
  <c r="J1095" i="6"/>
  <c r="J1103" i="6"/>
  <c r="J1111" i="6"/>
  <c r="J1119" i="6"/>
  <c r="J1127" i="6"/>
  <c r="J1135" i="6"/>
  <c r="J1143" i="6"/>
  <c r="J1151" i="6"/>
  <c r="J1159" i="6"/>
  <c r="J1167" i="6"/>
  <c r="J1175" i="6"/>
  <c r="J1183" i="6"/>
  <c r="J1191" i="6"/>
  <c r="J1199" i="6"/>
  <c r="J1008" i="6"/>
  <c r="J1016" i="6"/>
  <c r="J1024" i="6"/>
  <c r="J1032" i="6"/>
  <c r="J1040" i="6"/>
  <c r="J1048" i="6"/>
  <c r="J1056" i="6"/>
  <c r="J1064" i="6"/>
  <c r="J1072" i="6"/>
  <c r="J1080" i="6"/>
  <c r="J1088" i="6"/>
  <c r="J1096" i="6"/>
  <c r="J1104" i="6"/>
  <c r="J1112" i="6"/>
  <c r="J1120" i="6"/>
  <c r="J1128" i="6"/>
  <c r="J1136" i="6"/>
  <c r="J1144" i="6"/>
  <c r="J1152" i="6"/>
  <c r="J1160" i="6"/>
  <c r="J1168" i="6"/>
  <c r="J1176" i="6"/>
  <c r="J1184" i="6"/>
  <c r="J1192" i="6"/>
  <c r="J1200" i="6"/>
  <c r="J1009" i="6"/>
  <c r="J1017" i="6"/>
  <c r="J1025" i="6"/>
  <c r="J1033" i="6"/>
  <c r="J1041" i="6"/>
  <c r="J1049" i="6"/>
  <c r="J1057" i="6"/>
  <c r="J1065" i="6"/>
  <c r="J1073" i="6"/>
  <c r="J1081" i="6"/>
  <c r="J1089" i="6"/>
  <c r="J1097" i="6"/>
  <c r="J1105" i="6"/>
  <c r="J1113" i="6"/>
  <c r="J1121" i="6"/>
  <c r="J1129" i="6"/>
  <c r="J1137" i="6"/>
  <c r="J1145" i="6"/>
  <c r="J1153" i="6"/>
  <c r="J1161" i="6"/>
  <c r="J1169" i="6"/>
  <c r="J1177" i="6"/>
  <c r="J1185" i="6"/>
  <c r="J1193" i="6"/>
  <c r="J1201" i="6"/>
  <c r="J1002" i="6"/>
  <c r="J1010" i="6"/>
  <c r="J1018" i="6"/>
  <c r="J1026" i="6"/>
  <c r="J1034" i="6"/>
  <c r="J1042" i="6"/>
  <c r="J1050" i="6"/>
  <c r="J1058" i="6"/>
  <c r="J1066" i="6"/>
  <c r="J1074" i="6"/>
  <c r="J1082" i="6"/>
  <c r="J1090" i="6"/>
  <c r="J1098" i="6"/>
  <c r="J1106" i="6"/>
  <c r="J1114" i="6"/>
  <c r="J1122" i="6"/>
  <c r="J1130" i="6"/>
  <c r="J1138" i="6"/>
  <c r="J1146" i="6"/>
  <c r="J1154" i="6"/>
  <c r="J1162" i="6"/>
  <c r="J1170" i="6"/>
  <c r="J1178" i="6"/>
  <c r="J1186" i="6"/>
  <c r="J1194" i="6"/>
  <c r="J1003" i="6"/>
  <c r="J1011" i="6"/>
  <c r="J1019" i="6"/>
  <c r="J1027" i="6"/>
  <c r="J1035" i="6"/>
  <c r="J1043" i="6"/>
  <c r="J1051" i="6"/>
  <c r="J1059" i="6"/>
  <c r="J1067" i="6"/>
  <c r="J1075" i="6"/>
  <c r="J1083" i="6"/>
  <c r="J1091" i="6"/>
  <c r="J1099" i="6"/>
  <c r="J1107" i="6"/>
  <c r="J1115" i="6"/>
  <c r="J1123" i="6"/>
  <c r="J1131" i="6"/>
  <c r="J1139" i="6"/>
  <c r="J1147" i="6"/>
  <c r="J1155" i="6"/>
  <c r="J1163" i="6"/>
  <c r="J1171" i="6"/>
  <c r="J1179" i="6"/>
  <c r="J1187" i="6"/>
  <c r="J1195" i="6"/>
  <c r="J1004" i="6"/>
  <c r="J1012" i="6"/>
  <c r="J1020" i="6"/>
  <c r="J1028" i="6"/>
  <c r="J1036" i="6"/>
  <c r="J1044" i="6"/>
  <c r="J1052" i="6"/>
  <c r="J1060" i="6"/>
  <c r="J1068" i="6"/>
  <c r="J1076" i="6"/>
  <c r="J1084" i="6"/>
  <c r="J1092" i="6"/>
  <c r="J1100" i="6"/>
  <c r="J1108" i="6"/>
  <c r="J1116" i="6"/>
  <c r="J1124" i="6"/>
  <c r="J1132" i="6"/>
  <c r="J1140" i="6"/>
  <c r="J1148" i="6"/>
  <c r="J1156" i="6"/>
  <c r="J1164" i="6"/>
  <c r="J1172" i="6"/>
  <c r="J1180" i="6"/>
  <c r="J1188" i="6"/>
  <c r="J1196" i="6"/>
  <c r="J1005" i="6"/>
  <c r="J1013" i="6"/>
  <c r="J1021" i="6"/>
  <c r="J1029" i="6"/>
  <c r="J1037" i="6"/>
  <c r="J1045" i="6"/>
  <c r="J1053" i="6"/>
  <c r="J1061" i="6"/>
  <c r="J1069" i="6"/>
  <c r="J1077" i="6"/>
  <c r="J1085" i="6"/>
  <c r="J1093" i="6"/>
  <c r="J1101" i="6"/>
  <c r="J1109" i="6"/>
  <c r="J1117" i="6"/>
  <c r="J1125" i="6"/>
  <c r="J1133" i="6"/>
  <c r="J1141" i="6"/>
  <c r="J1149" i="6"/>
  <c r="J1157" i="6"/>
  <c r="J1165" i="6"/>
  <c r="J1173" i="6"/>
  <c r="J1181" i="6"/>
  <c r="J1189" i="6"/>
  <c r="J1197" i="6"/>
  <c r="J1062" i="6"/>
  <c r="J1126" i="6"/>
  <c r="J1190" i="6"/>
  <c r="J1006" i="6"/>
  <c r="J1070" i="6"/>
  <c r="J1134" i="6"/>
  <c r="J1198" i="6"/>
  <c r="J1014" i="6"/>
  <c r="J1078" i="6"/>
  <c r="J1142" i="6"/>
  <c r="J1022" i="6"/>
  <c r="J1086" i="6"/>
  <c r="J1150" i="6"/>
  <c r="J1030" i="6"/>
  <c r="J1094" i="6"/>
  <c r="J1158" i="6"/>
  <c r="J1038" i="6"/>
  <c r="J1102" i="6"/>
  <c r="J1166" i="6"/>
  <c r="J1046" i="6"/>
  <c r="J1110" i="6"/>
  <c r="J1174" i="6"/>
  <c r="J808" i="6"/>
  <c r="J816" i="6"/>
  <c r="J809" i="6"/>
  <c r="J817" i="6"/>
  <c r="J825" i="6"/>
  <c r="J802" i="6"/>
  <c r="J810" i="6"/>
  <c r="J818" i="6"/>
  <c r="J826" i="6"/>
  <c r="J803" i="6"/>
  <c r="J804" i="6"/>
  <c r="J812" i="6"/>
  <c r="J820" i="6"/>
  <c r="J828" i="6"/>
  <c r="J819" i="6"/>
  <c r="J831" i="6"/>
  <c r="J839" i="6"/>
  <c r="J847" i="6"/>
  <c r="J855" i="6"/>
  <c r="J863" i="6"/>
  <c r="J871" i="6"/>
  <c r="J879" i="6"/>
  <c r="J887" i="6"/>
  <c r="J895" i="6"/>
  <c r="J903" i="6"/>
  <c r="J911" i="6"/>
  <c r="J919" i="6"/>
  <c r="J927" i="6"/>
  <c r="J935" i="6"/>
  <c r="J943" i="6"/>
  <c r="J951" i="6"/>
  <c r="J959" i="6"/>
  <c r="J967" i="6"/>
  <c r="J975" i="6"/>
  <c r="J983" i="6"/>
  <c r="J991" i="6"/>
  <c r="J999" i="6"/>
  <c r="J805" i="6"/>
  <c r="J821" i="6"/>
  <c r="J832" i="6"/>
  <c r="J840" i="6"/>
  <c r="J848" i="6"/>
  <c r="J856" i="6"/>
  <c r="J864" i="6"/>
  <c r="J872" i="6"/>
  <c r="J880" i="6"/>
  <c r="J888" i="6"/>
  <c r="J896" i="6"/>
  <c r="J904" i="6"/>
  <c r="J912" i="6"/>
  <c r="J920" i="6"/>
  <c r="J928" i="6"/>
  <c r="J936" i="6"/>
  <c r="J944" i="6"/>
  <c r="J952" i="6"/>
  <c r="J960" i="6"/>
  <c r="J968" i="6"/>
  <c r="J976" i="6"/>
  <c r="J984" i="6"/>
  <c r="J992" i="6"/>
  <c r="J1000" i="6"/>
  <c r="J806" i="6"/>
  <c r="J822" i="6"/>
  <c r="J833" i="6"/>
  <c r="J841" i="6"/>
  <c r="J849" i="6"/>
  <c r="J857" i="6"/>
  <c r="J865" i="6"/>
  <c r="J873" i="6"/>
  <c r="J881" i="6"/>
  <c r="J889" i="6"/>
  <c r="J897" i="6"/>
  <c r="J905" i="6"/>
  <c r="J913" i="6"/>
  <c r="J921" i="6"/>
  <c r="J929" i="6"/>
  <c r="J937" i="6"/>
  <c r="J945" i="6"/>
  <c r="J953" i="6"/>
  <c r="J961" i="6"/>
  <c r="J969" i="6"/>
  <c r="J977" i="6"/>
  <c r="J985" i="6"/>
  <c r="J993" i="6"/>
  <c r="J1001" i="6"/>
  <c r="J807" i="6"/>
  <c r="J823" i="6"/>
  <c r="J834" i="6"/>
  <c r="J842" i="6"/>
  <c r="J850" i="6"/>
  <c r="J858" i="6"/>
  <c r="J866" i="6"/>
  <c r="J874" i="6"/>
  <c r="J882" i="6"/>
  <c r="J890" i="6"/>
  <c r="J898" i="6"/>
  <c r="J906" i="6"/>
  <c r="J914" i="6"/>
  <c r="J922" i="6"/>
  <c r="J930" i="6"/>
  <c r="J938" i="6"/>
  <c r="J946" i="6"/>
  <c r="J954" i="6"/>
  <c r="J962" i="6"/>
  <c r="J970" i="6"/>
  <c r="J978" i="6"/>
  <c r="J986" i="6"/>
  <c r="J994" i="6"/>
  <c r="J811" i="6"/>
  <c r="J824" i="6"/>
  <c r="J835" i="6"/>
  <c r="J843" i="6"/>
  <c r="J851" i="6"/>
  <c r="J859" i="6"/>
  <c r="J867" i="6"/>
  <c r="J875" i="6"/>
  <c r="J883" i="6"/>
  <c r="J891" i="6"/>
  <c r="J899" i="6"/>
  <c r="J907" i="6"/>
  <c r="J915" i="6"/>
  <c r="J923" i="6"/>
  <c r="J931" i="6"/>
  <c r="J939" i="6"/>
  <c r="J947" i="6"/>
  <c r="J955" i="6"/>
  <c r="J963" i="6"/>
  <c r="J971" i="6"/>
  <c r="J979" i="6"/>
  <c r="J987" i="6"/>
  <c r="J995" i="6"/>
  <c r="J813" i="6"/>
  <c r="J827" i="6"/>
  <c r="J836" i="6"/>
  <c r="J844" i="6"/>
  <c r="J852" i="6"/>
  <c r="J860" i="6"/>
  <c r="J868" i="6"/>
  <c r="J876" i="6"/>
  <c r="J884" i="6"/>
  <c r="J892" i="6"/>
  <c r="J900" i="6"/>
  <c r="J908" i="6"/>
  <c r="J916" i="6"/>
  <c r="J924" i="6"/>
  <c r="J932" i="6"/>
  <c r="J940" i="6"/>
  <c r="J948" i="6"/>
  <c r="J956" i="6"/>
  <c r="J964" i="6"/>
  <c r="J972" i="6"/>
  <c r="J980" i="6"/>
  <c r="J988" i="6"/>
  <c r="J996" i="6"/>
  <c r="J814" i="6"/>
  <c r="J829" i="6"/>
  <c r="J837" i="6"/>
  <c r="J845" i="6"/>
  <c r="J853" i="6"/>
  <c r="J861" i="6"/>
  <c r="J869" i="6"/>
  <c r="J877" i="6"/>
  <c r="J885" i="6"/>
  <c r="J893" i="6"/>
  <c r="J901" i="6"/>
  <c r="J909" i="6"/>
  <c r="J917" i="6"/>
  <c r="J925" i="6"/>
  <c r="J933" i="6"/>
  <c r="J941" i="6"/>
  <c r="J949" i="6"/>
  <c r="J957" i="6"/>
  <c r="J965" i="6"/>
  <c r="J973" i="6"/>
  <c r="J981" i="6"/>
  <c r="J989" i="6"/>
  <c r="J997" i="6"/>
  <c r="J870" i="6"/>
  <c r="J934" i="6"/>
  <c r="J998" i="6"/>
  <c r="J878" i="6"/>
  <c r="J942" i="6"/>
  <c r="J815" i="6"/>
  <c r="J886" i="6"/>
  <c r="J950" i="6"/>
  <c r="J830" i="6"/>
  <c r="J894" i="6"/>
  <c r="J958" i="6"/>
  <c r="J838" i="6"/>
  <c r="J902" i="6"/>
  <c r="J966" i="6"/>
  <c r="J846" i="6"/>
  <c r="J910" i="6"/>
  <c r="J974" i="6"/>
  <c r="J854" i="6"/>
  <c r="J918" i="6"/>
  <c r="J982" i="6"/>
  <c r="J602" i="6"/>
  <c r="J610" i="6"/>
  <c r="J618" i="6"/>
  <c r="J626" i="6"/>
  <c r="J634" i="6"/>
  <c r="J642" i="6"/>
  <c r="J650" i="6"/>
  <c r="J658" i="6"/>
  <c r="J666" i="6"/>
  <c r="J607" i="6"/>
  <c r="J616" i="6"/>
  <c r="J625" i="6"/>
  <c r="J635" i="6"/>
  <c r="J644" i="6"/>
  <c r="J653" i="6"/>
  <c r="J662" i="6"/>
  <c r="J671" i="6"/>
  <c r="J679" i="6"/>
  <c r="J687" i="6"/>
  <c r="J695" i="6"/>
  <c r="J703" i="6"/>
  <c r="J711" i="6"/>
  <c r="J719" i="6"/>
  <c r="J727" i="6"/>
  <c r="J735" i="6"/>
  <c r="J608" i="6"/>
  <c r="J617" i="6"/>
  <c r="J627" i="6"/>
  <c r="J636" i="6"/>
  <c r="J645" i="6"/>
  <c r="J654" i="6"/>
  <c r="J663" i="6"/>
  <c r="J672" i="6"/>
  <c r="J680" i="6"/>
  <c r="J688" i="6"/>
  <c r="J696" i="6"/>
  <c r="J704" i="6"/>
  <c r="J712" i="6"/>
  <c r="J720" i="6"/>
  <c r="J728" i="6"/>
  <c r="J736" i="6"/>
  <c r="J744" i="6"/>
  <c r="J752" i="6"/>
  <c r="J760" i="6"/>
  <c r="J768" i="6"/>
  <c r="J776" i="6"/>
  <c r="J784" i="6"/>
  <c r="J792" i="6"/>
  <c r="J800" i="6"/>
  <c r="J609" i="6"/>
  <c r="J619" i="6"/>
  <c r="J628" i="6"/>
  <c r="J637" i="6"/>
  <c r="J646" i="6"/>
  <c r="J655" i="6"/>
  <c r="J664" i="6"/>
  <c r="J673" i="6"/>
  <c r="J681" i="6"/>
  <c r="J689" i="6"/>
  <c r="J697" i="6"/>
  <c r="J705" i="6"/>
  <c r="J713" i="6"/>
  <c r="J721" i="6"/>
  <c r="J729" i="6"/>
  <c r="J737" i="6"/>
  <c r="J745" i="6"/>
  <c r="J753" i="6"/>
  <c r="J761" i="6"/>
  <c r="J769" i="6"/>
  <c r="J777" i="6"/>
  <c r="J785" i="6"/>
  <c r="J793" i="6"/>
  <c r="J801" i="6"/>
  <c r="J611" i="6"/>
  <c r="J620" i="6"/>
  <c r="J629" i="6"/>
  <c r="J638" i="6"/>
  <c r="J647" i="6"/>
  <c r="J656" i="6"/>
  <c r="J665" i="6"/>
  <c r="J674" i="6"/>
  <c r="J682" i="6"/>
  <c r="J690" i="6"/>
  <c r="J698" i="6"/>
  <c r="J706" i="6"/>
  <c r="J714" i="6"/>
  <c r="J722" i="6"/>
  <c r="J730" i="6"/>
  <c r="J738" i="6"/>
  <c r="J746" i="6"/>
  <c r="J754" i="6"/>
  <c r="J762" i="6"/>
  <c r="J770" i="6"/>
  <c r="J778" i="6"/>
  <c r="J786" i="6"/>
  <c r="J794" i="6"/>
  <c r="J603" i="6"/>
  <c r="J612" i="6"/>
  <c r="J621" i="6"/>
  <c r="J630" i="6"/>
  <c r="J639" i="6"/>
  <c r="J648" i="6"/>
  <c r="J657" i="6"/>
  <c r="J667" i="6"/>
  <c r="J675" i="6"/>
  <c r="J683" i="6"/>
  <c r="J691" i="6"/>
  <c r="J699" i="6"/>
  <c r="J707" i="6"/>
  <c r="J715" i="6"/>
  <c r="J723" i="6"/>
  <c r="J731" i="6"/>
  <c r="J739" i="6"/>
  <c r="J747" i="6"/>
  <c r="J755" i="6"/>
  <c r="J763" i="6"/>
  <c r="J771" i="6"/>
  <c r="J779" i="6"/>
  <c r="J787" i="6"/>
  <c r="J795" i="6"/>
  <c r="J604" i="6"/>
  <c r="J613" i="6"/>
  <c r="J622" i="6"/>
  <c r="J631" i="6"/>
  <c r="J640" i="6"/>
  <c r="J649" i="6"/>
  <c r="J659" i="6"/>
  <c r="J668" i="6"/>
  <c r="J676" i="6"/>
  <c r="J684" i="6"/>
  <c r="J692" i="6"/>
  <c r="J700" i="6"/>
  <c r="J708" i="6"/>
  <c r="J716" i="6"/>
  <c r="J724" i="6"/>
  <c r="J732" i="6"/>
  <c r="J740" i="6"/>
  <c r="J748" i="6"/>
  <c r="J756" i="6"/>
  <c r="J764" i="6"/>
  <c r="J772" i="6"/>
  <c r="J780" i="6"/>
  <c r="J788" i="6"/>
  <c r="J796" i="6"/>
  <c r="J605" i="6"/>
  <c r="J614" i="6"/>
  <c r="J623" i="6"/>
  <c r="J632" i="6"/>
  <c r="J641" i="6"/>
  <c r="J651" i="6"/>
  <c r="J660" i="6"/>
  <c r="J669" i="6"/>
  <c r="J677" i="6"/>
  <c r="J685" i="6"/>
  <c r="J693" i="6"/>
  <c r="J701" i="6"/>
  <c r="J709" i="6"/>
  <c r="J717" i="6"/>
  <c r="J725" i="6"/>
  <c r="J733" i="6"/>
  <c r="J741" i="6"/>
  <c r="J749" i="6"/>
  <c r="J757" i="6"/>
  <c r="J765" i="6"/>
  <c r="J773" i="6"/>
  <c r="J781" i="6"/>
  <c r="J789" i="6"/>
  <c r="J606" i="6"/>
  <c r="J678" i="6"/>
  <c r="J742" i="6"/>
  <c r="J774" i="6"/>
  <c r="J799" i="6"/>
  <c r="J615" i="6"/>
  <c r="J686" i="6"/>
  <c r="J743" i="6"/>
  <c r="J775" i="6"/>
  <c r="J624" i="6"/>
  <c r="J694" i="6"/>
  <c r="J750" i="6"/>
  <c r="J782" i="6"/>
  <c r="J633" i="6"/>
  <c r="J702" i="6"/>
  <c r="J751" i="6"/>
  <c r="J783" i="6"/>
  <c r="J643" i="6"/>
  <c r="J710" i="6"/>
  <c r="J758" i="6"/>
  <c r="J790" i="6"/>
  <c r="J652" i="6"/>
  <c r="J718" i="6"/>
  <c r="J759" i="6"/>
  <c r="J791" i="6"/>
  <c r="J661" i="6"/>
  <c r="J726" i="6"/>
  <c r="J766" i="6"/>
  <c r="J797" i="6"/>
  <c r="J767" i="6"/>
  <c r="J798" i="6"/>
  <c r="J670" i="6"/>
  <c r="J402" i="6"/>
  <c r="J410" i="6"/>
  <c r="J418" i="6"/>
  <c r="J426" i="6"/>
  <c r="J434" i="6"/>
  <c r="J442" i="6"/>
  <c r="J450" i="6"/>
  <c r="J458" i="6"/>
  <c r="J466" i="6"/>
  <c r="J474" i="6"/>
  <c r="J482" i="6"/>
  <c r="J490" i="6"/>
  <c r="J498" i="6"/>
  <c r="J506" i="6"/>
  <c r="J514" i="6"/>
  <c r="J522" i="6"/>
  <c r="J530" i="6"/>
  <c r="J538" i="6"/>
  <c r="J546" i="6"/>
  <c r="J554" i="6"/>
  <c r="J562" i="6"/>
  <c r="J570" i="6"/>
  <c r="J578" i="6"/>
  <c r="J586" i="6"/>
  <c r="J594" i="6"/>
  <c r="J403" i="6"/>
  <c r="J411" i="6"/>
  <c r="J419" i="6"/>
  <c r="J427" i="6"/>
  <c r="J435" i="6"/>
  <c r="J443" i="6"/>
  <c r="J451" i="6"/>
  <c r="J459" i="6"/>
  <c r="J467" i="6"/>
  <c r="J475" i="6"/>
  <c r="J483" i="6"/>
  <c r="J491" i="6"/>
  <c r="J499" i="6"/>
  <c r="J412" i="6"/>
  <c r="J422" i="6"/>
  <c r="J432" i="6"/>
  <c r="J444" i="6"/>
  <c r="J454" i="6"/>
  <c r="J464" i="6"/>
  <c r="J476" i="6"/>
  <c r="J486" i="6"/>
  <c r="J496" i="6"/>
  <c r="J507" i="6"/>
  <c r="J516" i="6"/>
  <c r="J525" i="6"/>
  <c r="J534" i="6"/>
  <c r="J543" i="6"/>
  <c r="J552" i="6"/>
  <c r="J561" i="6"/>
  <c r="J571" i="6"/>
  <c r="J580" i="6"/>
  <c r="J589" i="6"/>
  <c r="J598" i="6"/>
  <c r="J413" i="6"/>
  <c r="J423" i="6"/>
  <c r="J433" i="6"/>
  <c r="J445" i="6"/>
  <c r="J455" i="6"/>
  <c r="J465" i="6"/>
  <c r="J477" i="6"/>
  <c r="J487" i="6"/>
  <c r="J497" i="6"/>
  <c r="J508" i="6"/>
  <c r="J517" i="6"/>
  <c r="J526" i="6"/>
  <c r="J535" i="6"/>
  <c r="J544" i="6"/>
  <c r="J553" i="6"/>
  <c r="J563" i="6"/>
  <c r="J572" i="6"/>
  <c r="J581" i="6"/>
  <c r="J590" i="6"/>
  <c r="J599" i="6"/>
  <c r="J404" i="6"/>
  <c r="J414" i="6"/>
  <c r="J424" i="6"/>
  <c r="J436" i="6"/>
  <c r="J446" i="6"/>
  <c r="J456" i="6"/>
  <c r="J468" i="6"/>
  <c r="J478" i="6"/>
  <c r="J488" i="6"/>
  <c r="J500" i="6"/>
  <c r="J509" i="6"/>
  <c r="J518" i="6"/>
  <c r="J527" i="6"/>
  <c r="J536" i="6"/>
  <c r="J545" i="6"/>
  <c r="J555" i="6"/>
  <c r="J564" i="6"/>
  <c r="J573" i="6"/>
  <c r="J582" i="6"/>
  <c r="J591" i="6"/>
  <c r="J600" i="6"/>
  <c r="J405" i="6"/>
  <c r="J415" i="6"/>
  <c r="J425" i="6"/>
  <c r="J437" i="6"/>
  <c r="J447" i="6"/>
  <c r="J457" i="6"/>
  <c r="J469" i="6"/>
  <c r="J479" i="6"/>
  <c r="J489" i="6"/>
  <c r="J501" i="6"/>
  <c r="J510" i="6"/>
  <c r="J519" i="6"/>
  <c r="J528" i="6"/>
  <c r="J537" i="6"/>
  <c r="J547" i="6"/>
  <c r="J556" i="6"/>
  <c r="J565" i="6"/>
  <c r="J574" i="6"/>
  <c r="J583" i="6"/>
  <c r="J592" i="6"/>
  <c r="J601" i="6"/>
  <c r="J406" i="6"/>
  <c r="J416" i="6"/>
  <c r="J428" i="6"/>
  <c r="J438" i="6"/>
  <c r="J448" i="6"/>
  <c r="J460" i="6"/>
  <c r="J470" i="6"/>
  <c r="J480" i="6"/>
  <c r="J492" i="6"/>
  <c r="J502" i="6"/>
  <c r="J511" i="6"/>
  <c r="J520" i="6"/>
  <c r="J529" i="6"/>
  <c r="J539" i="6"/>
  <c r="J548" i="6"/>
  <c r="J557" i="6"/>
  <c r="J566" i="6"/>
  <c r="J575" i="6"/>
  <c r="J584" i="6"/>
  <c r="J593" i="6"/>
  <c r="J407" i="6"/>
  <c r="J417" i="6"/>
  <c r="J429" i="6"/>
  <c r="J439" i="6"/>
  <c r="J449" i="6"/>
  <c r="J461" i="6"/>
  <c r="J471" i="6"/>
  <c r="J481" i="6"/>
  <c r="J493" i="6"/>
  <c r="J503" i="6"/>
  <c r="J512" i="6"/>
  <c r="J521" i="6"/>
  <c r="J531" i="6"/>
  <c r="J540" i="6"/>
  <c r="J549" i="6"/>
  <c r="J558" i="6"/>
  <c r="J567" i="6"/>
  <c r="J576" i="6"/>
  <c r="J585" i="6"/>
  <c r="J595" i="6"/>
  <c r="J408" i="6"/>
  <c r="J420" i="6"/>
  <c r="J430" i="6"/>
  <c r="J440" i="6"/>
  <c r="J452" i="6"/>
  <c r="J462" i="6"/>
  <c r="J472" i="6"/>
  <c r="J484" i="6"/>
  <c r="J494" i="6"/>
  <c r="J504" i="6"/>
  <c r="J513" i="6"/>
  <c r="J523" i="6"/>
  <c r="J532" i="6"/>
  <c r="J541" i="6"/>
  <c r="J550" i="6"/>
  <c r="J559" i="6"/>
  <c r="J568" i="6"/>
  <c r="J577" i="6"/>
  <c r="J587" i="6"/>
  <c r="J596" i="6"/>
  <c r="J453" i="6"/>
  <c r="J533" i="6"/>
  <c r="J463" i="6"/>
  <c r="J542" i="6"/>
  <c r="J473" i="6"/>
  <c r="J551" i="6"/>
  <c r="J485" i="6"/>
  <c r="J560" i="6"/>
  <c r="J409" i="6"/>
  <c r="J495" i="6"/>
  <c r="J569" i="6"/>
  <c r="J421" i="6"/>
  <c r="J505" i="6"/>
  <c r="J579" i="6"/>
  <c r="J431" i="6"/>
  <c r="J515" i="6"/>
  <c r="J588" i="6"/>
  <c r="J441" i="6"/>
  <c r="J524" i="6"/>
  <c r="J597" i="6"/>
  <c r="J202" i="6"/>
  <c r="J210" i="6"/>
  <c r="J218" i="6"/>
  <c r="J226" i="6"/>
  <c r="J234" i="6"/>
  <c r="J242" i="6"/>
  <c r="J250" i="6"/>
  <c r="J258" i="6"/>
  <c r="J266" i="6"/>
  <c r="J274" i="6"/>
  <c r="J282" i="6"/>
  <c r="J290" i="6"/>
  <c r="J298" i="6"/>
  <c r="J306" i="6"/>
  <c r="J314" i="6"/>
  <c r="J322" i="6"/>
  <c r="J330" i="6"/>
  <c r="J338" i="6"/>
  <c r="J346" i="6"/>
  <c r="J354" i="6"/>
  <c r="J362" i="6"/>
  <c r="J370" i="6"/>
  <c r="J378" i="6"/>
  <c r="J386" i="6"/>
  <c r="J394" i="6"/>
  <c r="J203" i="6"/>
  <c r="J211" i="6"/>
  <c r="J219" i="6"/>
  <c r="J227" i="6"/>
  <c r="J235" i="6"/>
  <c r="J243" i="6"/>
  <c r="J251" i="6"/>
  <c r="J259" i="6"/>
  <c r="J267" i="6"/>
  <c r="J275" i="6"/>
  <c r="J283" i="6"/>
  <c r="J291" i="6"/>
  <c r="J299" i="6"/>
  <c r="J307" i="6"/>
  <c r="J315" i="6"/>
  <c r="J323" i="6"/>
  <c r="J331" i="6"/>
  <c r="J339" i="6"/>
  <c r="J347" i="6"/>
  <c r="J355" i="6"/>
  <c r="J363" i="6"/>
  <c r="J371" i="6"/>
  <c r="J379" i="6"/>
  <c r="J387" i="6"/>
  <c r="J395" i="6"/>
  <c r="J208" i="6"/>
  <c r="J220" i="6"/>
  <c r="J230" i="6"/>
  <c r="J240" i="6"/>
  <c r="J252" i="6"/>
  <c r="J262" i="6"/>
  <c r="J272" i="6"/>
  <c r="J284" i="6"/>
  <c r="J294" i="6"/>
  <c r="J304" i="6"/>
  <c r="J316" i="6"/>
  <c r="J326" i="6"/>
  <c r="J336" i="6"/>
  <c r="J348" i="6"/>
  <c r="J358" i="6"/>
  <c r="J368" i="6"/>
  <c r="J380" i="6"/>
  <c r="J390" i="6"/>
  <c r="J400" i="6"/>
  <c r="J209" i="6"/>
  <c r="J221" i="6"/>
  <c r="J231" i="6"/>
  <c r="J241" i="6"/>
  <c r="J253" i="6"/>
  <c r="J263" i="6"/>
  <c r="J273" i="6"/>
  <c r="J285" i="6"/>
  <c r="J295" i="6"/>
  <c r="J305" i="6"/>
  <c r="J317" i="6"/>
  <c r="J327" i="6"/>
  <c r="J337" i="6"/>
  <c r="J349" i="6"/>
  <c r="J359" i="6"/>
  <c r="J369" i="6"/>
  <c r="J381" i="6"/>
  <c r="J391" i="6"/>
  <c r="J401" i="6"/>
  <c r="J212" i="6"/>
  <c r="J222" i="6"/>
  <c r="J232" i="6"/>
  <c r="J244" i="6"/>
  <c r="J254" i="6"/>
  <c r="J264" i="6"/>
  <c r="J276" i="6"/>
  <c r="J286" i="6"/>
  <c r="J296" i="6"/>
  <c r="J308" i="6"/>
  <c r="J318" i="6"/>
  <c r="J328" i="6"/>
  <c r="J340" i="6"/>
  <c r="J350" i="6"/>
  <c r="J360" i="6"/>
  <c r="J372" i="6"/>
  <c r="J382" i="6"/>
  <c r="J392" i="6"/>
  <c r="J213" i="6"/>
  <c r="J223" i="6"/>
  <c r="J233" i="6"/>
  <c r="J245" i="6"/>
  <c r="J255" i="6"/>
  <c r="J265" i="6"/>
  <c r="J277" i="6"/>
  <c r="J287" i="6"/>
  <c r="J297" i="6"/>
  <c r="J309" i="6"/>
  <c r="J319" i="6"/>
  <c r="J329" i="6"/>
  <c r="J341" i="6"/>
  <c r="J351" i="6"/>
  <c r="J361" i="6"/>
  <c r="J373" i="6"/>
  <c r="J383" i="6"/>
  <c r="J393" i="6"/>
  <c r="J204" i="6"/>
  <c r="J214" i="6"/>
  <c r="J224" i="6"/>
  <c r="J236" i="6"/>
  <c r="J246" i="6"/>
  <c r="J256" i="6"/>
  <c r="J268" i="6"/>
  <c r="J278" i="6"/>
  <c r="J288" i="6"/>
  <c r="J300" i="6"/>
  <c r="J310" i="6"/>
  <c r="J320" i="6"/>
  <c r="J332" i="6"/>
  <c r="J342" i="6"/>
  <c r="J352" i="6"/>
  <c r="J364" i="6"/>
  <c r="J374" i="6"/>
  <c r="J384" i="6"/>
  <c r="J396" i="6"/>
  <c r="J205" i="6"/>
  <c r="J215" i="6"/>
  <c r="J225" i="6"/>
  <c r="J237" i="6"/>
  <c r="J247" i="6"/>
  <c r="J257" i="6"/>
  <c r="J269" i="6"/>
  <c r="J279" i="6"/>
  <c r="J289" i="6"/>
  <c r="J301" i="6"/>
  <c r="J311" i="6"/>
  <c r="J321" i="6"/>
  <c r="J333" i="6"/>
  <c r="J343" i="6"/>
  <c r="J353" i="6"/>
  <c r="J365" i="6"/>
  <c r="J375" i="6"/>
  <c r="J385" i="6"/>
  <c r="J397" i="6"/>
  <c r="J206" i="6"/>
  <c r="J216" i="6"/>
  <c r="J228" i="6"/>
  <c r="J238" i="6"/>
  <c r="J248" i="6"/>
  <c r="J260" i="6"/>
  <c r="J270" i="6"/>
  <c r="J280" i="6"/>
  <c r="J292" i="6"/>
  <c r="J302" i="6"/>
  <c r="J312" i="6"/>
  <c r="J324" i="6"/>
  <c r="J334" i="6"/>
  <c r="J344" i="6"/>
  <c r="J356" i="6"/>
  <c r="J366" i="6"/>
  <c r="J376" i="6"/>
  <c r="J388" i="6"/>
  <c r="J398" i="6"/>
  <c r="J281" i="6"/>
  <c r="J367" i="6"/>
  <c r="J207" i="6"/>
  <c r="J293" i="6"/>
  <c r="J377" i="6"/>
  <c r="J217" i="6"/>
  <c r="J303" i="6"/>
  <c r="J389" i="6"/>
  <c r="J229" i="6"/>
  <c r="J313" i="6"/>
  <c r="J399" i="6"/>
  <c r="J239" i="6"/>
  <c r="J325" i="6"/>
  <c r="J249" i="6"/>
  <c r="J335" i="6"/>
  <c r="J261" i="6"/>
  <c r="J345" i="6"/>
  <c r="J271" i="6"/>
  <c r="J357" i="6"/>
  <c r="J2" i="6"/>
  <c r="J10" i="6"/>
  <c r="J18" i="6"/>
  <c r="J26" i="6"/>
  <c r="J34" i="6"/>
  <c r="J42" i="6"/>
  <c r="J50" i="6"/>
  <c r="J58" i="6"/>
  <c r="J66" i="6"/>
  <c r="J74" i="6"/>
  <c r="J82" i="6"/>
  <c r="J90" i="6"/>
  <c r="J98" i="6"/>
  <c r="J106" i="6"/>
  <c r="J114" i="6"/>
  <c r="J122" i="6"/>
  <c r="J130" i="6"/>
  <c r="J138" i="6"/>
  <c r="J146" i="6"/>
  <c r="J154" i="6"/>
  <c r="J162" i="6"/>
  <c r="J170" i="6"/>
  <c r="J178" i="6"/>
  <c r="J186" i="6"/>
  <c r="J194" i="6"/>
  <c r="J3" i="6"/>
  <c r="J11" i="6"/>
  <c r="J19" i="6"/>
  <c r="J27" i="6"/>
  <c r="J35" i="6"/>
  <c r="J43" i="6"/>
  <c r="J51" i="6"/>
  <c r="J59" i="6"/>
  <c r="J67" i="6"/>
  <c r="J75" i="6"/>
  <c r="J83" i="6"/>
  <c r="J91" i="6"/>
  <c r="J99" i="6"/>
  <c r="J107" i="6"/>
  <c r="J115" i="6"/>
  <c r="J123" i="6"/>
  <c r="J131" i="6"/>
  <c r="J139" i="6"/>
  <c r="J147" i="6"/>
  <c r="J155" i="6"/>
  <c r="J163" i="6"/>
  <c r="J171" i="6"/>
  <c r="J179" i="6"/>
  <c r="J187" i="6"/>
  <c r="J195" i="6"/>
  <c r="J6" i="6"/>
  <c r="J16" i="6"/>
  <c r="J28" i="6"/>
  <c r="J38" i="6"/>
  <c r="J48" i="6"/>
  <c r="J60" i="6"/>
  <c r="J70" i="6"/>
  <c r="J80" i="6"/>
  <c r="J92" i="6"/>
  <c r="J102" i="6"/>
  <c r="J112" i="6"/>
  <c r="J124" i="6"/>
  <c r="J134" i="6"/>
  <c r="J144" i="6"/>
  <c r="J156" i="6"/>
  <c r="J166" i="6"/>
  <c r="J176" i="6"/>
  <c r="J188" i="6"/>
  <c r="J198" i="6"/>
  <c r="J7" i="6"/>
  <c r="J17" i="6"/>
  <c r="J29" i="6"/>
  <c r="J39" i="6"/>
  <c r="J49" i="6"/>
  <c r="J61" i="6"/>
  <c r="J71" i="6"/>
  <c r="J81" i="6"/>
  <c r="J93" i="6"/>
  <c r="J103" i="6"/>
  <c r="J113" i="6"/>
  <c r="J125" i="6"/>
  <c r="J135" i="6"/>
  <c r="J145" i="6"/>
  <c r="J157" i="6"/>
  <c r="J167" i="6"/>
  <c r="J177" i="6"/>
  <c r="J189" i="6"/>
  <c r="J199" i="6"/>
  <c r="J8" i="6"/>
  <c r="J20" i="6"/>
  <c r="J30" i="6"/>
  <c r="J40" i="6"/>
  <c r="J52" i="6"/>
  <c r="J62" i="6"/>
  <c r="J72" i="6"/>
  <c r="J84" i="6"/>
  <c r="J94" i="6"/>
  <c r="J104" i="6"/>
  <c r="J116" i="6"/>
  <c r="J126" i="6"/>
  <c r="J136" i="6"/>
  <c r="J148" i="6"/>
  <c r="J158" i="6"/>
  <c r="J168" i="6"/>
  <c r="J180" i="6"/>
  <c r="J190" i="6"/>
  <c r="J200" i="6"/>
  <c r="J9" i="6"/>
  <c r="J21" i="6"/>
  <c r="J31" i="6"/>
  <c r="J41" i="6"/>
  <c r="J53" i="6"/>
  <c r="J63" i="6"/>
  <c r="J73" i="6"/>
  <c r="J85" i="6"/>
  <c r="J95" i="6"/>
  <c r="J105" i="6"/>
  <c r="J117" i="6"/>
  <c r="J127" i="6"/>
  <c r="J137" i="6"/>
  <c r="J149" i="6"/>
  <c r="J159" i="6"/>
  <c r="J169" i="6"/>
  <c r="J181" i="6"/>
  <c r="J191" i="6"/>
  <c r="J201" i="6"/>
  <c r="J12" i="6"/>
  <c r="J22" i="6"/>
  <c r="J32" i="6"/>
  <c r="J44" i="6"/>
  <c r="J54" i="6"/>
  <c r="J64" i="6"/>
  <c r="J76" i="6"/>
  <c r="J86" i="6"/>
  <c r="J96" i="6"/>
  <c r="J108" i="6"/>
  <c r="J118" i="6"/>
  <c r="J128" i="6"/>
  <c r="J140" i="6"/>
  <c r="J150" i="6"/>
  <c r="J160" i="6"/>
  <c r="J172" i="6"/>
  <c r="J182" i="6"/>
  <c r="J192" i="6"/>
  <c r="J13" i="6"/>
  <c r="J23" i="6"/>
  <c r="J33" i="6"/>
  <c r="J45" i="6"/>
  <c r="J55" i="6"/>
  <c r="J65" i="6"/>
  <c r="J77" i="6"/>
  <c r="J87" i="6"/>
  <c r="J97" i="6"/>
  <c r="J109" i="6"/>
  <c r="J119" i="6"/>
  <c r="J129" i="6"/>
  <c r="J141" i="6"/>
  <c r="J151" i="6"/>
  <c r="J161" i="6"/>
  <c r="J173" i="6"/>
  <c r="J183" i="6"/>
  <c r="J193" i="6"/>
  <c r="J4" i="6"/>
  <c r="J14" i="6"/>
  <c r="J24" i="6"/>
  <c r="J36" i="6"/>
  <c r="J46" i="6"/>
  <c r="J56" i="6"/>
  <c r="J68" i="6"/>
  <c r="J78" i="6"/>
  <c r="J88" i="6"/>
  <c r="J100" i="6"/>
  <c r="J110" i="6"/>
  <c r="J120" i="6"/>
  <c r="J132" i="6"/>
  <c r="J142" i="6"/>
  <c r="J152" i="6"/>
  <c r="J164" i="6"/>
  <c r="J174" i="6"/>
  <c r="J184" i="6"/>
  <c r="J196" i="6"/>
  <c r="J25" i="6"/>
  <c r="J111" i="6"/>
  <c r="J197" i="6"/>
  <c r="J37" i="6"/>
  <c r="J121" i="6"/>
  <c r="J47" i="6"/>
  <c r="J133" i="6"/>
  <c r="J57" i="6"/>
  <c r="J143" i="6"/>
  <c r="J69" i="6"/>
  <c r="J153" i="6"/>
  <c r="J79" i="6"/>
  <c r="J165" i="6"/>
  <c r="J5" i="6"/>
  <c r="J89" i="6"/>
  <c r="J175" i="6"/>
  <c r="J185" i="6"/>
  <c r="J15" i="6"/>
  <c r="I1194" i="6"/>
  <c r="I1186" i="6"/>
  <c r="I1178" i="6"/>
  <c r="I1170" i="6"/>
  <c r="I1162" i="6"/>
  <c r="I1154" i="6"/>
  <c r="I1146" i="6"/>
  <c r="I1138" i="6"/>
  <c r="I1130" i="6"/>
  <c r="I1122" i="6"/>
  <c r="I1114" i="6"/>
  <c r="I1106" i="6"/>
  <c r="I1098" i="6"/>
  <c r="I1090" i="6"/>
  <c r="I1082" i="6"/>
  <c r="I1073" i="6"/>
  <c r="I1063" i="6"/>
  <c r="I1051" i="6"/>
  <c r="I1041" i="6"/>
  <c r="I1031" i="6"/>
  <c r="I1019" i="6"/>
  <c r="I1009" i="6"/>
  <c r="I999" i="6"/>
  <c r="I987" i="6"/>
  <c r="I977" i="6"/>
  <c r="I967" i="6"/>
  <c r="I955" i="6"/>
  <c r="I945" i="6"/>
  <c r="I935" i="6"/>
  <c r="I923" i="6"/>
  <c r="I913" i="6"/>
  <c r="I903" i="6"/>
  <c r="I891" i="6"/>
  <c r="I881" i="6"/>
  <c r="I871" i="6"/>
  <c r="I859" i="6"/>
  <c r="I849" i="6"/>
  <c r="I839" i="6"/>
  <c r="I827" i="6"/>
  <c r="I817" i="6"/>
  <c r="I804" i="6"/>
  <c r="I787" i="6"/>
  <c r="I764" i="6"/>
  <c r="I746" i="6"/>
  <c r="I723" i="6"/>
  <c r="I700" i="6"/>
  <c r="I682" i="6"/>
  <c r="I650" i="6"/>
  <c r="I618" i="6"/>
  <c r="I586" i="6"/>
  <c r="I554" i="6"/>
  <c r="I522" i="6"/>
  <c r="I490" i="6"/>
  <c r="I458" i="6"/>
  <c r="I395" i="6"/>
  <c r="I331" i="6"/>
  <c r="I267" i="6"/>
  <c r="I203" i="6"/>
  <c r="J926" i="6"/>
  <c r="I1201" i="6"/>
  <c r="I1193" i="6"/>
  <c r="I1185" i="6"/>
  <c r="I1177" i="6"/>
  <c r="I1169" i="6"/>
  <c r="I1161" i="6"/>
  <c r="I1153" i="6"/>
  <c r="I1145" i="6"/>
  <c r="I1137" i="6"/>
  <c r="I1129" i="6"/>
  <c r="I1121" i="6"/>
  <c r="I1113" i="6"/>
  <c r="I1105" i="6"/>
  <c r="I1097" i="6"/>
  <c r="I1089" i="6"/>
  <c r="I1081" i="6"/>
  <c r="I1072" i="6"/>
  <c r="I1060" i="6"/>
  <c r="I1050" i="6"/>
  <c r="I1040" i="6"/>
  <c r="I1028" i="6"/>
  <c r="I1018" i="6"/>
  <c r="I1008" i="6"/>
  <c r="I996" i="6"/>
  <c r="I986" i="6"/>
  <c r="I976" i="6"/>
  <c r="I964" i="6"/>
  <c r="I954" i="6"/>
  <c r="I944" i="6"/>
  <c r="I932" i="6"/>
  <c r="I922" i="6"/>
  <c r="I912" i="6"/>
  <c r="I900" i="6"/>
  <c r="I890" i="6"/>
  <c r="I880" i="6"/>
  <c r="I868" i="6"/>
  <c r="I858" i="6"/>
  <c r="I848" i="6"/>
  <c r="I836" i="6"/>
  <c r="I826" i="6"/>
  <c r="I816" i="6"/>
  <c r="I803" i="6"/>
  <c r="I786" i="6"/>
  <c r="I763" i="6"/>
  <c r="I740" i="6"/>
  <c r="I722" i="6"/>
  <c r="I699" i="6"/>
  <c r="I675" i="6"/>
  <c r="I643" i="6"/>
  <c r="I611" i="6"/>
  <c r="I579" i="6"/>
  <c r="I547" i="6"/>
  <c r="I515" i="6"/>
  <c r="I483" i="6"/>
  <c r="I451" i="6"/>
  <c r="I387" i="6"/>
  <c r="I323" i="6"/>
  <c r="I259" i="6"/>
  <c r="I174" i="6"/>
  <c r="J862" i="6"/>
  <c r="H13" i="4"/>
  <c r="H14" i="4"/>
  <c r="H15" i="4"/>
  <c r="H17" i="4"/>
  <c r="H16" i="4"/>
  <c r="G28" i="4" a="1"/>
  <c r="G28" i="4" s="1"/>
  <c r="H28" i="4" s="1" a="1"/>
  <c r="H28" i="4" s="1"/>
  <c r="G8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3C032-0666-4EE7-848D-242BD26F83DE}" keepAlive="1" name="Query - 1950s Name Rank" description="Connection to the '1950s Name Rank' query in the workbook." type="5" refreshedVersion="8" background="1" saveData="1">
    <dbPr connection="Provider=Microsoft.Mashup.OleDb.1;Data Source=$Workbook$;Location=&quot;1950s Name Rank&quot;;Extended Properties=&quot;&quot;" command="SELECT * FROM [1950s Name Rank]"/>
  </connection>
  <connection id="2" xr16:uid="{9DBAF0DB-535B-4BE3-9AAC-2CBB9D42D562}" keepAlive="1" name="Query - 1960s Name Rank" description="Connection to the '1960s Name Rank' query in the workbook." type="5" refreshedVersion="8" background="1" saveData="1">
    <dbPr connection="Provider=Microsoft.Mashup.OleDb.1;Data Source=$Workbook$;Location=&quot;1960s Name Rank&quot;;Extended Properties=&quot;&quot;" command="SELECT * FROM [1960s Name Rank]"/>
  </connection>
  <connection id="3" xr16:uid="{9007D2AB-4637-465A-AEBF-B34AAA166426}" keepAlive="1" name="Query - 1970s Name Rank" description="Connection to the '1970s Name Rank' query in the workbook." type="5" refreshedVersion="8" background="1" saveData="1">
    <dbPr connection="Provider=Microsoft.Mashup.OleDb.1;Data Source=$Workbook$;Location=&quot;1970s Name Rank&quot;;Extended Properties=&quot;&quot;" command="SELECT * FROM [1970s Name Rank]"/>
  </connection>
  <connection id="4" xr16:uid="{B53E2C15-EFB7-437E-A3FB-873670F34D86}" keepAlive="1" name="Query - 1980s Name Rank" description="Connection to the '1980s Name Rank' query in the workbook." type="5" refreshedVersion="8" background="1" saveData="1">
    <dbPr connection="Provider=Microsoft.Mashup.OleDb.1;Data Source=$Workbook$;Location=&quot;1980s Name Rank&quot;;Extended Properties=&quot;&quot;" command="SELECT * FROM [1980s Name Rank]"/>
  </connection>
  <connection id="5" xr16:uid="{18F8C74D-1D62-424B-A7FC-D18B1C91115D}" keepAlive="1" name="Query - 1990s Name Rank" description="Connection to the '1990s Name Rank' query in the workbook." type="5" refreshedVersion="8" background="1" saveData="1">
    <dbPr connection="Provider=Microsoft.Mashup.OleDb.1;Data Source=$Workbook$;Location=&quot;1990s Name Rank&quot;;Extended Properties=&quot;&quot;" command="SELECT * FROM [1990s Name Rank]"/>
  </connection>
  <connection id="6" xr16:uid="{11EC6010-41E7-4F91-888C-17778A9F9033}" keepAlive="1" name="Query - 2000s Name Rank" description="Connection to the '2000s Name Rank' query in the workbook." type="5" refreshedVersion="8" background="1" saveData="1">
    <dbPr connection="Provider=Microsoft.Mashup.OleDb.1;Data Source=$Workbook$;Location=&quot;2000s Name Rank&quot;;Extended Properties=&quot;&quot;" command="SELECT * FROM [2000s Name Rank]"/>
  </connection>
  <connection id="7" xr16:uid="{D07BF31E-D007-412B-8462-C022E4F41132}" keepAlive="1" name="Query - 2010 Top 1000 Last Names" description="Connection to the '2010 Top 1000 Last Names' query in the workbook." type="5" refreshedVersion="8" background="1" saveData="1">
    <dbPr connection="Provider=Microsoft.Mashup.OleDb.1;Data Source=$Workbook$;Location=&quot;2010 Top 1000 Last Names&quot;;Extended Properties=&quot;&quot;" command="SELECT * FROM [2010 Top 1000 Last Names]"/>
  </connection>
  <connection id="8" xr16:uid="{ACE4049C-B249-48E4-BE3A-59780070B793}" keepAlive="1" name="Query - CDC BMI Ranges" description="Connection to the 'CDC BMI Ranges' query in the workbook." type="5" refreshedVersion="8" background="1" saveData="1">
    <dbPr connection="Provider=Microsoft.Mashup.OleDb.1;Data Source=$Workbook$;Location=&quot;CDC BMI Ranges&quot;;Extended Properties=&quot;&quot;" command="SELECT * FROM [CDC BMI Ranges]"/>
  </connection>
  <connection id="9" xr16:uid="{61C86925-6AB8-4E55-AFDA-A02BE286530C}" keepAlive="1" name="Query - gaussianHeight" description="Connection to the 'gaussianHeight' query in the workbook." type="5" refreshedVersion="0" background="1">
    <dbPr connection="Provider=Microsoft.Mashup.OleDb.1;Data Source=$Workbook$;Location=gaussianHeight;Extended Properties=&quot;&quot;" command="SELECT * FROM [gaussianHeight]"/>
  </connection>
  <connection id="10" xr16:uid="{1D2568E7-8D7F-4160-ADB6-DF448BB8855C}" keepAlive="1" name="Query - insurance" description="Connection to the 'insurance' query in the workbook." type="5" refreshedVersion="8" background="1" saveData="1">
    <dbPr connection="Provider=Microsoft.Mashup.OleDb.1;Data Source=$Workbook$;Location=insurance;Extended Properties=&quot;&quot;" command="SELECT * FROM [insurance]"/>
  </connection>
  <connection id="11" xr16:uid="{57C163CB-FE96-48D8-8DEA-DAEAF9FC32CA}" keepAlive="1" name="Query - Name Rankings Appended" description="Connection to the 'Name Rankings Appended' query in the workbook." type="5" refreshedVersion="8" background="1" saveData="1">
    <dbPr connection="Provider=Microsoft.Mashup.OleDb.1;Data Source=$Workbook$;Location=&quot;Name Rankings Appended&quot;;Extended Properties=&quot;&quot;" command="SELECT * FROM [Name Rankings Append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<sst xmlns="http://schemas.openxmlformats.org/spreadsheetml/2006/main" count="9954" uniqueCount="1821">
  <si>
    <t>Unique ID</t>
  </si>
  <si>
    <t>age</t>
  </si>
  <si>
    <t>sex</t>
  </si>
  <si>
    <t>bmi</t>
  </si>
  <si>
    <t>children</t>
  </si>
  <si>
    <t>smoker</t>
  </si>
  <si>
    <t>region</t>
  </si>
  <si>
    <t>charges</t>
  </si>
  <si>
    <t>Height (in)</t>
  </si>
  <si>
    <t>Weight (lbs)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</si>
  <si>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</si>
  <si>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</si>
  <si>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</si>
  <si>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</si>
  <si>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</si>
  <si>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</si>
  <si>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</si>
  <si>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</si>
  <si>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BMI</t>
  </si>
  <si>
    <t>Weight Status</t>
  </si>
  <si>
    <t>BMI Min</t>
  </si>
  <si>
    <t>BMI Max</t>
  </si>
  <si>
    <t>Below 18.5</t>
  </si>
  <si>
    <t>Underweight</t>
  </si>
  <si>
    <t>18.5 – 24.9</t>
  </si>
  <si>
    <t>Healthy Weight</t>
  </si>
  <si>
    <t>25.0 – 29.9</t>
  </si>
  <si>
    <t>Overweight</t>
  </si>
  <si>
    <t>30.0 and Above</t>
  </si>
  <si>
    <t>Obesity</t>
  </si>
  <si>
    <t>BMI Range</t>
  </si>
  <si>
    <t>Charge Percentile</t>
  </si>
  <si>
    <t>Policyholder Unique ID:</t>
  </si>
  <si>
    <t>Theresa DiMascio 2023</t>
  </si>
  <si>
    <t>Sex:</t>
  </si>
  <si>
    <t>Height:</t>
  </si>
  <si>
    <t>Weight:</t>
  </si>
  <si>
    <t>Age:</t>
  </si>
  <si>
    <t>BMI:</t>
  </si>
  <si>
    <t>kg</t>
  </si>
  <si>
    <t>ft'in"</t>
  </si>
  <si>
    <t>in</t>
  </si>
  <si>
    <t>cm</t>
  </si>
  <si>
    <t>lbs</t>
  </si>
  <si>
    <t>Policyholder Information:</t>
  </si>
  <si>
    <t>Rank</t>
  </si>
  <si>
    <t>Males Name</t>
  </si>
  <si>
    <t>Males Number</t>
  </si>
  <si>
    <t>Females Name</t>
  </si>
  <si>
    <t>Females Number</t>
  </si>
  <si>
    <t>Michael</t>
  </si>
  <si>
    <t>Lisa</t>
  </si>
  <si>
    <t>David</t>
  </si>
  <si>
    <t>Mary</t>
  </si>
  <si>
    <t>John</t>
  </si>
  <si>
    <t>Susan</t>
  </si>
  <si>
    <t>James</t>
  </si>
  <si>
    <t>Karen</t>
  </si>
  <si>
    <t>Robert</t>
  </si>
  <si>
    <t>Kimberly</t>
  </si>
  <si>
    <t>Mark</t>
  </si>
  <si>
    <t>Patricia</t>
  </si>
  <si>
    <t>William</t>
  </si>
  <si>
    <t>Linda</t>
  </si>
  <si>
    <t>Richard</t>
  </si>
  <si>
    <t>Donna</t>
  </si>
  <si>
    <t>Thomas</t>
  </si>
  <si>
    <t>Michelle</t>
  </si>
  <si>
    <t>Jeffrey</t>
  </si>
  <si>
    <t>Cynthia</t>
  </si>
  <si>
    <t>Steven</t>
  </si>
  <si>
    <t>Sandra</t>
  </si>
  <si>
    <t>Joseph</t>
  </si>
  <si>
    <t>Deborah</t>
  </si>
  <si>
    <t>Timothy</t>
  </si>
  <si>
    <t>Tammy</t>
  </si>
  <si>
    <t>Kevin</t>
  </si>
  <si>
    <t>Pamela</t>
  </si>
  <si>
    <t>Scott</t>
  </si>
  <si>
    <t>Lori</t>
  </si>
  <si>
    <t>Brian</t>
  </si>
  <si>
    <t>Laura</t>
  </si>
  <si>
    <t>Charles</t>
  </si>
  <si>
    <t>Elizabeth</t>
  </si>
  <si>
    <t>Paul</t>
  </si>
  <si>
    <t>Julie</t>
  </si>
  <si>
    <t>Daniel</t>
  </si>
  <si>
    <t>Brenda</t>
  </si>
  <si>
    <t>Christopher</t>
  </si>
  <si>
    <t>Jennifer</t>
  </si>
  <si>
    <t>Kenneth</t>
  </si>
  <si>
    <t>Barbara</t>
  </si>
  <si>
    <t>Anthony</t>
  </si>
  <si>
    <t>Angela</t>
  </si>
  <si>
    <t>Gregory</t>
  </si>
  <si>
    <t>Sharon</t>
  </si>
  <si>
    <t>Ronald</t>
  </si>
  <si>
    <t>Debra</t>
  </si>
  <si>
    <t>Donald</t>
  </si>
  <si>
    <t>Teresa</t>
  </si>
  <si>
    <t>Gary</t>
  </si>
  <si>
    <t>Nancy</t>
  </si>
  <si>
    <t>Stephen</t>
  </si>
  <si>
    <t>Christine</t>
  </si>
  <si>
    <t>Eric</t>
  </si>
  <si>
    <t>Cheryl</t>
  </si>
  <si>
    <t>Edward</t>
  </si>
  <si>
    <t>Denise</t>
  </si>
  <si>
    <t>Douglas</t>
  </si>
  <si>
    <t>Kelly</t>
  </si>
  <si>
    <t>Todd</t>
  </si>
  <si>
    <t>Tina</t>
  </si>
  <si>
    <t>Patrick</t>
  </si>
  <si>
    <t>Kathleen</t>
  </si>
  <si>
    <t>George</t>
  </si>
  <si>
    <t>Melissa</t>
  </si>
  <si>
    <t>Keith</t>
  </si>
  <si>
    <t>Robin</t>
  </si>
  <si>
    <t>Larry</t>
  </si>
  <si>
    <t>Amy</t>
  </si>
  <si>
    <t>Matthew</t>
  </si>
  <si>
    <t>Diane</t>
  </si>
  <si>
    <t>Terry</t>
  </si>
  <si>
    <t>Dawn</t>
  </si>
  <si>
    <t>Andrew</t>
  </si>
  <si>
    <t>Carol</t>
  </si>
  <si>
    <t>Dennis</t>
  </si>
  <si>
    <t>Tracy</t>
  </si>
  <si>
    <t>Randy</t>
  </si>
  <si>
    <t>Kathy</t>
  </si>
  <si>
    <t>Jerry</t>
  </si>
  <si>
    <t>Rebecca</t>
  </si>
  <si>
    <t>Peter</t>
  </si>
  <si>
    <t>Theresa</t>
  </si>
  <si>
    <t>Frank</t>
  </si>
  <si>
    <t>Kim</t>
  </si>
  <si>
    <t>Craig</t>
  </si>
  <si>
    <t>Rhonda</t>
  </si>
  <si>
    <t>Raymond</t>
  </si>
  <si>
    <t>Stephanie</t>
  </si>
  <si>
    <t>Jeffery</t>
  </si>
  <si>
    <t>Cindy</t>
  </si>
  <si>
    <t>Bruce</t>
  </si>
  <si>
    <t>Janet</t>
  </si>
  <si>
    <t>Rodney</t>
  </si>
  <si>
    <t>Wendy</t>
  </si>
  <si>
    <t>Mike</t>
  </si>
  <si>
    <t>Maria</t>
  </si>
  <si>
    <t>Roger</t>
  </si>
  <si>
    <t>Michele</t>
  </si>
  <si>
    <t>Tony</t>
  </si>
  <si>
    <t>Jacqueline</t>
  </si>
  <si>
    <t>Ricky</t>
  </si>
  <si>
    <t>Debbie</t>
  </si>
  <si>
    <t>Steve</t>
  </si>
  <si>
    <t>Margaret</t>
  </si>
  <si>
    <t>Jeff</t>
  </si>
  <si>
    <t>Paula</t>
  </si>
  <si>
    <t>Troy</t>
  </si>
  <si>
    <t>Sherry</t>
  </si>
  <si>
    <t>Alan</t>
  </si>
  <si>
    <t>Catherine</t>
  </si>
  <si>
    <t>Carl</t>
  </si>
  <si>
    <t>Carolyn</t>
  </si>
  <si>
    <t>Danny</t>
  </si>
  <si>
    <t>Laurie</t>
  </si>
  <si>
    <t>Russell</t>
  </si>
  <si>
    <t>Sheila</t>
  </si>
  <si>
    <t>Chris</t>
  </si>
  <si>
    <t>Ann</t>
  </si>
  <si>
    <t>Bryan</t>
  </si>
  <si>
    <t>Jill</t>
  </si>
  <si>
    <t>Gerald</t>
  </si>
  <si>
    <t>Connie</t>
  </si>
  <si>
    <t>Wayne</t>
  </si>
  <si>
    <t>Diana</t>
  </si>
  <si>
    <t>Joe</t>
  </si>
  <si>
    <t>Terri</t>
  </si>
  <si>
    <t>Randall</t>
  </si>
  <si>
    <t>Suzanne</t>
  </si>
  <si>
    <t>Lawrence</t>
  </si>
  <si>
    <t>Andrea</t>
  </si>
  <si>
    <t>Dale</t>
  </si>
  <si>
    <t>Beth</t>
  </si>
  <si>
    <t>Phillip</t>
  </si>
  <si>
    <t>Janice</t>
  </si>
  <si>
    <t>Johnny</t>
  </si>
  <si>
    <t>Valerie</t>
  </si>
  <si>
    <t>Vincent</t>
  </si>
  <si>
    <t>Renee</t>
  </si>
  <si>
    <t>Martin</t>
  </si>
  <si>
    <t>Leslie</t>
  </si>
  <si>
    <t>Bradley</t>
  </si>
  <si>
    <t>Christina</t>
  </si>
  <si>
    <t>Billy</t>
  </si>
  <si>
    <t>Gina</t>
  </si>
  <si>
    <t>Glenn</t>
  </si>
  <si>
    <t>Lynn</t>
  </si>
  <si>
    <t>Shawn</t>
  </si>
  <si>
    <t>Annette</t>
  </si>
  <si>
    <t>Jonathan</t>
  </si>
  <si>
    <t>Cathy</t>
  </si>
  <si>
    <t>Jimmy</t>
  </si>
  <si>
    <t>Katherine</t>
  </si>
  <si>
    <t>Sean</t>
  </si>
  <si>
    <t>Judy</t>
  </si>
  <si>
    <t>Curtis</t>
  </si>
  <si>
    <t>Carla</t>
  </si>
  <si>
    <t>Barry</t>
  </si>
  <si>
    <t>Wanda</t>
  </si>
  <si>
    <t>Bobby</t>
  </si>
  <si>
    <t>Anne</t>
  </si>
  <si>
    <t>Walter</t>
  </si>
  <si>
    <t>Dana</t>
  </si>
  <si>
    <t>Jon</t>
  </si>
  <si>
    <t>Joyce</t>
  </si>
  <si>
    <t>Philip</t>
  </si>
  <si>
    <t>Regina</t>
  </si>
  <si>
    <t>Samuel</t>
  </si>
  <si>
    <t>Beverly</t>
  </si>
  <si>
    <t>Jay</t>
  </si>
  <si>
    <t>Monica</t>
  </si>
  <si>
    <t>Jason</t>
  </si>
  <si>
    <t>Bonnie</t>
  </si>
  <si>
    <t>Dean</t>
  </si>
  <si>
    <t>Kathryn</t>
  </si>
  <si>
    <t>Jose</t>
  </si>
  <si>
    <t>Anita</t>
  </si>
  <si>
    <t>Tim</t>
  </si>
  <si>
    <t>Sarah</t>
  </si>
  <si>
    <t>Roy</t>
  </si>
  <si>
    <t>Darlene</t>
  </si>
  <si>
    <t>Willie</t>
  </si>
  <si>
    <t>Jane</t>
  </si>
  <si>
    <t>Arthur</t>
  </si>
  <si>
    <t>Sherri</t>
  </si>
  <si>
    <t>Darryl</t>
  </si>
  <si>
    <t>Martha</t>
  </si>
  <si>
    <t>Henry</t>
  </si>
  <si>
    <t>Anna</t>
  </si>
  <si>
    <t>Darrell</t>
  </si>
  <si>
    <t>Colleen</t>
  </si>
  <si>
    <t>Allen</t>
  </si>
  <si>
    <t>Vicki</t>
  </si>
  <si>
    <t>Victor</t>
  </si>
  <si>
    <t>Tracey</t>
  </si>
  <si>
    <t>Harold</t>
  </si>
  <si>
    <t>Judith</t>
  </si>
  <si>
    <t>Greg</t>
  </si>
  <si>
    <t>Tamara</t>
  </si>
  <si>
    <t>Albert</t>
  </si>
  <si>
    <t>Gloria</t>
  </si>
  <si>
    <t>Jack</t>
  </si>
  <si>
    <t>Betty</t>
  </si>
  <si>
    <t>Darren</t>
  </si>
  <si>
    <t>Stacey</t>
  </si>
  <si>
    <t>Ronnie</t>
  </si>
  <si>
    <t>Penny</t>
  </si>
  <si>
    <t>Ralph</t>
  </si>
  <si>
    <t>Shirley</t>
  </si>
  <si>
    <t>Joel</t>
  </si>
  <si>
    <t>Victoria</t>
  </si>
  <si>
    <t>Louis</t>
  </si>
  <si>
    <t>Jean</t>
  </si>
  <si>
    <t>Jim</t>
  </si>
  <si>
    <t>Peggy</t>
  </si>
  <si>
    <t>Micheal</t>
  </si>
  <si>
    <t>Melanie</t>
  </si>
  <si>
    <t>Marc</t>
  </si>
  <si>
    <t>Joan</t>
  </si>
  <si>
    <t>Frederick</t>
  </si>
  <si>
    <t>Melinda</t>
  </si>
  <si>
    <t>Eddie</t>
  </si>
  <si>
    <t>Shelly</t>
  </si>
  <si>
    <t>Lee</t>
  </si>
  <si>
    <t>Stacy</t>
  </si>
  <si>
    <t>Stanley</t>
  </si>
  <si>
    <t>Virginia</t>
  </si>
  <si>
    <t>Tommy</t>
  </si>
  <si>
    <t>Marie</t>
  </si>
  <si>
    <t>Eugene</t>
  </si>
  <si>
    <t>Maureen</t>
  </si>
  <si>
    <t>Tom</t>
  </si>
  <si>
    <t>Ruth</t>
  </si>
  <si>
    <t>Julia</t>
  </si>
  <si>
    <t>Howard</t>
  </si>
  <si>
    <t>Ellen</t>
  </si>
  <si>
    <t>Leonard</t>
  </si>
  <si>
    <t>Tonya</t>
  </si>
  <si>
    <t>Kurt</t>
  </si>
  <si>
    <t>Shannon</t>
  </si>
  <si>
    <t>Marvin</t>
  </si>
  <si>
    <t>Heidi</t>
  </si>
  <si>
    <t>Joanne</t>
  </si>
  <si>
    <t>Brent</t>
  </si>
  <si>
    <t>Dorothy</t>
  </si>
  <si>
    <t>Ernest</t>
  </si>
  <si>
    <t>Rita</t>
  </si>
  <si>
    <t>Dwayne</t>
  </si>
  <si>
    <t>Gail</t>
  </si>
  <si>
    <t>Aaron</t>
  </si>
  <si>
    <t>Heather</t>
  </si>
  <si>
    <t>Brett</t>
  </si>
  <si>
    <t>Deanna</t>
  </si>
  <si>
    <t>Rick</t>
  </si>
  <si>
    <t>Holly</t>
  </si>
  <si>
    <t>Benjamin</t>
  </si>
  <si>
    <t>Rose</t>
  </si>
  <si>
    <t>Bill</t>
  </si>
  <si>
    <t>Vickie</t>
  </si>
  <si>
    <t>Reginald</t>
  </si>
  <si>
    <t>Carrie</t>
  </si>
  <si>
    <t>Duane</t>
  </si>
  <si>
    <t>Veronica</t>
  </si>
  <si>
    <t>Juan</t>
  </si>
  <si>
    <t>Yvonne</t>
  </si>
  <si>
    <t>Fred</t>
  </si>
  <si>
    <t>Becky</t>
  </si>
  <si>
    <t>Melvin</t>
  </si>
  <si>
    <t>Helen</t>
  </si>
  <si>
    <t>Adam</t>
  </si>
  <si>
    <t>Sylvia</t>
  </si>
  <si>
    <t>Norman</t>
  </si>
  <si>
    <t>Yolanda</t>
  </si>
  <si>
    <t>Dan</t>
  </si>
  <si>
    <t>April</t>
  </si>
  <si>
    <t>Mitchell</t>
  </si>
  <si>
    <t>Harry</t>
  </si>
  <si>
    <t>Elaine</t>
  </si>
  <si>
    <t>Jesse</t>
  </si>
  <si>
    <t>Sheri</t>
  </si>
  <si>
    <t>Carlos</t>
  </si>
  <si>
    <t>Marilyn</t>
  </si>
  <si>
    <t>Nicholas</t>
  </si>
  <si>
    <t>Alice</t>
  </si>
  <si>
    <t>Jerome</t>
  </si>
  <si>
    <t>Jodi</t>
  </si>
  <si>
    <t>Kirk</t>
  </si>
  <si>
    <t>Rachel</t>
  </si>
  <si>
    <t>Ray</t>
  </si>
  <si>
    <t>Sheryl</t>
  </si>
  <si>
    <t>Don</t>
  </si>
  <si>
    <t>Jackie</t>
  </si>
  <si>
    <t>Calvin</t>
  </si>
  <si>
    <t>Phyllis</t>
  </si>
  <si>
    <t>Glen</t>
  </si>
  <si>
    <t>Jamie</t>
  </si>
  <si>
    <t>Brad</t>
  </si>
  <si>
    <t>Frances</t>
  </si>
  <si>
    <t>Theodore</t>
  </si>
  <si>
    <t>Crystal</t>
  </si>
  <si>
    <t>Derrick</t>
  </si>
  <si>
    <t>Joann</t>
  </si>
  <si>
    <t>Karl</t>
  </si>
  <si>
    <t>Eileen</t>
  </si>
  <si>
    <t>Edwin</t>
  </si>
  <si>
    <t>Shelley</t>
  </si>
  <si>
    <t>Earl</t>
  </si>
  <si>
    <t>Toni</t>
  </si>
  <si>
    <t>Lance</t>
  </si>
  <si>
    <t>Charlene</t>
  </si>
  <si>
    <t>Francis</t>
  </si>
  <si>
    <t>Kristin</t>
  </si>
  <si>
    <t>Clifford</t>
  </si>
  <si>
    <t>Sally</t>
  </si>
  <si>
    <t>Kent</t>
  </si>
  <si>
    <t>Charlotte</t>
  </si>
  <si>
    <t>Derek</t>
  </si>
  <si>
    <t>Kristine</t>
  </si>
  <si>
    <t>Wesley</t>
  </si>
  <si>
    <t>Jeanne</t>
  </si>
  <si>
    <t>Alfred</t>
  </si>
  <si>
    <t>Sara</t>
  </si>
  <si>
    <t>Antonio</t>
  </si>
  <si>
    <t>Tanya</t>
  </si>
  <si>
    <t>Warren</t>
  </si>
  <si>
    <t>Belinda</t>
  </si>
  <si>
    <t>Andre</t>
  </si>
  <si>
    <t>Carmen</t>
  </si>
  <si>
    <t>Clarence</t>
  </si>
  <si>
    <t>Sandy</t>
  </si>
  <si>
    <t>Bernard</t>
  </si>
  <si>
    <t>Evelyn</t>
  </si>
  <si>
    <t>Kyle</t>
  </si>
  <si>
    <t>Alicia</t>
  </si>
  <si>
    <t>Tyrone</t>
  </si>
  <si>
    <t>Sonya</t>
  </si>
  <si>
    <t>Manuel</t>
  </si>
  <si>
    <t>Lorraine</t>
  </si>
  <si>
    <t>Chad</t>
  </si>
  <si>
    <t>Jeanette</t>
  </si>
  <si>
    <t>Luis</t>
  </si>
  <si>
    <t>Yvette</t>
  </si>
  <si>
    <t>Gordon</t>
  </si>
  <si>
    <t>Loretta</t>
  </si>
  <si>
    <t>Dave</t>
  </si>
  <si>
    <t>Joy</t>
  </si>
  <si>
    <t>Nathan</t>
  </si>
  <si>
    <t>Sue</t>
  </si>
  <si>
    <t>Guy</t>
  </si>
  <si>
    <t>Norma</t>
  </si>
  <si>
    <t>Kerry</t>
  </si>
  <si>
    <t>Roberta</t>
  </si>
  <si>
    <t>Daryl</t>
  </si>
  <si>
    <t>Vanessa</t>
  </si>
  <si>
    <t>Leroy</t>
  </si>
  <si>
    <t>Shari</t>
  </si>
  <si>
    <t>Lonnie</t>
  </si>
  <si>
    <t>Jo</t>
  </si>
  <si>
    <t>Perry</t>
  </si>
  <si>
    <t>Natalie</t>
  </si>
  <si>
    <t>Erik</t>
  </si>
  <si>
    <t>Tammie</t>
  </si>
  <si>
    <t>Maurice</t>
  </si>
  <si>
    <t>Traci</t>
  </si>
  <si>
    <t>Marcus</t>
  </si>
  <si>
    <t>Gwendolyn</t>
  </si>
  <si>
    <t>Alvin</t>
  </si>
  <si>
    <t>Nicole</t>
  </si>
  <si>
    <t>Gilbert</t>
  </si>
  <si>
    <t>Felicia</t>
  </si>
  <si>
    <t>Vernon</t>
  </si>
  <si>
    <t>Melody</t>
  </si>
  <si>
    <t>Alexander</t>
  </si>
  <si>
    <t>Tami</t>
  </si>
  <si>
    <t>Stuart</t>
  </si>
  <si>
    <t>Shelia</t>
  </si>
  <si>
    <t>Rickey</t>
  </si>
  <si>
    <t>Marcia</t>
  </si>
  <si>
    <t>Shane</t>
  </si>
  <si>
    <t>Doris</t>
  </si>
  <si>
    <t>Franklin</t>
  </si>
  <si>
    <t>Kristen</t>
  </si>
  <si>
    <t>Leon</t>
  </si>
  <si>
    <t>Audrey</t>
  </si>
  <si>
    <t>Gregg</t>
  </si>
  <si>
    <t>Karla</t>
  </si>
  <si>
    <t>Bob</t>
  </si>
  <si>
    <t>Jody</t>
  </si>
  <si>
    <t>Darin</t>
  </si>
  <si>
    <t>Glenda</t>
  </si>
  <si>
    <t>Patty</t>
  </si>
  <si>
    <t>Herbert</t>
  </si>
  <si>
    <t>Amanda</t>
  </si>
  <si>
    <t>Gene</t>
  </si>
  <si>
    <t>Pam</t>
  </si>
  <si>
    <t>Decade</t>
  </si>
  <si>
    <t>Jacob</t>
  </si>
  <si>
    <t>Emily</t>
  </si>
  <si>
    <t>Madison</t>
  </si>
  <si>
    <t>Joshua</t>
  </si>
  <si>
    <t>Emma</t>
  </si>
  <si>
    <t>Olivia</t>
  </si>
  <si>
    <t>Hannah</t>
  </si>
  <si>
    <t>Abigail</t>
  </si>
  <si>
    <t>Isabella</t>
  </si>
  <si>
    <t>Ethan</t>
  </si>
  <si>
    <t>Samantha</t>
  </si>
  <si>
    <t>Ashley</t>
  </si>
  <si>
    <t>Alexis</t>
  </si>
  <si>
    <t>Sophia</t>
  </si>
  <si>
    <t>Alyssa</t>
  </si>
  <si>
    <t>Ryan</t>
  </si>
  <si>
    <t>Grace</t>
  </si>
  <si>
    <t>Tyler</t>
  </si>
  <si>
    <t>Ava</t>
  </si>
  <si>
    <t>Taylor</t>
  </si>
  <si>
    <t>Brianna</t>
  </si>
  <si>
    <t>Lauren</t>
  </si>
  <si>
    <t>Noah</t>
  </si>
  <si>
    <t>Chloe</t>
  </si>
  <si>
    <t>Brandon</t>
  </si>
  <si>
    <t>Christian</t>
  </si>
  <si>
    <t>Kayla</t>
  </si>
  <si>
    <t>Dylan</t>
  </si>
  <si>
    <t>Jessica</t>
  </si>
  <si>
    <t>Mia</t>
  </si>
  <si>
    <t>Zachary</t>
  </si>
  <si>
    <t>Hailey</t>
  </si>
  <si>
    <t>Logan</t>
  </si>
  <si>
    <t>Sydney</t>
  </si>
  <si>
    <t>Justin</t>
  </si>
  <si>
    <t>Jasmine</t>
  </si>
  <si>
    <t>Gabriel</t>
  </si>
  <si>
    <t>Morgan</t>
  </si>
  <si>
    <t>Austin</t>
  </si>
  <si>
    <t>Destiny</t>
  </si>
  <si>
    <t>Elijah</t>
  </si>
  <si>
    <t>Ella</t>
  </si>
  <si>
    <t>Caleb</t>
  </si>
  <si>
    <t>Kaitlyn</t>
  </si>
  <si>
    <t>Megan</t>
  </si>
  <si>
    <t>Jordan</t>
  </si>
  <si>
    <t>Savannah</t>
  </si>
  <si>
    <t>Cameron</t>
  </si>
  <si>
    <t>Alexandra</t>
  </si>
  <si>
    <t>Hunter</t>
  </si>
  <si>
    <t>Allison</t>
  </si>
  <si>
    <t>Jackson</t>
  </si>
  <si>
    <t>Haley</t>
  </si>
  <si>
    <t>Angel</t>
  </si>
  <si>
    <t>Isaiah</t>
  </si>
  <si>
    <t>Kaylee</t>
  </si>
  <si>
    <t>Evan</t>
  </si>
  <si>
    <t>Lily</t>
  </si>
  <si>
    <t>Isaac</t>
  </si>
  <si>
    <t>Makayla</t>
  </si>
  <si>
    <t>Luke</t>
  </si>
  <si>
    <t>Brooke</t>
  </si>
  <si>
    <t>Mason</t>
  </si>
  <si>
    <t>Jayden</t>
  </si>
  <si>
    <t>Mackenzie</t>
  </si>
  <si>
    <t>Addison</t>
  </si>
  <si>
    <t>Gavin</t>
  </si>
  <si>
    <t>Lillian</t>
  </si>
  <si>
    <t>Connor</t>
  </si>
  <si>
    <t>Aiden</t>
  </si>
  <si>
    <t>Faith</t>
  </si>
  <si>
    <t>Aidan</t>
  </si>
  <si>
    <t>Zoe</t>
  </si>
  <si>
    <t>Madeline</t>
  </si>
  <si>
    <t>Alexa</t>
  </si>
  <si>
    <t>Katelyn</t>
  </si>
  <si>
    <t>Gabriella</t>
  </si>
  <si>
    <t>Lucas</t>
  </si>
  <si>
    <t>Gabrielle</t>
  </si>
  <si>
    <t>Trinity</t>
  </si>
  <si>
    <t>Adrian</t>
  </si>
  <si>
    <t>Kylie</t>
  </si>
  <si>
    <t>Nathaniel</t>
  </si>
  <si>
    <t>Paige</t>
  </si>
  <si>
    <t>Alex</t>
  </si>
  <si>
    <t>Riley</t>
  </si>
  <si>
    <t>Leah</t>
  </si>
  <si>
    <t>Jenna</t>
  </si>
  <si>
    <t>Ian</t>
  </si>
  <si>
    <t>Owen</t>
  </si>
  <si>
    <t>Jesus</t>
  </si>
  <si>
    <t>Landon</t>
  </si>
  <si>
    <t>Sofia</t>
  </si>
  <si>
    <t>Julian</t>
  </si>
  <si>
    <t>Chase</t>
  </si>
  <si>
    <t>Cole</t>
  </si>
  <si>
    <t>Angelina</t>
  </si>
  <si>
    <t>Diego</t>
  </si>
  <si>
    <t>Caroline</t>
  </si>
  <si>
    <t>Jeremiah</t>
  </si>
  <si>
    <t>Avery</t>
  </si>
  <si>
    <t>Sebastian</t>
  </si>
  <si>
    <t>Xavier</t>
  </si>
  <si>
    <t>Maya</t>
  </si>
  <si>
    <t>Claire</t>
  </si>
  <si>
    <t>Carter</t>
  </si>
  <si>
    <t>Autumn</t>
  </si>
  <si>
    <t>Wyatt</t>
  </si>
  <si>
    <t>Jocelyn</t>
  </si>
  <si>
    <t>Brayden</t>
  </si>
  <si>
    <t>Ariana</t>
  </si>
  <si>
    <t>Blake</t>
  </si>
  <si>
    <t>Nevaeh</t>
  </si>
  <si>
    <t>Hayden</t>
  </si>
  <si>
    <t>Arianna</t>
  </si>
  <si>
    <t>Devin</t>
  </si>
  <si>
    <t>Jada</t>
  </si>
  <si>
    <t>Cody</t>
  </si>
  <si>
    <t>Bailey</t>
  </si>
  <si>
    <t>Brooklyn</t>
  </si>
  <si>
    <t>Seth</t>
  </si>
  <si>
    <t>Aaliyah</t>
  </si>
  <si>
    <t>Dominic</t>
  </si>
  <si>
    <t>Amber</t>
  </si>
  <si>
    <t>Jaden</t>
  </si>
  <si>
    <t>Isabel</t>
  </si>
  <si>
    <t>Mariah</t>
  </si>
  <si>
    <t>Miguel</t>
  </si>
  <si>
    <t>Danielle</t>
  </si>
  <si>
    <t>Liam</t>
  </si>
  <si>
    <t>Sierra</t>
  </si>
  <si>
    <t>Carson</t>
  </si>
  <si>
    <t>Erin</t>
  </si>
  <si>
    <t>Amelia</t>
  </si>
  <si>
    <t>Tristan</t>
  </si>
  <si>
    <t>Molly</t>
  </si>
  <si>
    <t>Alejandro</t>
  </si>
  <si>
    <t>Isabelle</t>
  </si>
  <si>
    <t>Madelyn</t>
  </si>
  <si>
    <t>Trevor</t>
  </si>
  <si>
    <t>Bryce</t>
  </si>
  <si>
    <t>Marissa</t>
  </si>
  <si>
    <t>Jake</t>
  </si>
  <si>
    <t>Shelby</t>
  </si>
  <si>
    <t>Colin</t>
  </si>
  <si>
    <t>Jared</t>
  </si>
  <si>
    <t>Katie</t>
  </si>
  <si>
    <t>Jeremy</t>
  </si>
  <si>
    <t>Jade</t>
  </si>
  <si>
    <t>Caden</t>
  </si>
  <si>
    <t>Garrett</t>
  </si>
  <si>
    <t>Aubrey</t>
  </si>
  <si>
    <t>Parker</t>
  </si>
  <si>
    <t>Mya</t>
  </si>
  <si>
    <t>Briana</t>
  </si>
  <si>
    <t>Kaleb</t>
  </si>
  <si>
    <t>Sophie</t>
  </si>
  <si>
    <t>Kaden</t>
  </si>
  <si>
    <t>Gabriela</t>
  </si>
  <si>
    <t>Brady</t>
  </si>
  <si>
    <t>Breanna</t>
  </si>
  <si>
    <t>Colton</t>
  </si>
  <si>
    <t>Gianna</t>
  </si>
  <si>
    <t>Kennedy</t>
  </si>
  <si>
    <t>Gracie</t>
  </si>
  <si>
    <t>Oscar</t>
  </si>
  <si>
    <t>Peyton</t>
  </si>
  <si>
    <t>Josiah</t>
  </si>
  <si>
    <t>Adriana</t>
  </si>
  <si>
    <t>Jorge</t>
  </si>
  <si>
    <t>Ashton</t>
  </si>
  <si>
    <t>Courtney</t>
  </si>
  <si>
    <t>Cooper</t>
  </si>
  <si>
    <t>Daniela</t>
  </si>
  <si>
    <t>Tanner</t>
  </si>
  <si>
    <t>Lydia</t>
  </si>
  <si>
    <t>Eduardo</t>
  </si>
  <si>
    <t>Valeria</t>
  </si>
  <si>
    <t>Layla</t>
  </si>
  <si>
    <t>Ivan</t>
  </si>
  <si>
    <t>Alexandria</t>
  </si>
  <si>
    <t>Preston</t>
  </si>
  <si>
    <t>Natalia</t>
  </si>
  <si>
    <t>Maxwell</t>
  </si>
  <si>
    <t>Levi</t>
  </si>
  <si>
    <t>Grant</t>
  </si>
  <si>
    <t>Cheyenne</t>
  </si>
  <si>
    <t>Nicolas</t>
  </si>
  <si>
    <t>Miranda</t>
  </si>
  <si>
    <t>Dakota</t>
  </si>
  <si>
    <t>Mikayla</t>
  </si>
  <si>
    <t>Omar</t>
  </si>
  <si>
    <t>Naomi</t>
  </si>
  <si>
    <t>Kelsey</t>
  </si>
  <si>
    <t>Payton</t>
  </si>
  <si>
    <t>Eli</t>
  </si>
  <si>
    <t>Ana</t>
  </si>
  <si>
    <t>Collin</t>
  </si>
  <si>
    <t>Spencer</t>
  </si>
  <si>
    <t>Jillian</t>
  </si>
  <si>
    <t>Gage</t>
  </si>
  <si>
    <t>Daisy</t>
  </si>
  <si>
    <t>Max</t>
  </si>
  <si>
    <t>Mckenzie</t>
  </si>
  <si>
    <t>Ricardo</t>
  </si>
  <si>
    <t>Ashlyn</t>
  </si>
  <si>
    <t>Cristian</t>
  </si>
  <si>
    <t>Sabrina</t>
  </si>
  <si>
    <t>Caitlin</t>
  </si>
  <si>
    <t>Micah</t>
  </si>
  <si>
    <t>Summer</t>
  </si>
  <si>
    <t>Brody</t>
  </si>
  <si>
    <t>Ruby</t>
  </si>
  <si>
    <t>Francisco</t>
  </si>
  <si>
    <t>Nolan</t>
  </si>
  <si>
    <t>Rylee</t>
  </si>
  <si>
    <t>Ayden</t>
  </si>
  <si>
    <t>Skylar</t>
  </si>
  <si>
    <t>Dalton</t>
  </si>
  <si>
    <t>Lindsey</t>
  </si>
  <si>
    <t>Genesis</t>
  </si>
  <si>
    <t>Damian</t>
  </si>
  <si>
    <t>Zoey</t>
  </si>
  <si>
    <t>Eva</t>
  </si>
  <si>
    <t>Brendan</t>
  </si>
  <si>
    <t>Sadie</t>
  </si>
  <si>
    <t>Travis</t>
  </si>
  <si>
    <t>Alexia</t>
  </si>
  <si>
    <t>Fernando</t>
  </si>
  <si>
    <t>Cassidy</t>
  </si>
  <si>
    <t>Kylee</t>
  </si>
  <si>
    <t>Conner</t>
  </si>
  <si>
    <t>Kendall</t>
  </si>
  <si>
    <t>Andres</t>
  </si>
  <si>
    <t>Jordyn</t>
  </si>
  <si>
    <t>Javier</t>
  </si>
  <si>
    <t>Kate</t>
  </si>
  <si>
    <t>Giovanni</t>
  </si>
  <si>
    <t>Jayla</t>
  </si>
  <si>
    <t>Braden</t>
  </si>
  <si>
    <t>Tiffany</t>
  </si>
  <si>
    <t>Jonah</t>
  </si>
  <si>
    <t>Cassandra</t>
  </si>
  <si>
    <t>Juliana</t>
  </si>
  <si>
    <t>Cesar</t>
  </si>
  <si>
    <t>Reagan</t>
  </si>
  <si>
    <t>Emmanuel</t>
  </si>
  <si>
    <t>Caitlyn</t>
  </si>
  <si>
    <t>Giselle</t>
  </si>
  <si>
    <t>Edgar</t>
  </si>
  <si>
    <t>Serenity</t>
  </si>
  <si>
    <t>Mario</t>
  </si>
  <si>
    <t>Alondra</t>
  </si>
  <si>
    <t>Lucy</t>
  </si>
  <si>
    <t>Bianca</t>
  </si>
  <si>
    <t>Johnathan</t>
  </si>
  <si>
    <t>Kiara</t>
  </si>
  <si>
    <t>Devon</t>
  </si>
  <si>
    <t>Erick</t>
  </si>
  <si>
    <t>Erica</t>
  </si>
  <si>
    <t>Angelica</t>
  </si>
  <si>
    <t>Oliver</t>
  </si>
  <si>
    <t>Hope</t>
  </si>
  <si>
    <t>Trenton</t>
  </si>
  <si>
    <t>Chelsea</t>
  </si>
  <si>
    <t>Hector</t>
  </si>
  <si>
    <t>Alana</t>
  </si>
  <si>
    <t>Malachi</t>
  </si>
  <si>
    <t>Liliana</t>
  </si>
  <si>
    <t>Jalen</t>
  </si>
  <si>
    <t>Brittany</t>
  </si>
  <si>
    <t>Camila</t>
  </si>
  <si>
    <t>Makenzie</t>
  </si>
  <si>
    <t>Abraham</t>
  </si>
  <si>
    <t>Lilly</t>
  </si>
  <si>
    <t>Elias</t>
  </si>
  <si>
    <t>Leonardo</t>
  </si>
  <si>
    <t>Abby</t>
  </si>
  <si>
    <t>Sergio</t>
  </si>
  <si>
    <t>Jazmin</t>
  </si>
  <si>
    <t>Donovan</t>
  </si>
  <si>
    <t>Adrianna</t>
  </si>
  <si>
    <t>Colby</t>
  </si>
  <si>
    <t>Delaney</t>
  </si>
  <si>
    <t>Marco</t>
  </si>
  <si>
    <t>Karina</t>
  </si>
  <si>
    <t>Bryson</t>
  </si>
  <si>
    <t>Ellie</t>
  </si>
  <si>
    <t>Jasmin</t>
  </si>
  <si>
    <t>Marsha</t>
  </si>
  <si>
    <t>Lois</t>
  </si>
  <si>
    <t>Dianne</t>
  </si>
  <si>
    <t>Constance</t>
  </si>
  <si>
    <t>Irene</t>
  </si>
  <si>
    <t>Jan</t>
  </si>
  <si>
    <t>Louise</t>
  </si>
  <si>
    <t>Juanita</t>
  </si>
  <si>
    <t>Marlene</t>
  </si>
  <si>
    <t>Dwight</t>
  </si>
  <si>
    <t>Rosemary</t>
  </si>
  <si>
    <t>Lloyd</t>
  </si>
  <si>
    <t>Kay</t>
  </si>
  <si>
    <t>Geraldine</t>
  </si>
  <si>
    <t>Gayle</t>
  </si>
  <si>
    <t>Annie</t>
  </si>
  <si>
    <t>Vivian</t>
  </si>
  <si>
    <t>Garry</t>
  </si>
  <si>
    <t>Claudia</t>
  </si>
  <si>
    <t>Lynda</t>
  </si>
  <si>
    <t>Lynne</t>
  </si>
  <si>
    <t>Patsy</t>
  </si>
  <si>
    <t>Vicky</t>
  </si>
  <si>
    <t>Lewis</t>
  </si>
  <si>
    <t>June</t>
  </si>
  <si>
    <t>Clyde</t>
  </si>
  <si>
    <t>Floyd</t>
  </si>
  <si>
    <t>Marjorie</t>
  </si>
  <si>
    <t>Neil</t>
  </si>
  <si>
    <t>Arlene</t>
  </si>
  <si>
    <t>Allan</t>
  </si>
  <si>
    <t>Patti</t>
  </si>
  <si>
    <t>Donnie</t>
  </si>
  <si>
    <t>Lester</t>
  </si>
  <si>
    <t>Rosa</t>
  </si>
  <si>
    <t>Delores</t>
  </si>
  <si>
    <t>Leo</t>
  </si>
  <si>
    <t>Jimmie</t>
  </si>
  <si>
    <t>Randolph</t>
  </si>
  <si>
    <t>Charlie</t>
  </si>
  <si>
    <t>Janis</t>
  </si>
  <si>
    <t>Marianne</t>
  </si>
  <si>
    <t>Dolores</t>
  </si>
  <si>
    <t>Ted</t>
  </si>
  <si>
    <t>Milton</t>
  </si>
  <si>
    <t>Mildred</t>
  </si>
  <si>
    <t>Freddie</t>
  </si>
  <si>
    <t>Harvey</t>
  </si>
  <si>
    <t>Roxanne</t>
  </si>
  <si>
    <t>Gerard</t>
  </si>
  <si>
    <t>Carole</t>
  </si>
  <si>
    <t>Johnnie</t>
  </si>
  <si>
    <t>Josephine</t>
  </si>
  <si>
    <t>Herman</t>
  </si>
  <si>
    <t>Rex</t>
  </si>
  <si>
    <t>Arnold</t>
  </si>
  <si>
    <t>Doreen</t>
  </si>
  <si>
    <t>Tara</t>
  </si>
  <si>
    <t>Corey</t>
  </si>
  <si>
    <t>Christy</t>
  </si>
  <si>
    <t>Misty</t>
  </si>
  <si>
    <t>Brandy</t>
  </si>
  <si>
    <t>Cory</t>
  </si>
  <si>
    <t>Kristina</t>
  </si>
  <si>
    <t>Dustin</t>
  </si>
  <si>
    <t>Brandi</t>
  </si>
  <si>
    <t>Kristi</t>
  </si>
  <si>
    <t>Kristy</t>
  </si>
  <si>
    <t>Erika</t>
  </si>
  <si>
    <t>Katrina</t>
  </si>
  <si>
    <t>Jenny</t>
  </si>
  <si>
    <t>Jaime</t>
  </si>
  <si>
    <t>Alison</t>
  </si>
  <si>
    <t>Damon</t>
  </si>
  <si>
    <t>Kelli</t>
  </si>
  <si>
    <t>Shaun</t>
  </si>
  <si>
    <t>Casey</t>
  </si>
  <si>
    <t>Tricia</t>
  </si>
  <si>
    <t>Krista</t>
  </si>
  <si>
    <t>Kara</t>
  </si>
  <si>
    <t>Aimee</t>
  </si>
  <si>
    <t>Natasha</t>
  </si>
  <si>
    <t>Bridget</t>
  </si>
  <si>
    <t>Kari</t>
  </si>
  <si>
    <t>Nichole</t>
  </si>
  <si>
    <t>Christie</t>
  </si>
  <si>
    <t>Clinton</t>
  </si>
  <si>
    <t>Stacie</t>
  </si>
  <si>
    <t>Monique</t>
  </si>
  <si>
    <t>Kristie</t>
  </si>
  <si>
    <t>Roberto</t>
  </si>
  <si>
    <t>Mandy</t>
  </si>
  <si>
    <t>Shawna</t>
  </si>
  <si>
    <t>Kristopher</t>
  </si>
  <si>
    <t>Meredith</t>
  </si>
  <si>
    <t>Kendra</t>
  </si>
  <si>
    <t>Ruben</t>
  </si>
  <si>
    <t>Joanna</t>
  </si>
  <si>
    <t>Jermaine</t>
  </si>
  <si>
    <t>Sonia</t>
  </si>
  <si>
    <t>Robyn</t>
  </si>
  <si>
    <t>Kerri</t>
  </si>
  <si>
    <t>Mindy</t>
  </si>
  <si>
    <t>Tracie</t>
  </si>
  <si>
    <t>Geoffrey</t>
  </si>
  <si>
    <t>Angie</t>
  </si>
  <si>
    <t>Kellie</t>
  </si>
  <si>
    <t>Terrence</t>
  </si>
  <si>
    <t>Terrance</t>
  </si>
  <si>
    <t>Adrienne</t>
  </si>
  <si>
    <t>Lindsay</t>
  </si>
  <si>
    <t>Whitney</t>
  </si>
  <si>
    <t>Krystal</t>
  </si>
  <si>
    <t>Meghan</t>
  </si>
  <si>
    <t>Brittney</t>
  </si>
  <si>
    <t>Candice</t>
  </si>
  <si>
    <t>Latoya</t>
  </si>
  <si>
    <t>Bethany</t>
  </si>
  <si>
    <t>Rachael</t>
  </si>
  <si>
    <t>Candace</t>
  </si>
  <si>
    <t>Desiree</t>
  </si>
  <si>
    <t>Jaclyn</t>
  </si>
  <si>
    <t>Alisha</t>
  </si>
  <si>
    <t>Jonathon</t>
  </si>
  <si>
    <t>Lacey</t>
  </si>
  <si>
    <t>Mathew</t>
  </si>
  <si>
    <t>Tabitha</t>
  </si>
  <si>
    <t>Rebekah</t>
  </si>
  <si>
    <t>Ebony</t>
  </si>
  <si>
    <t>Clayton</t>
  </si>
  <si>
    <t>Sheena</t>
  </si>
  <si>
    <t>Ross</t>
  </si>
  <si>
    <t>Tasha</t>
  </si>
  <si>
    <t>Meagan</t>
  </si>
  <si>
    <t>Drew</t>
  </si>
  <si>
    <t>Priscilla</t>
  </si>
  <si>
    <t>Ashlee</t>
  </si>
  <si>
    <t>Stefanie</t>
  </si>
  <si>
    <t>Cassie</t>
  </si>
  <si>
    <t>Dominique</t>
  </si>
  <si>
    <t>Latasha</t>
  </si>
  <si>
    <t>Cristina</t>
  </si>
  <si>
    <t>Mallory</t>
  </si>
  <si>
    <t>Nina</t>
  </si>
  <si>
    <t>Kaitlin</t>
  </si>
  <si>
    <t>Ariel</t>
  </si>
  <si>
    <t>Dillon</t>
  </si>
  <si>
    <t>Alec</t>
  </si>
  <si>
    <t>Michaela</t>
  </si>
  <si>
    <t>Carly</t>
  </si>
  <si>
    <t>Hayley</t>
  </si>
  <si>
    <t>Alejandra</t>
  </si>
  <si>
    <t>Darius</t>
  </si>
  <si>
    <t>Raven</t>
  </si>
  <si>
    <t>Kirsten</t>
  </si>
  <si>
    <t>Chelsey</t>
  </si>
  <si>
    <t>Malik</t>
  </si>
  <si>
    <t>Marisa</t>
  </si>
  <si>
    <t>Mercedes</t>
  </si>
  <si>
    <t>Yesenia</t>
  </si>
  <si>
    <t>Diamond</t>
  </si>
  <si>
    <t>Selena</t>
  </si>
  <si>
    <t>Pedro</t>
  </si>
  <si>
    <t>Birth Decade</t>
  </si>
  <si>
    <t>Male Name Probability within Decade (PDF)</t>
  </si>
  <si>
    <t>Female Name Probability within Decade (PDF)</t>
  </si>
  <si>
    <t>Male Cumulative Probability (CDF)</t>
  </si>
  <si>
    <t>Female Cumulative Probability (CDF)</t>
  </si>
  <si>
    <t>First Name Random Number</t>
  </si>
  <si>
    <t>Last Name Random Number</t>
  </si>
  <si>
    <t>SURNAME</t>
  </si>
  <si>
    <t>RANK</t>
  </si>
  <si>
    <t>FREQUENCY (COUNT)</t>
  </si>
  <si>
    <t>PROPORTION PER 100,000 POPULATION</t>
  </si>
  <si>
    <t>CUMULATIVE PROPORTION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</si>
  <si>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</si>
  <si>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</si>
  <si>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</si>
  <si>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</si>
  <si>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</si>
  <si>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</si>
  <si>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</si>
  <si>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</si>
  <si>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</si>
  <si>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</si>
  <si>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</si>
  <si>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</si>
  <si>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</si>
  <si>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</si>
  <si>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</si>
  <si>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Moore</t>
  </si>
  <si>
    <t>Perez</t>
  </si>
  <si>
    <t>Thompson</t>
  </si>
  <si>
    <t>White</t>
  </si>
  <si>
    <t>Harris</t>
  </si>
  <si>
    <t>Sanchez</t>
  </si>
  <si>
    <t>Clark</t>
  </si>
  <si>
    <t>Ramirez</t>
  </si>
  <si>
    <t>Robinson</t>
  </si>
  <si>
    <t>Walker</t>
  </si>
  <si>
    <t>Young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</si>
  <si>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</si>
  <si>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</si>
  <si>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</si>
  <si>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</si>
  <si>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</si>
  <si>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</si>
  <si>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</si>
  <si>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</si>
  <si>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</si>
  <si>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</si>
  <si>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</si>
  <si>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</si>
  <si>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</si>
  <si>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Roberts</t>
  </si>
  <si>
    <t>Gomez</t>
  </si>
  <si>
    <t>Phillips</t>
  </si>
  <si>
    <t>Evans</t>
  </si>
  <si>
    <t>Turner</t>
  </si>
  <si>
    <t>Diaz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</si>
  <si>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</si>
  <si>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</si>
  <si>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</si>
  <si>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</si>
  <si>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</si>
  <si>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</si>
  <si>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</si>
  <si>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</si>
  <si>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</si>
  <si>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</si>
  <si>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</si>
  <si>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</si>
  <si>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Peterson</t>
  </si>
  <si>
    <t>Reed</t>
  </si>
  <si>
    <t>Ramos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</si>
  <si>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</si>
  <si>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</si>
  <si>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</si>
  <si>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</si>
  <si>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</si>
  <si>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</si>
  <si>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</si>
  <si>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</si>
  <si>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</si>
  <si>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</si>
  <si>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</si>
  <si>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</si>
  <si>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</si>
  <si>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</si>
  <si>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</si>
  <si>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</si>
  <si>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</si>
  <si>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</si>
  <si>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</si>
  <si>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Foster</t>
  </si>
  <si>
    <t>Jimenez</t>
  </si>
  <si>
    <t>Powell</t>
  </si>
  <si>
    <t>Jenkins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</si>
  <si>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</si>
  <si>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</si>
  <si>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</si>
  <si>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</si>
  <si>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</si>
  <si>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</si>
  <si>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</si>
  <si>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</si>
  <si>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</si>
  <si>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</si>
  <si>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</si>
  <si>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</si>
  <si>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</si>
  <si>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Graham</t>
  </si>
  <si>
    <t>Reynolds</t>
  </si>
  <si>
    <t>Griffin</t>
  </si>
  <si>
    <t>Wallace</t>
  </si>
  <si>
    <t>Moreno</t>
  </si>
  <si>
    <t>West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</si>
  <si>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</si>
  <si>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</si>
  <si>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</si>
  <si>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</si>
  <si>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</si>
  <si>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</si>
  <si>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</si>
  <si>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</si>
  <si>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</si>
  <si>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</si>
  <si>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</si>
  <si>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</si>
  <si>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</si>
  <si>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</si>
  <si>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</si>
  <si>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</si>
  <si>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</si>
  <si>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</si>
  <si>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</si>
  <si>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</si>
  <si>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</si>
  <si>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</si>
  <si>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</si>
  <si>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</si>
  <si>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</si>
  <si>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</si>
  <si>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</si>
  <si>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</si>
  <si>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</si>
  <si>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</si>
  <si>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</si>
  <si>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Mendez</t>
  </si>
  <si>
    <t>Silva</t>
  </si>
  <si>
    <t>Shaw</t>
  </si>
  <si>
    <t>Snyder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</si>
  <si>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</si>
  <si>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</si>
  <si>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</si>
  <si>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</si>
  <si>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</si>
  <si>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</si>
  <si>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</si>
  <si>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</si>
  <si>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</si>
  <si>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</si>
  <si>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</si>
  <si>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</si>
  <si>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</si>
  <si>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</si>
  <si>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</si>
  <si>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</si>
  <si>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</si>
  <si>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</si>
  <si>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</si>
  <si>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</si>
  <si>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</si>
  <si>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</si>
  <si>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</si>
  <si>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</si>
  <si>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</si>
  <si>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</si>
  <si>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Dunn</t>
  </si>
  <si>
    <t>Kelley</t>
  </si>
  <si>
    <t>Hawkins</t>
  </si>
  <si>
    <t>Pierce</t>
  </si>
  <si>
    <t>Vazquez</t>
  </si>
  <si>
    <t>Hansen</t>
  </si>
  <si>
    <t>Peters</t>
  </si>
  <si>
    <t>Santos</t>
  </si>
  <si>
    <t>Hart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</si>
  <si>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</si>
  <si>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</si>
  <si>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</si>
  <si>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</si>
  <si>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</si>
  <si>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</si>
  <si>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</si>
  <si>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</si>
  <si>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Andrews</t>
  </si>
  <si>
    <t>Alvarado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</si>
  <si>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</si>
  <si>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</si>
  <si>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</si>
  <si>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</si>
  <si>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</si>
  <si>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</si>
  <si>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</si>
  <si>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</si>
  <si>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</si>
  <si>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</si>
  <si>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</si>
  <si>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</si>
  <si>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</si>
  <si>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</si>
  <si>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</si>
  <si>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</si>
  <si>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</si>
  <si>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</si>
  <si>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</si>
  <si>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</si>
  <si>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</si>
  <si>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</si>
  <si>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</si>
  <si>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</si>
  <si>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</si>
  <si>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</si>
  <si>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</si>
  <si>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</si>
  <si>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Carlson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</si>
  <si>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</si>
  <si>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</si>
  <si>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</si>
  <si>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</si>
  <si>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</si>
  <si>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</si>
  <si>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</si>
  <si>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</si>
  <si>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</si>
  <si>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</si>
  <si>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Jensen</t>
  </si>
  <si>
    <t>Williamson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</si>
  <si>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</si>
  <si>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</si>
  <si>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</si>
  <si>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</si>
  <si>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</si>
  <si>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</si>
  <si>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</si>
  <si>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</si>
  <si>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</si>
  <si>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Burton</t>
  </si>
  <si>
    <t>Fuller</t>
  </si>
  <si>
    <t>Wang</t>
  </si>
  <si>
    <t>Weber</t>
  </si>
  <si>
    <t>Welch</t>
  </si>
  <si>
    <t>Rojas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</si>
  <si>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</si>
  <si>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</si>
  <si>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</si>
  <si>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</si>
  <si>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</si>
  <si>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</si>
  <si>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</si>
  <si>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</si>
  <si>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</si>
  <si>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</si>
  <si>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</si>
  <si>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</si>
  <si>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</si>
  <si>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</si>
  <si>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</si>
  <si>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</si>
  <si>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</si>
  <si>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</si>
  <si>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</si>
  <si>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</si>
  <si>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</si>
  <si>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</si>
  <si>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Cortez</t>
  </si>
  <si>
    <t>Schneider</t>
  </si>
  <si>
    <t>Barrett</t>
  </si>
  <si>
    <t>Navarro</t>
  </si>
  <si>
    <t>Figueroa</t>
  </si>
  <si>
    <t>Keller</t>
  </si>
  <si>
    <t>Avila</t>
  </si>
  <si>
    <t>Wade</t>
  </si>
  <si>
    <t>Molina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</si>
  <si>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</si>
  <si>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</si>
  <si>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</si>
  <si>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</si>
  <si>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</si>
  <si>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</si>
  <si>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</si>
  <si>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</si>
  <si>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Byrd</t>
  </si>
  <si>
    <t>Ayala</t>
  </si>
  <si>
    <t>Lowe</t>
  </si>
  <si>
    <t>Frazier</t>
  </si>
  <si>
    <t>Powers</t>
  </si>
  <si>
    <t>Neal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</si>
  <si>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</si>
  <si>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</si>
  <si>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</si>
  <si>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</si>
  <si>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</si>
  <si>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</si>
  <si>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</si>
  <si>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</si>
  <si>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</si>
  <si>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</si>
  <si>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</si>
  <si>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</si>
  <si>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</si>
  <si>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</si>
  <si>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</si>
  <si>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</si>
  <si>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</si>
  <si>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</si>
  <si>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</si>
  <si>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</si>
  <si>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</si>
  <si>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Hale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</si>
  <si>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</si>
  <si>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</si>
  <si>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</si>
  <si>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</si>
  <si>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</si>
  <si>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</si>
  <si>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</si>
  <si>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</si>
  <si>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</si>
  <si>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</si>
  <si>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</si>
  <si>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</si>
  <si>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</si>
  <si>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</si>
  <si>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</si>
  <si>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</si>
  <si>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</si>
  <si>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</si>
  <si>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</si>
  <si>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</si>
  <si>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</si>
  <si>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</si>
  <si>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</si>
  <si>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</si>
  <si>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</si>
  <si>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</si>
  <si>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</si>
  <si>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</si>
  <si>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</si>
  <si>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</si>
  <si>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</si>
  <si>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</si>
  <si>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</si>
  <si>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</si>
  <si>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</si>
  <si>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</si>
  <si>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</si>
  <si>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</si>
  <si>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</si>
  <si>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</si>
  <si>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</si>
  <si>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</si>
  <si>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</si>
  <si>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</si>
  <si>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Robbins</t>
  </si>
  <si>
    <t>Liu</t>
  </si>
  <si>
    <t>Ramsey</t>
  </si>
  <si>
    <t>Griffith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</si>
  <si>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</si>
  <si>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</si>
  <si>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</si>
  <si>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</si>
  <si>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</si>
  <si>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</si>
  <si>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</si>
  <si>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</si>
  <si>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</si>
  <si>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</si>
  <si>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</si>
  <si>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</si>
  <si>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</si>
  <si>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</si>
  <si>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</si>
  <si>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</si>
  <si>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</si>
  <si>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</si>
  <si>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</si>
  <si>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</si>
  <si>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</si>
  <si>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</si>
  <si>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</si>
  <si>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</si>
  <si>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</si>
  <si>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</si>
  <si>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</si>
  <si>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</si>
  <si>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</si>
  <si>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</si>
  <si>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</si>
  <si>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Trujillo</t>
  </si>
  <si>
    <t>Adkins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</si>
  <si>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</si>
  <si>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</si>
  <si>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</si>
  <si>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</si>
  <si>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</si>
  <si>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</si>
  <si>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</si>
  <si>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</si>
  <si>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</si>
  <si>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</si>
  <si>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</si>
  <si>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</si>
  <si>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</si>
  <si>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</si>
  <si>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</si>
  <si>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</si>
  <si>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</si>
  <si>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</si>
  <si>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</si>
  <si>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</si>
  <si>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</si>
  <si>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</si>
  <si>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</si>
  <si>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</si>
  <si>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</si>
  <si>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</si>
  <si>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</si>
  <si>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</si>
  <si>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</si>
  <si>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</si>
  <si>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</si>
  <si>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</si>
  <si>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</si>
  <si>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</si>
  <si>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</si>
  <si>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</si>
  <si>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</si>
  <si>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</si>
  <si>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Waters</t>
  </si>
  <si>
    <t>Camacho</t>
  </si>
  <si>
    <t>Strickland</t>
  </si>
  <si>
    <t>Person</t>
  </si>
  <si>
    <t>Colon</t>
  </si>
  <si>
    <t>Parsons</t>
  </si>
  <si>
    <t>Harrington</t>
  </si>
  <si>
    <t>Glover</t>
  </si>
  <si>
    <t>Osborne</t>
  </si>
  <si>
    <t>Buchanan</t>
  </si>
  <si>
    <t>Patton</t>
  </si>
  <si>
    <t>Ibarra</t>
  </si>
  <si>
    <t>Ball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</si>
  <si>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</si>
  <si>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</si>
  <si>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</si>
  <si>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</si>
  <si>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</si>
  <si>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</si>
  <si>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</si>
  <si>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</si>
  <si>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Moody</t>
  </si>
  <si>
    <t>Escobar</t>
  </si>
  <si>
    <t>Mcguire</t>
  </si>
  <si>
    <t>Mueller</t>
  </si>
  <si>
    <t>Hartman</t>
  </si>
  <si>
    <t>French</t>
  </si>
  <si>
    <t>Kramer</t>
  </si>
  <si>
    <t>Mcbride</t>
  </si>
  <si>
    <t>Pope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</si>
  <si>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</si>
  <si>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</si>
  <si>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</si>
  <si>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</si>
  <si>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</si>
  <si>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</si>
  <si>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</si>
  <si>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</si>
  <si>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</si>
  <si>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</si>
  <si>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</si>
  <si>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</si>
  <si>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</si>
  <si>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Ballard</t>
  </si>
  <si>
    <t>Lang</t>
  </si>
  <si>
    <t>Brock</t>
  </si>
  <si>
    <t>Villarreal</t>
  </si>
  <si>
    <t>Drake</t>
  </si>
  <si>
    <t>Barrera</t>
  </si>
  <si>
    <t>Cain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</si>
  <si>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</si>
  <si>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</si>
  <si>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</si>
  <si>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</si>
  <si>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</si>
  <si>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</si>
  <si>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</si>
  <si>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</si>
  <si>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</si>
  <si>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</si>
  <si>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</si>
  <si>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</si>
  <si>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</si>
  <si>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</si>
  <si>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</si>
  <si>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</si>
  <si>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</si>
  <si>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</si>
  <si>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</si>
  <si>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</si>
  <si>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</si>
  <si>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</si>
  <si>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</si>
  <si>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</si>
  <si>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</si>
  <si>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</si>
  <si>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</si>
  <si>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</si>
  <si>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</si>
  <si>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</si>
  <si>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</si>
  <si>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Meyers</t>
  </si>
  <si>
    <t>Weiss</t>
  </si>
  <si>
    <t>Underwood</t>
  </si>
  <si>
    <t>Bass</t>
  </si>
  <si>
    <t>Greer</t>
  </si>
  <si>
    <t>Summers</t>
  </si>
  <si>
    <t>Houston</t>
  </si>
  <si>
    <t>Morrow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</si>
  <si>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</si>
  <si>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</si>
  <si>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</si>
  <si>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</si>
  <si>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</si>
  <si>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</si>
  <si>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</si>
  <si>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</si>
  <si>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</si>
  <si>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</si>
  <si>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</si>
  <si>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</si>
  <si>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</si>
  <si>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</si>
  <si>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</si>
  <si>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</si>
  <si>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</si>
  <si>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</si>
  <si>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Jefferson</t>
  </si>
  <si>
    <t>Hood</t>
  </si>
  <si>
    <t>Monroe</t>
  </si>
  <si>
    <t>Pittman</t>
  </si>
  <si>
    <t>Huynh</t>
  </si>
  <si>
    <t>Singleton</t>
  </si>
  <si>
    <t>Combs</t>
  </si>
  <si>
    <t>Mathis</t>
  </si>
  <si>
    <t>Skinner</t>
  </si>
  <si>
    <t>Bradford</t>
  </si>
  <si>
    <t>Galvan</t>
  </si>
  <si>
    <t>Wall</t>
  </si>
  <si>
    <t>Boone</t>
  </si>
  <si>
    <t>Kirby</t>
  </si>
  <si>
    <t>Wilkinson</t>
  </si>
  <si>
    <t>Bridges</t>
  </si>
  <si>
    <t>Atkinson</t>
  </si>
  <si>
    <t>Velez</t>
  </si>
  <si>
    <t>Meza</t>
  </si>
  <si>
    <t>York</t>
  </si>
  <si>
    <t>Hodge</t>
  </si>
  <si>
    <t>Villa</t>
  </si>
  <si>
    <t>Abbott</t>
  </si>
  <si>
    <t>Tapia</t>
  </si>
  <si>
    <t>Gates</t>
  </si>
  <si>
    <t>Sosa</t>
  </si>
  <si>
    <t>Sweeney</t>
  </si>
  <si>
    <t>Farrell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</si>
  <si>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</si>
  <si>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</si>
  <si>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</si>
  <si>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</si>
  <si>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</si>
  <si>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</si>
  <si>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</si>
  <si>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</si>
  <si>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</si>
  <si>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</si>
  <si>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</si>
  <si>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</si>
  <si>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</si>
  <si>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</si>
  <si>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</si>
  <si>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</si>
  <si>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</si>
  <si>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</si>
  <si>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</si>
  <si>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</si>
  <si>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</si>
  <si>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</si>
  <si>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</si>
  <si>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</si>
  <si>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</si>
  <si>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</si>
  <si>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</si>
  <si>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</si>
  <si>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</si>
  <si>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</si>
  <si>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</si>
  <si>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</si>
  <si>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</si>
  <si>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</si>
  <si>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</si>
  <si>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</si>
  <si>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</si>
  <si>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</si>
  <si>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</si>
  <si>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</si>
  <si>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</si>
  <si>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</si>
  <si>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</si>
  <si>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</si>
  <si>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</si>
  <si>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</si>
  <si>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</si>
  <si>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</si>
  <si>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</si>
  <si>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</si>
  <si>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</si>
  <si>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</si>
  <si>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</si>
  <si>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</si>
  <si>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</si>
  <si>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</si>
  <si>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</si>
  <si>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</si>
  <si>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</si>
  <si>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</si>
  <si>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</si>
  <si>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</si>
  <si>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</si>
  <si>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</si>
  <si>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</si>
  <si>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</si>
  <si>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</si>
  <si>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</si>
  <si>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</si>
  <si>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</si>
  <si>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</si>
  <si>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</si>
  <si>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</si>
  <si>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</si>
  <si>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</si>
  <si>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</si>
  <si>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Vance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</si>
  <si>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</si>
  <si>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</si>
  <si>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</si>
  <si>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</si>
  <si>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</si>
  <si>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</si>
  <si>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</si>
  <si>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</si>
  <si>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</si>
  <si>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</si>
  <si>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</si>
  <si>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</si>
  <si>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</si>
  <si>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Kemp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</si>
  <si>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</si>
  <si>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</si>
  <si>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</si>
  <si>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</si>
  <si>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</si>
  <si>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</si>
  <si>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</si>
  <si>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</si>
  <si>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</si>
  <si>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</si>
  <si>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</si>
  <si>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</si>
  <si>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</si>
  <si>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</si>
  <si>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</si>
  <si>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</si>
  <si>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</si>
  <si>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</si>
  <si>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</si>
  <si>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</si>
  <si>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</si>
  <si>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</si>
  <si>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Conway</t>
  </si>
  <si>
    <t>Mckee</t>
  </si>
  <si>
    <t>Barr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</si>
  <si>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</si>
  <si>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</si>
  <si>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</si>
  <si>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</si>
  <si>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</si>
  <si>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</si>
  <si>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</si>
  <si>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</si>
  <si>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</si>
  <si>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</si>
  <si>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</si>
  <si>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</si>
  <si>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</si>
  <si>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</si>
  <si>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</si>
  <si>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</si>
  <si>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</si>
  <si>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</si>
  <si>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</si>
  <si>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</si>
  <si>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</si>
  <si>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</si>
  <si>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</si>
  <si>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</si>
  <si>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</si>
  <si>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</si>
  <si>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</si>
  <si>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</si>
  <si>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</si>
  <si>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</si>
  <si>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</si>
  <si>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</si>
  <si>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</si>
  <si>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</si>
  <si>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</si>
  <si>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</si>
  <si>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</si>
  <si>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</si>
  <si>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</si>
  <si>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</si>
  <si>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</si>
  <si>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</si>
  <si>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</si>
  <si>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Stark</t>
  </si>
  <si>
    <t>Bravo</t>
  </si>
  <si>
    <t>Noble</t>
  </si>
  <si>
    <t>Spears</t>
  </si>
  <si>
    <t>Weeks</t>
  </si>
  <si>
    <t>Corona</t>
  </si>
  <si>
    <t>Buckley</t>
  </si>
  <si>
    <t>Mcfarland</t>
  </si>
  <si>
    <t>Hebert</t>
  </si>
  <si>
    <t>Enriquez</t>
  </si>
  <si>
    <t>Hickman</t>
  </si>
  <si>
    <t>Quintero</t>
  </si>
  <si>
    <t>Schaefer</t>
  </si>
  <si>
    <t>Walls</t>
  </si>
  <si>
    <t>Trejo</t>
  </si>
  <si>
    <t>House</t>
  </si>
  <si>
    <t>Reilly</t>
  </si>
  <si>
    <t>Pennington</t>
  </si>
  <si>
    <t>Conrad</t>
  </si>
  <si>
    <t>Giles</t>
  </si>
  <si>
    <t>Crosby</t>
  </si>
  <si>
    <t>Fitzpatrick</t>
  </si>
  <si>
    <t>Mays</t>
  </si>
  <si>
    <t>Mahoney</t>
  </si>
  <si>
    <t>Valentine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</si>
  <si>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</si>
  <si>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</si>
  <si>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</si>
  <si>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</si>
  <si>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</si>
  <si>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</si>
  <si>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</si>
  <si>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</si>
  <si>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</si>
  <si>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</si>
  <si>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</si>
  <si>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</si>
  <si>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</si>
  <si>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</si>
  <si>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</si>
  <si>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</si>
  <si>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</si>
  <si>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</si>
  <si>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</si>
  <si>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</si>
  <si>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</si>
  <si>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</si>
  <si>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</si>
  <si>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</si>
  <si>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</si>
  <si>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</si>
  <si>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</si>
  <si>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</si>
  <si>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</si>
  <si>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</si>
  <si>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</si>
  <si>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</si>
  <si>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</si>
  <si>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</si>
  <si>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</si>
  <si>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</si>
  <si>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</si>
  <si>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</si>
  <si>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</si>
  <si>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</si>
  <si>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</si>
  <si>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</si>
  <si>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</si>
  <si>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</si>
  <si>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</si>
  <si>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</si>
  <si>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</si>
  <si>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</si>
  <si>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</si>
  <si>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</si>
  <si>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</si>
  <si>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</si>
  <si>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</si>
  <si>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</si>
  <si>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</si>
  <si>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</si>
  <si>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Phan</t>
  </si>
  <si>
    <t>Villalobos</t>
  </si>
  <si>
    <t>Blanchard</t>
  </si>
  <si>
    <t>Horne</t>
  </si>
  <si>
    <t>Finley</t>
  </si>
  <si>
    <t>Quintana</t>
  </si>
  <si>
    <t>Esquivel</t>
  </si>
  <si>
    <t>Bean</t>
  </si>
  <si>
    <t>Dodson</t>
  </si>
  <si>
    <t>Mullen</t>
  </si>
  <si>
    <t>Xiong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</si>
  <si>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</si>
  <si>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</si>
  <si>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</si>
  <si>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</si>
  <si>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</si>
  <si>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</si>
  <si>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</si>
  <si>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</si>
  <si>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</si>
  <si>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</si>
  <si>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</si>
  <si>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</si>
  <si>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</si>
  <si>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</si>
  <si>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</si>
  <si>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</si>
  <si>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</si>
  <si>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</si>
  <si>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</si>
  <si>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</si>
  <si>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</si>
  <si>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</si>
  <si>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</si>
  <si>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</si>
  <si>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</si>
  <si>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</si>
  <si>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</si>
  <si>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</si>
  <si>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</si>
  <si>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</si>
  <si>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</si>
  <si>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</si>
  <si>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</si>
  <si>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</si>
  <si>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</si>
  <si>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</si>
  <si>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</si>
  <si>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</si>
  <si>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</si>
  <si>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</si>
  <si>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</si>
  <si>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</si>
  <si>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</si>
  <si>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</si>
  <si>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</si>
  <si>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</si>
  <si>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</si>
  <si>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</si>
  <si>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</si>
  <si>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</si>
  <si>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</si>
  <si>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</si>
  <si>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</si>
  <si>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</si>
  <si>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</si>
  <si>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</si>
  <si>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</si>
  <si>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</si>
  <si>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</si>
  <si>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</si>
  <si>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</si>
  <si>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Duke</t>
  </si>
  <si>
    <t>Odom</t>
  </si>
  <si>
    <t>Daugherty</t>
  </si>
  <si>
    <t>Tang</t>
  </si>
  <si>
    <t>Archer</t>
  </si>
  <si>
    <t>Cumulative Probability (CDF)</t>
  </si>
  <si>
    <t>First Name Random Number Lookup:</t>
  </si>
  <si>
    <t>Probable First Name within Decade:</t>
  </si>
  <si>
    <t>Last Name Random Number Lookup:</t>
  </si>
  <si>
    <t>Probable Randomly Generated Name:</t>
  </si>
  <si>
    <t>Probable Last Name (2010 Census):</t>
  </si>
  <si>
    <t>Probable Name Generation:</t>
  </si>
  <si>
    <t>Policyholder Charges:</t>
  </si>
  <si>
    <t>Charges Percentile:</t>
  </si>
  <si>
    <t>Smoker:</t>
  </si>
  <si>
    <t>Select a value between 1 and 1338</t>
  </si>
  <si>
    <t>Check box for explanation mode.</t>
  </si>
  <si>
    <t>1. Cell F7 uses conditional formatting to prompt user to re-enter if invalid ID is used.</t>
  </si>
  <si>
    <t>2. Cell G8 displays randomly generated first/last name from G23 and G26.</t>
  </si>
  <si>
    <t>3. Cells C13-17 use XLOOKUP to pull confidential information. Conditional formatting on BMI vs. subpop. average.</t>
  </si>
  <si>
    <t>4. Cells H13-17 use AVERAGEIFS to create comparable subpopulation from confidential information.</t>
  </si>
  <si>
    <t>5. Cells K13-14 use XLOOKUP to find total charges against a policyholder/percentile of charges then uses conditional formatting to show relative magnitude.</t>
  </si>
  <si>
    <t>7. Cell D21 gives smokers a message that tells them how much non-smokers of the same gender save vs. smokers.</t>
  </si>
  <si>
    <t>8. Cells G27 and G30 look up the random numbers assigned to a user ID.</t>
  </si>
  <si>
    <t>9. Cells G28 and G31 use the randomly generated numbers and the cumulative probability densities in 'First Name Rankings Appended' and '2010 Census Top 1000 Last Names' worksheets to assign a probable name for the user's gender and birth decade.</t>
  </si>
  <si>
    <t>10. Cells H28 and H31 tell the user their first/last name rank when compared to Americans of the same gender/birth year (with proper ordinal suffix 1st, 2nd, 3rd, 11th, etc.).</t>
  </si>
  <si>
    <t>6. Cells C16-D17 allow user to convert metric/imperial units using data validation dropdown and arithmetic formulas.</t>
  </si>
  <si>
    <t>Health Insurance Portfolio Project - Policyholder Dashboard - User input in YELLOW</t>
  </si>
  <si>
    <t>Source:</t>
  </si>
  <si>
    <t>https://www.cdc.gov/healthyweight/assessing/bmi/adult_bmi/index.html</t>
  </si>
  <si>
    <t>https://www.ssa.gov/OACT/babynames/decades/names1950s.html</t>
  </si>
  <si>
    <t>https://www.ssa.gov/OACT/babynames/decades/names2000s.html</t>
  </si>
  <si>
    <t>https://www.ssa.gov/OACT/babynames/decades/names1990s.html</t>
  </si>
  <si>
    <t>https://www.ssa.gov/OACT/babynames/decades/names1980s.html</t>
  </si>
  <si>
    <t>https://www.ssa.gov/OACT/babynames/decades/names1970s.html</t>
  </si>
  <si>
    <t>https://www.ssa.gov/OACT/babynames/decades/names1960s.html</t>
  </si>
  <si>
    <t>https://www2.census.gov/topics/genealogy/2010surnames/Names_2010Census_Top1000.xlsx</t>
  </si>
  <si>
    <t>Uses SUMIFS to determine probability of having a particular name in a particular decade then calculates CDF.</t>
  </si>
  <si>
    <t>https://www.kaggle.com/datasets/mirichoi0218/insurance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</si>
</sst>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00"/>
    <numFmt numFmtId="167" formatCode="0.000000"/>
    <numFmt numFmtId="168" formatCode="0.0"/>
    <numFmt numFmtId="169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9" fontId="2" fillId="3" borderId="1" xfId="3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9" fontId="0" fillId="0" borderId="0" xfId="3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5" xfId="0" applyBorder="1"/>
    <xf numFmtId="0" fontId="2" fillId="4" borderId="3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6" xfId="0" applyFill="1" applyBorder="1" applyAlignment="1">
      <alignment horizontal="right" indent="1"/>
    </xf>
    <xf numFmtId="0" fontId="0" fillId="4" borderId="13" xfId="0" applyFill="1" applyBorder="1" applyAlignment="1">
      <alignment horizontal="right" indent="1"/>
    </xf>
    <xf numFmtId="0" fontId="0" fillId="4" borderId="7" xfId="0" applyFill="1" applyBorder="1" applyAlignment="1">
      <alignment horizontal="right" indent="1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165" fontId="0" fillId="0" borderId="0" xfId="2" applyNumberFormat="1" applyFont="1" applyAlignment="1">
      <alignment horizontal="left"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2" borderId="0" xfId="0" applyFont="1" applyFill="1"/>
    <xf numFmtId="166" fontId="0" fillId="3" borderId="0" xfId="3" applyNumberFormat="1" applyFont="1" applyFill="1" applyAlignment="1">
      <alignment horizontal="left" wrapText="1"/>
    </xf>
    <xf numFmtId="166" fontId="0" fillId="0" borderId="0" xfId="3" applyNumberFormat="1" applyFont="1" applyAlignment="1">
      <alignment horizontal="left" wrapText="1"/>
    </xf>
    <xf numFmtId="0" fontId="2" fillId="4" borderId="9" xfId="0" applyFont="1" applyFill="1" applyBorder="1" applyAlignment="1">
      <alignment horizontal="left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5" xfId="0" applyFont="1" applyFill="1" applyBorder="1"/>
    <xf numFmtId="0" fontId="0" fillId="4" borderId="10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4" borderId="14" xfId="0" applyFill="1" applyBorder="1"/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left" indent="1"/>
    </xf>
    <xf numFmtId="168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left" indent="1"/>
    </xf>
    <xf numFmtId="5" fontId="0" fillId="0" borderId="6" xfId="1" applyNumberFormat="1" applyFont="1" applyBorder="1" applyAlignment="1">
      <alignment horizontal="center"/>
    </xf>
    <xf numFmtId="9" fontId="0" fillId="0" borderId="7" xfId="3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right" indent="1"/>
    </xf>
    <xf numFmtId="0" fontId="0" fillId="4" borderId="9" xfId="0" applyFill="1" applyBorder="1" applyAlignment="1">
      <alignment horizontal="right" indent="1"/>
    </xf>
    <xf numFmtId="0" fontId="0" fillId="4" borderId="12" xfId="0" applyFill="1" applyBorder="1" applyAlignment="1">
      <alignment horizontal="right" indent="1"/>
    </xf>
    <xf numFmtId="169" fontId="0" fillId="0" borderId="0" xfId="0" applyNumberFormat="1"/>
    <xf numFmtId="164" fontId="0" fillId="0" borderId="0" xfId="0" applyNumberFormat="1"/>
    <xf numFmtId="167" fontId="0" fillId="0" borderId="6" xfId="0" applyNumberFormat="1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6" fillId="0" borderId="0" xfId="0" applyFont="1"/>
    <xf numFmtId="0" fontId="3" fillId="4" borderId="2" xfId="0" applyFont="1" applyFill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vertical="top"/>
    </xf>
    <xf numFmtId="0" fontId="9" fillId="0" borderId="0" xfId="4"/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4" applyAlignment="1">
      <alignment horizontal="left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55">
    <dxf>
      <numFmt numFmtId="0" formatCode="General"/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numFmt numFmtId="166" formatCode="0.00000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65" formatCode="_(* #,##0_);_(* \(#,##0\);_(* &quot;-&quot;??_);_(@_)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165" formatCode="_(* #,##0_);_(* \(#,##0\);_(* &quot;-&quot;??_);_(@_)"/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F5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CheckBox" fmlaLink="$A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200025</xdr:colOff>
          <xdr:row>3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679F335-E744-472E-8B0A-06E9028B48BB}" autoFormatId="16" applyNumberFormats="0" applyBorderFormats="0" applyFontFormats="0" applyPatternFormats="0" applyAlignmentFormats="0" applyWidthHeightFormats="0">
  <queryTableRefresh nextId="17" unboundColumnsRight="3">
    <queryTableFields count="15">
      <queryTableField id="1" name="Unique ID" tableColumnId="1"/>
      <queryTableField id="2" name="age" tableColumnId="2"/>
      <queryTableField id="3" name="sex" tableColumnId="3"/>
      <queryTableField id="4" name="bmi" tableColumnId="4"/>
      <queryTableField id="5" name="children" tableColumnId="5"/>
      <queryTableField id="6" name="smoker" tableColumnId="6"/>
      <queryTableField id="7" name="region" tableColumnId="7"/>
      <queryTableField id="8" name="charges" tableColumnId="8"/>
      <queryTableField id="9" name="Height (in)" tableColumnId="9"/>
      <queryTableField id="10" name="Weight (lbs)" tableColumnId="10"/>
      <queryTableField id="15" name="First Name Random Number" tableColumnId="15"/>
      <queryTableField id="16" name="Last Name Random Number" tableColumnId="16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2449E4AB-3154-45B3-8662-F828A20D8250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96513D8-756C-4B14-865A-045BA3897E20}" autoFormatId="16" applyNumberFormats="0" applyBorderFormats="0" applyFontFormats="0" applyPatternFormats="0" applyAlignmentFormats="0" applyWidthHeightFormats="0">
  <queryTableRefresh nextId="18" unboundColumnsRight="1">
    <queryTableFields count="6">
      <queryTableField id="12" name="SURNAME" tableColumnId="12"/>
      <queryTableField id="13" name="RANK" tableColumnId="13"/>
      <queryTableField id="14" name="FREQUENCY (COUNT)" tableColumnId="14"/>
      <queryTableField id="15" name="PROPORTION PER 100,000 POPULATION" tableColumnId="15"/>
      <queryTableField id="16" name="CUMULATIVE PROPORTION" tableColumnId="16"/>
      <queryTableField id="17" dataBound="0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007DB52-1FBA-449D-9C15-275F56790B6A}" autoFormatId="16" applyNumberFormats="0" applyBorderFormats="0" applyFontFormats="0" applyPatternFormats="0" applyAlignmentFormats="0" applyWidthHeightFormats="0">
  <queryTableRefresh nextId="5">
    <queryTableFields count="4">
      <queryTableField id="1" name="BMI" tableColumnId="1"/>
      <queryTableField id="2" name="Weight Status" tableColumnId="2"/>
      <queryTableField id="3" name="BMI Min" tableColumnId="3"/>
      <queryTableField id="4" name="BMI Max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9C28AF6C-43CA-4B4C-B960-EFF3E6A4B404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93DE08B2-FEE6-4330-8977-0FD0DE387FDB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C39C394E-D8A1-4263-99BA-07CBED289AA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6A97F84-63FA-424F-8E5C-AA2CF873E5BD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B12A280E-EB50-4EA6-99F5-BFB64A8FC1B7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CFE6C352-CEE4-4A19-B605-4B69EF03512C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Males Name" tableColumnId="2"/>
      <queryTableField id="3" name="Males Number" tableColumnId="3"/>
      <queryTableField id="4" name="Females Name" tableColumnId="4"/>
      <queryTableField id="5" name="Females Number" tableColumnId="5"/>
      <queryTableField id="6" name="Deca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ECC47-E693-4FCE-A3FD-218135EA9D40}" name="insurance" displayName="insurance" ref="A1:O1339" tableType="queryTable" totalsRowShown="0" headerRowDxfId="43" dataDxfId="41" headerRowBorderDxfId="42">
  <autoFilter ref="A1:O1339" xr:uid="{6E7ECC47-E693-4FCE-A3FD-218135EA9D40}"/>
  <sortState xmlns:xlrd2="http://schemas.microsoft.com/office/spreadsheetml/2017/richdata2" ref="A2:O1339">
    <sortCondition ref="A1:A1339"/>
  </sortState>
  <tableColumns count="15">
    <tableColumn id="1" xr3:uid="{70CD25DD-FB87-45E4-9DF7-81BD868CDADF}" uniqueName="1" name="Unique ID" queryTableFieldId="1" dataDxfId="12"/>
    <tableColumn id="2" xr3:uid="{B1923D4D-9D0E-4E55-90C9-F1F25250BC29}" uniqueName="2" name="age" queryTableFieldId="2" dataDxfId="11"/>
    <tableColumn id="3" xr3:uid="{4D5AE847-E583-45BE-8384-5BF30F2C9759}" uniqueName="3" name="sex" queryTableFieldId="3" dataDxfId="10"/>
    <tableColumn id="4" xr3:uid="{84083F08-10EB-4572-94E6-8D207A277A01}" uniqueName="4" name="bmi" queryTableFieldId="4" dataDxfId="9"/>
    <tableColumn id="5" xr3:uid="{CC9968DB-B512-40AD-94BB-23064883D414}" uniqueName="5" name="children" queryTableFieldId="5" dataDxfId="8"/>
    <tableColumn id="6" xr3:uid="{17C502D8-0373-4CCC-95FC-07540F8610E0}" uniqueName="6" name="smoker" queryTableFieldId="6" dataDxfId="7"/>
    <tableColumn id="7" xr3:uid="{DEA0EC89-EA77-4003-BEFF-FBA75039DB63}" uniqueName="7" name="region" queryTableFieldId="7" dataDxfId="6"/>
    <tableColumn id="8" xr3:uid="{BBB8B4A5-2960-44BF-8552-B476C9914A4A}" uniqueName="8" name="charges" queryTableFieldId="8" dataDxfId="5" dataCellStyle="Currency"/>
    <tableColumn id="9" xr3:uid="{CEE867C2-ABBB-4875-8E06-8BB09DF014AE}" uniqueName="9" name="Height (in)" queryTableFieldId="9" dataDxfId="4"/>
    <tableColumn id="10" xr3:uid="{A0D4FB36-364F-4E92-9D39-35A71D9DB785}" uniqueName="10" name="Weight (lbs)" queryTableFieldId="10" dataDxfId="3"/>
    <tableColumn id="15" xr3:uid="{C33485B4-2FF3-445B-9942-1840D7103CB6}" uniqueName="15" name="First Name Random Number" queryTableFieldId="15"/>
    <tableColumn id="16" xr3:uid="{405A4EB5-0CEA-4593-8F31-5C9ACBCEC4CB}" uniqueName="16" name="Last Name Random Number" queryTableFieldId="16"/>
    <tableColumn id="11" xr3:uid="{E572A887-05F2-4BEC-8BBD-F872BF0BBB62}" uniqueName="11" name="BMI Range" queryTableFieldId="11" dataDxfId="2">
      <calculatedColumnFormula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calculatedColumnFormula>
    </tableColumn>
    <tableColumn id="12" xr3:uid="{09118616-C181-48CE-A379-E75CD6CA0C32}" uniqueName="12" name="Charge Percentile" queryTableFieldId="12" dataDxfId="1" dataCellStyle="Percent">
      <calculatedColumnFormula>_xlfn.PERCENTRANK.INC($H:$H, insurance[[#This Row],[charges]])</calculatedColumnFormula>
    </tableColumn>
    <tableColumn id="13" xr3:uid="{A3A2C467-5D5A-4B17-990F-2804B22DDBB3}" uniqueName="13" name="Birth Decade" queryTableFieldId="13" dataDxfId="0">
      <calculatedColumnFormula>10 * _xlfn.FLOOR.MATH(202.3 - insurance[[#This Row],[age]] / 10)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EDC382-E068-4376-8A43-5087DA4781F2}" name="Name_Rankings_Appended" displayName="Name_Rankings_Appended" ref="A1:J1201" tableType="queryTable" totalsRowShown="0" headerRowDxfId="40" dataDxfId="39">
  <autoFilter ref="A1:J1201" xr:uid="{C6EDC382-E068-4376-8A43-5087DA4781F2}"/>
  <tableColumns count="10">
    <tableColumn id="1" xr3:uid="{8AE38D40-71E5-4575-9531-CA5CA0F8A057}" uniqueName="1" name="Rank" queryTableFieldId="1" dataDxfId="38"/>
    <tableColumn id="2" xr3:uid="{8E267302-8BCF-42A1-9311-4539A8159D89}" uniqueName="2" name="Males Name" queryTableFieldId="2" dataDxfId="37"/>
    <tableColumn id="3" xr3:uid="{5E5EEA2C-EC4F-4976-8612-DD841E1CEA8B}" uniqueName="3" name="Males Number" queryTableFieldId="3" dataDxfId="36" dataCellStyle="Comma"/>
    <tableColumn id="4" xr3:uid="{675CAAE2-81D4-4C4D-A849-47AB69450C95}" uniqueName="4" name="Females Name" queryTableFieldId="4" dataDxfId="35"/>
    <tableColumn id="5" xr3:uid="{E4649439-EF22-49E7-9C6C-CFAF6DD6FD42}" uniqueName="5" name="Females Number" queryTableFieldId="5" dataDxfId="34" dataCellStyle="Comma"/>
    <tableColumn id="6" xr3:uid="{D4AD3BA6-E232-43CA-9069-0CB43396D6B7}" uniqueName="6" name="Decade" queryTableFieldId="6" dataDxfId="33"/>
    <tableColumn id="7" xr3:uid="{B17C721C-E720-4558-819D-DE1140DFA6B5}" uniqueName="7" name="Male Name Probability within Decade (PDF)" queryTableFieldId="7" dataDxfId="32" dataCellStyle="Percent">
      <calculatedColumnFormula xml:space="preserve"> Name_Rankings_Appended[[#This Row],[Males Number]] / SUMIFS($C:$C, $F:$F, Name_Rankings_Appended[[#This Row],[Decade]])</calculatedColumnFormula>
    </tableColumn>
    <tableColumn id="8" xr3:uid="{4452231A-5A11-4B7F-8487-47BEBDDA4C7C}" uniqueName="8" name="Female Name Probability within Decade (PDF)" queryTableFieldId="8" dataDxfId="31" dataCellStyle="Percent">
      <calculatedColumnFormula xml:space="preserve"> Name_Rankings_Appended[[#This Row],[Females Number]] / SUMIFS($E:$E, $F:$F, Name_Rankings_Appended[[#This Row],[Decade]])</calculatedColumnFormula>
    </tableColumn>
    <tableColumn id="9" xr3:uid="{5129F8E2-846B-4855-9FEC-AC486DB0BED1}" uniqueName="9" name="Male Cumulative Probability (CDF)" queryTableFieldId="9" dataDxfId="30" dataCellStyle="Percent">
      <calculatedColumnFormula>SUMIFS($G:$G, $A:$A, "&lt;=" &amp; Name_Rankings_Appended[[#This Row],[Rank]], $F:$F, Name_Rankings_Appended[[#This Row],[Decade]])</calculatedColumnFormula>
    </tableColumn>
    <tableColumn id="10" xr3:uid="{236B43A6-9306-4287-9895-0CED4FF091DF}" uniqueName="10" name="Female Cumulative Probability (CDF)" queryTableFieldId="10" dataDxfId="29" dataCellStyle="Percent">
      <calculatedColumnFormula>SUMIFS($H:$H, $A:$A, "&lt;=" &amp; Name_Rankings_Appended[[#This Row],[Rank]], $F:$F, Name_Rankings_Appended[[#This Row],[Decade]])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2B4AE5-5489-41A4-9512-154489A4C3EB}" name="_2010_Top_1000_Last_Names" displayName="_2010_Top_1000_Last_Names" ref="A1:F1001" tableType="queryTable" totalsRowShown="0">
  <autoFilter ref="A1:F1001" xr:uid="{E72B4AE5-5489-41A4-9512-154489A4C3EB}"/>
  <tableColumns count="6">
    <tableColumn id="12" xr3:uid="{1907A751-46F2-40B6-9A45-4F77F4730F97}" uniqueName="12" name="SURNAME" queryTableFieldId="12" dataDxfId="28"/>
    <tableColumn id="13" xr3:uid="{414D6F29-8E3B-455C-95E0-A18F7D65F94C}" uniqueName="13" name="RANK" queryTableFieldId="13"/>
    <tableColumn id="14" xr3:uid="{751CA870-8177-4B86-9ED5-7FAD2DF97C44}" uniqueName="14" name="FREQUENCY (COUNT)" queryTableFieldId="14"/>
    <tableColumn id="15" xr3:uid="{055D6264-7B21-459B-892D-6FD076921A3D}" uniqueName="15" name="PROPORTION PER 100,000 POPULATION" queryTableFieldId="15"/>
    <tableColumn id="16" xr3:uid="{93D4B2C1-8E60-4B02-9FDB-CABBCA947C25}" uniqueName="16" name="CUMULATIVE PROPORTION" queryTableFieldId="16"/>
    <tableColumn id="17" xr3:uid="{A842FC47-9241-4B66-93B3-4274116521B8}" uniqueName="17" name="Cumulative Probability (CDF)" queryTableFieldId="17" dataDxfId="27">
      <calculatedColumnFormula>_2010_Top_1000_Last_Names[[#This Row],[CUMULATIVE PROPORTION]] / SUM($D:$D)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07D2A-99BB-4233-97B6-04F94FFB6383}" name="CDC_BMI_Ranges" displayName="CDC_BMI_Ranges" ref="A1:D5" tableType="queryTable" totalsRowShown="0">
  <autoFilter ref="A1:D5" xr:uid="{13707D2A-99BB-4233-97B6-04F94FFB6383}"/>
  <tableColumns count="4">
    <tableColumn id="1" xr3:uid="{4562D348-A2A1-4E5B-907F-14F5D1BA2EEE}" uniqueName="1" name="BMI" queryTableFieldId="1" dataDxfId="26"/>
    <tableColumn id="2" xr3:uid="{2627CBE9-7D93-46CA-A3C0-95B92D2A0DC1}" uniqueName="2" name="Weight Status" queryTableFieldId="2" dataDxfId="25"/>
    <tableColumn id="3" xr3:uid="{4BE0BB90-C870-4FF0-92BF-A79D1930A055}" uniqueName="3" name="BMI Min" queryTableFieldId="3"/>
    <tableColumn id="4" xr3:uid="{090E74F9-3FEA-43BD-AB06-14CEF2F235F8}" uniqueName="4" name="BMI Max" queryTableField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B35C38-3D7F-496B-940D-8D43E8F1C4AE}" name="_2000s_Name_Rank" displayName="_2000s_Name_Rank" ref="A1:F201" tableType="queryTable" totalsRowShown="0">
  <autoFilter ref="A1:F201" xr:uid="{40B35C38-3D7F-496B-940D-8D43E8F1C4AE}"/>
  <tableColumns count="6">
    <tableColumn id="1" xr3:uid="{1589022D-85BD-48D5-9A14-0949C9EEC722}" uniqueName="1" name="Rank" queryTableFieldId="1"/>
    <tableColumn id="2" xr3:uid="{53B115F8-9A96-4A5A-8D1A-965A557A135D}" uniqueName="2" name="Males Name" queryTableFieldId="2" dataDxfId="24"/>
    <tableColumn id="3" xr3:uid="{D94428C0-3E17-409C-B2C4-DE5CD71F0446}" uniqueName="3" name="Males Number" queryTableFieldId="3"/>
    <tableColumn id="4" xr3:uid="{A5F2662F-0AE3-47B5-8E3E-F75249D31725}" uniqueName="4" name="Females Name" queryTableFieldId="4" dataDxfId="23"/>
    <tableColumn id="5" xr3:uid="{2D8C6249-C7C7-4768-B63F-8CBB4A3BFC33}" uniqueName="5" name="Females Number" queryTableFieldId="5"/>
    <tableColumn id="6" xr3:uid="{34F1B8C7-F886-431D-9C63-BA2F36323BF9}" uniqueName="6" name="Decad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986BC9-F603-4482-AC49-1CDDED27E2AB}" name="_1990s_Name_Rank" displayName="_1990s_Name_Rank" ref="A1:F201" tableType="queryTable" totalsRowShown="0">
  <autoFilter ref="A1:F201" xr:uid="{3D986BC9-F603-4482-AC49-1CDDED27E2AB}"/>
  <tableColumns count="6">
    <tableColumn id="1" xr3:uid="{D2F47823-FFF8-4ED4-8A03-4E0CC07A0F1C}" uniqueName="1" name="Rank" queryTableFieldId="1"/>
    <tableColumn id="2" xr3:uid="{8500A1A9-3C64-4111-87E6-6B558EC398E6}" uniqueName="2" name="Males Name" queryTableFieldId="2" dataDxfId="22"/>
    <tableColumn id="3" xr3:uid="{612B25AE-B690-4449-8E1F-CD6C22078F8B}" uniqueName="3" name="Males Number" queryTableFieldId="3"/>
    <tableColumn id="4" xr3:uid="{0FC3A4D4-C5A5-4693-BCD8-410C4D205548}" uniqueName="4" name="Females Name" queryTableFieldId="4" dataDxfId="21"/>
    <tableColumn id="5" xr3:uid="{41494A65-7438-4147-901C-39D54235F7BD}" uniqueName="5" name="Females Number" queryTableFieldId="5"/>
    <tableColumn id="6" xr3:uid="{4207E6B5-416C-4265-BF15-1BAA492B356C}" uniqueName="6" name="Decad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E938B9-7A5B-4868-B6AF-B1BB78B6C85E}" name="_1980s_Name_Rank" displayName="_1980s_Name_Rank" ref="A1:F201" tableType="queryTable" totalsRowShown="0">
  <autoFilter ref="A1:F201" xr:uid="{6AE938B9-7A5B-4868-B6AF-B1BB78B6C85E}"/>
  <tableColumns count="6">
    <tableColumn id="1" xr3:uid="{93E7E2DA-B449-462E-81E3-45AEA590928E}" uniqueName="1" name="Rank" queryTableFieldId="1"/>
    <tableColumn id="2" xr3:uid="{2C766BA7-CA53-43C1-979C-08602B2C72F6}" uniqueName="2" name="Males Name" queryTableFieldId="2" dataDxfId="20"/>
    <tableColumn id="3" xr3:uid="{987E8CDE-9D43-4AB5-9D02-7AB175B617AC}" uniqueName="3" name="Males Number" queryTableFieldId="3"/>
    <tableColumn id="4" xr3:uid="{727807D5-37F2-4498-A2F4-977259C7BD71}" uniqueName="4" name="Females Name" queryTableFieldId="4" dataDxfId="19"/>
    <tableColumn id="5" xr3:uid="{29141928-22FE-493A-B20C-0D9AE7AA41B1}" uniqueName="5" name="Females Number" queryTableFieldId="5"/>
    <tableColumn id="6" xr3:uid="{C062160B-8932-49E3-86F4-6E598C85ADDB}" uniqueName="6" name="Decade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18CFBD-92C7-418D-8649-5FC879D2C49B}" name="_1970s_Name_Rank" displayName="_1970s_Name_Rank" ref="A1:F201" tableType="queryTable" totalsRowShown="0">
  <autoFilter ref="A1:F201" xr:uid="{1818CFBD-92C7-418D-8649-5FC879D2C49B}"/>
  <tableColumns count="6">
    <tableColumn id="1" xr3:uid="{353F9E8E-204D-4FE5-BC84-A6B513D9124E}" uniqueName="1" name="Rank" queryTableFieldId="1"/>
    <tableColumn id="2" xr3:uid="{6A887077-5525-4334-9077-135C6FF87623}" uniqueName="2" name="Males Name" queryTableFieldId="2" dataDxfId="18"/>
    <tableColumn id="3" xr3:uid="{53CE8D66-F78D-43E4-90BC-35897E8E9789}" uniqueName="3" name="Males Number" queryTableFieldId="3"/>
    <tableColumn id="4" xr3:uid="{FBBF061E-5D5A-4F5C-98A8-10C0A6EA5D91}" uniqueName="4" name="Females Name" queryTableFieldId="4" dataDxfId="17"/>
    <tableColumn id="5" xr3:uid="{55683D25-7CCA-450C-8F13-C16834650D0B}" uniqueName="5" name="Females Number" queryTableFieldId="5"/>
    <tableColumn id="6" xr3:uid="{D3C5D17C-6AE9-4004-AF8F-A7944EDB5E17}" uniqueName="6" name="Decade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795E5-D781-4BC0-8565-DDEA0C692611}" name="_1960s_Name_Rank" displayName="_1960s_Name_Rank" ref="A1:F201" tableType="queryTable" totalsRowShown="0">
  <autoFilter ref="A1:F201" xr:uid="{933795E5-D781-4BC0-8565-DDEA0C692611}"/>
  <tableColumns count="6">
    <tableColumn id="1" xr3:uid="{2E03BEF4-E1A0-4870-907C-5DA2C6825E50}" uniqueName="1" name="Rank" queryTableFieldId="1"/>
    <tableColumn id="2" xr3:uid="{035C4A5E-D709-40D8-B23E-8E9588C71B0D}" uniqueName="2" name="Males Name" queryTableFieldId="2" dataDxfId="16"/>
    <tableColumn id="3" xr3:uid="{E12E28F4-0760-439E-80FC-ADB8B387C9DB}" uniqueName="3" name="Males Number" queryTableFieldId="3"/>
    <tableColumn id="4" xr3:uid="{26FA84DF-A525-4372-A7EC-C89588F69734}" uniqueName="4" name="Females Name" queryTableFieldId="4" dataDxfId="15"/>
    <tableColumn id="5" xr3:uid="{F15A16D1-945B-477E-97EB-99AAEFDD6B15}" uniqueName="5" name="Females Number" queryTableFieldId="5"/>
    <tableColumn id="6" xr3:uid="{98FAD168-C001-4C37-9E6A-DC1CF393A2CE}" uniqueName="6" name="Decade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1CBDB5-4EA5-499C-91CE-D0FBE59A7488}" name="_1950s_Name_Rank" displayName="_1950s_Name_Rank" ref="A1:F201" tableType="queryTable" totalsRowShown="0">
  <autoFilter ref="A1:F201" xr:uid="{C41CBDB5-4EA5-499C-91CE-D0FBE59A7488}"/>
  <tableColumns count="6">
    <tableColumn id="1" xr3:uid="{471404B6-CF0E-4D3B-9D9D-51F680494B5C}" uniqueName="1" name="Rank" queryTableFieldId="1"/>
    <tableColumn id="2" xr3:uid="{15BAAB6E-D24A-4EE4-A542-817EB18CF465}" uniqueName="2" name="Males Name" queryTableFieldId="2" dataDxfId="14"/>
    <tableColumn id="3" xr3:uid="{71542DBC-660E-4064-90C0-26DB254D83B3}" uniqueName="3" name="Males Number" queryTableFieldId="3"/>
    <tableColumn id="4" xr3:uid="{5A585946-98B0-43F2-8B46-E36F51790FBA}" uniqueName="4" name="Females Name" queryTableFieldId="4" dataDxfId="13"/>
    <tableColumn id="5" xr3:uid="{EF701BCD-6BA8-45CF-959C-81E52A7EF259}" uniqueName="5" name="Females Number" queryTableFieldId="5"/>
    <tableColumn id="6" xr3:uid="{0584B847-C312-4E4E-966D-E957E900DF9C}" uniqueName="6" name="Deca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kaggle.com/datasets/mirichoi0218/insur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2.census.gov/topics/genealogy/2010surnames/Names_2010Census_Top1000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cdc.gov/healthyweight/assessing/bmi/adult_bmi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ssa.gov/OACT/babynames/decades/names2000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www.ssa.gov/OACT/babynames/decades/names1990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www.ssa.gov/OACT/babynames/decades/names1980s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www.ssa.gov/OACT/babynames/decades/names1970s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ssa.gov/OACT/babynames/decades/names1960s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www.ssa.gov/OACT/babynames/decades/names1950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D5F-A886-497C-93AE-A0581A079D14}">
  <sheetPr>
    <tabColor theme="0"/>
  </sheetPr>
  <dimension ref="A1:M35"/>
  <sheetViews>
    <sheetView tabSelected="1" workbookViewId="0">
      <selection activeCell="D8" sqref="D8"/>
    </sheetView>
  </sheetViews>
  <sheetFormatPr defaultRowHeight="15" x14ac:dyDescent="0.25"/>
  <cols>
    <col min="1" max="1" width="3.42578125" customWidth="1"/>
    <col min="2" max="2" width="9.85546875" customWidth="1"/>
    <col min="3" max="3" width="10.5703125" customWidth="1"/>
    <col min="4" max="4" width="6.28515625" customWidth="1"/>
    <col min="5" max="5" width="2.7109375" customWidth="1"/>
    <col min="6" max="6" width="5.7109375" customWidth="1"/>
    <col min="7" max="7" width="12.5703125" customWidth="1"/>
    <col min="8" max="8" width="10.7109375" customWidth="1"/>
    <col min="9" max="9" width="7.5703125" customWidth="1"/>
    <col min="10" max="10" width="24.7109375" customWidth="1"/>
    <col min="11" max="11" width="11.5703125" bestFit="1" customWidth="1"/>
    <col min="12" max="12" width="4" customWidth="1"/>
  </cols>
  <sheetData>
    <row r="1" spans="1:13" x14ac:dyDescent="0.25">
      <c r="A1" s="9" t="s">
        <v>1809</v>
      </c>
    </row>
    <row r="2" spans="1:13" x14ac:dyDescent="0.25">
      <c r="A2" s="10" t="s">
        <v>33</v>
      </c>
    </row>
    <row r="3" spans="1:13" ht="15.75" thickBot="1" x14ac:dyDescent="0.3">
      <c r="A3" s="10"/>
    </row>
    <row r="4" spans="1:13" ht="15.75" thickBot="1" x14ac:dyDescent="0.3">
      <c r="A4" s="56" t="b">
        <v>0</v>
      </c>
      <c r="B4" s="55" t="s">
        <v>1798</v>
      </c>
      <c r="H4" s="59" t="s">
        <v>1799</v>
      </c>
      <c r="I4" s="58"/>
    </row>
    <row r="6" spans="1:13" ht="15.75" thickBot="1" x14ac:dyDescent="0.3">
      <c r="J6" s="59" t="s">
        <v>1800</v>
      </c>
    </row>
    <row r="7" spans="1:13" ht="15.75" thickBot="1" x14ac:dyDescent="0.3">
      <c r="A7" s="35" t="s">
        <v>32</v>
      </c>
      <c r="B7" s="36"/>
      <c r="C7" s="33"/>
      <c r="D7" s="37">
        <v>1</v>
      </c>
      <c r="F7" s="57" t="s">
        <v>1797</v>
      </c>
    </row>
    <row r="8" spans="1:13" ht="15.75" thickBot="1" x14ac:dyDescent="0.3">
      <c r="A8" s="12" t="s">
        <v>1791</v>
      </c>
      <c r="B8" s="24"/>
      <c r="C8" s="24"/>
      <c r="D8" s="24"/>
      <c r="E8" s="24"/>
      <c r="F8" s="25"/>
      <c r="G8" s="38" t="str">
        <f>IF(_xlfn.CONCAT($G$28, " ", $G$31) = "Not found Not found", "", IFERROR(_xlfn.CONCAT($G$28, " ", $G$31), ""))</f>
        <v>Sophia Smith</v>
      </c>
      <c r="H8" s="11"/>
    </row>
    <row r="10" spans="1:13" ht="21" customHeight="1" x14ac:dyDescent="0.25">
      <c r="B10" s="61" t="s">
        <v>1801</v>
      </c>
    </row>
    <row r="11" spans="1:13" x14ac:dyDescent="0.25">
      <c r="G11" s="59" t="s">
        <v>1802</v>
      </c>
      <c r="M11" s="9"/>
    </row>
    <row r="12" spans="1:13" ht="15.75" thickBot="1" x14ac:dyDescent="0.3">
      <c r="B12" s="9" t="s">
        <v>44</v>
      </c>
      <c r="G12" s="9" t="str">
        <f>_xlfn.CONCAT(UPPER(LEFT($C$14, 1)), RIGHT($C$14, LEN($C$14) - 1), " Subpop. Averages:")</f>
        <v>Female Subpop. Averages:</v>
      </c>
      <c r="L12" s="46"/>
      <c r="M12" s="10"/>
    </row>
    <row r="13" spans="1:13" x14ac:dyDescent="0.25">
      <c r="B13" s="16" t="s">
        <v>37</v>
      </c>
      <c r="C13" s="13">
        <f>_xlfn.XLOOKUP($D$7, 'Confidential Insurance Info'!$A:$A, 'Confidential Insurance Info'!$B:$B, "Not found")</f>
        <v>19</v>
      </c>
      <c r="G13" s="16" t="s">
        <v>37</v>
      </c>
      <c r="H13" s="39">
        <f>IFERROR(AVERAGEIFS('Confidential Insurance Info'!$B:$B, 'Confidential Insurance Info'!$C:$C, $C$14), "Not found")</f>
        <v>39.503021148036254</v>
      </c>
      <c r="J13" s="49" t="s">
        <v>1794</v>
      </c>
      <c r="K13" s="44">
        <f>_xlfn.XLOOKUP($D$7, 'Confidential Insurance Info'!$A:$A, 'Confidential Insurance Info'!$H:$H, "Not found")</f>
        <v>16884.923999999999</v>
      </c>
      <c r="M13" s="59" t="s">
        <v>1803</v>
      </c>
    </row>
    <row r="14" spans="1:13" ht="15.75" thickBot="1" x14ac:dyDescent="0.3">
      <c r="B14" s="17" t="s">
        <v>34</v>
      </c>
      <c r="C14" s="14" t="str">
        <f>_xlfn.XLOOKUP($D$7, 'Confidential Insurance Info'!$A:$A, 'Confidential Insurance Info'!$C:$C, "Not found")</f>
        <v>female</v>
      </c>
      <c r="G14" s="17" t="s">
        <v>34</v>
      </c>
      <c r="H14" s="40" t="str">
        <f>$C$14</f>
        <v>female</v>
      </c>
      <c r="J14" s="50" t="s">
        <v>1795</v>
      </c>
      <c r="K14" s="45">
        <f>_xlfn.XLOOKUP($D$7, 'Confidential Insurance Info'!$A:$A, 'Confidential Insurance Info'!$N:$N, "Not found")</f>
        <v>0.752</v>
      </c>
    </row>
    <row r="15" spans="1:13" ht="15.75" thickBot="1" x14ac:dyDescent="0.3">
      <c r="B15" s="17" t="s">
        <v>38</v>
      </c>
      <c r="C15" s="14">
        <f>_xlfn.XLOOKUP($D$7, 'Confidential Insurance Info'!$A:$A, 'Confidential Insurance Info'!$D:$D, "Not found")</f>
        <v>27.9</v>
      </c>
      <c r="G15" s="17" t="s">
        <v>38</v>
      </c>
      <c r="H15" s="41">
        <f>IFERROR(AVERAGEIFS('Confidential Insurance Info'!$D:$D, 'Confidential Insurance Info'!$C:$C, $C$14), "Not found")</f>
        <v>30.377749244713023</v>
      </c>
      <c r="J15" s="10"/>
    </row>
    <row r="16" spans="1:13" ht="15.75" thickBot="1" x14ac:dyDescent="0.3">
      <c r="B16" s="17" t="s">
        <v>35</v>
      </c>
      <c r="C16" s="14" t="str">
        <f>IFERROR(IF($D$16 = "ft'in""", _xlfn.CONCAT(_xlfn.FLOOR.MATH(_xlfn.XLOOKUP($D$7, 'Confidential Insurance Info'!$A:$A, 'Confidential Insurance Info'!$I:$I, "Not found") / 12), "'", MOD(_xlfn.XLOOKUP($D$7, 'Confidential Insurance Info'!$A:$A, 'Confidential Insurance Info'!$I:$I, "Not found"), 12),""""), IF($D$16 = "cm", ROUND(2.54 * _xlfn.XLOOKUP($D$7, 'Confidential Insurance Info'!$A:$A, 'Confidential Insurance Info'!$I:$I, "Not found"), 0), _xlfn.XLOOKUP($D$7, 'Confidential Insurance Info'!$A:$A, 'Confidential Insurance Info'!$I:$I, "Not found"))), "Not found")</f>
        <v>5'8"</v>
      </c>
      <c r="D16" s="19" t="s">
        <v>40</v>
      </c>
      <c r="G16" s="17" t="s">
        <v>35</v>
      </c>
      <c r="H16" s="40" t="str">
        <f>IFERROR(IF($D$16 = "ft'in""", _xlfn.CONCAT(_xlfn.FLOOR.MATH(AVERAGEIFS('Confidential Insurance Info'!$I:$I, 'Confidential Insurance Info'!$C:$C, $C$14) / 12), "'", ROUND(MOD(AVERAGEIFS('Confidential Insurance Info'!$I:$I, 'Confidential Insurance Info'!$C:$C, $C$14), 12), 0),""""), IF($D$16 = "cm", ROUND(2.54 * AVERAGEIFS('Confidential Insurance Info'!$I:$I, 'Confidential Insurance Info'!$C:$C, $C$14), 0), ROUND(AVERAGEIFS('Confidential Insurance Info'!$I:$I, 'Confidential Insurance Info'!$C:$C, $C$14), 0))), "Not found")</f>
        <v>5'4"</v>
      </c>
      <c r="K16" s="51"/>
    </row>
    <row r="17" spans="2:11" ht="15.75" thickBot="1" x14ac:dyDescent="0.3">
      <c r="B17" s="18" t="s">
        <v>36</v>
      </c>
      <c r="C17" s="15">
        <f>IF($D$17 = "lbs", _xlfn.XLOOKUP($D$7, 'Confidential Insurance Info'!$A:$A, 'Confidential Insurance Info'!$J:$J, "Not found"), IFERROR(ROUND(_xlfn.XLOOKUP($D$7, 'Confidential Insurance Info'!$A:$A, 'Confidential Insurance Info'!$J:$J, "Not found") * 0.45359237, 0), "Not found"))</f>
        <v>184</v>
      </c>
      <c r="D17" s="20" t="s">
        <v>43</v>
      </c>
      <c r="G17" s="18" t="s">
        <v>36</v>
      </c>
      <c r="H17" s="42">
        <f>IFERROR(IF($D$17 = "lbs", ROUND(AVERAGEIFS('Confidential Insurance Info'!$J:$J, 'Confidential Insurance Info'!$C:$C, $C$14), 1), IFERROR(ROUND(AVERAGEIFS('Confidential Insurance Info'!$J:$J, 'Confidential Insurance Info'!$C:$C, $C$14) * 0.45359237, 0), "Not found")), "Not found")</f>
        <v>179.8</v>
      </c>
      <c r="J17" s="10"/>
      <c r="K17" s="1"/>
    </row>
    <row r="18" spans="2:11" ht="17.25" customHeight="1" x14ac:dyDescent="0.25">
      <c r="C18" s="60" t="s">
        <v>1808</v>
      </c>
      <c r="K18" s="1"/>
    </row>
    <row r="20" spans="2:11" ht="15.75" thickBot="1" x14ac:dyDescent="0.3"/>
    <row r="21" spans="2:11" ht="15.75" thickBot="1" x14ac:dyDescent="0.3">
      <c r="B21" s="48" t="s">
        <v>1796</v>
      </c>
      <c r="C21" s="47" t="str">
        <f>_xlfn.XLOOKUP($D$7, 'Confidential Insurance Info'!A:A, 'Confidential Insurance Info'!F:F, "Not found")</f>
        <v>yes</v>
      </c>
      <c r="D21" s="46" t="str">
        <f>IF(C21 = "yes", _xlfn.CONCAT("The average ", $C$14, " saves ", TEXT(AVERAGEIFS('Confidential Insurance Info'!$H:$H, 'Confidential Insurance Info'!$F:$F, "yes", 'Confidential Insurance Info'!$C:$C, $C$14) - AVERAGEIFS('Confidential Insurance Info'!$H:$H, 'Confidential Insurance Info'!$F:$F, "no", 'Confidential Insurance Info'!$C:$C, $C$14), "$#,###"), " by not smoking."), "")</f>
        <v>The average female saves $21,917 by not smoking.</v>
      </c>
    </row>
    <row r="22" spans="2:11" x14ac:dyDescent="0.25">
      <c r="C22" s="59" t="s">
        <v>1804</v>
      </c>
      <c r="K22" s="52"/>
    </row>
    <row r="24" spans="2:11" x14ac:dyDescent="0.25">
      <c r="G24" s="59" t="s">
        <v>1805</v>
      </c>
    </row>
    <row r="26" spans="2:11" ht="15.75" thickBot="1" x14ac:dyDescent="0.3">
      <c r="B26" s="9" t="s">
        <v>1793</v>
      </c>
    </row>
    <row r="27" spans="2:11" x14ac:dyDescent="0.25">
      <c r="B27" s="29" t="s">
        <v>1788</v>
      </c>
      <c r="C27" s="30"/>
      <c r="D27" s="30"/>
      <c r="E27" s="30"/>
      <c r="F27" s="33"/>
      <c r="G27" s="53">
        <f>_xlfn.XLOOKUP($D$7, 'Confidential Insurance Info'!$A:$A, 'Confidential Insurance Info'!$K:$K, "Not found")</f>
        <v>0.20312470859062146</v>
      </c>
    </row>
    <row r="28" spans="2:11" ht="15.75" thickBot="1" x14ac:dyDescent="0.3">
      <c r="B28" s="31" t="s">
        <v>1789</v>
      </c>
      <c r="C28" s="32"/>
      <c r="D28" s="32"/>
      <c r="E28" s="32"/>
      <c r="F28" s="34"/>
      <c r="G28" s="54" t="str" cm="1">
        <f t="array" ref="G28">IFERROR(_xlfn.XLOOKUP($G$27, IF($C$14 = "male", _xlfn._xlws.FILTER('First Name Rankings Appended'!$I:$I, 'First Name Rankings Appended'!$F:$F = VLOOKUP($D$7, 'Confidential Insurance Info'!$A:$O, 15, FALSE)), _xlfn._xlws.FILTER('First Name Rankings Appended'!$J:$J, 'First Name Rankings Appended'!$F:$F = VLOOKUP($D$7, 'Confidential Insurance Info'!$A:$O, 15, FALSE))), IF($C$14 = "male", _xlfn._xlws.FILTER('First Name Rankings Appended'!$B:$B, 'First Name Rankings Appended'!$F:$F = VLOOKUP($D$7, 'Confidential Insurance Info'!$A:$O, 15, FALSE)), _xlfn._xlws.FILTER('First Name Rankings Appended'!$D:$D, 'First Name Rankings Appended'!$F:$F = VLOOKUP($D$7, 'Confidential Insurance Info'!$A:$O, 15, FALSE))), "Not found", 1), "Not found")</f>
        <v>Sophia</v>
      </c>
      <c r="H28" s="43" t="str" cm="1">
        <f t="array" ref="H28" xml:space="preserve">
IF(
  $G$28 = "Not found",
  "",
  _xlfn.CONCAT(
    $G$28,
    " is the ",
    _xlfn.XLOOKUP($G$28,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
    IF(
      AND(
        RIGHT(_xlfn.XLOOKUP($G$28,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1) = "1",
        NOT(RIGHT(_xlfn.XLOOKUP($G$28,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2) = "11")
      ),
      "st",
      IF(
        RIGHT(_xlfn.XLOOKUP($G$28, IF($C$14 = "male", _xlfn._xlws.FILTER('First Name Rankings Appended'!$B:$B, 'First Name Rankings Appended'!$F:$F = _xlfn.XLOOKUP($D$7, 'Confidential Insurance Info'!$A:$A, 'Confidential Insurance Info'!$O:$O, "")), _xlfn._xlws.FILTER('First Name Rankings Appended'!$D:$D, 'First Name Rankings Appended'!$F:$F = _xlfn.XLOOKUP($D$7, 'Confidential Insurance Info'!$A:$A, 'Confidential Insurance Info'!$O:$O, ""))), _xlfn._xlws.FILTER('First Name Rankings Appended'!$A:$A, 'First Name Rankings Appended'!$F:$F = _xlfn.XLOOKUP($D$7, 'Confidential Insurance Info'!$A:$A, 'Confidential Insurance Info'!$O:$O, "")), ""), 1) = "2",
        "nd",
        "th"
      )
    ),
    " most common first name in the USA for ",
    $C$14,
    "s born in the ",
    _xlfn.XLOOKUP($D$7, 'Confidential Insurance Info'!$A:$A, 'Confidential Insurance Info'!$O:$O, ""),
    "s."
  )
)</f>
        <v>Sophia is the 13th most common first name in the USA for females born in the 2000s.</v>
      </c>
    </row>
    <row r="29" spans="2:11" ht="15.75" thickBot="1" x14ac:dyDescent="0.3"/>
    <row r="30" spans="2:11" x14ac:dyDescent="0.25">
      <c r="B30" s="29" t="s">
        <v>1790</v>
      </c>
      <c r="C30" s="30"/>
      <c r="D30" s="30"/>
      <c r="E30" s="30"/>
      <c r="F30" s="33"/>
      <c r="G30" s="53">
        <f>_xlfn.XLOOKUP($D$7, 'Confidential Insurance Info'!$A:$A, 'Confidential Insurance Info'!$L:$L, "Not found")</f>
        <v>1.545715844978446E-2</v>
      </c>
    </row>
    <row r="31" spans="2:11" ht="15.75" thickBot="1" x14ac:dyDescent="0.3">
      <c r="B31" s="31" t="s">
        <v>1792</v>
      </c>
      <c r="C31" s="32"/>
      <c r="D31" s="32"/>
      <c r="E31" s="32"/>
      <c r="F31" s="34"/>
      <c r="G31" s="54" t="str">
        <f>IF(_xlfn.XLOOKUP($G$30, '2010 Census Top 1000 Last Names'!$F:$F, '2010 Census Top 1000 Last Names'!$A:$A, "Not found", 1) = 0, "Not found", _xlfn.XLOOKUP($G$30, '2010 Census Top 1000 Last Names'!$F:$F, '2010 Census Top 1000 Last Names'!$A:$A, "Not found", 1))</f>
        <v>Smith</v>
      </c>
      <c r="H31" s="43" t="str">
        <f xml:space="preserve">
IF(
  $G$31 = "Not found",
  "",
  _xlfn.CONCAT(
    $G$31,
    " is the ",
    _xlfn.XLOOKUP($G$31, '2010 Census Top 1000 Last Names'!$A:$A, '2010 Census Top 1000 Last Names'!$B:$B, ""),
    IF(
      AND(
        RIGHT(_xlfn.XLOOKUP($G$31, '2010 Census Top 1000 Last Names'!$A:$A, '2010 Census Top 1000 Last Names'!$B:$B, ""), 1) = "1",
        NOT(RIGHT(_xlfn.XLOOKUP($G$31, '2010 Census Top 1000 Last Names'!$A:$A, '2010 Census Top 1000 Last Names'!$B:$B, ""), 2) = "11")
      ),
      "st",
      IF(
        RIGHT(_xlfn.XLOOKUP($G$31, '2010 Census Top 1000 Last Names'!$A:$A, '2010 Census Top 1000 Last Names'!$B:$B, ""), 1) = "2",
        "nd",
        "th"
      )
    ),
    " most common last name in the USA as of the 2010 Census."
  )
)</f>
        <v>Smith is the 1st most common last name in the USA as of the 2010 Census.</v>
      </c>
    </row>
    <row r="33" spans="2:2" x14ac:dyDescent="0.25">
      <c r="B33" s="59" t="s">
        <v>1806</v>
      </c>
    </row>
    <row r="35" spans="2:2" x14ac:dyDescent="0.25">
      <c r="B35" s="59" t="s">
        <v>1807</v>
      </c>
    </row>
  </sheetData>
  <conditionalFormatting sqref="F7">
    <cfRule type="expression" dxfId="54" priority="11">
      <formula>IF(OR($D$7 &gt; 1338, $D$7 &lt; 1), 0, 1)</formula>
    </cfRule>
  </conditionalFormatting>
  <conditionalFormatting sqref="H4">
    <cfRule type="expression" dxfId="53" priority="1">
      <formula>IF($A$4 = TRUE(), 0, 1)</formula>
    </cfRule>
  </conditionalFormatting>
  <conditionalFormatting sqref="B10">
    <cfRule type="expression" dxfId="52" priority="2">
      <formula>IF($A$4 = TRUE(), 0, 1)</formula>
    </cfRule>
  </conditionalFormatting>
  <conditionalFormatting sqref="J6">
    <cfRule type="expression" dxfId="51" priority="3">
      <formula>IF($A$4 = TRUE(), 0, 1)</formula>
    </cfRule>
  </conditionalFormatting>
  <conditionalFormatting sqref="G11">
    <cfRule type="expression" dxfId="50" priority="4">
      <formula>IF($A$4 = TRUE(), 0, 1)</formula>
    </cfRule>
  </conditionalFormatting>
  <conditionalFormatting sqref="M13">
    <cfRule type="expression" dxfId="49" priority="5">
      <formula>IF($A$4 = TRUE(), 0, 1)</formula>
    </cfRule>
  </conditionalFormatting>
  <conditionalFormatting sqref="C18">
    <cfRule type="expression" dxfId="48" priority="6">
      <formula>IF($A$4 = TRUE(), 0, 1)</formula>
    </cfRule>
  </conditionalFormatting>
  <conditionalFormatting sqref="C22">
    <cfRule type="expression" dxfId="47" priority="7">
      <formula>IF($A$4 = TRUE(), 0, 1)</formula>
    </cfRule>
  </conditionalFormatting>
  <conditionalFormatting sqref="G24">
    <cfRule type="expression" dxfId="46" priority="8">
      <formula>IF($A$4 = TRUE(), 0, 1)</formula>
    </cfRule>
  </conditionalFormatting>
  <conditionalFormatting sqref="B33">
    <cfRule type="expression" dxfId="45" priority="9">
      <formula>IF($A$4 = TRUE(), 0, 1)</formula>
    </cfRule>
  </conditionalFormatting>
  <conditionalFormatting sqref="B35">
    <cfRule type="expression" dxfId="44" priority="10">
      <formula>IF($A$4 = TRUE(), 0, 1)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9525</xdr:rowOff>
                  </from>
                  <to>
                    <xdr:col>0</xdr:col>
                    <xdr:colOff>200025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3" id="{CBCD7F5A-B316-48B4-BD50-077A3E27D8D7}">
            <x14:colorScale>
              <x14:cfvo type="formula">
                <xm:f>MIN('Confidential Insurance Info'!$D:$D)</xm:f>
              </x14:cfvo>
              <x14:cfvo type="formula">
                <xm:f>AVERAGE('Confidential Insurance Info'!$D:$D)</xm:f>
              </x14:cfvo>
              <x14:cfvo type="formula">
                <xm:f>MAX('Confidential Insurance Info'!$D:$D)</xm:f>
              </x14:cfvo>
              <x14:color theme="9" tint="0.39997558519241921"/>
              <x14:color theme="7" tint="0.79998168889431442"/>
              <x14:color rgb="FFF57B7B"/>
            </x14:colorScale>
          </x14:cfRule>
          <xm:sqref>C15</xm:sqref>
        </x14:conditionalFormatting>
        <x14:conditionalFormatting xmlns:xm="http://schemas.microsoft.com/office/excel/2006/main">
          <x14:cfRule type="colorScale" priority="12" id="{E927ABFE-F1D2-41EB-B505-855F62E4EC32}">
            <x14:colorScale>
              <x14:cfvo type="formula">
                <xm:f>MIN('Confidential Insurance Info'!$H:$H)</xm:f>
              </x14:cfvo>
              <x14:cfvo type="formula">
                <xm:f>AVERAGE('Confidential Insurance Info'!$H:$H)</xm:f>
              </x14:cfvo>
              <x14:cfvo type="formula">
                <xm:f>MAX('Confidential Insurance Info'!$H:$H)</xm:f>
              </x14:cfvo>
              <x14:color theme="9" tint="0.39997558519241921"/>
              <x14:color theme="7" tint="0.79998168889431442"/>
              <x14:color rgb="FFF57B7B"/>
            </x14:colorScale>
          </x14:cfRule>
          <xm:sqref>K13</xm:sqref>
        </x14:conditionalFormatting>
        <x14:conditionalFormatting xmlns:xm="http://schemas.microsoft.com/office/excel/2006/main">
          <x14:cfRule type="colorScale" priority="14" id="{5747B75A-E8CA-4B36-B687-B6BF31C4724A}">
            <x14:colorScale>
              <x14:cfvo type="formula">
                <xm:f>MIN('Confidential Insurance Info'!$N:$N)</xm:f>
              </x14:cfvo>
              <x14:cfvo type="percent">
                <xm:f>50</xm:f>
              </x14:cfvo>
              <x14:cfvo type="formula">
                <xm:f>MAX('Confidential Insurance Info'!$N:$N)</xm:f>
              </x14:cfvo>
              <x14:color theme="9" tint="0.39997558519241921"/>
              <x14:color theme="7" tint="0.79998168889431442"/>
              <x14:color rgb="FFF57B7B"/>
            </x14:colorScale>
          </x14:cfRule>
          <xm:sqref>K14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DEBB11-7365-4200-8520-275833C18C5F}">
          <x14:formula1>
            <xm:f>'Units List'!$C$1:$C$3</xm:f>
          </x14:formula1>
          <xm:sqref>D16</xm:sqref>
        </x14:dataValidation>
        <x14:dataValidation type="list" allowBlank="1" showInputMessage="1" showErrorMessage="1" xr:uid="{05CC38D7-72DC-4E0E-97CC-398122B22F26}">
          <x14:formula1>
            <xm:f>'Units List'!$A$1:$A$2</xm:f>
          </x14:formula1>
          <xm:sqref>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91B3-99DF-4E0E-9D79-D5C917726130}">
  <dimension ref="A1:R1339"/>
  <sheetViews>
    <sheetView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2.140625" style="6" bestFit="1" customWidth="1"/>
    <col min="2" max="2" width="6.42578125" style="6" bestFit="1" customWidth="1"/>
    <col min="3" max="3" width="7.28515625" style="6" bestFit="1" customWidth="1"/>
    <col min="4" max="4" width="7" style="6" bestFit="1" customWidth="1"/>
    <col min="5" max="5" width="10.5703125" style="6" bestFit="1" customWidth="1"/>
    <col min="6" max="6" width="9.85546875" style="6" bestFit="1" customWidth="1"/>
    <col min="7" max="7" width="10.28515625" style="6" bestFit="1" customWidth="1"/>
    <col min="8" max="8" width="11.42578125" style="7" bestFit="1" customWidth="1"/>
    <col min="9" max="9" width="12.7109375" style="6" bestFit="1" customWidth="1"/>
    <col min="10" max="10" width="14.28515625" style="6" bestFit="1" customWidth="1"/>
    <col min="11" max="11" width="28.85546875" style="6" bestFit="1" customWidth="1"/>
    <col min="12" max="12" width="28.42578125" style="6" bestFit="1" customWidth="1"/>
    <col min="13" max="13" width="14.85546875" style="6" bestFit="1" customWidth="1"/>
    <col min="14" max="14" width="19.140625" style="6" bestFit="1" customWidth="1"/>
    <col min="15" max="15" width="14.5703125" style="8" bestFit="1" customWidth="1"/>
    <col min="16" max="16" width="5.42578125" style="6" customWidth="1"/>
    <col min="17" max="17" width="8" style="6" customWidth="1"/>
    <col min="18" max="16384" width="9.140625" style="6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6" t="s">
        <v>904</v>
      </c>
      <c r="L1" s="26" t="s">
        <v>905</v>
      </c>
      <c r="M1" s="4" t="s">
        <v>30</v>
      </c>
      <c r="N1" s="5" t="s">
        <v>31</v>
      </c>
      <c r="O1" s="4" t="s">
        <v>899</v>
      </c>
      <c r="Q1" s="64" t="s">
        <v>1810</v>
      </c>
      <c r="R1" s="65" t="s">
        <v>1820</v>
      </c>
    </row>
    <row r="2" spans="1:18" x14ac:dyDescent="0.25">
      <c r="A2" s="6">
        <v>1</v>
      </c>
      <c r="B2" s="6">
        <v>19</v>
      </c>
      <c r="C2" s="6" t="s">
        <v>10</v>
      </c>
      <c r="D2" s="6">
        <v>27.9</v>
      </c>
      <c r="E2" s="6">
        <v>0</v>
      </c>
      <c r="F2" s="6" t="s">
        <v>11</v>
      </c>
      <c r="G2" s="6" t="s">
        <v>12</v>
      </c>
      <c r="H2" s="7">
        <v>16884.923999999999</v>
      </c>
      <c r="I2" s="6">
        <v>68</v>
      </c>
      <c r="J2" s="6">
        <v>184</v>
      </c>
      <c r="K2">
        <v>0.20312470859062146</v>
      </c>
      <c r="L2">
        <v>1.545715844978446E-2</v>
      </c>
      <c r="M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" s="8">
        <f>_xlfn.PERCENTRANK.INC($H:$H, insurance[[#This Row],[charges]])</f>
        <v>0.752</v>
      </c>
      <c r="O2" s="6">
        <f>10 * _xlfn.FLOOR.MATH(202.3 - insurance[[#This Row],[age]] / 10)</f>
        <v>2000</v>
      </c>
    </row>
    <row r="3" spans="1:18" x14ac:dyDescent="0.25">
      <c r="A3" s="6">
        <v>2</v>
      </c>
      <c r="B3" s="6">
        <v>18</v>
      </c>
      <c r="C3" s="6" t="s">
        <v>13</v>
      </c>
      <c r="D3" s="6">
        <v>33.770000000000003</v>
      </c>
      <c r="E3" s="6">
        <v>1</v>
      </c>
      <c r="F3" s="6" t="s">
        <v>14</v>
      </c>
      <c r="G3" s="6" t="s">
        <v>15</v>
      </c>
      <c r="H3" s="7">
        <v>1725.5523000000001</v>
      </c>
      <c r="I3" s="6">
        <v>72</v>
      </c>
      <c r="J3" s="6">
        <v>249</v>
      </c>
      <c r="K3">
        <v>0.23745685268075059</v>
      </c>
      <c r="L3">
        <v>0.2464767080948114</v>
      </c>
      <c r="M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" s="8">
        <f>_xlfn.PERCENTRANK.INC($H:$H, insurance[[#This Row],[charges]])</f>
        <v>4.2999999999999997E-2</v>
      </c>
      <c r="O3" s="6">
        <f>10 * _xlfn.FLOOR.MATH(202.3 - insurance[[#This Row],[age]] / 10)</f>
        <v>2000</v>
      </c>
    </row>
    <row r="4" spans="1:18" x14ac:dyDescent="0.25">
      <c r="A4" s="6">
        <v>3</v>
      </c>
      <c r="B4" s="6">
        <v>28</v>
      </c>
      <c r="C4" s="6" t="s">
        <v>13</v>
      </c>
      <c r="D4" s="6">
        <v>33</v>
      </c>
      <c r="E4" s="6">
        <v>3</v>
      </c>
      <c r="F4" s="6" t="s">
        <v>14</v>
      </c>
      <c r="G4" s="6" t="s">
        <v>15</v>
      </c>
      <c r="H4" s="7">
        <v>4449.4620000000004</v>
      </c>
      <c r="I4" s="6">
        <v>72</v>
      </c>
      <c r="J4" s="6">
        <v>243</v>
      </c>
      <c r="K4">
        <v>0.19939485853509739</v>
      </c>
      <c r="L4">
        <v>0.52476346843166444</v>
      </c>
      <c r="M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" s="8">
        <f>_xlfn.PERCENTRANK.INC($H:$H, insurance[[#This Row],[charges]])</f>
        <v>0.22900000000000001</v>
      </c>
      <c r="O4" s="6">
        <f>10 * _xlfn.FLOOR.MATH(202.3 - insurance[[#This Row],[age]] / 10)</f>
        <v>1990</v>
      </c>
    </row>
    <row r="5" spans="1:18" x14ac:dyDescent="0.25">
      <c r="A5" s="6">
        <v>4</v>
      </c>
      <c r="B5" s="6">
        <v>33</v>
      </c>
      <c r="C5" s="6" t="s">
        <v>13</v>
      </c>
      <c r="D5" s="6">
        <v>22.704999999999998</v>
      </c>
      <c r="E5" s="6">
        <v>0</v>
      </c>
      <c r="F5" s="6" t="s">
        <v>14</v>
      </c>
      <c r="G5" s="6" t="s">
        <v>16</v>
      </c>
      <c r="H5" s="7">
        <v>21984.47061</v>
      </c>
      <c r="I5" s="6">
        <v>71</v>
      </c>
      <c r="J5" s="6">
        <v>163</v>
      </c>
      <c r="K5">
        <v>0.83382965057800973</v>
      </c>
      <c r="L5">
        <v>0.45234702408888705</v>
      </c>
      <c r="M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" s="8">
        <f>_xlfn.PERCENTRANK.INC($H:$H, insurance[[#This Row],[charges]])</f>
        <v>0.82099999999999995</v>
      </c>
      <c r="O5" s="6">
        <f>10 * _xlfn.FLOOR.MATH(202.3 - insurance[[#This Row],[age]] / 10)</f>
        <v>1990</v>
      </c>
    </row>
    <row r="6" spans="1:18" x14ac:dyDescent="0.25">
      <c r="A6" s="6">
        <v>5</v>
      </c>
      <c r="B6" s="6">
        <v>32</v>
      </c>
      <c r="C6" s="6" t="s">
        <v>13</v>
      </c>
      <c r="D6" s="6">
        <v>28.88</v>
      </c>
      <c r="E6" s="6">
        <v>0</v>
      </c>
      <c r="F6" s="6" t="s">
        <v>14</v>
      </c>
      <c r="G6" s="6" t="s">
        <v>16</v>
      </c>
      <c r="H6" s="7">
        <v>3866.8552</v>
      </c>
      <c r="I6" s="6">
        <v>69</v>
      </c>
      <c r="J6" s="6">
        <v>196</v>
      </c>
      <c r="K6">
        <v>0.62025100068200889</v>
      </c>
      <c r="L6">
        <v>0.33307714356718454</v>
      </c>
      <c r="M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" s="8">
        <f>_xlfn.PERCENTRANK.INC($H:$H, insurance[[#This Row],[charges]])</f>
        <v>0.19</v>
      </c>
      <c r="O6" s="6">
        <f>10 * _xlfn.FLOOR.MATH(202.3 - insurance[[#This Row],[age]] / 10)</f>
        <v>1990</v>
      </c>
    </row>
    <row r="7" spans="1:18" x14ac:dyDescent="0.25">
      <c r="A7" s="6">
        <v>6</v>
      </c>
      <c r="B7" s="6">
        <v>31</v>
      </c>
      <c r="C7" s="6" t="s">
        <v>10</v>
      </c>
      <c r="D7" s="6">
        <v>25.74</v>
      </c>
      <c r="E7" s="6">
        <v>0</v>
      </c>
      <c r="F7" s="6" t="s">
        <v>14</v>
      </c>
      <c r="G7" s="6" t="s">
        <v>15</v>
      </c>
      <c r="H7" s="7">
        <v>3756.6215999999999</v>
      </c>
      <c r="I7" s="6">
        <v>63</v>
      </c>
      <c r="J7" s="6">
        <v>145</v>
      </c>
      <c r="K7">
        <v>0.77492280387083201</v>
      </c>
      <c r="L7">
        <v>0.19089204920031691</v>
      </c>
      <c r="M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" s="8">
        <f>_xlfn.PERCENTRANK.INC($H:$H, insurance[[#This Row],[charges]])</f>
        <v>0.185</v>
      </c>
      <c r="O7" s="6">
        <f>10 * _xlfn.FLOOR.MATH(202.3 - insurance[[#This Row],[age]] / 10)</f>
        <v>1990</v>
      </c>
    </row>
    <row r="8" spans="1:18" x14ac:dyDescent="0.25">
      <c r="A8" s="6">
        <v>7</v>
      </c>
      <c r="B8" s="6">
        <v>46</v>
      </c>
      <c r="C8" s="6" t="s">
        <v>10</v>
      </c>
      <c r="D8" s="6">
        <v>33.44</v>
      </c>
      <c r="E8" s="6">
        <v>1</v>
      </c>
      <c r="F8" s="6" t="s">
        <v>14</v>
      </c>
      <c r="G8" s="6" t="s">
        <v>15</v>
      </c>
      <c r="H8" s="7">
        <v>8240.5895999999993</v>
      </c>
      <c r="I8" s="6">
        <v>59</v>
      </c>
      <c r="J8" s="6">
        <v>166</v>
      </c>
      <c r="K8">
        <v>2.9557798071558491E-2</v>
      </c>
      <c r="L8">
        <v>0.22499708003597199</v>
      </c>
      <c r="M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" s="8">
        <f>_xlfn.PERCENTRANK.INC($H:$H, insurance[[#This Row],[charges]])</f>
        <v>0.439</v>
      </c>
      <c r="O8" s="6">
        <f>10 * _xlfn.FLOOR.MATH(202.3 - insurance[[#This Row],[age]] / 10)</f>
        <v>1970</v>
      </c>
    </row>
    <row r="9" spans="1:18" x14ac:dyDescent="0.25">
      <c r="A9" s="6">
        <v>8</v>
      </c>
      <c r="B9" s="6">
        <v>37</v>
      </c>
      <c r="C9" s="6" t="s">
        <v>10</v>
      </c>
      <c r="D9" s="6">
        <v>27.74</v>
      </c>
      <c r="E9" s="6">
        <v>3</v>
      </c>
      <c r="F9" s="6" t="s">
        <v>14</v>
      </c>
      <c r="G9" s="6" t="s">
        <v>16</v>
      </c>
      <c r="H9" s="7">
        <v>7281.5056000000004</v>
      </c>
      <c r="I9" s="6">
        <v>67</v>
      </c>
      <c r="J9" s="6">
        <v>177</v>
      </c>
      <c r="K9">
        <v>0.29819277967242186</v>
      </c>
      <c r="L9">
        <v>0.59817016664807232</v>
      </c>
      <c r="M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" s="8">
        <f>_xlfn.PERCENTRANK.INC($H:$H, insurance[[#This Row],[charges]])</f>
        <v>0.39400000000000002</v>
      </c>
      <c r="O9" s="6">
        <f>10 * _xlfn.FLOOR.MATH(202.3 - insurance[[#This Row],[age]] / 10)</f>
        <v>1980</v>
      </c>
    </row>
    <row r="10" spans="1:18" x14ac:dyDescent="0.25">
      <c r="A10" s="6">
        <v>9</v>
      </c>
      <c r="B10" s="6">
        <v>37</v>
      </c>
      <c r="C10" s="6" t="s">
        <v>13</v>
      </c>
      <c r="D10" s="6">
        <v>29.83</v>
      </c>
      <c r="E10" s="6">
        <v>2</v>
      </c>
      <c r="F10" s="6" t="s">
        <v>14</v>
      </c>
      <c r="G10" s="6" t="s">
        <v>17</v>
      </c>
      <c r="H10" s="7">
        <v>6406.4107000000004</v>
      </c>
      <c r="I10" s="6">
        <v>70</v>
      </c>
      <c r="J10" s="6">
        <v>208</v>
      </c>
      <c r="K10">
        <v>0.53456075933508607</v>
      </c>
      <c r="L10">
        <v>0.91107518501164164</v>
      </c>
      <c r="M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" s="8">
        <f>_xlfn.PERCENTRANK.INC($H:$H, insurance[[#This Row],[charges]])</f>
        <v>0.34399999999999997</v>
      </c>
      <c r="O10" s="6">
        <f>10 * _xlfn.FLOOR.MATH(202.3 - insurance[[#This Row],[age]] / 10)</f>
        <v>1980</v>
      </c>
    </row>
    <row r="11" spans="1:18" x14ac:dyDescent="0.25">
      <c r="A11" s="6">
        <v>10</v>
      </c>
      <c r="B11" s="6">
        <v>60</v>
      </c>
      <c r="C11" s="6" t="s">
        <v>10</v>
      </c>
      <c r="D11" s="6">
        <v>25.84</v>
      </c>
      <c r="E11" s="6">
        <v>0</v>
      </c>
      <c r="F11" s="6" t="s">
        <v>14</v>
      </c>
      <c r="G11" s="6" t="s">
        <v>16</v>
      </c>
      <c r="H11" s="7">
        <v>28923.136920000001</v>
      </c>
      <c r="I11" s="6">
        <v>69</v>
      </c>
      <c r="J11" s="6">
        <v>175</v>
      </c>
      <c r="K11">
        <v>0.43482324314993959</v>
      </c>
      <c r="L11">
        <v>0.24048132553719045</v>
      </c>
      <c r="M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" s="8">
        <f>_xlfn.PERCENTRANK.INC($H:$H, insurance[[#This Row],[charges]])</f>
        <v>0.875</v>
      </c>
      <c r="O11" s="6">
        <f>10 * _xlfn.FLOOR.MATH(202.3 - insurance[[#This Row],[age]] / 10)</f>
        <v>1960</v>
      </c>
    </row>
    <row r="12" spans="1:18" x14ac:dyDescent="0.25">
      <c r="A12" s="6">
        <v>11</v>
      </c>
      <c r="B12" s="6">
        <v>25</v>
      </c>
      <c r="C12" s="6" t="s">
        <v>13</v>
      </c>
      <c r="D12" s="6">
        <v>26.22</v>
      </c>
      <c r="E12" s="6">
        <v>0</v>
      </c>
      <c r="F12" s="6" t="s">
        <v>14</v>
      </c>
      <c r="G12" s="6" t="s">
        <v>17</v>
      </c>
      <c r="H12" s="7">
        <v>2721.3208</v>
      </c>
      <c r="I12" s="6">
        <v>74</v>
      </c>
      <c r="J12" s="6">
        <v>204</v>
      </c>
      <c r="K12">
        <v>0.81454423014751831</v>
      </c>
      <c r="L12">
        <v>0.99758368311337364</v>
      </c>
      <c r="M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" s="8">
        <f>_xlfn.PERCENTRANK.INC($H:$H, insurance[[#This Row],[charges]])</f>
        <v>0.126</v>
      </c>
      <c r="O12" s="6">
        <f>10 * _xlfn.FLOOR.MATH(202.3 - insurance[[#This Row],[age]] / 10)</f>
        <v>1990</v>
      </c>
    </row>
    <row r="13" spans="1:18" x14ac:dyDescent="0.25">
      <c r="A13" s="6">
        <v>12</v>
      </c>
      <c r="B13" s="6">
        <v>62</v>
      </c>
      <c r="C13" s="6" t="s">
        <v>10</v>
      </c>
      <c r="D13" s="6">
        <v>26.29</v>
      </c>
      <c r="E13" s="6">
        <v>0</v>
      </c>
      <c r="F13" s="6" t="s">
        <v>11</v>
      </c>
      <c r="G13" s="6" t="s">
        <v>15</v>
      </c>
      <c r="H13" s="7">
        <v>27808.7251</v>
      </c>
      <c r="I13" s="6">
        <v>66</v>
      </c>
      <c r="J13" s="6">
        <v>163</v>
      </c>
      <c r="K13">
        <v>0.20778377363820735</v>
      </c>
      <c r="L13">
        <v>0.66071744666468235</v>
      </c>
      <c r="M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" s="8">
        <f>_xlfn.PERCENTRANK.INC($H:$H, insurance[[#This Row],[charges]])</f>
        <v>0.86899999999999999</v>
      </c>
      <c r="O13" s="6">
        <f>10 * _xlfn.FLOOR.MATH(202.3 - insurance[[#This Row],[age]] / 10)</f>
        <v>1960</v>
      </c>
    </row>
    <row r="14" spans="1:18" x14ac:dyDescent="0.25">
      <c r="A14" s="6">
        <v>13</v>
      </c>
      <c r="B14" s="6">
        <v>23</v>
      </c>
      <c r="C14" s="6" t="s">
        <v>13</v>
      </c>
      <c r="D14" s="6">
        <v>34.4</v>
      </c>
      <c r="E14" s="6">
        <v>0</v>
      </c>
      <c r="F14" s="6" t="s">
        <v>14</v>
      </c>
      <c r="G14" s="6" t="s">
        <v>12</v>
      </c>
      <c r="H14" s="7">
        <v>1826.8430000000001</v>
      </c>
      <c r="I14" s="6">
        <v>67</v>
      </c>
      <c r="J14" s="6">
        <v>220</v>
      </c>
      <c r="K14">
        <v>0.53741737712985715</v>
      </c>
      <c r="L14">
        <v>0.59942372264313681</v>
      </c>
      <c r="M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" s="8">
        <f>_xlfn.PERCENTRANK.INC($H:$H, insurance[[#This Row],[charges]])</f>
        <v>5.2999999999999999E-2</v>
      </c>
      <c r="O14" s="6">
        <f>10 * _xlfn.FLOOR.MATH(202.3 - insurance[[#This Row],[age]] / 10)</f>
        <v>2000</v>
      </c>
    </row>
    <row r="15" spans="1:18" x14ac:dyDescent="0.25">
      <c r="A15" s="6">
        <v>14</v>
      </c>
      <c r="B15" s="6">
        <v>56</v>
      </c>
      <c r="C15" s="6" t="s">
        <v>10</v>
      </c>
      <c r="D15" s="6">
        <v>39.82</v>
      </c>
      <c r="E15" s="6">
        <v>0</v>
      </c>
      <c r="F15" s="6" t="s">
        <v>14</v>
      </c>
      <c r="G15" s="6" t="s">
        <v>15</v>
      </c>
      <c r="H15" s="7">
        <v>11090.7178</v>
      </c>
      <c r="I15" s="6">
        <v>64</v>
      </c>
      <c r="J15" s="6">
        <v>232</v>
      </c>
      <c r="K15">
        <v>0.12837916432338728</v>
      </c>
      <c r="L15">
        <v>2.9337911880266812E-2</v>
      </c>
      <c r="M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" s="8">
        <f>_xlfn.PERCENTRANK.INC($H:$H, insurance[[#This Row],[charges]])</f>
        <v>0.58199999999999996</v>
      </c>
      <c r="O15" s="6">
        <f>10 * _xlfn.FLOOR.MATH(202.3 - insurance[[#This Row],[age]] / 10)</f>
        <v>1960</v>
      </c>
    </row>
    <row r="16" spans="1:18" x14ac:dyDescent="0.25">
      <c r="A16" s="6">
        <v>15</v>
      </c>
      <c r="B16" s="6">
        <v>27</v>
      </c>
      <c r="C16" s="6" t="s">
        <v>13</v>
      </c>
      <c r="D16" s="6">
        <v>42.13</v>
      </c>
      <c r="E16" s="6">
        <v>0</v>
      </c>
      <c r="F16" s="6" t="s">
        <v>11</v>
      </c>
      <c r="G16" s="6" t="s">
        <v>15</v>
      </c>
      <c r="H16" s="7">
        <v>39611.757700000002</v>
      </c>
      <c r="I16" s="6">
        <v>73</v>
      </c>
      <c r="J16" s="6">
        <v>319</v>
      </c>
      <c r="K16">
        <v>0.6176346832037134</v>
      </c>
      <c r="L16">
        <v>0.66049429059982967</v>
      </c>
      <c r="M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" s="8">
        <f>_xlfn.PERCENTRANK.INC($H:$H, insurance[[#This Row],[charges]])</f>
        <v>0.93500000000000005</v>
      </c>
      <c r="O16" s="6">
        <f>10 * _xlfn.FLOOR.MATH(202.3 - insurance[[#This Row],[age]] / 10)</f>
        <v>1990</v>
      </c>
    </row>
    <row r="17" spans="1:15" x14ac:dyDescent="0.25">
      <c r="A17" s="6">
        <v>16</v>
      </c>
      <c r="B17" s="6">
        <v>19</v>
      </c>
      <c r="C17" s="6" t="s">
        <v>13</v>
      </c>
      <c r="D17" s="6">
        <v>24.6</v>
      </c>
      <c r="E17" s="6">
        <v>1</v>
      </c>
      <c r="F17" s="6" t="s">
        <v>14</v>
      </c>
      <c r="G17" s="6" t="s">
        <v>12</v>
      </c>
      <c r="H17" s="7">
        <v>1837.2370000000001</v>
      </c>
      <c r="I17" s="6">
        <v>68</v>
      </c>
      <c r="J17" s="6">
        <v>162</v>
      </c>
      <c r="K17">
        <v>0.71318302197064409</v>
      </c>
      <c r="L17">
        <v>0.48082207538225785</v>
      </c>
      <c r="M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7" s="8">
        <f>_xlfn.PERCENTRANK.INC($H:$H, insurance[[#This Row],[charges]])</f>
        <v>5.3999999999999999E-2</v>
      </c>
      <c r="O17" s="6">
        <f>10 * _xlfn.FLOOR.MATH(202.3 - insurance[[#This Row],[age]] / 10)</f>
        <v>2000</v>
      </c>
    </row>
    <row r="18" spans="1:15" x14ac:dyDescent="0.25">
      <c r="A18" s="6">
        <v>17</v>
      </c>
      <c r="B18" s="6">
        <v>52</v>
      </c>
      <c r="C18" s="6" t="s">
        <v>10</v>
      </c>
      <c r="D18" s="6">
        <v>30.78</v>
      </c>
      <c r="E18" s="6">
        <v>1</v>
      </c>
      <c r="F18" s="6" t="s">
        <v>14</v>
      </c>
      <c r="G18" s="6" t="s">
        <v>17</v>
      </c>
      <c r="H18" s="7">
        <v>10797.3362</v>
      </c>
      <c r="I18" s="6">
        <v>63</v>
      </c>
      <c r="J18" s="6">
        <v>174</v>
      </c>
      <c r="K18">
        <v>0.35849474247474911</v>
      </c>
      <c r="L18">
        <v>0.91488299468293921</v>
      </c>
      <c r="M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" s="8">
        <f>_xlfn.PERCENTRANK.INC($H:$H, insurance[[#This Row],[charges]])</f>
        <v>0.56599999999999995</v>
      </c>
      <c r="O18" s="6">
        <f>10 * _xlfn.FLOOR.MATH(202.3 - insurance[[#This Row],[age]] / 10)</f>
        <v>1970</v>
      </c>
    </row>
    <row r="19" spans="1:15" x14ac:dyDescent="0.25">
      <c r="A19" s="6">
        <v>18</v>
      </c>
      <c r="B19" s="6">
        <v>23</v>
      </c>
      <c r="C19" s="6" t="s">
        <v>13</v>
      </c>
      <c r="D19" s="6">
        <v>23.844999999999999</v>
      </c>
      <c r="E19" s="6">
        <v>0</v>
      </c>
      <c r="F19" s="6" t="s">
        <v>14</v>
      </c>
      <c r="G19" s="6" t="s">
        <v>17</v>
      </c>
      <c r="H19" s="7">
        <v>2395.17155</v>
      </c>
      <c r="I19" s="6">
        <v>68</v>
      </c>
      <c r="J19" s="6">
        <v>157</v>
      </c>
      <c r="K19">
        <v>0.48547931969420954</v>
      </c>
      <c r="L19">
        <v>0.24597142974192809</v>
      </c>
      <c r="M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9" s="8">
        <f>_xlfn.PERCENTRANK.INC($H:$H, insurance[[#This Row],[charges]])</f>
        <v>0.10100000000000001</v>
      </c>
      <c r="O19" s="6">
        <f>10 * _xlfn.FLOOR.MATH(202.3 - insurance[[#This Row],[age]] / 10)</f>
        <v>2000</v>
      </c>
    </row>
    <row r="20" spans="1:15" x14ac:dyDescent="0.25">
      <c r="A20" s="6">
        <v>19</v>
      </c>
      <c r="B20" s="6">
        <v>56</v>
      </c>
      <c r="C20" s="6" t="s">
        <v>13</v>
      </c>
      <c r="D20" s="6">
        <v>40.299999999999997</v>
      </c>
      <c r="E20" s="6">
        <v>0</v>
      </c>
      <c r="F20" s="6" t="s">
        <v>14</v>
      </c>
      <c r="G20" s="6" t="s">
        <v>12</v>
      </c>
      <c r="H20" s="7">
        <v>10602.385</v>
      </c>
      <c r="I20" s="6">
        <v>72</v>
      </c>
      <c r="J20" s="6">
        <v>297</v>
      </c>
      <c r="K20">
        <v>0.69218620829851651</v>
      </c>
      <c r="L20">
        <v>0.46800449419208079</v>
      </c>
      <c r="M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" s="8">
        <f>_xlfn.PERCENTRANK.INC($H:$H, insurance[[#This Row],[charges]])</f>
        <v>0.56000000000000005</v>
      </c>
      <c r="O20" s="6">
        <f>10 * _xlfn.FLOOR.MATH(202.3 - insurance[[#This Row],[age]] / 10)</f>
        <v>1960</v>
      </c>
    </row>
    <row r="21" spans="1:15" x14ac:dyDescent="0.25">
      <c r="A21" s="6">
        <v>20</v>
      </c>
      <c r="B21" s="6">
        <v>30</v>
      </c>
      <c r="C21" s="6" t="s">
        <v>13</v>
      </c>
      <c r="D21" s="6">
        <v>35.299999999999997</v>
      </c>
      <c r="E21" s="6">
        <v>0</v>
      </c>
      <c r="F21" s="6" t="s">
        <v>11</v>
      </c>
      <c r="G21" s="6" t="s">
        <v>12</v>
      </c>
      <c r="H21" s="7">
        <v>36837.466999999997</v>
      </c>
      <c r="I21" s="6">
        <v>73</v>
      </c>
      <c r="J21" s="6">
        <v>268</v>
      </c>
      <c r="K21">
        <v>0.9139573275642271</v>
      </c>
      <c r="L21">
        <v>0.19633695678614871</v>
      </c>
      <c r="M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" s="8">
        <f>_xlfn.PERCENTRANK.INC($H:$H, insurance[[#This Row],[charges]])</f>
        <v>0.91300000000000003</v>
      </c>
      <c r="O21" s="6">
        <f>10 * _xlfn.FLOOR.MATH(202.3 - insurance[[#This Row],[age]] / 10)</f>
        <v>1990</v>
      </c>
    </row>
    <row r="22" spans="1:15" x14ac:dyDescent="0.25">
      <c r="A22" s="6">
        <v>21</v>
      </c>
      <c r="B22" s="6">
        <v>60</v>
      </c>
      <c r="C22" s="6" t="s">
        <v>10</v>
      </c>
      <c r="D22" s="6">
        <v>36.005000000000003</v>
      </c>
      <c r="E22" s="6">
        <v>0</v>
      </c>
      <c r="F22" s="6" t="s">
        <v>14</v>
      </c>
      <c r="G22" s="6" t="s">
        <v>17</v>
      </c>
      <c r="H22" s="7">
        <v>13228.846949999999</v>
      </c>
      <c r="I22" s="6">
        <v>64</v>
      </c>
      <c r="J22" s="6">
        <v>210</v>
      </c>
      <c r="K22">
        <v>0.91851564912056349</v>
      </c>
      <c r="L22">
        <v>0.49755786755008524</v>
      </c>
      <c r="M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" s="8">
        <f>_xlfn.PERCENTRANK.INC($H:$H, insurance[[#This Row],[charges]])</f>
        <v>0.68500000000000005</v>
      </c>
      <c r="O22" s="6">
        <f>10 * _xlfn.FLOOR.MATH(202.3 - insurance[[#This Row],[age]] / 10)</f>
        <v>1960</v>
      </c>
    </row>
    <row r="23" spans="1:15" x14ac:dyDescent="0.25">
      <c r="A23" s="6">
        <v>22</v>
      </c>
      <c r="B23" s="6">
        <v>30</v>
      </c>
      <c r="C23" s="6" t="s">
        <v>10</v>
      </c>
      <c r="D23" s="6">
        <v>32.4</v>
      </c>
      <c r="E23" s="6">
        <v>1</v>
      </c>
      <c r="F23" s="6" t="s">
        <v>14</v>
      </c>
      <c r="G23" s="6" t="s">
        <v>12</v>
      </c>
      <c r="H23" s="7">
        <v>4149.7359999999999</v>
      </c>
      <c r="I23" s="6">
        <v>65</v>
      </c>
      <c r="J23" s="6">
        <v>195</v>
      </c>
      <c r="K23">
        <v>0.68844854584357162</v>
      </c>
      <c r="L23">
        <v>0.12353033112526421</v>
      </c>
      <c r="M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" s="8">
        <f>_xlfn.PERCENTRANK.INC($H:$H, insurance[[#This Row],[charges]])</f>
        <v>0.20799999999999999</v>
      </c>
      <c r="O23" s="6">
        <f>10 * _xlfn.FLOOR.MATH(202.3 - insurance[[#This Row],[age]] / 10)</f>
        <v>1990</v>
      </c>
    </row>
    <row r="24" spans="1:15" x14ac:dyDescent="0.25">
      <c r="A24" s="6">
        <v>23</v>
      </c>
      <c r="B24" s="6">
        <v>18</v>
      </c>
      <c r="C24" s="6" t="s">
        <v>13</v>
      </c>
      <c r="D24" s="6">
        <v>34.1</v>
      </c>
      <c r="E24" s="6">
        <v>0</v>
      </c>
      <c r="F24" s="6" t="s">
        <v>14</v>
      </c>
      <c r="G24" s="6" t="s">
        <v>15</v>
      </c>
      <c r="H24" s="7">
        <v>1137.011</v>
      </c>
      <c r="I24" s="6">
        <v>72</v>
      </c>
      <c r="J24" s="6">
        <v>251</v>
      </c>
      <c r="K24">
        <v>0.18986573684488689</v>
      </c>
      <c r="L24">
        <v>0.63148353604203256</v>
      </c>
      <c r="M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" s="8">
        <f>_xlfn.PERCENTRANK.INC($H:$H, insurance[[#This Row],[charges]])</f>
        <v>2E-3</v>
      </c>
      <c r="O24" s="6">
        <f>10 * _xlfn.FLOOR.MATH(202.3 - insurance[[#This Row],[age]] / 10)</f>
        <v>2000</v>
      </c>
    </row>
    <row r="25" spans="1:15" x14ac:dyDescent="0.25">
      <c r="A25" s="6">
        <v>24</v>
      </c>
      <c r="B25" s="6">
        <v>34</v>
      </c>
      <c r="C25" s="6" t="s">
        <v>10</v>
      </c>
      <c r="D25" s="6">
        <v>31.92</v>
      </c>
      <c r="E25" s="6">
        <v>1</v>
      </c>
      <c r="F25" s="6" t="s">
        <v>11</v>
      </c>
      <c r="G25" s="6" t="s">
        <v>17</v>
      </c>
      <c r="H25" s="7">
        <v>37701.876799999998</v>
      </c>
      <c r="I25" s="6">
        <v>62</v>
      </c>
      <c r="J25" s="6">
        <v>175</v>
      </c>
      <c r="K25">
        <v>0.5402309901734027</v>
      </c>
      <c r="L25">
        <v>0.78096445453398133</v>
      </c>
      <c r="M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" s="8">
        <f>_xlfn.PERCENTRANK.INC($H:$H, insurance[[#This Row],[charges]])</f>
        <v>0.92100000000000004</v>
      </c>
      <c r="O25" s="6">
        <f>10 * _xlfn.FLOOR.MATH(202.3 - insurance[[#This Row],[age]] / 10)</f>
        <v>1980</v>
      </c>
    </row>
    <row r="26" spans="1:15" x14ac:dyDescent="0.25">
      <c r="A26" s="6">
        <v>25</v>
      </c>
      <c r="B26" s="6">
        <v>37</v>
      </c>
      <c r="C26" s="6" t="s">
        <v>13</v>
      </c>
      <c r="D26" s="6">
        <v>28.024999999999999</v>
      </c>
      <c r="E26" s="6">
        <v>2</v>
      </c>
      <c r="F26" s="6" t="s">
        <v>14</v>
      </c>
      <c r="G26" s="6" t="s">
        <v>16</v>
      </c>
      <c r="H26" s="7">
        <v>6203.90175</v>
      </c>
      <c r="I26" s="6">
        <v>69</v>
      </c>
      <c r="J26" s="6">
        <v>190</v>
      </c>
      <c r="K26">
        <v>0.7121788206101296</v>
      </c>
      <c r="L26">
        <v>3.2177436180495393E-2</v>
      </c>
      <c r="M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" s="8">
        <f>_xlfn.PERCENTRANK.INC($H:$H, insurance[[#This Row],[charges]])</f>
        <v>0.33100000000000002</v>
      </c>
      <c r="O26" s="6">
        <f>10 * _xlfn.FLOOR.MATH(202.3 - insurance[[#This Row],[age]] / 10)</f>
        <v>1980</v>
      </c>
    </row>
    <row r="27" spans="1:15" x14ac:dyDescent="0.25">
      <c r="A27" s="6">
        <v>26</v>
      </c>
      <c r="B27" s="6">
        <v>59</v>
      </c>
      <c r="C27" s="6" t="s">
        <v>10</v>
      </c>
      <c r="D27" s="6">
        <v>27.72</v>
      </c>
      <c r="E27" s="6">
        <v>3</v>
      </c>
      <c r="F27" s="6" t="s">
        <v>14</v>
      </c>
      <c r="G27" s="6" t="s">
        <v>15</v>
      </c>
      <c r="H27" s="7">
        <v>14001.1338</v>
      </c>
      <c r="I27" s="6">
        <v>64</v>
      </c>
      <c r="J27" s="6">
        <v>162</v>
      </c>
      <c r="K27">
        <v>0.1827248908498906</v>
      </c>
      <c r="L27">
        <v>0.1539885099762997</v>
      </c>
      <c r="M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" s="8">
        <f>_xlfn.PERCENTRANK.INC($H:$H, insurance[[#This Row],[charges]])</f>
        <v>0.70899999999999996</v>
      </c>
      <c r="O27" s="6">
        <f>10 * _xlfn.FLOOR.MATH(202.3 - insurance[[#This Row],[age]] / 10)</f>
        <v>1960</v>
      </c>
    </row>
    <row r="28" spans="1:15" x14ac:dyDescent="0.25">
      <c r="A28" s="6">
        <v>27</v>
      </c>
      <c r="B28" s="6">
        <v>63</v>
      </c>
      <c r="C28" s="6" t="s">
        <v>10</v>
      </c>
      <c r="D28" s="6">
        <v>23.085000000000001</v>
      </c>
      <c r="E28" s="6">
        <v>0</v>
      </c>
      <c r="F28" s="6" t="s">
        <v>14</v>
      </c>
      <c r="G28" s="6" t="s">
        <v>17</v>
      </c>
      <c r="H28" s="7">
        <v>14451.835150000001</v>
      </c>
      <c r="I28" s="6">
        <v>64</v>
      </c>
      <c r="J28" s="6">
        <v>135</v>
      </c>
      <c r="K28">
        <v>0.17486767385847293</v>
      </c>
      <c r="L28">
        <v>0.30334433741091954</v>
      </c>
      <c r="M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8" s="8">
        <f>_xlfn.PERCENTRANK.INC($H:$H, insurance[[#This Row],[charges]])</f>
        <v>0.72499999999999998</v>
      </c>
      <c r="O28" s="6">
        <f>10 * _xlfn.FLOOR.MATH(202.3 - insurance[[#This Row],[age]] / 10)</f>
        <v>1960</v>
      </c>
    </row>
    <row r="29" spans="1:15" x14ac:dyDescent="0.25">
      <c r="A29" s="6">
        <v>28</v>
      </c>
      <c r="B29" s="6">
        <v>55</v>
      </c>
      <c r="C29" s="6" t="s">
        <v>10</v>
      </c>
      <c r="D29" s="6">
        <v>32.774999999999999</v>
      </c>
      <c r="E29" s="6">
        <v>2</v>
      </c>
      <c r="F29" s="6" t="s">
        <v>14</v>
      </c>
      <c r="G29" s="6" t="s">
        <v>16</v>
      </c>
      <c r="H29" s="7">
        <v>12268.632250000001</v>
      </c>
      <c r="I29" s="6">
        <v>65</v>
      </c>
      <c r="J29" s="6">
        <v>197</v>
      </c>
      <c r="K29">
        <v>0.24543710204094513</v>
      </c>
      <c r="L29">
        <v>0.92282832875979526</v>
      </c>
      <c r="M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" s="8">
        <f>_xlfn.PERCENTRANK.INC($H:$H, insurance[[#This Row],[charges]])</f>
        <v>0.64500000000000002</v>
      </c>
      <c r="O29" s="6">
        <f>10 * _xlfn.FLOOR.MATH(202.3 - insurance[[#This Row],[age]] / 10)</f>
        <v>1960</v>
      </c>
    </row>
    <row r="30" spans="1:15" x14ac:dyDescent="0.25">
      <c r="A30" s="6">
        <v>29</v>
      </c>
      <c r="B30" s="6">
        <v>23</v>
      </c>
      <c r="C30" s="6" t="s">
        <v>13</v>
      </c>
      <c r="D30" s="6">
        <v>17.385000000000002</v>
      </c>
      <c r="E30" s="6">
        <v>1</v>
      </c>
      <c r="F30" s="6" t="s">
        <v>14</v>
      </c>
      <c r="G30" s="6" t="s">
        <v>16</v>
      </c>
      <c r="H30" s="7">
        <v>2775.1921499999999</v>
      </c>
      <c r="I30" s="6">
        <v>70</v>
      </c>
      <c r="J30" s="6">
        <v>121</v>
      </c>
      <c r="K30">
        <v>0.67385557418403008</v>
      </c>
      <c r="L30">
        <v>0.16467266258069904</v>
      </c>
      <c r="M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30" s="8">
        <f>_xlfn.PERCENTRANK.INC($H:$H, insurance[[#This Row],[charges]])</f>
        <v>0.13</v>
      </c>
      <c r="O30" s="6">
        <f>10 * _xlfn.FLOOR.MATH(202.3 - insurance[[#This Row],[age]] / 10)</f>
        <v>2000</v>
      </c>
    </row>
    <row r="31" spans="1:15" x14ac:dyDescent="0.25">
      <c r="A31" s="6">
        <v>30</v>
      </c>
      <c r="B31" s="6">
        <v>31</v>
      </c>
      <c r="C31" s="6" t="s">
        <v>13</v>
      </c>
      <c r="D31" s="6">
        <v>36.299999999999997</v>
      </c>
      <c r="E31" s="6">
        <v>2</v>
      </c>
      <c r="F31" s="6" t="s">
        <v>11</v>
      </c>
      <c r="G31" s="6" t="s">
        <v>12</v>
      </c>
      <c r="H31" s="7">
        <v>38711</v>
      </c>
      <c r="I31" s="6">
        <v>74</v>
      </c>
      <c r="J31" s="6">
        <v>283</v>
      </c>
      <c r="K31">
        <v>0.29831858598548855</v>
      </c>
      <c r="L31">
        <v>0.3755450306346384</v>
      </c>
      <c r="M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" s="8">
        <f>_xlfn.PERCENTRANK.INC($H:$H, insurance[[#This Row],[charges]])</f>
        <v>0.92800000000000005</v>
      </c>
      <c r="O31" s="6">
        <f>10 * _xlfn.FLOOR.MATH(202.3 - insurance[[#This Row],[age]] / 10)</f>
        <v>1990</v>
      </c>
    </row>
    <row r="32" spans="1:15" x14ac:dyDescent="0.25">
      <c r="A32" s="6">
        <v>31</v>
      </c>
      <c r="B32" s="6">
        <v>22</v>
      </c>
      <c r="C32" s="6" t="s">
        <v>13</v>
      </c>
      <c r="D32" s="6">
        <v>35.6</v>
      </c>
      <c r="E32" s="6">
        <v>0</v>
      </c>
      <c r="F32" s="6" t="s">
        <v>11</v>
      </c>
      <c r="G32" s="6" t="s">
        <v>12</v>
      </c>
      <c r="H32" s="7">
        <v>35585.576000000001</v>
      </c>
      <c r="I32" s="6">
        <v>71</v>
      </c>
      <c r="J32" s="6">
        <v>255</v>
      </c>
      <c r="K32">
        <v>0.29517788686565027</v>
      </c>
      <c r="L32">
        <v>0.22615122014011779</v>
      </c>
      <c r="M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" s="8">
        <f>_xlfn.PERCENTRANK.INC($H:$H, insurance[[#This Row],[charges]])</f>
        <v>0.90400000000000003</v>
      </c>
      <c r="O32" s="6">
        <f>10 * _xlfn.FLOOR.MATH(202.3 - insurance[[#This Row],[age]] / 10)</f>
        <v>2000</v>
      </c>
    </row>
    <row r="33" spans="1:15" x14ac:dyDescent="0.25">
      <c r="A33" s="6">
        <v>32</v>
      </c>
      <c r="B33" s="6">
        <v>18</v>
      </c>
      <c r="C33" s="6" t="s">
        <v>10</v>
      </c>
      <c r="D33" s="6">
        <v>26.315000000000001</v>
      </c>
      <c r="E33" s="6">
        <v>0</v>
      </c>
      <c r="F33" s="6" t="s">
        <v>14</v>
      </c>
      <c r="G33" s="6" t="s">
        <v>17</v>
      </c>
      <c r="H33" s="7">
        <v>2198.1898500000002</v>
      </c>
      <c r="I33" s="6">
        <v>68</v>
      </c>
      <c r="J33" s="6">
        <v>173</v>
      </c>
      <c r="K33">
        <v>0.16340759683559072</v>
      </c>
      <c r="L33">
        <v>0.31750086104380937</v>
      </c>
      <c r="M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" s="8">
        <f>_xlfn.PERCENTRANK.INC($H:$H, insurance[[#This Row],[charges]])</f>
        <v>8.5000000000000006E-2</v>
      </c>
      <c r="O33" s="6">
        <f>10 * _xlfn.FLOOR.MATH(202.3 - insurance[[#This Row],[age]] / 10)</f>
        <v>2000</v>
      </c>
    </row>
    <row r="34" spans="1:15" x14ac:dyDescent="0.25">
      <c r="A34" s="6">
        <v>33</v>
      </c>
      <c r="B34" s="6">
        <v>19</v>
      </c>
      <c r="C34" s="6" t="s">
        <v>10</v>
      </c>
      <c r="D34" s="6">
        <v>28.6</v>
      </c>
      <c r="E34" s="6">
        <v>5</v>
      </c>
      <c r="F34" s="6" t="s">
        <v>14</v>
      </c>
      <c r="G34" s="6" t="s">
        <v>12</v>
      </c>
      <c r="H34" s="7">
        <v>4687.7969999999996</v>
      </c>
      <c r="I34" s="6">
        <v>66</v>
      </c>
      <c r="J34" s="6">
        <v>177</v>
      </c>
      <c r="K34">
        <v>0.56504343336682927</v>
      </c>
      <c r="L34">
        <v>0.65886423441528541</v>
      </c>
      <c r="M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" s="8">
        <f>_xlfn.PERCENTRANK.INC($H:$H, insurance[[#This Row],[charges]])</f>
        <v>0.246</v>
      </c>
      <c r="O34" s="6">
        <f>10 * _xlfn.FLOOR.MATH(202.3 - insurance[[#This Row],[age]] / 10)</f>
        <v>2000</v>
      </c>
    </row>
    <row r="35" spans="1:15" x14ac:dyDescent="0.25">
      <c r="A35" s="6">
        <v>34</v>
      </c>
      <c r="B35" s="6">
        <v>63</v>
      </c>
      <c r="C35" s="6" t="s">
        <v>13</v>
      </c>
      <c r="D35" s="6">
        <v>28.31</v>
      </c>
      <c r="E35" s="6">
        <v>0</v>
      </c>
      <c r="F35" s="6" t="s">
        <v>14</v>
      </c>
      <c r="G35" s="6" t="s">
        <v>16</v>
      </c>
      <c r="H35" s="7">
        <v>13770.097900000001</v>
      </c>
      <c r="I35" s="6">
        <v>70</v>
      </c>
      <c r="J35" s="6">
        <v>197</v>
      </c>
      <c r="K35">
        <v>4.7265048626468076E-2</v>
      </c>
      <c r="L35">
        <v>0.25508234941171593</v>
      </c>
      <c r="M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" s="8">
        <f>_xlfn.PERCENTRANK.INC($H:$H, insurance[[#This Row],[charges]])</f>
        <v>0.7</v>
      </c>
      <c r="O35" s="6">
        <f>10 * _xlfn.FLOOR.MATH(202.3 - insurance[[#This Row],[age]] / 10)</f>
        <v>1960</v>
      </c>
    </row>
    <row r="36" spans="1:15" x14ac:dyDescent="0.25">
      <c r="A36" s="6">
        <v>35</v>
      </c>
      <c r="B36" s="6">
        <v>28</v>
      </c>
      <c r="C36" s="6" t="s">
        <v>13</v>
      </c>
      <c r="D36" s="6">
        <v>36.4</v>
      </c>
      <c r="E36" s="6">
        <v>1</v>
      </c>
      <c r="F36" s="6" t="s">
        <v>11</v>
      </c>
      <c r="G36" s="6" t="s">
        <v>12</v>
      </c>
      <c r="H36" s="7">
        <v>51194.559139999998</v>
      </c>
      <c r="I36" s="6">
        <v>64</v>
      </c>
      <c r="J36" s="6">
        <v>212</v>
      </c>
      <c r="K36">
        <v>0.33081838224586957</v>
      </c>
      <c r="L36">
        <v>0.88257894007609172</v>
      </c>
      <c r="M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" s="8">
        <f>_xlfn.PERCENTRANK.INC($H:$H, insurance[[#This Row],[charges]])</f>
        <v>0.995</v>
      </c>
      <c r="O36" s="6">
        <f>10 * _xlfn.FLOOR.MATH(202.3 - insurance[[#This Row],[age]] / 10)</f>
        <v>1990</v>
      </c>
    </row>
    <row r="37" spans="1:15" x14ac:dyDescent="0.25">
      <c r="A37" s="6">
        <v>36</v>
      </c>
      <c r="B37" s="6">
        <v>19</v>
      </c>
      <c r="C37" s="6" t="s">
        <v>13</v>
      </c>
      <c r="D37" s="6">
        <v>20.425000000000001</v>
      </c>
      <c r="E37" s="6">
        <v>0</v>
      </c>
      <c r="F37" s="6" t="s">
        <v>14</v>
      </c>
      <c r="G37" s="6" t="s">
        <v>16</v>
      </c>
      <c r="H37" s="7">
        <v>1625.4337499999999</v>
      </c>
      <c r="I37" s="6">
        <v>77</v>
      </c>
      <c r="J37" s="6">
        <v>172</v>
      </c>
      <c r="K37">
        <v>0.50488066743355275</v>
      </c>
      <c r="L37">
        <v>0.26233550266471484</v>
      </c>
      <c r="M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" s="8">
        <f>_xlfn.PERCENTRANK.INC($H:$H, insurance[[#This Row],[charges]])</f>
        <v>2.1000000000000001E-2</v>
      </c>
      <c r="O37" s="6">
        <f>10 * _xlfn.FLOOR.MATH(202.3 - insurance[[#This Row],[age]] / 10)</f>
        <v>2000</v>
      </c>
    </row>
    <row r="38" spans="1:15" x14ac:dyDescent="0.25">
      <c r="A38" s="6">
        <v>37</v>
      </c>
      <c r="B38" s="6">
        <v>62</v>
      </c>
      <c r="C38" s="6" t="s">
        <v>10</v>
      </c>
      <c r="D38" s="6">
        <v>32.965000000000003</v>
      </c>
      <c r="E38" s="6">
        <v>3</v>
      </c>
      <c r="F38" s="6" t="s">
        <v>14</v>
      </c>
      <c r="G38" s="6" t="s">
        <v>16</v>
      </c>
      <c r="H38" s="7">
        <v>15612.19335</v>
      </c>
      <c r="I38" s="6">
        <v>64</v>
      </c>
      <c r="J38" s="6">
        <v>192</v>
      </c>
      <c r="K38">
        <v>0.76253810793279586</v>
      </c>
      <c r="L38">
        <v>0.12415370211198633</v>
      </c>
      <c r="M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" s="8">
        <f>_xlfn.PERCENTRANK.INC($H:$H, insurance[[#This Row],[charges]])</f>
        <v>0.73799999999999999</v>
      </c>
      <c r="O38" s="6">
        <f>10 * _xlfn.FLOOR.MATH(202.3 - insurance[[#This Row],[age]] / 10)</f>
        <v>1960</v>
      </c>
    </row>
    <row r="39" spans="1:15" x14ac:dyDescent="0.25">
      <c r="A39" s="6">
        <v>38</v>
      </c>
      <c r="B39" s="6">
        <v>26</v>
      </c>
      <c r="C39" s="6" t="s">
        <v>13</v>
      </c>
      <c r="D39" s="6">
        <v>20.8</v>
      </c>
      <c r="E39" s="6">
        <v>0</v>
      </c>
      <c r="F39" s="6" t="s">
        <v>14</v>
      </c>
      <c r="G39" s="6" t="s">
        <v>12</v>
      </c>
      <c r="H39" s="7">
        <v>2302.3000000000002</v>
      </c>
      <c r="I39" s="6">
        <v>66</v>
      </c>
      <c r="J39" s="6">
        <v>129</v>
      </c>
      <c r="K39">
        <v>0.74090334435035632</v>
      </c>
      <c r="L39">
        <v>0.75605380849729009</v>
      </c>
      <c r="M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" s="8">
        <f>_xlfn.PERCENTRANK.INC($H:$H, insurance[[#This Row],[charges]])</f>
        <v>9.7000000000000003E-2</v>
      </c>
      <c r="O39" s="6">
        <f>10 * _xlfn.FLOOR.MATH(202.3 - insurance[[#This Row],[age]] / 10)</f>
        <v>1990</v>
      </c>
    </row>
    <row r="40" spans="1:15" x14ac:dyDescent="0.25">
      <c r="A40" s="6">
        <v>39</v>
      </c>
      <c r="B40" s="6">
        <v>35</v>
      </c>
      <c r="C40" s="6" t="s">
        <v>13</v>
      </c>
      <c r="D40" s="6">
        <v>36.67</v>
      </c>
      <c r="E40" s="6">
        <v>1</v>
      </c>
      <c r="F40" s="6" t="s">
        <v>11</v>
      </c>
      <c r="G40" s="6" t="s">
        <v>17</v>
      </c>
      <c r="H40" s="7">
        <v>39774.276299999998</v>
      </c>
      <c r="I40" s="6">
        <v>76</v>
      </c>
      <c r="J40" s="6">
        <v>301</v>
      </c>
      <c r="K40">
        <v>0.35497313428436084</v>
      </c>
      <c r="L40">
        <v>0.40223007947310341</v>
      </c>
      <c r="M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" s="8">
        <f>_xlfn.PERCENTRANK.INC($H:$H, insurance[[#This Row],[charges]])</f>
        <v>0.93799999999999994</v>
      </c>
      <c r="O40" s="6">
        <f>10 * _xlfn.FLOOR.MATH(202.3 - insurance[[#This Row],[age]] / 10)</f>
        <v>1980</v>
      </c>
    </row>
    <row r="41" spans="1:15" x14ac:dyDescent="0.25">
      <c r="A41" s="6">
        <v>40</v>
      </c>
      <c r="B41" s="6">
        <v>60</v>
      </c>
      <c r="C41" s="6" t="s">
        <v>13</v>
      </c>
      <c r="D41" s="6">
        <v>39.9</v>
      </c>
      <c r="E41" s="6">
        <v>0</v>
      </c>
      <c r="F41" s="6" t="s">
        <v>11</v>
      </c>
      <c r="G41" s="6" t="s">
        <v>12</v>
      </c>
      <c r="H41" s="7">
        <v>48173.360999999997</v>
      </c>
      <c r="I41" s="6">
        <v>77</v>
      </c>
      <c r="J41" s="6">
        <v>337</v>
      </c>
      <c r="K41">
        <v>0.9576924587402923</v>
      </c>
      <c r="L41">
        <v>0.42875704282371191</v>
      </c>
      <c r="M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" s="8">
        <f>_xlfn.PERCENTRANK.INC($H:$H, insurance[[#This Row],[charges]])</f>
        <v>0.98799999999999999</v>
      </c>
      <c r="O41" s="6">
        <f>10 * _xlfn.FLOOR.MATH(202.3 - insurance[[#This Row],[age]] / 10)</f>
        <v>1960</v>
      </c>
    </row>
    <row r="42" spans="1:15" x14ac:dyDescent="0.25">
      <c r="A42" s="6">
        <v>41</v>
      </c>
      <c r="B42" s="6">
        <v>24</v>
      </c>
      <c r="C42" s="6" t="s">
        <v>10</v>
      </c>
      <c r="D42" s="6">
        <v>26.6</v>
      </c>
      <c r="E42" s="6">
        <v>0</v>
      </c>
      <c r="F42" s="6" t="s">
        <v>14</v>
      </c>
      <c r="G42" s="6" t="s">
        <v>17</v>
      </c>
      <c r="H42" s="7">
        <v>3046.0619999999999</v>
      </c>
      <c r="I42" s="6">
        <v>62</v>
      </c>
      <c r="J42" s="6">
        <v>145</v>
      </c>
      <c r="K42">
        <v>5.563010045123757E-2</v>
      </c>
      <c r="L42">
        <v>0.74335181235491843</v>
      </c>
      <c r="M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" s="8">
        <f>_xlfn.PERCENTRANK.INC($H:$H, insurance[[#This Row],[charges]])</f>
        <v>0.14399999999999999</v>
      </c>
      <c r="O42" s="6">
        <f>10 * _xlfn.FLOOR.MATH(202.3 - insurance[[#This Row],[age]] / 10)</f>
        <v>1990</v>
      </c>
    </row>
    <row r="43" spans="1:15" x14ac:dyDescent="0.25">
      <c r="A43" s="6">
        <v>42</v>
      </c>
      <c r="B43" s="6">
        <v>31</v>
      </c>
      <c r="C43" s="6" t="s">
        <v>10</v>
      </c>
      <c r="D43" s="6">
        <v>36.630000000000003</v>
      </c>
      <c r="E43" s="6">
        <v>2</v>
      </c>
      <c r="F43" s="6" t="s">
        <v>14</v>
      </c>
      <c r="G43" s="6" t="s">
        <v>15</v>
      </c>
      <c r="H43" s="7">
        <v>4949.7587000000003</v>
      </c>
      <c r="I43" s="6">
        <v>66</v>
      </c>
      <c r="J43" s="6">
        <v>227</v>
      </c>
      <c r="K43">
        <v>0.2477145191504222</v>
      </c>
      <c r="L43">
        <v>0.18931971545765164</v>
      </c>
      <c r="M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" s="8">
        <f>_xlfn.PERCENTRANK.INC($H:$H, insurance[[#This Row],[charges]])</f>
        <v>0.26700000000000002</v>
      </c>
      <c r="O43" s="6">
        <f>10 * _xlfn.FLOOR.MATH(202.3 - insurance[[#This Row],[age]] / 10)</f>
        <v>1990</v>
      </c>
    </row>
    <row r="44" spans="1:15" x14ac:dyDescent="0.25">
      <c r="A44" s="6">
        <v>43</v>
      </c>
      <c r="B44" s="6">
        <v>41</v>
      </c>
      <c r="C44" s="6" t="s">
        <v>13</v>
      </c>
      <c r="D44" s="6">
        <v>21.78</v>
      </c>
      <c r="E44" s="6">
        <v>1</v>
      </c>
      <c r="F44" s="6" t="s">
        <v>14</v>
      </c>
      <c r="G44" s="6" t="s">
        <v>15</v>
      </c>
      <c r="H44" s="7">
        <v>6272.4772000000003</v>
      </c>
      <c r="I44" s="6">
        <v>77</v>
      </c>
      <c r="J44" s="6">
        <v>184</v>
      </c>
      <c r="K44">
        <v>0.85249585372046377</v>
      </c>
      <c r="L44">
        <v>0.83331357447119125</v>
      </c>
      <c r="M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4" s="8">
        <f>_xlfn.PERCENTRANK.INC($H:$H, insurance[[#This Row],[charges]])</f>
        <v>0.33300000000000002</v>
      </c>
      <c r="O44" s="6">
        <f>10 * _xlfn.FLOOR.MATH(202.3 - insurance[[#This Row],[age]] / 10)</f>
        <v>1980</v>
      </c>
    </row>
    <row r="45" spans="1:15" x14ac:dyDescent="0.25">
      <c r="A45" s="6">
        <v>44</v>
      </c>
      <c r="B45" s="6">
        <v>37</v>
      </c>
      <c r="C45" s="6" t="s">
        <v>10</v>
      </c>
      <c r="D45" s="6">
        <v>30.8</v>
      </c>
      <c r="E45" s="6">
        <v>2</v>
      </c>
      <c r="F45" s="6" t="s">
        <v>14</v>
      </c>
      <c r="G45" s="6" t="s">
        <v>15</v>
      </c>
      <c r="H45" s="7">
        <v>6313.759</v>
      </c>
      <c r="I45" s="6">
        <v>67</v>
      </c>
      <c r="J45" s="6">
        <v>197</v>
      </c>
      <c r="K45">
        <v>0.92386131590412057</v>
      </c>
      <c r="L45">
        <v>0.30859863912155788</v>
      </c>
      <c r="M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" s="8">
        <f>_xlfn.PERCENTRANK.INC($H:$H, insurance[[#This Row],[charges]])</f>
        <v>0.33600000000000002</v>
      </c>
      <c r="O45" s="6">
        <f>10 * _xlfn.FLOOR.MATH(202.3 - insurance[[#This Row],[age]] / 10)</f>
        <v>1980</v>
      </c>
    </row>
    <row r="46" spans="1:15" x14ac:dyDescent="0.25">
      <c r="A46" s="6">
        <v>45</v>
      </c>
      <c r="B46" s="6">
        <v>38</v>
      </c>
      <c r="C46" s="6" t="s">
        <v>13</v>
      </c>
      <c r="D46" s="6">
        <v>37.049999999999997</v>
      </c>
      <c r="E46" s="6">
        <v>1</v>
      </c>
      <c r="F46" s="6" t="s">
        <v>14</v>
      </c>
      <c r="G46" s="6" t="s">
        <v>17</v>
      </c>
      <c r="H46" s="7">
        <v>6079.6715000000004</v>
      </c>
      <c r="I46" s="6">
        <v>75</v>
      </c>
      <c r="J46" s="6">
        <v>296</v>
      </c>
      <c r="K46">
        <v>0.41203540210241235</v>
      </c>
      <c r="L46">
        <v>0.32831547797113447</v>
      </c>
      <c r="M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" s="8">
        <f>_xlfn.PERCENTRANK.INC($H:$H, insurance[[#This Row],[charges]])</f>
        <v>0.32200000000000001</v>
      </c>
      <c r="O46" s="6">
        <f>10 * _xlfn.FLOOR.MATH(202.3 - insurance[[#This Row],[age]] / 10)</f>
        <v>1980</v>
      </c>
    </row>
    <row r="47" spans="1:15" x14ac:dyDescent="0.25">
      <c r="A47" s="6">
        <v>46</v>
      </c>
      <c r="B47" s="6">
        <v>55</v>
      </c>
      <c r="C47" s="6" t="s">
        <v>13</v>
      </c>
      <c r="D47" s="6">
        <v>37.299999999999997</v>
      </c>
      <c r="E47" s="6">
        <v>0</v>
      </c>
      <c r="F47" s="6" t="s">
        <v>14</v>
      </c>
      <c r="G47" s="6" t="s">
        <v>12</v>
      </c>
      <c r="H47" s="7">
        <v>20630.283510000001</v>
      </c>
      <c r="I47" s="6">
        <v>70</v>
      </c>
      <c r="J47" s="6">
        <v>260</v>
      </c>
      <c r="K47">
        <v>0.6201574474667001</v>
      </c>
      <c r="L47">
        <v>0.90355506255456952</v>
      </c>
      <c r="M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" s="8">
        <f>_xlfn.PERCENTRANK.INC($H:$H, insurance[[#This Row],[charges]])</f>
        <v>0.80300000000000005</v>
      </c>
      <c r="O47" s="6">
        <f>10 * _xlfn.FLOOR.MATH(202.3 - insurance[[#This Row],[age]] / 10)</f>
        <v>1960</v>
      </c>
    </row>
    <row r="48" spans="1:15" x14ac:dyDescent="0.25">
      <c r="A48" s="6">
        <v>47</v>
      </c>
      <c r="B48" s="6">
        <v>18</v>
      </c>
      <c r="C48" s="6" t="s">
        <v>10</v>
      </c>
      <c r="D48" s="6">
        <v>38.664999999999999</v>
      </c>
      <c r="E48" s="6">
        <v>2</v>
      </c>
      <c r="F48" s="6" t="s">
        <v>14</v>
      </c>
      <c r="G48" s="6" t="s">
        <v>17</v>
      </c>
      <c r="H48" s="7">
        <v>3393.35635</v>
      </c>
      <c r="I48" s="6">
        <v>68</v>
      </c>
      <c r="J48" s="6">
        <v>254</v>
      </c>
      <c r="K48">
        <v>0.87690012290929453</v>
      </c>
      <c r="L48">
        <v>0.3188558282884098</v>
      </c>
      <c r="M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" s="8">
        <f>_xlfn.PERCENTRANK.INC($H:$H, insurance[[#This Row],[charges]])</f>
        <v>0.16700000000000001</v>
      </c>
      <c r="O48" s="6">
        <f>10 * _xlfn.FLOOR.MATH(202.3 - insurance[[#This Row],[age]] / 10)</f>
        <v>2000</v>
      </c>
    </row>
    <row r="49" spans="1:15" x14ac:dyDescent="0.25">
      <c r="A49" s="6">
        <v>48</v>
      </c>
      <c r="B49" s="6">
        <v>28</v>
      </c>
      <c r="C49" s="6" t="s">
        <v>10</v>
      </c>
      <c r="D49" s="6">
        <v>34.770000000000003</v>
      </c>
      <c r="E49" s="6">
        <v>0</v>
      </c>
      <c r="F49" s="6" t="s">
        <v>14</v>
      </c>
      <c r="G49" s="6" t="s">
        <v>16</v>
      </c>
      <c r="H49" s="7">
        <v>3556.9223000000002</v>
      </c>
      <c r="I49" s="6">
        <v>65</v>
      </c>
      <c r="J49" s="6">
        <v>209</v>
      </c>
      <c r="K49">
        <v>0.28819879902908524</v>
      </c>
      <c r="L49">
        <v>0.93760374371782118</v>
      </c>
      <c r="M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" s="8">
        <f>_xlfn.PERCENTRANK.INC($H:$H, insurance[[#This Row],[charges]])</f>
        <v>0.17499999999999999</v>
      </c>
      <c r="O49" s="6">
        <f>10 * _xlfn.FLOOR.MATH(202.3 - insurance[[#This Row],[age]] / 10)</f>
        <v>1990</v>
      </c>
    </row>
    <row r="50" spans="1:15" x14ac:dyDescent="0.25">
      <c r="A50" s="6">
        <v>49</v>
      </c>
      <c r="B50" s="6">
        <v>60</v>
      </c>
      <c r="C50" s="6" t="s">
        <v>10</v>
      </c>
      <c r="D50" s="6">
        <v>24.53</v>
      </c>
      <c r="E50" s="6">
        <v>0</v>
      </c>
      <c r="F50" s="6" t="s">
        <v>14</v>
      </c>
      <c r="G50" s="6" t="s">
        <v>15</v>
      </c>
      <c r="H50" s="7">
        <v>12629.896699999999</v>
      </c>
      <c r="I50" s="6">
        <v>60</v>
      </c>
      <c r="J50" s="6">
        <v>126</v>
      </c>
      <c r="K50">
        <v>0.45227495741670715</v>
      </c>
      <c r="L50">
        <v>0.79457144010559255</v>
      </c>
      <c r="M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" s="8">
        <f>_xlfn.PERCENTRANK.INC($H:$H, insurance[[#This Row],[charges]])</f>
        <v>0.65900000000000003</v>
      </c>
      <c r="O50" s="6">
        <f>10 * _xlfn.FLOOR.MATH(202.3 - insurance[[#This Row],[age]] / 10)</f>
        <v>1960</v>
      </c>
    </row>
    <row r="51" spans="1:15" x14ac:dyDescent="0.25">
      <c r="A51" s="6">
        <v>50</v>
      </c>
      <c r="B51" s="6">
        <v>36</v>
      </c>
      <c r="C51" s="6" t="s">
        <v>13</v>
      </c>
      <c r="D51" s="6">
        <v>35.200000000000003</v>
      </c>
      <c r="E51" s="6">
        <v>1</v>
      </c>
      <c r="F51" s="6" t="s">
        <v>11</v>
      </c>
      <c r="G51" s="6" t="s">
        <v>15</v>
      </c>
      <c r="H51" s="7">
        <v>38709.175999999999</v>
      </c>
      <c r="I51" s="6">
        <v>72</v>
      </c>
      <c r="J51" s="6">
        <v>260</v>
      </c>
      <c r="K51">
        <v>0.67959275314565415</v>
      </c>
      <c r="L51">
        <v>0.6350363463326526</v>
      </c>
      <c r="M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" s="8">
        <f>_xlfn.PERCENTRANK.INC($H:$H, insurance[[#This Row],[charges]])</f>
        <v>0.92800000000000005</v>
      </c>
      <c r="O51" s="6">
        <f>10 * _xlfn.FLOOR.MATH(202.3 - insurance[[#This Row],[age]] / 10)</f>
        <v>1980</v>
      </c>
    </row>
    <row r="52" spans="1:15" x14ac:dyDescent="0.25">
      <c r="A52" s="6">
        <v>51</v>
      </c>
      <c r="B52" s="6">
        <v>18</v>
      </c>
      <c r="C52" s="6" t="s">
        <v>10</v>
      </c>
      <c r="D52" s="6">
        <v>35.625</v>
      </c>
      <c r="E52" s="6">
        <v>0</v>
      </c>
      <c r="F52" s="6" t="s">
        <v>14</v>
      </c>
      <c r="G52" s="6" t="s">
        <v>17</v>
      </c>
      <c r="H52" s="7">
        <v>2211.1307499999998</v>
      </c>
      <c r="I52" s="6">
        <v>62</v>
      </c>
      <c r="J52" s="6">
        <v>195</v>
      </c>
      <c r="K52">
        <v>0.36974567238695255</v>
      </c>
      <c r="L52">
        <v>0.15249890328966961</v>
      </c>
      <c r="M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" s="8">
        <f>_xlfn.PERCENTRANK.INC($H:$H, insurance[[#This Row],[charges]])</f>
        <v>0.09</v>
      </c>
      <c r="O52" s="6">
        <f>10 * _xlfn.FLOOR.MATH(202.3 - insurance[[#This Row],[age]] / 10)</f>
        <v>2000</v>
      </c>
    </row>
    <row r="53" spans="1:15" x14ac:dyDescent="0.25">
      <c r="A53" s="6">
        <v>52</v>
      </c>
      <c r="B53" s="6">
        <v>21</v>
      </c>
      <c r="C53" s="6" t="s">
        <v>10</v>
      </c>
      <c r="D53" s="6">
        <v>33.630000000000003</v>
      </c>
      <c r="E53" s="6">
        <v>2</v>
      </c>
      <c r="F53" s="6" t="s">
        <v>14</v>
      </c>
      <c r="G53" s="6" t="s">
        <v>16</v>
      </c>
      <c r="H53" s="7">
        <v>3579.8287</v>
      </c>
      <c r="I53" s="6">
        <v>64</v>
      </c>
      <c r="J53" s="6">
        <v>196</v>
      </c>
      <c r="K53">
        <v>7.5043671333717032E-2</v>
      </c>
      <c r="L53">
        <v>0.84452754345002001</v>
      </c>
      <c r="M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" s="8">
        <f>_xlfn.PERCENTRANK.INC($H:$H, insurance[[#This Row],[charges]])</f>
        <v>0.17799999999999999</v>
      </c>
      <c r="O53" s="6">
        <f>10 * _xlfn.FLOOR.MATH(202.3 - insurance[[#This Row],[age]] / 10)</f>
        <v>2000</v>
      </c>
    </row>
    <row r="54" spans="1:15" x14ac:dyDescent="0.25">
      <c r="A54" s="6">
        <v>53</v>
      </c>
      <c r="B54" s="6">
        <v>48</v>
      </c>
      <c r="C54" s="6" t="s">
        <v>13</v>
      </c>
      <c r="D54" s="6">
        <v>28</v>
      </c>
      <c r="E54" s="6">
        <v>1</v>
      </c>
      <c r="F54" s="6" t="s">
        <v>11</v>
      </c>
      <c r="G54" s="6" t="s">
        <v>12</v>
      </c>
      <c r="H54" s="7">
        <v>23568.272000000001</v>
      </c>
      <c r="I54" s="6">
        <v>70</v>
      </c>
      <c r="J54" s="6">
        <v>195</v>
      </c>
      <c r="K54">
        <v>0.53552302836232024</v>
      </c>
      <c r="L54">
        <v>0.38668603607764751</v>
      </c>
      <c r="M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" s="8">
        <f>_xlfn.PERCENTRANK.INC($H:$H, insurance[[#This Row],[charges]])</f>
        <v>0.83499999999999996</v>
      </c>
      <c r="O54" s="6">
        <f>10 * _xlfn.FLOOR.MATH(202.3 - insurance[[#This Row],[age]] / 10)</f>
        <v>1970</v>
      </c>
    </row>
    <row r="55" spans="1:15" x14ac:dyDescent="0.25">
      <c r="A55" s="6">
        <v>54</v>
      </c>
      <c r="B55" s="6">
        <v>36</v>
      </c>
      <c r="C55" s="6" t="s">
        <v>13</v>
      </c>
      <c r="D55" s="6">
        <v>34.43</v>
      </c>
      <c r="E55" s="6">
        <v>0</v>
      </c>
      <c r="F55" s="6" t="s">
        <v>11</v>
      </c>
      <c r="G55" s="6" t="s">
        <v>15</v>
      </c>
      <c r="H55" s="7">
        <v>37742.575700000001</v>
      </c>
      <c r="I55" s="6">
        <v>71</v>
      </c>
      <c r="J55" s="6">
        <v>247</v>
      </c>
      <c r="K55">
        <v>1.4667238581305015E-2</v>
      </c>
      <c r="L55">
        <v>0.50461891782685131</v>
      </c>
      <c r="M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" s="8">
        <f>_xlfn.PERCENTRANK.INC($H:$H, insurance[[#This Row],[charges]])</f>
        <v>0.92200000000000004</v>
      </c>
      <c r="O55" s="6">
        <f>10 * _xlfn.FLOOR.MATH(202.3 - insurance[[#This Row],[age]] / 10)</f>
        <v>1980</v>
      </c>
    </row>
    <row r="56" spans="1:15" x14ac:dyDescent="0.25">
      <c r="A56" s="6">
        <v>55</v>
      </c>
      <c r="B56" s="6">
        <v>40</v>
      </c>
      <c r="C56" s="6" t="s">
        <v>10</v>
      </c>
      <c r="D56" s="6">
        <v>28.69</v>
      </c>
      <c r="E56" s="6">
        <v>3</v>
      </c>
      <c r="F56" s="6" t="s">
        <v>14</v>
      </c>
      <c r="G56" s="6" t="s">
        <v>16</v>
      </c>
      <c r="H56" s="7">
        <v>8059.6791000000003</v>
      </c>
      <c r="I56" s="6">
        <v>61</v>
      </c>
      <c r="J56" s="6">
        <v>152</v>
      </c>
      <c r="K56">
        <v>0.48785404697426316</v>
      </c>
      <c r="L56">
        <v>0.58426742841688328</v>
      </c>
      <c r="M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6" s="8">
        <f>_xlfn.PERCENTRANK.INC($H:$H, insurance[[#This Row],[charges]])</f>
        <v>0.42899999999999999</v>
      </c>
      <c r="O56" s="6">
        <f>10 * _xlfn.FLOOR.MATH(202.3 - insurance[[#This Row],[age]] / 10)</f>
        <v>1980</v>
      </c>
    </row>
    <row r="57" spans="1:15" x14ac:dyDescent="0.25">
      <c r="A57" s="6">
        <v>56</v>
      </c>
      <c r="B57" s="6">
        <v>58</v>
      </c>
      <c r="C57" s="6" t="s">
        <v>13</v>
      </c>
      <c r="D57" s="6">
        <v>36.954999999999998</v>
      </c>
      <c r="E57" s="6">
        <v>2</v>
      </c>
      <c r="F57" s="6" t="s">
        <v>11</v>
      </c>
      <c r="G57" s="6" t="s">
        <v>16</v>
      </c>
      <c r="H57" s="7">
        <v>47496.494449999998</v>
      </c>
      <c r="I57" s="6">
        <v>71</v>
      </c>
      <c r="J57" s="6">
        <v>265</v>
      </c>
      <c r="K57">
        <v>0.3318176424744621</v>
      </c>
      <c r="L57">
        <v>0.93970605448806011</v>
      </c>
      <c r="M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" s="8">
        <f>_xlfn.PERCENTRANK.INC($H:$H, insurance[[#This Row],[charges]])</f>
        <v>0.98599999999999999</v>
      </c>
      <c r="O57" s="6">
        <f>10 * _xlfn.FLOOR.MATH(202.3 - insurance[[#This Row],[age]] / 10)</f>
        <v>1960</v>
      </c>
    </row>
    <row r="58" spans="1:15" x14ac:dyDescent="0.25">
      <c r="A58" s="6">
        <v>57</v>
      </c>
      <c r="B58" s="6">
        <v>58</v>
      </c>
      <c r="C58" s="6" t="s">
        <v>10</v>
      </c>
      <c r="D58" s="6">
        <v>31.824999999999999</v>
      </c>
      <c r="E58" s="6">
        <v>2</v>
      </c>
      <c r="F58" s="6" t="s">
        <v>14</v>
      </c>
      <c r="G58" s="6" t="s">
        <v>17</v>
      </c>
      <c r="H58" s="7">
        <v>13607.36875</v>
      </c>
      <c r="I58" s="6">
        <v>64</v>
      </c>
      <c r="J58" s="6">
        <v>185</v>
      </c>
      <c r="K58">
        <v>0.77123193664999301</v>
      </c>
      <c r="L58">
        <v>9.5208541068811228E-2</v>
      </c>
      <c r="M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" s="8">
        <f>_xlfn.PERCENTRANK.INC($H:$H, insurance[[#This Row],[charges]])</f>
        <v>0.69599999999999995</v>
      </c>
      <c r="O58" s="6">
        <f>10 * _xlfn.FLOOR.MATH(202.3 - insurance[[#This Row],[age]] / 10)</f>
        <v>1960</v>
      </c>
    </row>
    <row r="59" spans="1:15" x14ac:dyDescent="0.25">
      <c r="A59" s="6">
        <v>58</v>
      </c>
      <c r="B59" s="6">
        <v>18</v>
      </c>
      <c r="C59" s="6" t="s">
        <v>13</v>
      </c>
      <c r="D59" s="6">
        <v>31.68</v>
      </c>
      <c r="E59" s="6">
        <v>2</v>
      </c>
      <c r="F59" s="6" t="s">
        <v>11</v>
      </c>
      <c r="G59" s="6" t="s">
        <v>15</v>
      </c>
      <c r="H59" s="7">
        <v>34303.167200000004</v>
      </c>
      <c r="I59" s="6">
        <v>68</v>
      </c>
      <c r="J59" s="6">
        <v>208</v>
      </c>
      <c r="K59">
        <v>0.68005170006307392</v>
      </c>
      <c r="L59">
        <v>3.3799550046119627E-2</v>
      </c>
      <c r="M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" s="8">
        <f>_xlfn.PERCENTRANK.INC($H:$H, insurance[[#This Row],[charges]])</f>
        <v>0.89400000000000002</v>
      </c>
      <c r="O59" s="6">
        <f>10 * _xlfn.FLOOR.MATH(202.3 - insurance[[#This Row],[age]] / 10)</f>
        <v>2000</v>
      </c>
    </row>
    <row r="60" spans="1:15" x14ac:dyDescent="0.25">
      <c r="A60" s="6">
        <v>59</v>
      </c>
      <c r="B60" s="6">
        <v>53</v>
      </c>
      <c r="C60" s="6" t="s">
        <v>10</v>
      </c>
      <c r="D60" s="6">
        <v>22.88</v>
      </c>
      <c r="E60" s="6">
        <v>1</v>
      </c>
      <c r="F60" s="6" t="s">
        <v>11</v>
      </c>
      <c r="G60" s="6" t="s">
        <v>15</v>
      </c>
      <c r="H60" s="7">
        <v>23244.790199999999</v>
      </c>
      <c r="I60" s="6">
        <v>63</v>
      </c>
      <c r="J60" s="6">
        <v>129</v>
      </c>
      <c r="K60">
        <v>2.1577691669379217E-3</v>
      </c>
      <c r="L60">
        <v>0.39414952713723739</v>
      </c>
      <c r="M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0" s="8">
        <f>_xlfn.PERCENTRANK.INC($H:$H, insurance[[#This Row],[charges]])</f>
        <v>0.83099999999999996</v>
      </c>
      <c r="O60" s="6">
        <f>10 * _xlfn.FLOOR.MATH(202.3 - insurance[[#This Row],[age]] / 10)</f>
        <v>1970</v>
      </c>
    </row>
    <row r="61" spans="1:15" x14ac:dyDescent="0.25">
      <c r="A61" s="6">
        <v>60</v>
      </c>
      <c r="B61" s="6">
        <v>34</v>
      </c>
      <c r="C61" s="6" t="s">
        <v>10</v>
      </c>
      <c r="D61" s="6">
        <v>37.335000000000001</v>
      </c>
      <c r="E61" s="6">
        <v>2</v>
      </c>
      <c r="F61" s="6" t="s">
        <v>14</v>
      </c>
      <c r="G61" s="6" t="s">
        <v>16</v>
      </c>
      <c r="H61" s="7">
        <v>5989.5236500000001</v>
      </c>
      <c r="I61" s="6">
        <v>67</v>
      </c>
      <c r="J61" s="6">
        <v>238</v>
      </c>
      <c r="K61">
        <v>0.31440415341146483</v>
      </c>
      <c r="L61">
        <v>0.91207257374751971</v>
      </c>
      <c r="M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" s="8">
        <f>_xlfn.PERCENTRANK.INC($H:$H, insurance[[#This Row],[charges]])</f>
        <v>0.32</v>
      </c>
      <c r="O61" s="6">
        <f>10 * _xlfn.FLOOR.MATH(202.3 - insurance[[#This Row],[age]] / 10)</f>
        <v>1980</v>
      </c>
    </row>
    <row r="62" spans="1:15" x14ac:dyDescent="0.25">
      <c r="A62" s="6">
        <v>61</v>
      </c>
      <c r="B62" s="6">
        <v>43</v>
      </c>
      <c r="C62" s="6" t="s">
        <v>13</v>
      </c>
      <c r="D62" s="6">
        <v>27.36</v>
      </c>
      <c r="E62" s="6">
        <v>3</v>
      </c>
      <c r="F62" s="6" t="s">
        <v>14</v>
      </c>
      <c r="G62" s="6" t="s">
        <v>17</v>
      </c>
      <c r="H62" s="7">
        <v>8606.2173999999995</v>
      </c>
      <c r="I62" s="6">
        <v>67</v>
      </c>
      <c r="J62" s="6">
        <v>175</v>
      </c>
      <c r="K62">
        <v>0.23787985799735406</v>
      </c>
      <c r="L62">
        <v>0.92010309729729922</v>
      </c>
      <c r="M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" s="8">
        <f>_xlfn.PERCENTRANK.INC($H:$H, insurance[[#This Row],[charges]])</f>
        <v>0.46500000000000002</v>
      </c>
      <c r="O62" s="6">
        <f>10 * _xlfn.FLOOR.MATH(202.3 - insurance[[#This Row],[age]] / 10)</f>
        <v>1980</v>
      </c>
    </row>
    <row r="63" spans="1:15" x14ac:dyDescent="0.25">
      <c r="A63" s="6">
        <v>62</v>
      </c>
      <c r="B63" s="6">
        <v>25</v>
      </c>
      <c r="C63" s="6" t="s">
        <v>13</v>
      </c>
      <c r="D63" s="6">
        <v>33.659999999999997</v>
      </c>
      <c r="E63" s="6">
        <v>4</v>
      </c>
      <c r="F63" s="6" t="s">
        <v>14</v>
      </c>
      <c r="G63" s="6" t="s">
        <v>15</v>
      </c>
      <c r="H63" s="7">
        <v>4504.6624000000002</v>
      </c>
      <c r="I63" s="6">
        <v>74</v>
      </c>
      <c r="J63" s="6">
        <v>262</v>
      </c>
      <c r="K63">
        <v>0.15750574095058523</v>
      </c>
      <c r="L63">
        <v>0.66880650663227148</v>
      </c>
      <c r="M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" s="8">
        <f>_xlfn.PERCENTRANK.INC($H:$H, insurance[[#This Row],[charges]])</f>
        <v>0.23400000000000001</v>
      </c>
      <c r="O63" s="6">
        <f>10 * _xlfn.FLOOR.MATH(202.3 - insurance[[#This Row],[age]] / 10)</f>
        <v>1990</v>
      </c>
    </row>
    <row r="64" spans="1:15" x14ac:dyDescent="0.25">
      <c r="A64" s="6">
        <v>63</v>
      </c>
      <c r="B64" s="6">
        <v>64</v>
      </c>
      <c r="C64" s="6" t="s">
        <v>13</v>
      </c>
      <c r="D64" s="6">
        <v>24.7</v>
      </c>
      <c r="E64" s="6">
        <v>1</v>
      </c>
      <c r="F64" s="6" t="s">
        <v>14</v>
      </c>
      <c r="G64" s="6" t="s">
        <v>16</v>
      </c>
      <c r="H64" s="7">
        <v>30166.618170000002</v>
      </c>
      <c r="I64" s="6">
        <v>77</v>
      </c>
      <c r="J64" s="6">
        <v>208</v>
      </c>
      <c r="K64">
        <v>7.5750957744080083E-2</v>
      </c>
      <c r="L64">
        <v>0.19081607935522502</v>
      </c>
      <c r="M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4" s="8">
        <f>_xlfn.PERCENTRANK.INC($H:$H, insurance[[#This Row],[charges]])</f>
        <v>0.88</v>
      </c>
      <c r="O64" s="6">
        <f>10 * _xlfn.FLOOR.MATH(202.3 - insurance[[#This Row],[age]] / 10)</f>
        <v>1950</v>
      </c>
    </row>
    <row r="65" spans="1:15" x14ac:dyDescent="0.25">
      <c r="A65" s="6">
        <v>64</v>
      </c>
      <c r="B65" s="6">
        <v>28</v>
      </c>
      <c r="C65" s="6" t="s">
        <v>10</v>
      </c>
      <c r="D65" s="6">
        <v>25.934999999999999</v>
      </c>
      <c r="E65" s="6">
        <v>1</v>
      </c>
      <c r="F65" s="6" t="s">
        <v>14</v>
      </c>
      <c r="G65" s="6" t="s">
        <v>16</v>
      </c>
      <c r="H65" s="7">
        <v>4133.6416499999996</v>
      </c>
      <c r="I65" s="6">
        <v>61</v>
      </c>
      <c r="J65" s="6">
        <v>137</v>
      </c>
      <c r="K65">
        <v>0.19124943725357271</v>
      </c>
      <c r="L65">
        <v>1.7485999510384164E-2</v>
      </c>
      <c r="M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" s="8">
        <f>_xlfn.PERCENTRANK.INC($H:$H, insurance[[#This Row],[charges]])</f>
        <v>0.20599999999999999</v>
      </c>
      <c r="O65" s="6">
        <f>10 * _xlfn.FLOOR.MATH(202.3 - insurance[[#This Row],[age]] / 10)</f>
        <v>1990</v>
      </c>
    </row>
    <row r="66" spans="1:15" x14ac:dyDescent="0.25">
      <c r="A66" s="6">
        <v>65</v>
      </c>
      <c r="B66" s="6">
        <v>20</v>
      </c>
      <c r="C66" s="6" t="s">
        <v>10</v>
      </c>
      <c r="D66" s="6">
        <v>22.42</v>
      </c>
      <c r="E66" s="6">
        <v>0</v>
      </c>
      <c r="F66" s="6" t="s">
        <v>11</v>
      </c>
      <c r="G66" s="6" t="s">
        <v>16</v>
      </c>
      <c r="H66" s="7">
        <v>14711.7438</v>
      </c>
      <c r="I66" s="6">
        <v>69</v>
      </c>
      <c r="J66" s="6">
        <v>152</v>
      </c>
      <c r="K66">
        <v>0.92294648239526267</v>
      </c>
      <c r="L66">
        <v>0.34144413161158754</v>
      </c>
      <c r="M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" s="8">
        <f>_xlfn.PERCENTRANK.INC($H:$H, insurance[[#This Row],[charges]])</f>
        <v>0.73</v>
      </c>
      <c r="O66" s="6">
        <f>10 * _xlfn.FLOOR.MATH(202.3 - insurance[[#This Row],[age]] / 10)</f>
        <v>2000</v>
      </c>
    </row>
    <row r="67" spans="1:15" x14ac:dyDescent="0.25">
      <c r="A67" s="6">
        <v>66</v>
      </c>
      <c r="B67" s="6">
        <v>19</v>
      </c>
      <c r="C67" s="6" t="s">
        <v>10</v>
      </c>
      <c r="D67" s="6">
        <v>28.9</v>
      </c>
      <c r="E67" s="6">
        <v>0</v>
      </c>
      <c r="F67" s="6" t="s">
        <v>14</v>
      </c>
      <c r="G67" s="6" t="s">
        <v>12</v>
      </c>
      <c r="H67" s="7">
        <v>1743.2139999999999</v>
      </c>
      <c r="I67" s="6">
        <v>60</v>
      </c>
      <c r="J67" s="6">
        <v>148</v>
      </c>
      <c r="K67">
        <v>0.56607581794544859</v>
      </c>
      <c r="L67">
        <v>0.51389302756352961</v>
      </c>
      <c r="M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" s="8">
        <f>_xlfn.PERCENTRANK.INC($H:$H, insurance[[#This Row],[charges]])</f>
        <v>4.7E-2</v>
      </c>
      <c r="O67" s="6">
        <f>10 * _xlfn.FLOOR.MATH(202.3 - insurance[[#This Row],[age]] / 10)</f>
        <v>2000</v>
      </c>
    </row>
    <row r="68" spans="1:15" x14ac:dyDescent="0.25">
      <c r="A68" s="6">
        <v>67</v>
      </c>
      <c r="B68" s="6">
        <v>61</v>
      </c>
      <c r="C68" s="6" t="s">
        <v>10</v>
      </c>
      <c r="D68" s="6">
        <v>39.1</v>
      </c>
      <c r="E68" s="6">
        <v>2</v>
      </c>
      <c r="F68" s="6" t="s">
        <v>14</v>
      </c>
      <c r="G68" s="6" t="s">
        <v>12</v>
      </c>
      <c r="H68" s="7">
        <v>14235.072</v>
      </c>
      <c r="I68" s="6">
        <v>65</v>
      </c>
      <c r="J68" s="6">
        <v>235</v>
      </c>
      <c r="K68">
        <v>6.3843589771466133E-2</v>
      </c>
      <c r="L68">
        <v>0.8730702869934357</v>
      </c>
      <c r="M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" s="8">
        <f>_xlfn.PERCENTRANK.INC($H:$H, insurance[[#This Row],[charges]])</f>
        <v>0.71399999999999997</v>
      </c>
      <c r="O68" s="6">
        <f>10 * _xlfn.FLOOR.MATH(202.3 - insurance[[#This Row],[age]] / 10)</f>
        <v>1960</v>
      </c>
    </row>
    <row r="69" spans="1:15" x14ac:dyDescent="0.25">
      <c r="A69" s="6">
        <v>68</v>
      </c>
      <c r="B69" s="6">
        <v>40</v>
      </c>
      <c r="C69" s="6" t="s">
        <v>13</v>
      </c>
      <c r="D69" s="6">
        <v>26.315000000000001</v>
      </c>
      <c r="E69" s="6">
        <v>1</v>
      </c>
      <c r="F69" s="6" t="s">
        <v>14</v>
      </c>
      <c r="G69" s="6" t="s">
        <v>16</v>
      </c>
      <c r="H69" s="7">
        <v>6389.3778499999999</v>
      </c>
      <c r="I69" s="6">
        <v>76</v>
      </c>
      <c r="J69" s="6">
        <v>216</v>
      </c>
      <c r="K69">
        <v>0.14041037165578937</v>
      </c>
      <c r="L69">
        <v>0.89416227997008813</v>
      </c>
      <c r="M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9" s="8">
        <f>_xlfn.PERCENTRANK.INC($H:$H, insurance[[#This Row],[charges]])</f>
        <v>0.34100000000000003</v>
      </c>
      <c r="O69" s="6">
        <f>10 * _xlfn.FLOOR.MATH(202.3 - insurance[[#This Row],[age]] / 10)</f>
        <v>1980</v>
      </c>
    </row>
    <row r="70" spans="1:15" x14ac:dyDescent="0.25">
      <c r="A70" s="6">
        <v>69</v>
      </c>
      <c r="B70" s="6">
        <v>40</v>
      </c>
      <c r="C70" s="6" t="s">
        <v>10</v>
      </c>
      <c r="D70" s="6">
        <v>36.19</v>
      </c>
      <c r="E70" s="6">
        <v>0</v>
      </c>
      <c r="F70" s="6" t="s">
        <v>14</v>
      </c>
      <c r="G70" s="6" t="s">
        <v>15</v>
      </c>
      <c r="H70" s="7">
        <v>5920.1040999999996</v>
      </c>
      <c r="I70" s="6">
        <v>64</v>
      </c>
      <c r="J70" s="6">
        <v>211</v>
      </c>
      <c r="K70">
        <v>0.79086555670521486</v>
      </c>
      <c r="L70">
        <v>0.65572848201530454</v>
      </c>
      <c r="M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" s="8">
        <f>_xlfn.PERCENTRANK.INC($H:$H, insurance[[#This Row],[charges]])</f>
        <v>0.313</v>
      </c>
      <c r="O70" s="6">
        <f>10 * _xlfn.FLOOR.MATH(202.3 - insurance[[#This Row],[age]] / 10)</f>
        <v>1980</v>
      </c>
    </row>
    <row r="71" spans="1:15" x14ac:dyDescent="0.25">
      <c r="A71" s="6">
        <v>70</v>
      </c>
      <c r="B71" s="6">
        <v>28</v>
      </c>
      <c r="C71" s="6" t="s">
        <v>13</v>
      </c>
      <c r="D71" s="6">
        <v>23.98</v>
      </c>
      <c r="E71" s="6">
        <v>3</v>
      </c>
      <c r="F71" s="6" t="s">
        <v>11</v>
      </c>
      <c r="G71" s="6" t="s">
        <v>15</v>
      </c>
      <c r="H71" s="7">
        <v>17663.144199999999</v>
      </c>
      <c r="I71" s="6">
        <v>69</v>
      </c>
      <c r="J71" s="6">
        <v>162</v>
      </c>
      <c r="K71">
        <v>0.3634950031356397</v>
      </c>
      <c r="L71">
        <v>0.18686132747068132</v>
      </c>
      <c r="M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" s="8">
        <f>_xlfn.PERCENTRANK.INC($H:$H, insurance[[#This Row],[charges]])</f>
        <v>0.76200000000000001</v>
      </c>
      <c r="O71" s="6">
        <f>10 * _xlfn.FLOOR.MATH(202.3 - insurance[[#This Row],[age]] / 10)</f>
        <v>1990</v>
      </c>
    </row>
    <row r="72" spans="1:15" x14ac:dyDescent="0.25">
      <c r="A72" s="6">
        <v>71</v>
      </c>
      <c r="B72" s="6">
        <v>27</v>
      </c>
      <c r="C72" s="6" t="s">
        <v>10</v>
      </c>
      <c r="D72" s="6">
        <v>24.75</v>
      </c>
      <c r="E72" s="6">
        <v>0</v>
      </c>
      <c r="F72" s="6" t="s">
        <v>11</v>
      </c>
      <c r="G72" s="6" t="s">
        <v>15</v>
      </c>
      <c r="H72" s="7">
        <v>16577.779500000001</v>
      </c>
      <c r="I72" s="6">
        <v>69</v>
      </c>
      <c r="J72" s="6">
        <v>168</v>
      </c>
      <c r="K72">
        <v>0.51889975486272</v>
      </c>
      <c r="L72">
        <v>0.72464703243442208</v>
      </c>
      <c r="M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2" s="8">
        <f>_xlfn.PERCENTRANK.INC($H:$H, insurance[[#This Row],[charges]])</f>
        <v>0.748</v>
      </c>
      <c r="O72" s="6">
        <f>10 * _xlfn.FLOOR.MATH(202.3 - insurance[[#This Row],[age]] / 10)</f>
        <v>1990</v>
      </c>
    </row>
    <row r="73" spans="1:15" x14ac:dyDescent="0.25">
      <c r="A73" s="6">
        <v>72</v>
      </c>
      <c r="B73" s="6">
        <v>31</v>
      </c>
      <c r="C73" s="6" t="s">
        <v>13</v>
      </c>
      <c r="D73" s="6">
        <v>28.5</v>
      </c>
      <c r="E73" s="6">
        <v>5</v>
      </c>
      <c r="F73" s="6" t="s">
        <v>14</v>
      </c>
      <c r="G73" s="6" t="s">
        <v>17</v>
      </c>
      <c r="H73" s="7">
        <v>6799.4579999999996</v>
      </c>
      <c r="I73" s="6">
        <v>69</v>
      </c>
      <c r="J73" s="6">
        <v>193</v>
      </c>
      <c r="K73">
        <v>0.88724249456415072</v>
      </c>
      <c r="L73">
        <v>0.28109567346102354</v>
      </c>
      <c r="M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3" s="8">
        <f>_xlfn.PERCENTRANK.INC($H:$H, insurance[[#This Row],[charges]])</f>
        <v>0.36699999999999999</v>
      </c>
      <c r="O73" s="6">
        <f>10 * _xlfn.FLOOR.MATH(202.3 - insurance[[#This Row],[age]] / 10)</f>
        <v>1990</v>
      </c>
    </row>
    <row r="74" spans="1:15" x14ac:dyDescent="0.25">
      <c r="A74" s="6">
        <v>73</v>
      </c>
      <c r="B74" s="6">
        <v>53</v>
      </c>
      <c r="C74" s="6" t="s">
        <v>10</v>
      </c>
      <c r="D74" s="6">
        <v>28.1</v>
      </c>
      <c r="E74" s="6">
        <v>3</v>
      </c>
      <c r="F74" s="6" t="s">
        <v>14</v>
      </c>
      <c r="G74" s="6" t="s">
        <v>12</v>
      </c>
      <c r="H74" s="7">
        <v>11741.726000000001</v>
      </c>
      <c r="I74" s="6">
        <v>65</v>
      </c>
      <c r="J74" s="6">
        <v>169</v>
      </c>
      <c r="K74">
        <v>0.13322386431192229</v>
      </c>
      <c r="L74">
        <v>0.40600088443886528</v>
      </c>
      <c r="M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" s="8">
        <f>_xlfn.PERCENTRANK.INC($H:$H, insurance[[#This Row],[charges]])</f>
        <v>0.61599999999999999</v>
      </c>
      <c r="O74" s="6">
        <f>10 * _xlfn.FLOOR.MATH(202.3 - insurance[[#This Row],[age]] / 10)</f>
        <v>1970</v>
      </c>
    </row>
    <row r="75" spans="1:15" x14ac:dyDescent="0.25">
      <c r="A75" s="6">
        <v>74</v>
      </c>
      <c r="B75" s="6">
        <v>58</v>
      </c>
      <c r="C75" s="6" t="s">
        <v>13</v>
      </c>
      <c r="D75" s="6">
        <v>32.01</v>
      </c>
      <c r="E75" s="6">
        <v>1</v>
      </c>
      <c r="F75" s="6" t="s">
        <v>14</v>
      </c>
      <c r="G75" s="6" t="s">
        <v>15</v>
      </c>
      <c r="H75" s="7">
        <v>11946.625899999999</v>
      </c>
      <c r="I75" s="6">
        <v>69</v>
      </c>
      <c r="J75" s="6">
        <v>217</v>
      </c>
      <c r="K75">
        <v>0.3606741723421375</v>
      </c>
      <c r="L75">
        <v>0.69108069673696571</v>
      </c>
      <c r="M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" s="8">
        <f>_xlfn.PERCENTRANK.INC($H:$H, insurance[[#This Row],[charges]])</f>
        <v>0.63100000000000001</v>
      </c>
      <c r="O75" s="6">
        <f>10 * _xlfn.FLOOR.MATH(202.3 - insurance[[#This Row],[age]] / 10)</f>
        <v>1960</v>
      </c>
    </row>
    <row r="76" spans="1:15" x14ac:dyDescent="0.25">
      <c r="A76" s="6">
        <v>75</v>
      </c>
      <c r="B76" s="6">
        <v>44</v>
      </c>
      <c r="C76" s="6" t="s">
        <v>13</v>
      </c>
      <c r="D76" s="6">
        <v>27.4</v>
      </c>
      <c r="E76" s="6">
        <v>2</v>
      </c>
      <c r="F76" s="6" t="s">
        <v>14</v>
      </c>
      <c r="G76" s="6" t="s">
        <v>12</v>
      </c>
      <c r="H76" s="7">
        <v>7726.8540000000003</v>
      </c>
      <c r="I76" s="6">
        <v>71</v>
      </c>
      <c r="J76" s="6">
        <v>196</v>
      </c>
      <c r="K76">
        <v>0.35081553754900374</v>
      </c>
      <c r="L76">
        <v>0.46120647967849226</v>
      </c>
      <c r="M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" s="8">
        <f>_xlfn.PERCENTRANK.INC($H:$H, insurance[[#This Row],[charges]])</f>
        <v>0.41499999999999998</v>
      </c>
      <c r="O76" s="6">
        <f>10 * _xlfn.FLOOR.MATH(202.3 - insurance[[#This Row],[age]] / 10)</f>
        <v>1970</v>
      </c>
    </row>
    <row r="77" spans="1:15" x14ac:dyDescent="0.25">
      <c r="A77" s="6">
        <v>76</v>
      </c>
      <c r="B77" s="6">
        <v>57</v>
      </c>
      <c r="C77" s="6" t="s">
        <v>13</v>
      </c>
      <c r="D77" s="6">
        <v>34.01</v>
      </c>
      <c r="E77" s="6">
        <v>0</v>
      </c>
      <c r="F77" s="6" t="s">
        <v>14</v>
      </c>
      <c r="G77" s="6" t="s">
        <v>16</v>
      </c>
      <c r="H77" s="7">
        <v>11356.660900000001</v>
      </c>
      <c r="I77" s="6">
        <v>66</v>
      </c>
      <c r="J77" s="6">
        <v>211</v>
      </c>
      <c r="K77">
        <v>0.84502524968470694</v>
      </c>
      <c r="L77">
        <v>0.61990168207320462</v>
      </c>
      <c r="M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" s="8">
        <f>_xlfn.PERCENTRANK.INC($H:$H, insurance[[#This Row],[charges]])</f>
        <v>0.59499999999999997</v>
      </c>
      <c r="O77" s="6">
        <f>10 * _xlfn.FLOOR.MATH(202.3 - insurance[[#This Row],[age]] / 10)</f>
        <v>1960</v>
      </c>
    </row>
    <row r="78" spans="1:15" x14ac:dyDescent="0.25">
      <c r="A78" s="6">
        <v>77</v>
      </c>
      <c r="B78" s="6">
        <v>29</v>
      </c>
      <c r="C78" s="6" t="s">
        <v>10</v>
      </c>
      <c r="D78" s="6">
        <v>29.59</v>
      </c>
      <c r="E78" s="6">
        <v>1</v>
      </c>
      <c r="F78" s="6" t="s">
        <v>14</v>
      </c>
      <c r="G78" s="6" t="s">
        <v>15</v>
      </c>
      <c r="H78" s="7">
        <v>3947.4131000000002</v>
      </c>
      <c r="I78" s="6">
        <v>64</v>
      </c>
      <c r="J78" s="6">
        <v>172</v>
      </c>
      <c r="K78">
        <v>3.0809962205034661E-3</v>
      </c>
      <c r="L78">
        <v>0.60421348624127613</v>
      </c>
      <c r="M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" s="8">
        <f>_xlfn.PERCENTRANK.INC($H:$H, insurance[[#This Row],[charges]])</f>
        <v>0.19500000000000001</v>
      </c>
      <c r="O78" s="6">
        <f>10 * _xlfn.FLOOR.MATH(202.3 - insurance[[#This Row],[age]] / 10)</f>
        <v>1990</v>
      </c>
    </row>
    <row r="79" spans="1:15" x14ac:dyDescent="0.25">
      <c r="A79" s="6">
        <v>78</v>
      </c>
      <c r="B79" s="6">
        <v>21</v>
      </c>
      <c r="C79" s="6" t="s">
        <v>13</v>
      </c>
      <c r="D79" s="6">
        <v>35.53</v>
      </c>
      <c r="E79" s="6">
        <v>0</v>
      </c>
      <c r="F79" s="6" t="s">
        <v>14</v>
      </c>
      <c r="G79" s="6" t="s">
        <v>15</v>
      </c>
      <c r="H79" s="7">
        <v>1532.4697000000001</v>
      </c>
      <c r="I79" s="6">
        <v>67</v>
      </c>
      <c r="J79" s="6">
        <v>227</v>
      </c>
      <c r="K79">
        <v>0.90177114629269162</v>
      </c>
      <c r="L79">
        <v>0.68666101325613493</v>
      </c>
      <c r="M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" s="8">
        <f>_xlfn.PERCENTRANK.INC($H:$H, insurance[[#This Row],[charges]])</f>
        <v>1.6E-2</v>
      </c>
      <c r="O79" s="6">
        <f>10 * _xlfn.FLOOR.MATH(202.3 - insurance[[#This Row],[age]] / 10)</f>
        <v>2000</v>
      </c>
    </row>
    <row r="80" spans="1:15" x14ac:dyDescent="0.25">
      <c r="A80" s="6">
        <v>79</v>
      </c>
      <c r="B80" s="6">
        <v>22</v>
      </c>
      <c r="C80" s="6" t="s">
        <v>10</v>
      </c>
      <c r="D80" s="6">
        <v>39.805</v>
      </c>
      <c r="E80" s="6">
        <v>0</v>
      </c>
      <c r="F80" s="6" t="s">
        <v>14</v>
      </c>
      <c r="G80" s="6" t="s">
        <v>17</v>
      </c>
      <c r="H80" s="7">
        <v>2755.0209500000001</v>
      </c>
      <c r="I80" s="6">
        <v>64</v>
      </c>
      <c r="J80" s="6">
        <v>232</v>
      </c>
      <c r="K80">
        <v>0.14603849414085898</v>
      </c>
      <c r="L80">
        <v>0.76542113477616625</v>
      </c>
      <c r="M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" s="8">
        <f>_xlfn.PERCENTRANK.INC($H:$H, insurance[[#This Row],[charges]])</f>
        <v>0.13</v>
      </c>
      <c r="O80" s="6">
        <f>10 * _xlfn.FLOOR.MATH(202.3 - insurance[[#This Row],[age]] / 10)</f>
        <v>2000</v>
      </c>
    </row>
    <row r="81" spans="1:15" x14ac:dyDescent="0.25">
      <c r="A81" s="6">
        <v>80</v>
      </c>
      <c r="B81" s="6">
        <v>41</v>
      </c>
      <c r="C81" s="6" t="s">
        <v>10</v>
      </c>
      <c r="D81" s="6">
        <v>32.965000000000003</v>
      </c>
      <c r="E81" s="6">
        <v>0</v>
      </c>
      <c r="F81" s="6" t="s">
        <v>14</v>
      </c>
      <c r="G81" s="6" t="s">
        <v>16</v>
      </c>
      <c r="H81" s="7">
        <v>6571.0243499999997</v>
      </c>
      <c r="I81" s="6">
        <v>63</v>
      </c>
      <c r="J81" s="6">
        <v>186</v>
      </c>
      <c r="K81">
        <v>0.25311209785431255</v>
      </c>
      <c r="L81">
        <v>0.59884936995750726</v>
      </c>
      <c r="M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" s="8">
        <f>_xlfn.PERCENTRANK.INC($H:$H, insurance[[#This Row],[charges]])</f>
        <v>0.35199999999999998</v>
      </c>
      <c r="O81" s="6">
        <f>10 * _xlfn.FLOOR.MATH(202.3 - insurance[[#This Row],[age]] / 10)</f>
        <v>1980</v>
      </c>
    </row>
    <row r="82" spans="1:15" x14ac:dyDescent="0.25">
      <c r="A82" s="6">
        <v>81</v>
      </c>
      <c r="B82" s="6">
        <v>31</v>
      </c>
      <c r="C82" s="6" t="s">
        <v>13</v>
      </c>
      <c r="D82" s="6">
        <v>26.885000000000002</v>
      </c>
      <c r="E82" s="6">
        <v>1</v>
      </c>
      <c r="F82" s="6" t="s">
        <v>14</v>
      </c>
      <c r="G82" s="6" t="s">
        <v>17</v>
      </c>
      <c r="H82" s="7">
        <v>4441.2131499999996</v>
      </c>
      <c r="I82" s="6">
        <v>64</v>
      </c>
      <c r="J82" s="6">
        <v>157</v>
      </c>
      <c r="K82">
        <v>0.26777034405049416</v>
      </c>
      <c r="L82">
        <v>0.92138785352995056</v>
      </c>
      <c r="M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" s="8">
        <f>_xlfn.PERCENTRANK.INC($H:$H, insurance[[#This Row],[charges]])</f>
        <v>0.22800000000000001</v>
      </c>
      <c r="O82" s="6">
        <f>10 * _xlfn.FLOOR.MATH(202.3 - insurance[[#This Row],[age]] / 10)</f>
        <v>1990</v>
      </c>
    </row>
    <row r="83" spans="1:15" x14ac:dyDescent="0.25">
      <c r="A83" s="6">
        <v>82</v>
      </c>
      <c r="B83" s="6">
        <v>45</v>
      </c>
      <c r="C83" s="6" t="s">
        <v>10</v>
      </c>
      <c r="D83" s="6">
        <v>38.284999999999997</v>
      </c>
      <c r="E83" s="6">
        <v>0</v>
      </c>
      <c r="F83" s="6" t="s">
        <v>14</v>
      </c>
      <c r="G83" s="6" t="s">
        <v>17</v>
      </c>
      <c r="H83" s="7">
        <v>7935.29115</v>
      </c>
      <c r="I83" s="6">
        <v>66</v>
      </c>
      <c r="J83" s="6">
        <v>237</v>
      </c>
      <c r="K83">
        <v>0.54358008063565011</v>
      </c>
      <c r="L83">
        <v>7.2763795066980545E-3</v>
      </c>
      <c r="M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" s="8">
        <f>_xlfn.PERCENTRANK.INC($H:$H, insurance[[#This Row],[charges]])</f>
        <v>0.42299999999999999</v>
      </c>
      <c r="O83" s="6">
        <f>10 * _xlfn.FLOOR.MATH(202.3 - insurance[[#This Row],[age]] / 10)</f>
        <v>1970</v>
      </c>
    </row>
    <row r="84" spans="1:15" x14ac:dyDescent="0.25">
      <c r="A84" s="6">
        <v>83</v>
      </c>
      <c r="B84" s="6">
        <v>22</v>
      </c>
      <c r="C84" s="6" t="s">
        <v>13</v>
      </c>
      <c r="D84" s="6">
        <v>37.619999999999997</v>
      </c>
      <c r="E84" s="6">
        <v>1</v>
      </c>
      <c r="F84" s="6" t="s">
        <v>11</v>
      </c>
      <c r="G84" s="6" t="s">
        <v>15</v>
      </c>
      <c r="H84" s="7">
        <v>37165.163800000002</v>
      </c>
      <c r="I84" s="6">
        <v>75</v>
      </c>
      <c r="J84" s="6">
        <v>301</v>
      </c>
      <c r="K84">
        <v>0.5057437650420441</v>
      </c>
      <c r="L84">
        <v>0.58118398607763644</v>
      </c>
      <c r="M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" s="8">
        <f>_xlfn.PERCENTRANK.INC($H:$H, insurance[[#This Row],[charges]])</f>
        <v>0.91700000000000004</v>
      </c>
      <c r="O84" s="6">
        <f>10 * _xlfn.FLOOR.MATH(202.3 - insurance[[#This Row],[age]] / 10)</f>
        <v>2000</v>
      </c>
    </row>
    <row r="85" spans="1:15" x14ac:dyDescent="0.25">
      <c r="A85" s="6">
        <v>84</v>
      </c>
      <c r="B85" s="6">
        <v>48</v>
      </c>
      <c r="C85" s="6" t="s">
        <v>10</v>
      </c>
      <c r="D85" s="6">
        <v>41.23</v>
      </c>
      <c r="E85" s="6">
        <v>4</v>
      </c>
      <c r="F85" s="6" t="s">
        <v>14</v>
      </c>
      <c r="G85" s="6" t="s">
        <v>16</v>
      </c>
      <c r="H85" s="7">
        <v>11033.661700000001</v>
      </c>
      <c r="I85" s="6">
        <v>68</v>
      </c>
      <c r="J85" s="6">
        <v>271</v>
      </c>
      <c r="K85">
        <v>0.16829229852570793</v>
      </c>
      <c r="L85">
        <v>9.5447170592587061E-2</v>
      </c>
      <c r="M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" s="8">
        <f>_xlfn.PERCENTRANK.INC($H:$H, insurance[[#This Row],[charges]])</f>
        <v>0.57799999999999996</v>
      </c>
      <c r="O85" s="6">
        <f>10 * _xlfn.FLOOR.MATH(202.3 - insurance[[#This Row],[age]] / 10)</f>
        <v>1970</v>
      </c>
    </row>
    <row r="86" spans="1:15" x14ac:dyDescent="0.25">
      <c r="A86" s="6">
        <v>85</v>
      </c>
      <c r="B86" s="6">
        <v>37</v>
      </c>
      <c r="C86" s="6" t="s">
        <v>10</v>
      </c>
      <c r="D86" s="6">
        <v>34.799999999999997</v>
      </c>
      <c r="E86" s="6">
        <v>2</v>
      </c>
      <c r="F86" s="6" t="s">
        <v>11</v>
      </c>
      <c r="G86" s="6" t="s">
        <v>12</v>
      </c>
      <c r="H86" s="7">
        <v>39836.519</v>
      </c>
      <c r="I86" s="6">
        <v>68</v>
      </c>
      <c r="J86" s="6">
        <v>229</v>
      </c>
      <c r="K86">
        <v>0.81445774380790892</v>
      </c>
      <c r="L86">
        <v>0.23503383865348706</v>
      </c>
      <c r="M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" s="8">
        <f>_xlfn.PERCENTRANK.INC($H:$H, insurance[[#This Row],[charges]])</f>
        <v>0.93899999999999995</v>
      </c>
      <c r="O86" s="6">
        <f>10 * _xlfn.FLOOR.MATH(202.3 - insurance[[#This Row],[age]] / 10)</f>
        <v>1980</v>
      </c>
    </row>
    <row r="87" spans="1:15" x14ac:dyDescent="0.25">
      <c r="A87" s="6">
        <v>86</v>
      </c>
      <c r="B87" s="6">
        <v>45</v>
      </c>
      <c r="C87" s="6" t="s">
        <v>13</v>
      </c>
      <c r="D87" s="6">
        <v>22.895</v>
      </c>
      <c r="E87" s="6">
        <v>2</v>
      </c>
      <c r="F87" s="6" t="s">
        <v>11</v>
      </c>
      <c r="G87" s="6" t="s">
        <v>16</v>
      </c>
      <c r="H87" s="7">
        <v>21098.554049999999</v>
      </c>
      <c r="I87" s="6">
        <v>70</v>
      </c>
      <c r="J87" s="6">
        <v>160</v>
      </c>
      <c r="K87">
        <v>0.72844359638562595</v>
      </c>
      <c r="L87">
        <v>0.79513059919473272</v>
      </c>
      <c r="M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" s="8">
        <f>_xlfn.PERCENTRANK.INC($H:$H, insurance[[#This Row],[charges]])</f>
        <v>0.80900000000000005</v>
      </c>
      <c r="O87" s="6">
        <f>10 * _xlfn.FLOOR.MATH(202.3 - insurance[[#This Row],[age]] / 10)</f>
        <v>1970</v>
      </c>
    </row>
    <row r="88" spans="1:15" x14ac:dyDescent="0.25">
      <c r="A88" s="6">
        <v>87</v>
      </c>
      <c r="B88" s="6">
        <v>57</v>
      </c>
      <c r="C88" s="6" t="s">
        <v>10</v>
      </c>
      <c r="D88" s="6">
        <v>31.16</v>
      </c>
      <c r="E88" s="6">
        <v>0</v>
      </c>
      <c r="F88" s="6" t="s">
        <v>11</v>
      </c>
      <c r="G88" s="6" t="s">
        <v>16</v>
      </c>
      <c r="H88" s="7">
        <v>43578.939400000003</v>
      </c>
      <c r="I88" s="6">
        <v>64</v>
      </c>
      <c r="J88" s="6">
        <v>182</v>
      </c>
      <c r="K88">
        <v>0.30799501031078164</v>
      </c>
      <c r="L88">
        <v>0.70433455272779544</v>
      </c>
      <c r="M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" s="8">
        <f>_xlfn.PERCENTRANK.INC($H:$H, insurance[[#This Row],[charges]])</f>
        <v>0.96199999999999997</v>
      </c>
      <c r="O88" s="6">
        <f>10 * _xlfn.FLOOR.MATH(202.3 - insurance[[#This Row],[age]] / 10)</f>
        <v>1960</v>
      </c>
    </row>
    <row r="89" spans="1:15" x14ac:dyDescent="0.25">
      <c r="A89" s="6">
        <v>88</v>
      </c>
      <c r="B89" s="6">
        <v>56</v>
      </c>
      <c r="C89" s="6" t="s">
        <v>10</v>
      </c>
      <c r="D89" s="6">
        <v>27.2</v>
      </c>
      <c r="E89" s="6">
        <v>0</v>
      </c>
      <c r="F89" s="6" t="s">
        <v>14</v>
      </c>
      <c r="G89" s="6" t="s">
        <v>12</v>
      </c>
      <c r="H89" s="7">
        <v>11073.175999999999</v>
      </c>
      <c r="I89" s="6">
        <v>66</v>
      </c>
      <c r="J89" s="6">
        <v>169</v>
      </c>
      <c r="K89">
        <v>0.57314305965469359</v>
      </c>
      <c r="L89">
        <v>0.19950164398155251</v>
      </c>
      <c r="M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" s="8">
        <f>_xlfn.PERCENTRANK.INC($H:$H, insurance[[#This Row],[charges]])</f>
        <v>0.57999999999999996</v>
      </c>
      <c r="O89" s="6">
        <f>10 * _xlfn.FLOOR.MATH(202.3 - insurance[[#This Row],[age]] / 10)</f>
        <v>1960</v>
      </c>
    </row>
    <row r="90" spans="1:15" x14ac:dyDescent="0.25">
      <c r="A90" s="6">
        <v>89</v>
      </c>
      <c r="B90" s="6">
        <v>46</v>
      </c>
      <c r="C90" s="6" t="s">
        <v>10</v>
      </c>
      <c r="D90" s="6">
        <v>27.74</v>
      </c>
      <c r="E90" s="6">
        <v>0</v>
      </c>
      <c r="F90" s="6" t="s">
        <v>14</v>
      </c>
      <c r="G90" s="6" t="s">
        <v>16</v>
      </c>
      <c r="H90" s="7">
        <v>8026.6665999999996</v>
      </c>
      <c r="I90" s="6">
        <v>60</v>
      </c>
      <c r="J90" s="6">
        <v>142</v>
      </c>
      <c r="K90">
        <v>0.76909292804500695</v>
      </c>
      <c r="L90">
        <v>0.38278614561203222</v>
      </c>
      <c r="M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" s="8">
        <f>_xlfn.PERCENTRANK.INC($H:$H, insurance[[#This Row],[charges]])</f>
        <v>0.42699999999999999</v>
      </c>
      <c r="O90" s="6">
        <f>10 * _xlfn.FLOOR.MATH(202.3 - insurance[[#This Row],[age]] / 10)</f>
        <v>1970</v>
      </c>
    </row>
    <row r="91" spans="1:15" x14ac:dyDescent="0.25">
      <c r="A91" s="6">
        <v>90</v>
      </c>
      <c r="B91" s="6">
        <v>55</v>
      </c>
      <c r="C91" s="6" t="s">
        <v>10</v>
      </c>
      <c r="D91" s="6">
        <v>26.98</v>
      </c>
      <c r="E91" s="6">
        <v>0</v>
      </c>
      <c r="F91" s="6" t="s">
        <v>14</v>
      </c>
      <c r="G91" s="6" t="s">
        <v>16</v>
      </c>
      <c r="H91" s="7">
        <v>11082.5772</v>
      </c>
      <c r="I91" s="6">
        <v>70</v>
      </c>
      <c r="J91" s="6">
        <v>188</v>
      </c>
      <c r="K91">
        <v>2.8014238936833219E-2</v>
      </c>
      <c r="L91">
        <v>0.89344151592508025</v>
      </c>
      <c r="M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" s="8">
        <f>_xlfn.PERCENTRANK.INC($H:$H, insurance[[#This Row],[charges]])</f>
        <v>0.58099999999999996</v>
      </c>
      <c r="O91" s="6">
        <f>10 * _xlfn.FLOOR.MATH(202.3 - insurance[[#This Row],[age]] / 10)</f>
        <v>1960</v>
      </c>
    </row>
    <row r="92" spans="1:15" x14ac:dyDescent="0.25">
      <c r="A92" s="6">
        <v>91</v>
      </c>
      <c r="B92" s="6">
        <v>21</v>
      </c>
      <c r="C92" s="6" t="s">
        <v>10</v>
      </c>
      <c r="D92" s="6">
        <v>39.49</v>
      </c>
      <c r="E92" s="6">
        <v>0</v>
      </c>
      <c r="F92" s="6" t="s">
        <v>14</v>
      </c>
      <c r="G92" s="6" t="s">
        <v>15</v>
      </c>
      <c r="H92" s="7">
        <v>2026.9740999999999</v>
      </c>
      <c r="I92" s="6">
        <v>61</v>
      </c>
      <c r="J92" s="6">
        <v>209</v>
      </c>
      <c r="K92">
        <v>0.63318208215440719</v>
      </c>
      <c r="L92">
        <v>0.28000498436391585</v>
      </c>
      <c r="M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" s="8">
        <f>_xlfn.PERCENTRANK.INC($H:$H, insurance[[#This Row],[charges]])</f>
        <v>7.0999999999999994E-2</v>
      </c>
      <c r="O92" s="6">
        <f>10 * _xlfn.FLOOR.MATH(202.3 - insurance[[#This Row],[age]] / 10)</f>
        <v>2000</v>
      </c>
    </row>
    <row r="93" spans="1:15" x14ac:dyDescent="0.25">
      <c r="A93" s="6">
        <v>92</v>
      </c>
      <c r="B93" s="6">
        <v>53</v>
      </c>
      <c r="C93" s="6" t="s">
        <v>10</v>
      </c>
      <c r="D93" s="6">
        <v>24.795000000000002</v>
      </c>
      <c r="E93" s="6">
        <v>1</v>
      </c>
      <c r="F93" s="6" t="s">
        <v>14</v>
      </c>
      <c r="G93" s="6" t="s">
        <v>16</v>
      </c>
      <c r="H93" s="7">
        <v>10942.13205</v>
      </c>
      <c r="I93" s="6">
        <v>66</v>
      </c>
      <c r="J93" s="6">
        <v>154</v>
      </c>
      <c r="K93">
        <v>0.5001929111313973</v>
      </c>
      <c r="L93">
        <v>7.5816910283554764E-2</v>
      </c>
      <c r="M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3" s="8">
        <f>_xlfn.PERCENTRANK.INC($H:$H, insurance[[#This Row],[charges]])</f>
        <v>0.57199999999999995</v>
      </c>
      <c r="O93" s="6">
        <f>10 * _xlfn.FLOOR.MATH(202.3 - insurance[[#This Row],[age]] / 10)</f>
        <v>1970</v>
      </c>
    </row>
    <row r="94" spans="1:15" x14ac:dyDescent="0.25">
      <c r="A94" s="6">
        <v>93</v>
      </c>
      <c r="B94" s="6">
        <v>59</v>
      </c>
      <c r="C94" s="6" t="s">
        <v>13</v>
      </c>
      <c r="D94" s="6">
        <v>29.83</v>
      </c>
      <c r="E94" s="6">
        <v>3</v>
      </c>
      <c r="F94" s="6" t="s">
        <v>11</v>
      </c>
      <c r="G94" s="6" t="s">
        <v>17</v>
      </c>
      <c r="H94" s="7">
        <v>30184.936699999998</v>
      </c>
      <c r="I94" s="6">
        <v>69</v>
      </c>
      <c r="J94" s="6">
        <v>202</v>
      </c>
      <c r="K94">
        <v>0.58406355957689859</v>
      </c>
      <c r="L94">
        <v>0.32643356375695837</v>
      </c>
      <c r="M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" s="8">
        <f>_xlfn.PERCENTRANK.INC($H:$H, insurance[[#This Row],[charges]])</f>
        <v>0.88100000000000001</v>
      </c>
      <c r="O94" s="6">
        <f>10 * _xlfn.FLOOR.MATH(202.3 - insurance[[#This Row],[age]] / 10)</f>
        <v>1960</v>
      </c>
    </row>
    <row r="95" spans="1:15" x14ac:dyDescent="0.25">
      <c r="A95" s="6">
        <v>94</v>
      </c>
      <c r="B95" s="6">
        <v>35</v>
      </c>
      <c r="C95" s="6" t="s">
        <v>13</v>
      </c>
      <c r="D95" s="6">
        <v>34.770000000000003</v>
      </c>
      <c r="E95" s="6">
        <v>2</v>
      </c>
      <c r="F95" s="6" t="s">
        <v>14</v>
      </c>
      <c r="G95" s="6" t="s">
        <v>16</v>
      </c>
      <c r="H95" s="7">
        <v>5729.0052999999998</v>
      </c>
      <c r="I95" s="6">
        <v>71</v>
      </c>
      <c r="J95" s="6">
        <v>249</v>
      </c>
      <c r="K95">
        <v>0.11801835527551284</v>
      </c>
      <c r="L95">
        <v>0.35194315172356699</v>
      </c>
      <c r="M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" s="8">
        <f>_xlfn.PERCENTRANK.INC($H:$H, insurance[[#This Row],[charges]])</f>
        <v>0.308</v>
      </c>
      <c r="O95" s="6">
        <f>10 * _xlfn.FLOOR.MATH(202.3 - insurance[[#This Row],[age]] / 10)</f>
        <v>1980</v>
      </c>
    </row>
    <row r="96" spans="1:15" x14ac:dyDescent="0.25">
      <c r="A96" s="6">
        <v>95</v>
      </c>
      <c r="B96" s="6">
        <v>64</v>
      </c>
      <c r="C96" s="6" t="s">
        <v>10</v>
      </c>
      <c r="D96" s="6">
        <v>31.3</v>
      </c>
      <c r="E96" s="6">
        <v>2</v>
      </c>
      <c r="F96" s="6" t="s">
        <v>11</v>
      </c>
      <c r="G96" s="6" t="s">
        <v>12</v>
      </c>
      <c r="H96" s="7">
        <v>47291.055</v>
      </c>
      <c r="I96" s="6">
        <v>66</v>
      </c>
      <c r="J96" s="6">
        <v>194</v>
      </c>
      <c r="K96">
        <v>0.7498477030311933</v>
      </c>
      <c r="L96">
        <v>0.76541370980693668</v>
      </c>
      <c r="M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" s="8">
        <f>_xlfn.PERCENTRANK.INC($H:$H, insurance[[#This Row],[charges]])</f>
        <v>0.98299999999999998</v>
      </c>
      <c r="O96" s="6">
        <f>10 * _xlfn.FLOOR.MATH(202.3 - insurance[[#This Row],[age]] / 10)</f>
        <v>1950</v>
      </c>
    </row>
    <row r="97" spans="1:15" x14ac:dyDescent="0.25">
      <c r="A97" s="6">
        <v>96</v>
      </c>
      <c r="B97" s="6">
        <v>28</v>
      </c>
      <c r="C97" s="6" t="s">
        <v>10</v>
      </c>
      <c r="D97" s="6">
        <v>37.619999999999997</v>
      </c>
      <c r="E97" s="6">
        <v>1</v>
      </c>
      <c r="F97" s="6" t="s">
        <v>14</v>
      </c>
      <c r="G97" s="6" t="s">
        <v>15</v>
      </c>
      <c r="H97" s="7">
        <v>3766.8838000000001</v>
      </c>
      <c r="I97" s="6">
        <v>65</v>
      </c>
      <c r="J97" s="6">
        <v>226</v>
      </c>
      <c r="K97">
        <v>0.61974249110545143</v>
      </c>
      <c r="L97">
        <v>0.51997949765994189</v>
      </c>
      <c r="M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" s="8">
        <f>_xlfn.PERCENTRANK.INC($H:$H, insurance[[#This Row],[charges]])</f>
        <v>0.187</v>
      </c>
      <c r="O97" s="6">
        <f>10 * _xlfn.FLOOR.MATH(202.3 - insurance[[#This Row],[age]] / 10)</f>
        <v>1990</v>
      </c>
    </row>
    <row r="98" spans="1:15" x14ac:dyDescent="0.25">
      <c r="A98" s="6">
        <v>97</v>
      </c>
      <c r="B98" s="6">
        <v>54</v>
      </c>
      <c r="C98" s="6" t="s">
        <v>10</v>
      </c>
      <c r="D98" s="6">
        <v>30.8</v>
      </c>
      <c r="E98" s="6">
        <v>3</v>
      </c>
      <c r="F98" s="6" t="s">
        <v>14</v>
      </c>
      <c r="G98" s="6" t="s">
        <v>12</v>
      </c>
      <c r="H98" s="7">
        <v>12105.32</v>
      </c>
      <c r="I98" s="6">
        <v>59</v>
      </c>
      <c r="J98" s="6">
        <v>153</v>
      </c>
      <c r="K98">
        <v>0.7551467287145307</v>
      </c>
      <c r="L98">
        <v>0.79711448205500579</v>
      </c>
      <c r="M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" s="8">
        <f>_xlfn.PERCENTRANK.INC($H:$H, insurance[[#This Row],[charges]])</f>
        <v>0.63600000000000001</v>
      </c>
      <c r="O98" s="6">
        <f>10 * _xlfn.FLOOR.MATH(202.3 - insurance[[#This Row],[age]] / 10)</f>
        <v>1960</v>
      </c>
    </row>
    <row r="99" spans="1:15" x14ac:dyDescent="0.25">
      <c r="A99" s="6">
        <v>98</v>
      </c>
      <c r="B99" s="6">
        <v>55</v>
      </c>
      <c r="C99" s="6" t="s">
        <v>13</v>
      </c>
      <c r="D99" s="6">
        <v>38.28</v>
      </c>
      <c r="E99" s="6">
        <v>0</v>
      </c>
      <c r="F99" s="6" t="s">
        <v>14</v>
      </c>
      <c r="G99" s="6" t="s">
        <v>15</v>
      </c>
      <c r="H99" s="7">
        <v>10226.2842</v>
      </c>
      <c r="I99" s="6">
        <v>71</v>
      </c>
      <c r="J99" s="6">
        <v>274</v>
      </c>
      <c r="K99">
        <v>0.84363660255616368</v>
      </c>
      <c r="L99">
        <v>0.70619718344239391</v>
      </c>
      <c r="M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" s="8">
        <f>_xlfn.PERCENTRANK.INC($H:$H, insurance[[#This Row],[charges]])</f>
        <v>0.54200000000000004</v>
      </c>
      <c r="O99" s="6">
        <f>10 * _xlfn.FLOOR.MATH(202.3 - insurance[[#This Row],[age]] / 10)</f>
        <v>1960</v>
      </c>
    </row>
    <row r="100" spans="1:15" x14ac:dyDescent="0.25">
      <c r="A100" s="6">
        <v>99</v>
      </c>
      <c r="B100" s="6">
        <v>56</v>
      </c>
      <c r="C100" s="6" t="s">
        <v>13</v>
      </c>
      <c r="D100" s="6">
        <v>19.95</v>
      </c>
      <c r="E100" s="6">
        <v>0</v>
      </c>
      <c r="F100" s="6" t="s">
        <v>11</v>
      </c>
      <c r="G100" s="6" t="s">
        <v>17</v>
      </c>
      <c r="H100" s="7">
        <v>22412.648499999999</v>
      </c>
      <c r="I100" s="6">
        <v>74</v>
      </c>
      <c r="J100" s="6">
        <v>155</v>
      </c>
      <c r="K100">
        <v>0.96299580948566821</v>
      </c>
      <c r="L100">
        <v>0.16031898332774591</v>
      </c>
      <c r="M1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" s="8">
        <f>_xlfn.PERCENTRANK.INC($H:$H, insurance[[#This Row],[charges]])</f>
        <v>0.82499999999999996</v>
      </c>
      <c r="O100" s="6">
        <f>10 * _xlfn.FLOOR.MATH(202.3 - insurance[[#This Row],[age]] / 10)</f>
        <v>1960</v>
      </c>
    </row>
    <row r="101" spans="1:15" x14ac:dyDescent="0.25">
      <c r="A101" s="6">
        <v>100</v>
      </c>
      <c r="B101" s="6">
        <v>38</v>
      </c>
      <c r="C101" s="6" t="s">
        <v>13</v>
      </c>
      <c r="D101" s="6">
        <v>19.3</v>
      </c>
      <c r="E101" s="6">
        <v>0</v>
      </c>
      <c r="F101" s="6" t="s">
        <v>11</v>
      </c>
      <c r="G101" s="6" t="s">
        <v>12</v>
      </c>
      <c r="H101" s="7">
        <v>15820.699000000001</v>
      </c>
      <c r="I101" s="6">
        <v>68</v>
      </c>
      <c r="J101" s="6">
        <v>127</v>
      </c>
      <c r="K101">
        <v>0.1913610027131443</v>
      </c>
      <c r="L101">
        <v>0.70126388208068158</v>
      </c>
      <c r="M1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" s="8">
        <f>_xlfn.PERCENTRANK.INC($H:$H, insurance[[#This Row],[charges]])</f>
        <v>0.74</v>
      </c>
      <c r="O101" s="6">
        <f>10 * _xlfn.FLOOR.MATH(202.3 - insurance[[#This Row],[age]] / 10)</f>
        <v>1980</v>
      </c>
    </row>
    <row r="102" spans="1:15" x14ac:dyDescent="0.25">
      <c r="A102" s="6">
        <v>101</v>
      </c>
      <c r="B102" s="6">
        <v>41</v>
      </c>
      <c r="C102" s="6" t="s">
        <v>10</v>
      </c>
      <c r="D102" s="6">
        <v>31.6</v>
      </c>
      <c r="E102" s="6">
        <v>0</v>
      </c>
      <c r="F102" s="6" t="s">
        <v>14</v>
      </c>
      <c r="G102" s="6" t="s">
        <v>12</v>
      </c>
      <c r="H102" s="7">
        <v>6186.1270000000004</v>
      </c>
      <c r="I102" s="6">
        <v>64</v>
      </c>
      <c r="J102" s="6">
        <v>184</v>
      </c>
      <c r="K102">
        <v>0.22388637448842003</v>
      </c>
      <c r="L102">
        <v>9.7414758567425777E-2</v>
      </c>
      <c r="M1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" s="8">
        <f>_xlfn.PERCENTRANK.INC($H:$H, insurance[[#This Row],[charges]])</f>
        <v>0.32900000000000001</v>
      </c>
      <c r="O102" s="6">
        <f>10 * _xlfn.FLOOR.MATH(202.3 - insurance[[#This Row],[age]] / 10)</f>
        <v>1980</v>
      </c>
    </row>
    <row r="103" spans="1:15" x14ac:dyDescent="0.25">
      <c r="A103" s="6">
        <v>102</v>
      </c>
      <c r="B103" s="6">
        <v>30</v>
      </c>
      <c r="C103" s="6" t="s">
        <v>13</v>
      </c>
      <c r="D103" s="6">
        <v>25.46</v>
      </c>
      <c r="E103" s="6">
        <v>0</v>
      </c>
      <c r="F103" s="6" t="s">
        <v>14</v>
      </c>
      <c r="G103" s="6" t="s">
        <v>17</v>
      </c>
      <c r="H103" s="7">
        <v>3645.0893999999998</v>
      </c>
      <c r="I103" s="6">
        <v>72</v>
      </c>
      <c r="J103" s="6">
        <v>188</v>
      </c>
      <c r="K103">
        <v>0.12833880080298465</v>
      </c>
      <c r="L103">
        <v>0.85789999219491142</v>
      </c>
      <c r="M1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3" s="8">
        <f>_xlfn.PERCENTRANK.INC($H:$H, insurance[[#This Row],[charges]])</f>
        <v>0.18099999999999999</v>
      </c>
      <c r="O103" s="6">
        <f>10 * _xlfn.FLOOR.MATH(202.3 - insurance[[#This Row],[age]] / 10)</f>
        <v>1990</v>
      </c>
    </row>
    <row r="104" spans="1:15" x14ac:dyDescent="0.25">
      <c r="A104" s="6">
        <v>103</v>
      </c>
      <c r="B104" s="6">
        <v>18</v>
      </c>
      <c r="C104" s="6" t="s">
        <v>10</v>
      </c>
      <c r="D104" s="6">
        <v>30.114999999999998</v>
      </c>
      <c r="E104" s="6">
        <v>0</v>
      </c>
      <c r="F104" s="6" t="s">
        <v>14</v>
      </c>
      <c r="G104" s="6" t="s">
        <v>17</v>
      </c>
      <c r="H104" s="7">
        <v>21344.846699999998</v>
      </c>
      <c r="I104" s="6">
        <v>64</v>
      </c>
      <c r="J104" s="6">
        <v>175</v>
      </c>
      <c r="K104">
        <v>0.23027429414460171</v>
      </c>
      <c r="L104">
        <v>0.70080699105784627</v>
      </c>
      <c r="M1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" s="8">
        <f>_xlfn.PERCENTRANK.INC($H:$H, insurance[[#This Row],[charges]])</f>
        <v>0.81299999999999994</v>
      </c>
      <c r="O104" s="6">
        <f>10 * _xlfn.FLOOR.MATH(202.3 - insurance[[#This Row],[age]] / 10)</f>
        <v>2000</v>
      </c>
    </row>
    <row r="105" spans="1:15" x14ac:dyDescent="0.25">
      <c r="A105" s="6">
        <v>104</v>
      </c>
      <c r="B105" s="6">
        <v>61</v>
      </c>
      <c r="C105" s="6" t="s">
        <v>10</v>
      </c>
      <c r="D105" s="6">
        <v>29.92</v>
      </c>
      <c r="E105" s="6">
        <v>3</v>
      </c>
      <c r="F105" s="6" t="s">
        <v>11</v>
      </c>
      <c r="G105" s="6" t="s">
        <v>15</v>
      </c>
      <c r="H105" s="7">
        <v>30942.191800000001</v>
      </c>
      <c r="I105" s="6">
        <v>60</v>
      </c>
      <c r="J105" s="6">
        <v>153</v>
      </c>
      <c r="K105">
        <v>0.61045698756839006</v>
      </c>
      <c r="L105">
        <v>0.42235137355623364</v>
      </c>
      <c r="M1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" s="8">
        <f>_xlfn.PERCENTRANK.INC($H:$H, insurance[[#This Row],[charges]])</f>
        <v>0.88300000000000001</v>
      </c>
      <c r="O105" s="6">
        <f>10 * _xlfn.FLOOR.MATH(202.3 - insurance[[#This Row],[age]] / 10)</f>
        <v>1960</v>
      </c>
    </row>
    <row r="106" spans="1:15" x14ac:dyDescent="0.25">
      <c r="A106" s="6">
        <v>105</v>
      </c>
      <c r="B106" s="6">
        <v>34</v>
      </c>
      <c r="C106" s="6" t="s">
        <v>10</v>
      </c>
      <c r="D106" s="6">
        <v>27.5</v>
      </c>
      <c r="E106" s="6">
        <v>1</v>
      </c>
      <c r="F106" s="6" t="s">
        <v>14</v>
      </c>
      <c r="G106" s="6" t="s">
        <v>12</v>
      </c>
      <c r="H106" s="7">
        <v>5003.8530000000001</v>
      </c>
      <c r="I106" s="6">
        <v>63</v>
      </c>
      <c r="J106" s="6">
        <v>155</v>
      </c>
      <c r="K106">
        <v>0.59037801790534428</v>
      </c>
      <c r="L106">
        <v>0.60729283076119278</v>
      </c>
      <c r="M1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" s="8">
        <f>_xlfn.PERCENTRANK.INC($H:$H, insurance[[#This Row],[charges]])</f>
        <v>0.26900000000000002</v>
      </c>
      <c r="O106" s="6">
        <f>10 * _xlfn.FLOOR.MATH(202.3 - insurance[[#This Row],[age]] / 10)</f>
        <v>1980</v>
      </c>
    </row>
    <row r="107" spans="1:15" x14ac:dyDescent="0.25">
      <c r="A107" s="6">
        <v>106</v>
      </c>
      <c r="B107" s="6">
        <v>20</v>
      </c>
      <c r="C107" s="6" t="s">
        <v>13</v>
      </c>
      <c r="D107" s="6">
        <v>28.024999999999999</v>
      </c>
      <c r="E107" s="6">
        <v>1</v>
      </c>
      <c r="F107" s="6" t="s">
        <v>11</v>
      </c>
      <c r="G107" s="6" t="s">
        <v>16</v>
      </c>
      <c r="H107" s="7">
        <v>17560.37975</v>
      </c>
      <c r="I107" s="6">
        <v>70</v>
      </c>
      <c r="J107" s="6">
        <v>195</v>
      </c>
      <c r="K107">
        <v>0.37410253536612847</v>
      </c>
      <c r="L107">
        <v>0.60795557434109759</v>
      </c>
      <c r="M1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" s="8">
        <f>_xlfn.PERCENTRANK.INC($H:$H, insurance[[#This Row],[charges]])</f>
        <v>0.76</v>
      </c>
      <c r="O107" s="6">
        <f>10 * _xlfn.FLOOR.MATH(202.3 - insurance[[#This Row],[age]] / 10)</f>
        <v>2000</v>
      </c>
    </row>
    <row r="108" spans="1:15" x14ac:dyDescent="0.25">
      <c r="A108" s="6">
        <v>107</v>
      </c>
      <c r="B108" s="6">
        <v>19</v>
      </c>
      <c r="C108" s="6" t="s">
        <v>10</v>
      </c>
      <c r="D108" s="6">
        <v>28.4</v>
      </c>
      <c r="E108" s="6">
        <v>1</v>
      </c>
      <c r="F108" s="6" t="s">
        <v>14</v>
      </c>
      <c r="G108" s="6" t="s">
        <v>12</v>
      </c>
      <c r="H108" s="7">
        <v>2331.5189999999998</v>
      </c>
      <c r="I108" s="6">
        <v>63</v>
      </c>
      <c r="J108" s="6">
        <v>160</v>
      </c>
      <c r="K108">
        <v>0.45576107802603444</v>
      </c>
      <c r="L108">
        <v>0.80552484458569662</v>
      </c>
      <c r="M1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" s="8">
        <f>_xlfn.PERCENTRANK.INC($H:$H, insurance[[#This Row],[charges]])</f>
        <v>9.9000000000000005E-2</v>
      </c>
      <c r="O108" s="6">
        <f>10 * _xlfn.FLOOR.MATH(202.3 - insurance[[#This Row],[age]] / 10)</f>
        <v>2000</v>
      </c>
    </row>
    <row r="109" spans="1:15" x14ac:dyDescent="0.25">
      <c r="A109" s="6">
        <v>108</v>
      </c>
      <c r="B109" s="6">
        <v>26</v>
      </c>
      <c r="C109" s="6" t="s">
        <v>13</v>
      </c>
      <c r="D109" s="6">
        <v>30.875</v>
      </c>
      <c r="E109" s="6">
        <v>2</v>
      </c>
      <c r="F109" s="6" t="s">
        <v>14</v>
      </c>
      <c r="G109" s="6" t="s">
        <v>16</v>
      </c>
      <c r="H109" s="7">
        <v>3877.3042500000001</v>
      </c>
      <c r="I109" s="6">
        <v>72</v>
      </c>
      <c r="J109" s="6">
        <v>228</v>
      </c>
      <c r="K109">
        <v>0.46544862979345425</v>
      </c>
      <c r="L109">
        <v>0.97230642939559486</v>
      </c>
      <c r="M1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" s="8">
        <f>_xlfn.PERCENTRANK.INC($H:$H, insurance[[#This Row],[charges]])</f>
        <v>0.192</v>
      </c>
      <c r="O109" s="6">
        <f>10 * _xlfn.FLOOR.MATH(202.3 - insurance[[#This Row],[age]] / 10)</f>
        <v>1990</v>
      </c>
    </row>
    <row r="110" spans="1:15" x14ac:dyDescent="0.25">
      <c r="A110" s="6">
        <v>109</v>
      </c>
      <c r="B110" s="6">
        <v>29</v>
      </c>
      <c r="C110" s="6" t="s">
        <v>13</v>
      </c>
      <c r="D110" s="6">
        <v>27.94</v>
      </c>
      <c r="E110" s="6">
        <v>0</v>
      </c>
      <c r="F110" s="6" t="s">
        <v>14</v>
      </c>
      <c r="G110" s="6" t="s">
        <v>15</v>
      </c>
      <c r="H110" s="7">
        <v>2867.1196</v>
      </c>
      <c r="I110" s="6">
        <v>71</v>
      </c>
      <c r="J110" s="6">
        <v>200</v>
      </c>
      <c r="K110">
        <v>0.34412135618930745</v>
      </c>
      <c r="L110">
        <v>0.82480644845627549</v>
      </c>
      <c r="M1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" s="8">
        <f>_xlfn.PERCENTRANK.INC($H:$H, insurance[[#This Row],[charges]])</f>
        <v>0.13600000000000001</v>
      </c>
      <c r="O110" s="6">
        <f>10 * _xlfn.FLOOR.MATH(202.3 - insurance[[#This Row],[age]] / 10)</f>
        <v>1990</v>
      </c>
    </row>
    <row r="111" spans="1:15" x14ac:dyDescent="0.25">
      <c r="A111" s="6">
        <v>110</v>
      </c>
      <c r="B111" s="6">
        <v>63</v>
      </c>
      <c r="C111" s="6" t="s">
        <v>13</v>
      </c>
      <c r="D111" s="6">
        <v>35.090000000000003</v>
      </c>
      <c r="E111" s="6">
        <v>0</v>
      </c>
      <c r="F111" s="6" t="s">
        <v>11</v>
      </c>
      <c r="G111" s="6" t="s">
        <v>15</v>
      </c>
      <c r="H111" s="7">
        <v>47055.532099999997</v>
      </c>
      <c r="I111" s="6">
        <v>69</v>
      </c>
      <c r="J111" s="6">
        <v>238</v>
      </c>
      <c r="K111">
        <v>0.17416245591554905</v>
      </c>
      <c r="L111">
        <v>0.3644780928103617</v>
      </c>
      <c r="M1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" s="8">
        <f>_xlfn.PERCENTRANK.INC($H:$H, insurance[[#This Row],[charges]])</f>
        <v>0.98199999999999998</v>
      </c>
      <c r="O111" s="6">
        <f>10 * _xlfn.FLOOR.MATH(202.3 - insurance[[#This Row],[age]] / 10)</f>
        <v>1960</v>
      </c>
    </row>
    <row r="112" spans="1:15" x14ac:dyDescent="0.25">
      <c r="A112" s="6">
        <v>111</v>
      </c>
      <c r="B112" s="6">
        <v>54</v>
      </c>
      <c r="C112" s="6" t="s">
        <v>13</v>
      </c>
      <c r="D112" s="6">
        <v>33.630000000000003</v>
      </c>
      <c r="E112" s="6">
        <v>1</v>
      </c>
      <c r="F112" s="6" t="s">
        <v>14</v>
      </c>
      <c r="G112" s="6" t="s">
        <v>16</v>
      </c>
      <c r="H112" s="7">
        <v>10825.253699999999</v>
      </c>
      <c r="I112" s="6">
        <v>70</v>
      </c>
      <c r="J112" s="6">
        <v>234</v>
      </c>
      <c r="K112">
        <v>0.88899127481923967</v>
      </c>
      <c r="L112">
        <v>0.24662650294910488</v>
      </c>
      <c r="M1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" s="8">
        <f>_xlfn.PERCENTRANK.INC($H:$H, insurance[[#This Row],[charges]])</f>
        <v>0.56899999999999995</v>
      </c>
      <c r="O112" s="6">
        <f>10 * _xlfn.FLOOR.MATH(202.3 - insurance[[#This Row],[age]] / 10)</f>
        <v>1960</v>
      </c>
    </row>
    <row r="113" spans="1:15" x14ac:dyDescent="0.25">
      <c r="A113" s="6">
        <v>112</v>
      </c>
      <c r="B113" s="6">
        <v>55</v>
      </c>
      <c r="C113" s="6" t="s">
        <v>10</v>
      </c>
      <c r="D113" s="6">
        <v>29.7</v>
      </c>
      <c r="E113" s="6">
        <v>2</v>
      </c>
      <c r="F113" s="6" t="s">
        <v>14</v>
      </c>
      <c r="G113" s="6" t="s">
        <v>12</v>
      </c>
      <c r="H113" s="7">
        <v>11881.358</v>
      </c>
      <c r="I113" s="6">
        <v>62</v>
      </c>
      <c r="J113" s="6">
        <v>162</v>
      </c>
      <c r="K113">
        <v>0.38775139599468156</v>
      </c>
      <c r="L113">
        <v>0.41162944557686776</v>
      </c>
      <c r="M1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" s="8">
        <f>_xlfn.PERCENTRANK.INC($H:$H, insurance[[#This Row],[charges]])</f>
        <v>0.626</v>
      </c>
      <c r="O113" s="6">
        <f>10 * _xlfn.FLOOR.MATH(202.3 - insurance[[#This Row],[age]] / 10)</f>
        <v>1960</v>
      </c>
    </row>
    <row r="114" spans="1:15" x14ac:dyDescent="0.25">
      <c r="A114" s="6">
        <v>113</v>
      </c>
      <c r="B114" s="6">
        <v>37</v>
      </c>
      <c r="C114" s="6" t="s">
        <v>13</v>
      </c>
      <c r="D114" s="6">
        <v>30.8</v>
      </c>
      <c r="E114" s="6">
        <v>0</v>
      </c>
      <c r="F114" s="6" t="s">
        <v>14</v>
      </c>
      <c r="G114" s="6" t="s">
        <v>12</v>
      </c>
      <c r="H114" s="7">
        <v>4646.759</v>
      </c>
      <c r="I114" s="6">
        <v>70</v>
      </c>
      <c r="J114" s="6">
        <v>215</v>
      </c>
      <c r="K114">
        <v>0.4607455886251971</v>
      </c>
      <c r="L114">
        <v>0.56982974688048926</v>
      </c>
      <c r="M1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" s="8">
        <f>_xlfn.PERCENTRANK.INC($H:$H, insurance[[#This Row],[charges]])</f>
        <v>0.24199999999999999</v>
      </c>
      <c r="O114" s="6">
        <f>10 * _xlfn.FLOOR.MATH(202.3 - insurance[[#This Row],[age]] / 10)</f>
        <v>1980</v>
      </c>
    </row>
    <row r="115" spans="1:15" x14ac:dyDescent="0.25">
      <c r="A115" s="6">
        <v>114</v>
      </c>
      <c r="B115" s="6">
        <v>21</v>
      </c>
      <c r="C115" s="6" t="s">
        <v>10</v>
      </c>
      <c r="D115" s="6">
        <v>35.72</v>
      </c>
      <c r="E115" s="6">
        <v>0</v>
      </c>
      <c r="F115" s="6" t="s">
        <v>14</v>
      </c>
      <c r="G115" s="6" t="s">
        <v>16</v>
      </c>
      <c r="H115" s="7">
        <v>2404.7338</v>
      </c>
      <c r="I115" s="6">
        <v>59</v>
      </c>
      <c r="J115" s="6">
        <v>177</v>
      </c>
      <c r="K115">
        <v>0.30296699809979971</v>
      </c>
      <c r="L115">
        <v>0.50124479946738332</v>
      </c>
      <c r="M1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" s="8">
        <f>_xlfn.PERCENTRANK.INC($H:$H, insurance[[#This Row],[charges]])</f>
        <v>0.10299999999999999</v>
      </c>
      <c r="O115" s="6">
        <f>10 * _xlfn.FLOOR.MATH(202.3 - insurance[[#This Row],[age]] / 10)</f>
        <v>2000</v>
      </c>
    </row>
    <row r="116" spans="1:15" x14ac:dyDescent="0.25">
      <c r="A116" s="6">
        <v>115</v>
      </c>
      <c r="B116" s="6">
        <v>52</v>
      </c>
      <c r="C116" s="6" t="s">
        <v>13</v>
      </c>
      <c r="D116" s="6">
        <v>32.204999999999998</v>
      </c>
      <c r="E116" s="6">
        <v>3</v>
      </c>
      <c r="F116" s="6" t="s">
        <v>14</v>
      </c>
      <c r="G116" s="6" t="s">
        <v>17</v>
      </c>
      <c r="H116" s="7">
        <v>11488.31695</v>
      </c>
      <c r="I116" s="6">
        <v>75</v>
      </c>
      <c r="J116" s="6">
        <v>258</v>
      </c>
      <c r="K116">
        <v>0.69053579293682044</v>
      </c>
      <c r="L116">
        <v>0.43715081198008304</v>
      </c>
      <c r="M1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" s="8">
        <f>_xlfn.PERCENTRANK.INC($H:$H, insurance[[#This Row],[charges]])</f>
        <v>0.60399999999999998</v>
      </c>
      <c r="O116" s="6">
        <f>10 * _xlfn.FLOOR.MATH(202.3 - insurance[[#This Row],[age]] / 10)</f>
        <v>1970</v>
      </c>
    </row>
    <row r="117" spans="1:15" x14ac:dyDescent="0.25">
      <c r="A117" s="6">
        <v>116</v>
      </c>
      <c r="B117" s="6">
        <v>60</v>
      </c>
      <c r="C117" s="6" t="s">
        <v>13</v>
      </c>
      <c r="D117" s="6">
        <v>28.594999999999999</v>
      </c>
      <c r="E117" s="6">
        <v>0</v>
      </c>
      <c r="F117" s="6" t="s">
        <v>14</v>
      </c>
      <c r="G117" s="6" t="s">
        <v>17</v>
      </c>
      <c r="H117" s="7">
        <v>30259.995559999999</v>
      </c>
      <c r="I117" s="6">
        <v>67</v>
      </c>
      <c r="J117" s="6">
        <v>183</v>
      </c>
      <c r="K117">
        <v>0.76513308461994545</v>
      </c>
      <c r="L117">
        <v>0.78637062189465878</v>
      </c>
      <c r="M1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" s="8">
        <f>_xlfn.PERCENTRANK.INC($H:$H, insurance[[#This Row],[charges]])</f>
        <v>0.88100000000000001</v>
      </c>
      <c r="O117" s="6">
        <f>10 * _xlfn.FLOOR.MATH(202.3 - insurance[[#This Row],[age]] / 10)</f>
        <v>1960</v>
      </c>
    </row>
    <row r="118" spans="1:15" x14ac:dyDescent="0.25">
      <c r="A118" s="6">
        <v>117</v>
      </c>
      <c r="B118" s="6">
        <v>58</v>
      </c>
      <c r="C118" s="6" t="s">
        <v>13</v>
      </c>
      <c r="D118" s="6">
        <v>49.06</v>
      </c>
      <c r="E118" s="6">
        <v>0</v>
      </c>
      <c r="F118" s="6" t="s">
        <v>14</v>
      </c>
      <c r="G118" s="6" t="s">
        <v>15</v>
      </c>
      <c r="H118" s="7">
        <v>11381.3254</v>
      </c>
      <c r="I118" s="6">
        <v>66</v>
      </c>
      <c r="J118" s="6">
        <v>304</v>
      </c>
      <c r="K118">
        <v>0.96232983468208921</v>
      </c>
      <c r="L118">
        <v>5.3735315824735591E-2</v>
      </c>
      <c r="M1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" s="8">
        <f>_xlfn.PERCENTRANK.INC($H:$H, insurance[[#This Row],[charges]])</f>
        <v>0.59799999999999998</v>
      </c>
      <c r="O118" s="6">
        <f>10 * _xlfn.FLOOR.MATH(202.3 - insurance[[#This Row],[age]] / 10)</f>
        <v>1960</v>
      </c>
    </row>
    <row r="119" spans="1:15" x14ac:dyDescent="0.25">
      <c r="A119" s="6">
        <v>118</v>
      </c>
      <c r="B119" s="6">
        <v>29</v>
      </c>
      <c r="C119" s="6" t="s">
        <v>10</v>
      </c>
      <c r="D119" s="6">
        <v>27.94</v>
      </c>
      <c r="E119" s="6">
        <v>1</v>
      </c>
      <c r="F119" s="6" t="s">
        <v>11</v>
      </c>
      <c r="G119" s="6" t="s">
        <v>15</v>
      </c>
      <c r="H119" s="7">
        <v>19107.779600000002</v>
      </c>
      <c r="I119" s="6">
        <v>65</v>
      </c>
      <c r="J119" s="6">
        <v>168</v>
      </c>
      <c r="K119">
        <v>0.52611735441075513</v>
      </c>
      <c r="L119">
        <v>5.2189197881235369E-2</v>
      </c>
      <c r="M1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" s="8">
        <f>_xlfn.PERCENTRANK.INC($H:$H, insurance[[#This Row],[charges]])</f>
        <v>0.78200000000000003</v>
      </c>
      <c r="O119" s="6">
        <f>10 * _xlfn.FLOOR.MATH(202.3 - insurance[[#This Row],[age]] / 10)</f>
        <v>1990</v>
      </c>
    </row>
    <row r="120" spans="1:15" x14ac:dyDescent="0.25">
      <c r="A120" s="6">
        <v>119</v>
      </c>
      <c r="B120" s="6">
        <v>49</v>
      </c>
      <c r="C120" s="6" t="s">
        <v>10</v>
      </c>
      <c r="D120" s="6">
        <v>27.17</v>
      </c>
      <c r="E120" s="6">
        <v>0</v>
      </c>
      <c r="F120" s="6" t="s">
        <v>14</v>
      </c>
      <c r="G120" s="6" t="s">
        <v>15</v>
      </c>
      <c r="H120" s="7">
        <v>8601.3292999999994</v>
      </c>
      <c r="I120" s="6">
        <v>61</v>
      </c>
      <c r="J120" s="6">
        <v>144</v>
      </c>
      <c r="K120">
        <v>0.44323239030466993</v>
      </c>
      <c r="L120">
        <v>0.56738256503240325</v>
      </c>
      <c r="M1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" s="8">
        <f>_xlfn.PERCENTRANK.INC($H:$H, insurance[[#This Row],[charges]])</f>
        <v>0.46200000000000002</v>
      </c>
      <c r="O120" s="6">
        <f>10 * _xlfn.FLOOR.MATH(202.3 - insurance[[#This Row],[age]] / 10)</f>
        <v>1970</v>
      </c>
    </row>
    <row r="121" spans="1:15" x14ac:dyDescent="0.25">
      <c r="A121" s="6">
        <v>120</v>
      </c>
      <c r="B121" s="6">
        <v>37</v>
      </c>
      <c r="C121" s="6" t="s">
        <v>10</v>
      </c>
      <c r="D121" s="6">
        <v>23.37</v>
      </c>
      <c r="E121" s="6">
        <v>2</v>
      </c>
      <c r="F121" s="6" t="s">
        <v>14</v>
      </c>
      <c r="G121" s="6" t="s">
        <v>16</v>
      </c>
      <c r="H121" s="7">
        <v>6686.4313000000002</v>
      </c>
      <c r="I121" s="6">
        <v>68</v>
      </c>
      <c r="J121" s="6">
        <v>154</v>
      </c>
      <c r="K121">
        <v>0.84074907928740095</v>
      </c>
      <c r="L121">
        <v>0.39181066508954887</v>
      </c>
      <c r="M1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1" s="8">
        <f>_xlfn.PERCENTRANK.INC($H:$H, insurance[[#This Row],[charges]])</f>
        <v>0.36</v>
      </c>
      <c r="O121" s="6">
        <f>10 * _xlfn.FLOOR.MATH(202.3 - insurance[[#This Row],[age]] / 10)</f>
        <v>1980</v>
      </c>
    </row>
    <row r="122" spans="1:15" x14ac:dyDescent="0.25">
      <c r="A122" s="6">
        <v>121</v>
      </c>
      <c r="B122" s="6">
        <v>44</v>
      </c>
      <c r="C122" s="6" t="s">
        <v>13</v>
      </c>
      <c r="D122" s="6">
        <v>37.1</v>
      </c>
      <c r="E122" s="6">
        <v>2</v>
      </c>
      <c r="F122" s="6" t="s">
        <v>14</v>
      </c>
      <c r="G122" s="6" t="s">
        <v>12</v>
      </c>
      <c r="H122" s="7">
        <v>7740.3370000000004</v>
      </c>
      <c r="I122" s="6">
        <v>68</v>
      </c>
      <c r="J122" s="6">
        <v>244</v>
      </c>
      <c r="K122">
        <v>0.68999175480100872</v>
      </c>
      <c r="L122">
        <v>0.64217365190487996</v>
      </c>
      <c r="M1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" s="8">
        <f>_xlfn.PERCENTRANK.INC($H:$H, insurance[[#This Row],[charges]])</f>
        <v>0.41899999999999998</v>
      </c>
      <c r="O122" s="6">
        <f>10 * _xlfn.FLOOR.MATH(202.3 - insurance[[#This Row],[age]] / 10)</f>
        <v>1970</v>
      </c>
    </row>
    <row r="123" spans="1:15" x14ac:dyDescent="0.25">
      <c r="A123" s="6">
        <v>122</v>
      </c>
      <c r="B123" s="6">
        <v>18</v>
      </c>
      <c r="C123" s="6" t="s">
        <v>13</v>
      </c>
      <c r="D123" s="6">
        <v>23.75</v>
      </c>
      <c r="E123" s="6">
        <v>0</v>
      </c>
      <c r="F123" s="6" t="s">
        <v>14</v>
      </c>
      <c r="G123" s="6" t="s">
        <v>17</v>
      </c>
      <c r="H123" s="7">
        <v>1705.6244999999999</v>
      </c>
      <c r="I123" s="6">
        <v>72</v>
      </c>
      <c r="J123" s="6">
        <v>175</v>
      </c>
      <c r="K123">
        <v>2.0838485574740211E-2</v>
      </c>
      <c r="L123">
        <v>0.83051949731564123</v>
      </c>
      <c r="M1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" s="8">
        <f>_xlfn.PERCENTRANK.INC($H:$H, insurance[[#This Row],[charges]])</f>
        <v>3.7999999999999999E-2</v>
      </c>
      <c r="O123" s="6">
        <f>10 * _xlfn.FLOOR.MATH(202.3 - insurance[[#This Row],[age]] / 10)</f>
        <v>2000</v>
      </c>
    </row>
    <row r="124" spans="1:15" x14ac:dyDescent="0.25">
      <c r="A124" s="6">
        <v>123</v>
      </c>
      <c r="B124" s="6">
        <v>20</v>
      </c>
      <c r="C124" s="6" t="s">
        <v>10</v>
      </c>
      <c r="D124" s="6">
        <v>28.975000000000001</v>
      </c>
      <c r="E124" s="6">
        <v>0</v>
      </c>
      <c r="F124" s="6" t="s">
        <v>14</v>
      </c>
      <c r="G124" s="6" t="s">
        <v>16</v>
      </c>
      <c r="H124" s="7">
        <v>2257.47525</v>
      </c>
      <c r="I124" s="6">
        <v>60</v>
      </c>
      <c r="J124" s="6">
        <v>148</v>
      </c>
      <c r="K124">
        <v>0.88669776212735929</v>
      </c>
      <c r="L124">
        <v>0.33357679347208552</v>
      </c>
      <c r="M1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" s="8">
        <f>_xlfn.PERCENTRANK.INC($H:$H, insurance[[#This Row],[charges]])</f>
        <v>9.5000000000000001E-2</v>
      </c>
      <c r="O124" s="6">
        <f>10 * _xlfn.FLOOR.MATH(202.3 - insurance[[#This Row],[age]] / 10)</f>
        <v>2000</v>
      </c>
    </row>
    <row r="125" spans="1:15" x14ac:dyDescent="0.25">
      <c r="A125" s="6">
        <v>124</v>
      </c>
      <c r="B125" s="6">
        <v>44</v>
      </c>
      <c r="C125" s="6" t="s">
        <v>13</v>
      </c>
      <c r="D125" s="6">
        <v>31.35</v>
      </c>
      <c r="E125" s="6">
        <v>1</v>
      </c>
      <c r="F125" s="6" t="s">
        <v>11</v>
      </c>
      <c r="G125" s="6" t="s">
        <v>17</v>
      </c>
      <c r="H125" s="7">
        <v>39556.494500000001</v>
      </c>
      <c r="I125" s="6">
        <v>70</v>
      </c>
      <c r="J125" s="6">
        <v>219</v>
      </c>
      <c r="K125">
        <v>0.93815891255538864</v>
      </c>
      <c r="L125">
        <v>0.57578567628552468</v>
      </c>
      <c r="M1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" s="8">
        <f>_xlfn.PERCENTRANK.INC($H:$H, insurance[[#This Row],[charges]])</f>
        <v>0.93400000000000005</v>
      </c>
      <c r="O125" s="6">
        <f>10 * _xlfn.FLOOR.MATH(202.3 - insurance[[#This Row],[age]] / 10)</f>
        <v>1970</v>
      </c>
    </row>
    <row r="126" spans="1:15" x14ac:dyDescent="0.25">
      <c r="A126" s="6">
        <v>125</v>
      </c>
      <c r="B126" s="6">
        <v>47</v>
      </c>
      <c r="C126" s="6" t="s">
        <v>10</v>
      </c>
      <c r="D126" s="6">
        <v>33.914999999999999</v>
      </c>
      <c r="E126" s="6">
        <v>3</v>
      </c>
      <c r="F126" s="6" t="s">
        <v>14</v>
      </c>
      <c r="G126" s="6" t="s">
        <v>16</v>
      </c>
      <c r="H126" s="7">
        <v>10115.00885</v>
      </c>
      <c r="I126" s="6">
        <v>68</v>
      </c>
      <c r="J126" s="6">
        <v>223</v>
      </c>
      <c r="K126">
        <v>0.95739725369838868</v>
      </c>
      <c r="L126">
        <v>0.32914070381277272</v>
      </c>
      <c r="M1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" s="8">
        <f>_xlfn.PERCENTRANK.INC($H:$H, insurance[[#This Row],[charges]])</f>
        <v>0.53700000000000003</v>
      </c>
      <c r="O126" s="6">
        <f>10 * _xlfn.FLOOR.MATH(202.3 - insurance[[#This Row],[age]] / 10)</f>
        <v>1970</v>
      </c>
    </row>
    <row r="127" spans="1:15" x14ac:dyDescent="0.25">
      <c r="A127" s="6">
        <v>126</v>
      </c>
      <c r="B127" s="6">
        <v>26</v>
      </c>
      <c r="C127" s="6" t="s">
        <v>10</v>
      </c>
      <c r="D127" s="6">
        <v>28.785</v>
      </c>
      <c r="E127" s="6">
        <v>0</v>
      </c>
      <c r="F127" s="6" t="s">
        <v>14</v>
      </c>
      <c r="G127" s="6" t="s">
        <v>17</v>
      </c>
      <c r="H127" s="7">
        <v>3385.3991500000002</v>
      </c>
      <c r="I127" s="6">
        <v>62</v>
      </c>
      <c r="J127" s="6">
        <v>157</v>
      </c>
      <c r="K127">
        <v>0.89490655199387414</v>
      </c>
      <c r="L127">
        <v>0.71418184075233615</v>
      </c>
      <c r="M1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" s="8">
        <f>_xlfn.PERCENTRANK.INC($H:$H, insurance[[#This Row],[charges]])</f>
        <v>0.16500000000000001</v>
      </c>
      <c r="O127" s="6">
        <f>10 * _xlfn.FLOOR.MATH(202.3 - insurance[[#This Row],[age]] / 10)</f>
        <v>1990</v>
      </c>
    </row>
    <row r="128" spans="1:15" x14ac:dyDescent="0.25">
      <c r="A128" s="6">
        <v>127</v>
      </c>
      <c r="B128" s="6">
        <v>19</v>
      </c>
      <c r="C128" s="6" t="s">
        <v>10</v>
      </c>
      <c r="D128" s="6">
        <v>28.3</v>
      </c>
      <c r="E128" s="6">
        <v>0</v>
      </c>
      <c r="F128" s="6" t="s">
        <v>11</v>
      </c>
      <c r="G128" s="6" t="s">
        <v>12</v>
      </c>
      <c r="H128" s="7">
        <v>17081.080000000002</v>
      </c>
      <c r="I128" s="6">
        <v>67</v>
      </c>
      <c r="J128" s="6">
        <v>181</v>
      </c>
      <c r="K128">
        <v>0.42310646056342238</v>
      </c>
      <c r="L128">
        <v>0.53561613454279311</v>
      </c>
      <c r="M1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" s="8">
        <f>_xlfn.PERCENTRANK.INC($H:$H, insurance[[#This Row],[charges]])</f>
        <v>0.753</v>
      </c>
      <c r="O128" s="6">
        <f>10 * _xlfn.FLOOR.MATH(202.3 - insurance[[#This Row],[age]] / 10)</f>
        <v>2000</v>
      </c>
    </row>
    <row r="129" spans="1:15" x14ac:dyDescent="0.25">
      <c r="A129" s="6">
        <v>128</v>
      </c>
      <c r="B129" s="6">
        <v>52</v>
      </c>
      <c r="C129" s="6" t="s">
        <v>10</v>
      </c>
      <c r="D129" s="6">
        <v>37.4</v>
      </c>
      <c r="E129" s="6">
        <v>0</v>
      </c>
      <c r="F129" s="6" t="s">
        <v>14</v>
      </c>
      <c r="G129" s="6" t="s">
        <v>12</v>
      </c>
      <c r="H129" s="7">
        <v>9634.5380000000005</v>
      </c>
      <c r="I129" s="6">
        <v>65</v>
      </c>
      <c r="J129" s="6">
        <v>225</v>
      </c>
      <c r="K129">
        <v>0.72949909313092898</v>
      </c>
      <c r="L129">
        <v>0.35825668385171178</v>
      </c>
      <c r="M1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" s="8">
        <f>_xlfn.PERCENTRANK.INC($H:$H, insurance[[#This Row],[charges]])</f>
        <v>0.51400000000000001</v>
      </c>
      <c r="O129" s="6">
        <f>10 * _xlfn.FLOOR.MATH(202.3 - insurance[[#This Row],[age]] / 10)</f>
        <v>1970</v>
      </c>
    </row>
    <row r="130" spans="1:15" x14ac:dyDescent="0.25">
      <c r="A130" s="6">
        <v>129</v>
      </c>
      <c r="B130" s="6">
        <v>32</v>
      </c>
      <c r="C130" s="6" t="s">
        <v>10</v>
      </c>
      <c r="D130" s="6">
        <v>17.765000000000001</v>
      </c>
      <c r="E130" s="6">
        <v>2</v>
      </c>
      <c r="F130" s="6" t="s">
        <v>11</v>
      </c>
      <c r="G130" s="6" t="s">
        <v>16</v>
      </c>
      <c r="H130" s="7">
        <v>32734.186300000001</v>
      </c>
      <c r="I130" s="6">
        <v>61</v>
      </c>
      <c r="J130" s="6">
        <v>94</v>
      </c>
      <c r="K130">
        <v>0.92763538049889516</v>
      </c>
      <c r="L130">
        <v>0.44528404830269702</v>
      </c>
      <c r="M1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30" s="8">
        <f>_xlfn.PERCENTRANK.INC($H:$H, insurance[[#This Row],[charges]])</f>
        <v>0.88600000000000001</v>
      </c>
      <c r="O130" s="6">
        <f>10 * _xlfn.FLOOR.MATH(202.3 - insurance[[#This Row],[age]] / 10)</f>
        <v>1990</v>
      </c>
    </row>
    <row r="131" spans="1:15" x14ac:dyDescent="0.25">
      <c r="A131" s="6">
        <v>130</v>
      </c>
      <c r="B131" s="6">
        <v>38</v>
      </c>
      <c r="C131" s="6" t="s">
        <v>13</v>
      </c>
      <c r="D131" s="6">
        <v>34.700000000000003</v>
      </c>
      <c r="E131" s="6">
        <v>2</v>
      </c>
      <c r="F131" s="6" t="s">
        <v>14</v>
      </c>
      <c r="G131" s="6" t="s">
        <v>12</v>
      </c>
      <c r="H131" s="7">
        <v>6082.4049999999997</v>
      </c>
      <c r="I131" s="6">
        <v>69</v>
      </c>
      <c r="J131" s="6">
        <v>235</v>
      </c>
      <c r="K131">
        <v>0.85198029822296473</v>
      </c>
      <c r="L131">
        <v>0.52571195807573945</v>
      </c>
      <c r="M1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" s="8">
        <f>_xlfn.PERCENTRANK.INC($H:$H, insurance[[#This Row],[charges]])</f>
        <v>0.32300000000000001</v>
      </c>
      <c r="O131" s="6">
        <f>10 * _xlfn.FLOOR.MATH(202.3 - insurance[[#This Row],[age]] / 10)</f>
        <v>1980</v>
      </c>
    </row>
    <row r="132" spans="1:15" x14ac:dyDescent="0.25">
      <c r="A132" s="6">
        <v>131</v>
      </c>
      <c r="B132" s="6">
        <v>59</v>
      </c>
      <c r="C132" s="6" t="s">
        <v>10</v>
      </c>
      <c r="D132" s="6">
        <v>26.504999999999999</v>
      </c>
      <c r="E132" s="6">
        <v>0</v>
      </c>
      <c r="F132" s="6" t="s">
        <v>14</v>
      </c>
      <c r="G132" s="6" t="s">
        <v>17</v>
      </c>
      <c r="H132" s="7">
        <v>12815.444949999999</v>
      </c>
      <c r="I132" s="6">
        <v>65</v>
      </c>
      <c r="J132" s="6">
        <v>159</v>
      </c>
      <c r="K132">
        <v>0.24897143628866014</v>
      </c>
      <c r="L132">
        <v>0.57568456399053547</v>
      </c>
      <c r="M1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" s="8">
        <f>_xlfn.PERCENTRANK.INC($H:$H, insurance[[#This Row],[charges]])</f>
        <v>0.66600000000000004</v>
      </c>
      <c r="O132" s="6">
        <f>10 * _xlfn.FLOOR.MATH(202.3 - insurance[[#This Row],[age]] / 10)</f>
        <v>1960</v>
      </c>
    </row>
    <row r="133" spans="1:15" x14ac:dyDescent="0.25">
      <c r="A133" s="6">
        <v>132</v>
      </c>
      <c r="B133" s="6">
        <v>61</v>
      </c>
      <c r="C133" s="6" t="s">
        <v>10</v>
      </c>
      <c r="D133" s="6">
        <v>22.04</v>
      </c>
      <c r="E133" s="6">
        <v>0</v>
      </c>
      <c r="F133" s="6" t="s">
        <v>14</v>
      </c>
      <c r="G133" s="6" t="s">
        <v>17</v>
      </c>
      <c r="H133" s="7">
        <v>13616.3586</v>
      </c>
      <c r="I133" s="6">
        <v>65</v>
      </c>
      <c r="J133" s="6">
        <v>132</v>
      </c>
      <c r="K133">
        <v>0.75265050667927158</v>
      </c>
      <c r="L133">
        <v>0.17030013453694998</v>
      </c>
      <c r="M1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3" s="8">
        <f>_xlfn.PERCENTRANK.INC($H:$H, insurance[[#This Row],[charges]])</f>
        <v>0.69699999999999995</v>
      </c>
      <c r="O133" s="6">
        <f>10 * _xlfn.FLOOR.MATH(202.3 - insurance[[#This Row],[age]] / 10)</f>
        <v>1960</v>
      </c>
    </row>
    <row r="134" spans="1:15" x14ac:dyDescent="0.25">
      <c r="A134" s="6">
        <v>133</v>
      </c>
      <c r="B134" s="6">
        <v>53</v>
      </c>
      <c r="C134" s="6" t="s">
        <v>10</v>
      </c>
      <c r="D134" s="6">
        <v>35.9</v>
      </c>
      <c r="E134" s="6">
        <v>2</v>
      </c>
      <c r="F134" s="6" t="s">
        <v>14</v>
      </c>
      <c r="G134" s="6" t="s">
        <v>12</v>
      </c>
      <c r="H134" s="7">
        <v>11163.567999999999</v>
      </c>
      <c r="I134" s="6">
        <v>64</v>
      </c>
      <c r="J134" s="6">
        <v>209</v>
      </c>
      <c r="K134">
        <v>0.48527390718705671</v>
      </c>
      <c r="L134">
        <v>0.35889288334124392</v>
      </c>
      <c r="M1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4" s="8">
        <f>_xlfn.PERCENTRANK.INC($H:$H, insurance[[#This Row],[charges]])</f>
        <v>0.58399999999999996</v>
      </c>
      <c r="O134" s="6">
        <f>10 * _xlfn.FLOOR.MATH(202.3 - insurance[[#This Row],[age]] / 10)</f>
        <v>1970</v>
      </c>
    </row>
    <row r="135" spans="1:15" x14ac:dyDescent="0.25">
      <c r="A135" s="6">
        <v>134</v>
      </c>
      <c r="B135" s="6">
        <v>19</v>
      </c>
      <c r="C135" s="6" t="s">
        <v>13</v>
      </c>
      <c r="D135" s="6">
        <v>25.555</v>
      </c>
      <c r="E135" s="6">
        <v>0</v>
      </c>
      <c r="F135" s="6" t="s">
        <v>14</v>
      </c>
      <c r="G135" s="6" t="s">
        <v>16</v>
      </c>
      <c r="H135" s="7">
        <v>1632.5644500000001</v>
      </c>
      <c r="I135" s="6">
        <v>65</v>
      </c>
      <c r="J135" s="6">
        <v>154</v>
      </c>
      <c r="K135">
        <v>0.96962418172956644</v>
      </c>
      <c r="L135">
        <v>0.22421340468535825</v>
      </c>
      <c r="M1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5" s="8">
        <f>_xlfn.PERCENTRANK.INC($H:$H, insurance[[#This Row],[charges]])</f>
        <v>2.5999999999999999E-2</v>
      </c>
      <c r="O135" s="6">
        <f>10 * _xlfn.FLOOR.MATH(202.3 - insurance[[#This Row],[age]] / 10)</f>
        <v>2000</v>
      </c>
    </row>
    <row r="136" spans="1:15" x14ac:dyDescent="0.25">
      <c r="A136" s="6">
        <v>135</v>
      </c>
      <c r="B136" s="6">
        <v>20</v>
      </c>
      <c r="C136" s="6" t="s">
        <v>10</v>
      </c>
      <c r="D136" s="6">
        <v>28.785</v>
      </c>
      <c r="E136" s="6">
        <v>0</v>
      </c>
      <c r="F136" s="6" t="s">
        <v>14</v>
      </c>
      <c r="G136" s="6" t="s">
        <v>17</v>
      </c>
      <c r="H136" s="7">
        <v>2457.2111500000001</v>
      </c>
      <c r="I136" s="6">
        <v>69</v>
      </c>
      <c r="J136" s="6">
        <v>195</v>
      </c>
      <c r="K136">
        <v>0.77021022037147091</v>
      </c>
      <c r="L136">
        <v>0.52003762476147974</v>
      </c>
      <c r="M1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6" s="8">
        <f>_xlfn.PERCENTRANK.INC($H:$H, insurance[[#This Row],[charges]])</f>
        <v>0.105</v>
      </c>
      <c r="O136" s="6">
        <f>10 * _xlfn.FLOOR.MATH(202.3 - insurance[[#This Row],[age]] / 10)</f>
        <v>2000</v>
      </c>
    </row>
    <row r="137" spans="1:15" x14ac:dyDescent="0.25">
      <c r="A137" s="6">
        <v>136</v>
      </c>
      <c r="B137" s="6">
        <v>22</v>
      </c>
      <c r="C137" s="6" t="s">
        <v>10</v>
      </c>
      <c r="D137" s="6">
        <v>28.05</v>
      </c>
      <c r="E137" s="6">
        <v>0</v>
      </c>
      <c r="F137" s="6" t="s">
        <v>14</v>
      </c>
      <c r="G137" s="6" t="s">
        <v>15</v>
      </c>
      <c r="H137" s="7">
        <v>2155.6815000000001</v>
      </c>
      <c r="I137" s="6">
        <v>64</v>
      </c>
      <c r="J137" s="6">
        <v>163</v>
      </c>
      <c r="K137">
        <v>3.5666649712094406E-2</v>
      </c>
      <c r="L137">
        <v>0.69163513308932778</v>
      </c>
      <c r="M1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7" s="8">
        <f>_xlfn.PERCENTRANK.INC($H:$H, insurance[[#This Row],[charges]])</f>
        <v>8.2000000000000003E-2</v>
      </c>
      <c r="O137" s="6">
        <f>10 * _xlfn.FLOOR.MATH(202.3 - insurance[[#This Row],[age]] / 10)</f>
        <v>2000</v>
      </c>
    </row>
    <row r="138" spans="1:15" x14ac:dyDescent="0.25">
      <c r="A138" s="6">
        <v>137</v>
      </c>
      <c r="B138" s="6">
        <v>19</v>
      </c>
      <c r="C138" s="6" t="s">
        <v>13</v>
      </c>
      <c r="D138" s="6">
        <v>34.1</v>
      </c>
      <c r="E138" s="6">
        <v>0</v>
      </c>
      <c r="F138" s="6" t="s">
        <v>14</v>
      </c>
      <c r="G138" s="6" t="s">
        <v>12</v>
      </c>
      <c r="H138" s="7">
        <v>1261.442</v>
      </c>
      <c r="I138" s="6">
        <v>69</v>
      </c>
      <c r="J138" s="6">
        <v>231</v>
      </c>
      <c r="K138">
        <v>0.1717041517476105</v>
      </c>
      <c r="L138">
        <v>4.7045877690914027E-2</v>
      </c>
      <c r="M1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8" s="8">
        <f>_xlfn.PERCENTRANK.INC($H:$H, insurance[[#This Row],[charges]])</f>
        <v>1.0999999999999999E-2</v>
      </c>
      <c r="O138" s="6">
        <f>10 * _xlfn.FLOOR.MATH(202.3 - insurance[[#This Row],[age]] / 10)</f>
        <v>2000</v>
      </c>
    </row>
    <row r="139" spans="1:15" x14ac:dyDescent="0.25">
      <c r="A139" s="6">
        <v>138</v>
      </c>
      <c r="B139" s="6">
        <v>22</v>
      </c>
      <c r="C139" s="6" t="s">
        <v>13</v>
      </c>
      <c r="D139" s="6">
        <v>25.175000000000001</v>
      </c>
      <c r="E139" s="6">
        <v>0</v>
      </c>
      <c r="F139" s="6" t="s">
        <v>14</v>
      </c>
      <c r="G139" s="6" t="s">
        <v>16</v>
      </c>
      <c r="H139" s="7">
        <v>2045.68525</v>
      </c>
      <c r="I139" s="6">
        <v>68</v>
      </c>
      <c r="J139" s="6">
        <v>166</v>
      </c>
      <c r="K139">
        <v>0.82009555623871067</v>
      </c>
      <c r="L139">
        <v>0.61635728581638882</v>
      </c>
      <c r="M1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9" s="8">
        <f>_xlfn.PERCENTRANK.INC($H:$H, insurance[[#This Row],[charges]])</f>
        <v>7.0999999999999994E-2</v>
      </c>
      <c r="O139" s="6">
        <f>10 * _xlfn.FLOOR.MATH(202.3 - insurance[[#This Row],[age]] / 10)</f>
        <v>2000</v>
      </c>
    </row>
    <row r="140" spans="1:15" x14ac:dyDescent="0.25">
      <c r="A140" s="6">
        <v>139</v>
      </c>
      <c r="B140" s="6">
        <v>54</v>
      </c>
      <c r="C140" s="6" t="s">
        <v>10</v>
      </c>
      <c r="D140" s="6">
        <v>31.9</v>
      </c>
      <c r="E140" s="6">
        <v>3</v>
      </c>
      <c r="F140" s="6" t="s">
        <v>14</v>
      </c>
      <c r="G140" s="6" t="s">
        <v>15</v>
      </c>
      <c r="H140" s="7">
        <v>27322.73386</v>
      </c>
      <c r="I140" s="6">
        <v>66</v>
      </c>
      <c r="J140" s="6">
        <v>198</v>
      </c>
      <c r="K140">
        <v>0.80430228347159094</v>
      </c>
      <c r="L140">
        <v>8.0646043680909107E-2</v>
      </c>
      <c r="M1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0" s="8">
        <f>_xlfn.PERCENTRANK.INC($H:$H, insurance[[#This Row],[charges]])</f>
        <v>0.86499999999999999</v>
      </c>
      <c r="O140" s="6">
        <f>10 * _xlfn.FLOOR.MATH(202.3 - insurance[[#This Row],[age]] / 10)</f>
        <v>1960</v>
      </c>
    </row>
    <row r="141" spans="1:15" x14ac:dyDescent="0.25">
      <c r="A141" s="6">
        <v>140</v>
      </c>
      <c r="B141" s="6">
        <v>22</v>
      </c>
      <c r="C141" s="6" t="s">
        <v>10</v>
      </c>
      <c r="D141" s="6">
        <v>36</v>
      </c>
      <c r="E141" s="6">
        <v>0</v>
      </c>
      <c r="F141" s="6" t="s">
        <v>14</v>
      </c>
      <c r="G141" s="6" t="s">
        <v>12</v>
      </c>
      <c r="H141" s="7">
        <v>2166.732</v>
      </c>
      <c r="I141" s="6">
        <v>63</v>
      </c>
      <c r="J141" s="6">
        <v>203</v>
      </c>
      <c r="K141">
        <v>0.26984628395635929</v>
      </c>
      <c r="L141">
        <v>0.57172192333811989</v>
      </c>
      <c r="M1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1" s="8">
        <f>_xlfn.PERCENTRANK.INC($H:$H, insurance[[#This Row],[charges]])</f>
        <v>8.3000000000000004E-2</v>
      </c>
      <c r="O141" s="6">
        <f>10 * _xlfn.FLOOR.MATH(202.3 - insurance[[#This Row],[age]] / 10)</f>
        <v>2000</v>
      </c>
    </row>
    <row r="142" spans="1:15" x14ac:dyDescent="0.25">
      <c r="A142" s="6">
        <v>141</v>
      </c>
      <c r="B142" s="6">
        <v>34</v>
      </c>
      <c r="C142" s="6" t="s">
        <v>13</v>
      </c>
      <c r="D142" s="6">
        <v>22.42</v>
      </c>
      <c r="E142" s="6">
        <v>2</v>
      </c>
      <c r="F142" s="6" t="s">
        <v>14</v>
      </c>
      <c r="G142" s="6" t="s">
        <v>17</v>
      </c>
      <c r="H142" s="7">
        <v>27375.904780000001</v>
      </c>
      <c r="I142" s="6">
        <v>72</v>
      </c>
      <c r="J142" s="6">
        <v>165</v>
      </c>
      <c r="K142">
        <v>0.98362306923774212</v>
      </c>
      <c r="L142">
        <v>0.94526444512664543</v>
      </c>
      <c r="M1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42" s="8">
        <f>_xlfn.PERCENTRANK.INC($H:$H, insurance[[#This Row],[charges]])</f>
        <v>0.86599999999999999</v>
      </c>
      <c r="O142" s="6">
        <f>10 * _xlfn.FLOOR.MATH(202.3 - insurance[[#This Row],[age]] / 10)</f>
        <v>1980</v>
      </c>
    </row>
    <row r="143" spans="1:15" x14ac:dyDescent="0.25">
      <c r="A143" s="6">
        <v>142</v>
      </c>
      <c r="B143" s="6">
        <v>26</v>
      </c>
      <c r="C143" s="6" t="s">
        <v>13</v>
      </c>
      <c r="D143" s="6">
        <v>32.49</v>
      </c>
      <c r="E143" s="6">
        <v>1</v>
      </c>
      <c r="F143" s="6" t="s">
        <v>14</v>
      </c>
      <c r="G143" s="6" t="s">
        <v>17</v>
      </c>
      <c r="H143" s="7">
        <v>3490.5491000000002</v>
      </c>
      <c r="I143" s="6">
        <v>74</v>
      </c>
      <c r="J143" s="6">
        <v>253</v>
      </c>
      <c r="K143">
        <v>0.56952219063859533</v>
      </c>
      <c r="L143">
        <v>0.95732119118670056</v>
      </c>
      <c r="M1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3" s="8">
        <f>_xlfn.PERCENTRANK.INC($H:$H, insurance[[#This Row],[charges]])</f>
        <v>0.17199999999999999</v>
      </c>
      <c r="O143" s="6">
        <f>10 * _xlfn.FLOOR.MATH(202.3 - insurance[[#This Row],[age]] / 10)</f>
        <v>1990</v>
      </c>
    </row>
    <row r="144" spans="1:15" x14ac:dyDescent="0.25">
      <c r="A144" s="6">
        <v>143</v>
      </c>
      <c r="B144" s="6">
        <v>34</v>
      </c>
      <c r="C144" s="6" t="s">
        <v>13</v>
      </c>
      <c r="D144" s="6">
        <v>25.3</v>
      </c>
      <c r="E144" s="6">
        <v>2</v>
      </c>
      <c r="F144" s="6" t="s">
        <v>11</v>
      </c>
      <c r="G144" s="6" t="s">
        <v>15</v>
      </c>
      <c r="H144" s="7">
        <v>18972.494999999999</v>
      </c>
      <c r="I144" s="6">
        <v>68</v>
      </c>
      <c r="J144" s="6">
        <v>166</v>
      </c>
      <c r="K144">
        <v>0.67887795049644917</v>
      </c>
      <c r="L144">
        <v>0.91742702755957239</v>
      </c>
      <c r="M1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4" s="8">
        <f>_xlfn.PERCENTRANK.INC($H:$H, insurance[[#This Row],[charges]])</f>
        <v>0.78</v>
      </c>
      <c r="O144" s="6">
        <f>10 * _xlfn.FLOOR.MATH(202.3 - insurance[[#This Row],[age]] / 10)</f>
        <v>1980</v>
      </c>
    </row>
    <row r="145" spans="1:15" x14ac:dyDescent="0.25">
      <c r="A145" s="6">
        <v>144</v>
      </c>
      <c r="B145" s="6">
        <v>29</v>
      </c>
      <c r="C145" s="6" t="s">
        <v>13</v>
      </c>
      <c r="D145" s="6">
        <v>29.734999999999999</v>
      </c>
      <c r="E145" s="6">
        <v>2</v>
      </c>
      <c r="F145" s="6" t="s">
        <v>14</v>
      </c>
      <c r="G145" s="6" t="s">
        <v>16</v>
      </c>
      <c r="H145" s="7">
        <v>18157.876</v>
      </c>
      <c r="I145" s="6">
        <v>68</v>
      </c>
      <c r="J145" s="6">
        <v>196</v>
      </c>
      <c r="K145">
        <v>0.98355393995696394</v>
      </c>
      <c r="L145">
        <v>0.1762700091005629</v>
      </c>
      <c r="M1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5" s="8">
        <f>_xlfn.PERCENTRANK.INC($H:$H, insurance[[#This Row],[charges]])</f>
        <v>0.76700000000000002</v>
      </c>
      <c r="O145" s="6">
        <f>10 * _xlfn.FLOOR.MATH(202.3 - insurance[[#This Row],[age]] / 10)</f>
        <v>1990</v>
      </c>
    </row>
    <row r="146" spans="1:15" x14ac:dyDescent="0.25">
      <c r="A146" s="6">
        <v>145</v>
      </c>
      <c r="B146" s="6">
        <v>30</v>
      </c>
      <c r="C146" s="6" t="s">
        <v>13</v>
      </c>
      <c r="D146" s="6">
        <v>28.69</v>
      </c>
      <c r="E146" s="6">
        <v>3</v>
      </c>
      <c r="F146" s="6" t="s">
        <v>11</v>
      </c>
      <c r="G146" s="6" t="s">
        <v>16</v>
      </c>
      <c r="H146" s="7">
        <v>20745.989099999999</v>
      </c>
      <c r="I146" s="6">
        <v>70</v>
      </c>
      <c r="J146" s="6">
        <v>200</v>
      </c>
      <c r="K146">
        <v>0.32807809828225437</v>
      </c>
      <c r="L146">
        <v>0.27463230456906945</v>
      </c>
      <c r="M1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46" s="8">
        <f>_xlfn.PERCENTRANK.INC($H:$H, insurance[[#This Row],[charges]])</f>
        <v>0.80400000000000005</v>
      </c>
      <c r="O146" s="6">
        <f>10 * _xlfn.FLOOR.MATH(202.3 - insurance[[#This Row],[age]] / 10)</f>
        <v>1990</v>
      </c>
    </row>
    <row r="147" spans="1:15" x14ac:dyDescent="0.25">
      <c r="A147" s="6">
        <v>146</v>
      </c>
      <c r="B147" s="6">
        <v>29</v>
      </c>
      <c r="C147" s="6" t="s">
        <v>10</v>
      </c>
      <c r="D147" s="6">
        <v>38.83</v>
      </c>
      <c r="E147" s="6">
        <v>3</v>
      </c>
      <c r="F147" s="6" t="s">
        <v>14</v>
      </c>
      <c r="G147" s="6" t="s">
        <v>15</v>
      </c>
      <c r="H147" s="7">
        <v>5138.2566999999999</v>
      </c>
      <c r="I147" s="6">
        <v>61</v>
      </c>
      <c r="J147" s="6">
        <v>206</v>
      </c>
      <c r="K147">
        <v>0.78406314308944303</v>
      </c>
      <c r="L147">
        <v>0.13915237185505794</v>
      </c>
      <c r="M1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7" s="8">
        <f>_xlfn.PERCENTRANK.INC($H:$H, insurance[[#This Row],[charges]])</f>
        <v>0.27500000000000002</v>
      </c>
      <c r="O147" s="6">
        <f>10 * _xlfn.FLOOR.MATH(202.3 - insurance[[#This Row],[age]] / 10)</f>
        <v>1990</v>
      </c>
    </row>
    <row r="148" spans="1:15" x14ac:dyDescent="0.25">
      <c r="A148" s="6">
        <v>147</v>
      </c>
      <c r="B148" s="6">
        <v>46</v>
      </c>
      <c r="C148" s="6" t="s">
        <v>13</v>
      </c>
      <c r="D148" s="6">
        <v>30.495000000000001</v>
      </c>
      <c r="E148" s="6">
        <v>3</v>
      </c>
      <c r="F148" s="6" t="s">
        <v>11</v>
      </c>
      <c r="G148" s="6" t="s">
        <v>16</v>
      </c>
      <c r="H148" s="7">
        <v>40720.551050000002</v>
      </c>
      <c r="I148" s="6">
        <v>73</v>
      </c>
      <c r="J148" s="6">
        <v>231</v>
      </c>
      <c r="K148">
        <v>0.83798902986477553</v>
      </c>
      <c r="L148">
        <v>0.5967667995005691</v>
      </c>
      <c r="M1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8" s="8">
        <f>_xlfn.PERCENTRANK.INC($H:$H, insurance[[#This Row],[charges]])</f>
        <v>0.94499999999999995</v>
      </c>
      <c r="O148" s="6">
        <f>10 * _xlfn.FLOOR.MATH(202.3 - insurance[[#This Row],[age]] / 10)</f>
        <v>1970</v>
      </c>
    </row>
    <row r="149" spans="1:15" x14ac:dyDescent="0.25">
      <c r="A149" s="6">
        <v>148</v>
      </c>
      <c r="B149" s="6">
        <v>51</v>
      </c>
      <c r="C149" s="6" t="s">
        <v>10</v>
      </c>
      <c r="D149" s="6">
        <v>37.729999999999997</v>
      </c>
      <c r="E149" s="6">
        <v>1</v>
      </c>
      <c r="F149" s="6" t="s">
        <v>14</v>
      </c>
      <c r="G149" s="6" t="s">
        <v>15</v>
      </c>
      <c r="H149" s="7">
        <v>9877.6077000000005</v>
      </c>
      <c r="I149" s="6">
        <v>57</v>
      </c>
      <c r="J149" s="6">
        <v>174</v>
      </c>
      <c r="K149">
        <v>0.91969376705572647</v>
      </c>
      <c r="L149">
        <v>0.45221228778930955</v>
      </c>
      <c r="M1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49" s="8">
        <f>_xlfn.PERCENTRANK.INC($H:$H, insurance[[#This Row],[charges]])</f>
        <v>0.52800000000000002</v>
      </c>
      <c r="O149" s="6">
        <f>10 * _xlfn.FLOOR.MATH(202.3 - insurance[[#This Row],[age]] / 10)</f>
        <v>1970</v>
      </c>
    </row>
    <row r="150" spans="1:15" x14ac:dyDescent="0.25">
      <c r="A150" s="6">
        <v>149</v>
      </c>
      <c r="B150" s="6">
        <v>53</v>
      </c>
      <c r="C150" s="6" t="s">
        <v>10</v>
      </c>
      <c r="D150" s="6">
        <v>37.43</v>
      </c>
      <c r="E150" s="6">
        <v>1</v>
      </c>
      <c r="F150" s="6" t="s">
        <v>14</v>
      </c>
      <c r="G150" s="6" t="s">
        <v>16</v>
      </c>
      <c r="H150" s="7">
        <v>10959.6947</v>
      </c>
      <c r="I150" s="6">
        <v>60</v>
      </c>
      <c r="J150" s="6">
        <v>192</v>
      </c>
      <c r="K150">
        <v>0.60392509335834765</v>
      </c>
      <c r="L150">
        <v>0.44665363172379025</v>
      </c>
      <c r="M1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0" s="8">
        <f>_xlfn.PERCENTRANK.INC($H:$H, insurance[[#This Row],[charges]])</f>
        <v>0.57299999999999995</v>
      </c>
      <c r="O150" s="6">
        <f>10 * _xlfn.FLOOR.MATH(202.3 - insurance[[#This Row],[age]] / 10)</f>
        <v>1970</v>
      </c>
    </row>
    <row r="151" spans="1:15" x14ac:dyDescent="0.25">
      <c r="A151" s="6">
        <v>150</v>
      </c>
      <c r="B151" s="6">
        <v>19</v>
      </c>
      <c r="C151" s="6" t="s">
        <v>13</v>
      </c>
      <c r="D151" s="6">
        <v>28.4</v>
      </c>
      <c r="E151" s="6">
        <v>1</v>
      </c>
      <c r="F151" s="6" t="s">
        <v>14</v>
      </c>
      <c r="G151" s="6" t="s">
        <v>12</v>
      </c>
      <c r="H151" s="7">
        <v>1842.519</v>
      </c>
      <c r="I151" s="6">
        <v>67</v>
      </c>
      <c r="J151" s="6">
        <v>181</v>
      </c>
      <c r="K151">
        <v>0.32509177426113361</v>
      </c>
      <c r="L151">
        <v>8.5425773675286101E-2</v>
      </c>
      <c r="M1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1" s="8">
        <f>_xlfn.PERCENTRANK.INC($H:$H, insurance[[#This Row],[charges]])</f>
        <v>5.6000000000000001E-2</v>
      </c>
      <c r="O151" s="6">
        <f>10 * _xlfn.FLOOR.MATH(202.3 - insurance[[#This Row],[age]] / 10)</f>
        <v>2000</v>
      </c>
    </row>
    <row r="152" spans="1:15" x14ac:dyDescent="0.25">
      <c r="A152" s="6">
        <v>151</v>
      </c>
      <c r="B152" s="6">
        <v>35</v>
      </c>
      <c r="C152" s="6" t="s">
        <v>13</v>
      </c>
      <c r="D152" s="6">
        <v>24.13</v>
      </c>
      <c r="E152" s="6">
        <v>1</v>
      </c>
      <c r="F152" s="6" t="s">
        <v>14</v>
      </c>
      <c r="G152" s="6" t="s">
        <v>16</v>
      </c>
      <c r="H152" s="7">
        <v>5125.2156999999997</v>
      </c>
      <c r="I152" s="6">
        <v>67</v>
      </c>
      <c r="J152" s="6">
        <v>154</v>
      </c>
      <c r="K152">
        <v>0.9567537554338359</v>
      </c>
      <c r="L152">
        <v>4.4144681209765689E-2</v>
      </c>
      <c r="M1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2" s="8">
        <f>_xlfn.PERCENTRANK.INC($H:$H, insurance[[#This Row],[charges]])</f>
        <v>0.27400000000000002</v>
      </c>
      <c r="O152" s="6">
        <f>10 * _xlfn.FLOOR.MATH(202.3 - insurance[[#This Row],[age]] / 10)</f>
        <v>1980</v>
      </c>
    </row>
    <row r="153" spans="1:15" x14ac:dyDescent="0.25">
      <c r="A153" s="6">
        <v>152</v>
      </c>
      <c r="B153" s="6">
        <v>48</v>
      </c>
      <c r="C153" s="6" t="s">
        <v>13</v>
      </c>
      <c r="D153" s="6">
        <v>29.7</v>
      </c>
      <c r="E153" s="6">
        <v>0</v>
      </c>
      <c r="F153" s="6" t="s">
        <v>14</v>
      </c>
      <c r="G153" s="6" t="s">
        <v>15</v>
      </c>
      <c r="H153" s="7">
        <v>7789.6350000000002</v>
      </c>
      <c r="I153" s="6">
        <v>69</v>
      </c>
      <c r="J153" s="6">
        <v>201</v>
      </c>
      <c r="K153">
        <v>0.91410077545517165</v>
      </c>
      <c r="L153">
        <v>0.25602158450336271</v>
      </c>
      <c r="M1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3" s="8">
        <f>_xlfn.PERCENTRANK.INC($H:$H, insurance[[#This Row],[charges]])</f>
        <v>0.42099999999999999</v>
      </c>
      <c r="O153" s="6">
        <f>10 * _xlfn.FLOOR.MATH(202.3 - insurance[[#This Row],[age]] / 10)</f>
        <v>1970</v>
      </c>
    </row>
    <row r="154" spans="1:15" x14ac:dyDescent="0.25">
      <c r="A154" s="6">
        <v>153</v>
      </c>
      <c r="B154" s="6">
        <v>32</v>
      </c>
      <c r="C154" s="6" t="s">
        <v>10</v>
      </c>
      <c r="D154" s="6">
        <v>37.145000000000003</v>
      </c>
      <c r="E154" s="6">
        <v>3</v>
      </c>
      <c r="F154" s="6" t="s">
        <v>14</v>
      </c>
      <c r="G154" s="6" t="s">
        <v>17</v>
      </c>
      <c r="H154" s="7">
        <v>6334.3435499999996</v>
      </c>
      <c r="I154" s="6">
        <v>64</v>
      </c>
      <c r="J154" s="6">
        <v>216</v>
      </c>
      <c r="K154">
        <v>0.20596468318531508</v>
      </c>
      <c r="L154">
        <v>0.72587223617633445</v>
      </c>
      <c r="M1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4" s="8">
        <f>_xlfn.PERCENTRANK.INC($H:$H, insurance[[#This Row],[charges]])</f>
        <v>0.33700000000000002</v>
      </c>
      <c r="O154" s="6">
        <f>10 * _xlfn.FLOOR.MATH(202.3 - insurance[[#This Row],[age]] / 10)</f>
        <v>1990</v>
      </c>
    </row>
    <row r="155" spans="1:15" x14ac:dyDescent="0.25">
      <c r="A155" s="6">
        <v>154</v>
      </c>
      <c r="B155" s="6">
        <v>42</v>
      </c>
      <c r="C155" s="6" t="s">
        <v>10</v>
      </c>
      <c r="D155" s="6">
        <v>23.37</v>
      </c>
      <c r="E155" s="6">
        <v>0</v>
      </c>
      <c r="F155" s="6" t="s">
        <v>11</v>
      </c>
      <c r="G155" s="6" t="s">
        <v>17</v>
      </c>
      <c r="H155" s="7">
        <v>19964.746299999999</v>
      </c>
      <c r="I155" s="6">
        <v>63</v>
      </c>
      <c r="J155" s="6">
        <v>132</v>
      </c>
      <c r="K155">
        <v>0.21848389749344621</v>
      </c>
      <c r="L155">
        <v>0.93304699004303993</v>
      </c>
      <c r="M1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5" s="8">
        <f>_xlfn.PERCENTRANK.INC($H:$H, insurance[[#This Row],[charges]])</f>
        <v>0.79500000000000004</v>
      </c>
      <c r="O155" s="6">
        <f>10 * _xlfn.FLOOR.MATH(202.3 - insurance[[#This Row],[age]] / 10)</f>
        <v>1980</v>
      </c>
    </row>
    <row r="156" spans="1:15" x14ac:dyDescent="0.25">
      <c r="A156" s="6">
        <v>155</v>
      </c>
      <c r="B156" s="6">
        <v>40</v>
      </c>
      <c r="C156" s="6" t="s">
        <v>10</v>
      </c>
      <c r="D156" s="6">
        <v>25.46</v>
      </c>
      <c r="E156" s="6">
        <v>1</v>
      </c>
      <c r="F156" s="6" t="s">
        <v>14</v>
      </c>
      <c r="G156" s="6" t="s">
        <v>17</v>
      </c>
      <c r="H156" s="7">
        <v>7077.1894000000002</v>
      </c>
      <c r="I156" s="6">
        <v>66</v>
      </c>
      <c r="J156" s="6">
        <v>158</v>
      </c>
      <c r="K156">
        <v>0.14701348363748448</v>
      </c>
      <c r="L156">
        <v>0.4710463264356583</v>
      </c>
      <c r="M1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6" s="8">
        <f>_xlfn.PERCENTRANK.INC($H:$H, insurance[[#This Row],[charges]])</f>
        <v>0.378</v>
      </c>
      <c r="O156" s="6">
        <f>10 * _xlfn.FLOOR.MATH(202.3 - insurance[[#This Row],[age]] / 10)</f>
        <v>1980</v>
      </c>
    </row>
    <row r="157" spans="1:15" x14ac:dyDescent="0.25">
      <c r="A157" s="6">
        <v>156</v>
      </c>
      <c r="B157" s="6">
        <v>44</v>
      </c>
      <c r="C157" s="6" t="s">
        <v>13</v>
      </c>
      <c r="D157" s="6">
        <v>39.520000000000003</v>
      </c>
      <c r="E157" s="6">
        <v>0</v>
      </c>
      <c r="F157" s="6" t="s">
        <v>14</v>
      </c>
      <c r="G157" s="6" t="s">
        <v>16</v>
      </c>
      <c r="H157" s="7">
        <v>6948.7007999999996</v>
      </c>
      <c r="I157" s="6">
        <v>71</v>
      </c>
      <c r="J157" s="6">
        <v>283</v>
      </c>
      <c r="K157">
        <v>0.37591238057981824</v>
      </c>
      <c r="L157">
        <v>0.17936263707436745</v>
      </c>
      <c r="M1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57" s="8">
        <f>_xlfn.PERCENTRANK.INC($H:$H, insurance[[#This Row],[charges]])</f>
        <v>0.373</v>
      </c>
      <c r="O157" s="6">
        <f>10 * _xlfn.FLOOR.MATH(202.3 - insurance[[#This Row],[age]] / 10)</f>
        <v>1970</v>
      </c>
    </row>
    <row r="158" spans="1:15" x14ac:dyDescent="0.25">
      <c r="A158" s="6">
        <v>157</v>
      </c>
      <c r="B158" s="6">
        <v>48</v>
      </c>
      <c r="C158" s="6" t="s">
        <v>13</v>
      </c>
      <c r="D158" s="6">
        <v>24.42</v>
      </c>
      <c r="E158" s="6">
        <v>0</v>
      </c>
      <c r="F158" s="6" t="s">
        <v>11</v>
      </c>
      <c r="G158" s="6" t="s">
        <v>15</v>
      </c>
      <c r="H158" s="7">
        <v>21223.675800000001</v>
      </c>
      <c r="I158" s="6">
        <v>63</v>
      </c>
      <c r="J158" s="6">
        <v>138</v>
      </c>
      <c r="K158">
        <v>0.66416223890341919</v>
      </c>
      <c r="L158">
        <v>7.0588393635390503E-2</v>
      </c>
      <c r="M1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58" s="8">
        <f>_xlfn.PERCENTRANK.INC($H:$H, insurance[[#This Row],[charges]])</f>
        <v>0.81</v>
      </c>
      <c r="O158" s="6">
        <f>10 * _xlfn.FLOOR.MATH(202.3 - insurance[[#This Row],[age]] / 10)</f>
        <v>1970</v>
      </c>
    </row>
    <row r="159" spans="1:15" x14ac:dyDescent="0.25">
      <c r="A159" s="6">
        <v>158</v>
      </c>
      <c r="B159" s="6">
        <v>18</v>
      </c>
      <c r="C159" s="6" t="s">
        <v>13</v>
      </c>
      <c r="D159" s="6">
        <v>25.175000000000001</v>
      </c>
      <c r="E159" s="6">
        <v>0</v>
      </c>
      <c r="F159" s="6" t="s">
        <v>11</v>
      </c>
      <c r="G159" s="6" t="s">
        <v>17</v>
      </c>
      <c r="H159" s="7">
        <v>15518.180249999999</v>
      </c>
      <c r="I159" s="6">
        <v>72</v>
      </c>
      <c r="J159" s="6">
        <v>186</v>
      </c>
      <c r="K159">
        <v>0.42614901132236654</v>
      </c>
      <c r="L159">
        <v>0.11253462737078529</v>
      </c>
      <c r="M1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59" s="8">
        <f>_xlfn.PERCENTRANK.INC($H:$H, insurance[[#This Row],[charges]])</f>
        <v>0.73699999999999999</v>
      </c>
      <c r="O159" s="6">
        <f>10 * _xlfn.FLOOR.MATH(202.3 - insurance[[#This Row],[age]] / 10)</f>
        <v>2000</v>
      </c>
    </row>
    <row r="160" spans="1:15" x14ac:dyDescent="0.25">
      <c r="A160" s="6">
        <v>159</v>
      </c>
      <c r="B160" s="6">
        <v>30</v>
      </c>
      <c r="C160" s="6" t="s">
        <v>13</v>
      </c>
      <c r="D160" s="6">
        <v>35.53</v>
      </c>
      <c r="E160" s="6">
        <v>0</v>
      </c>
      <c r="F160" s="6" t="s">
        <v>11</v>
      </c>
      <c r="G160" s="6" t="s">
        <v>15</v>
      </c>
      <c r="H160" s="7">
        <v>36950.256699999998</v>
      </c>
      <c r="I160" s="6">
        <v>72</v>
      </c>
      <c r="J160" s="6">
        <v>262</v>
      </c>
      <c r="K160">
        <v>9.7391084347568033E-2</v>
      </c>
      <c r="L160">
        <v>0.43745739498988606</v>
      </c>
      <c r="M1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0" s="8">
        <f>_xlfn.PERCENTRANK.INC($H:$H, insurance[[#This Row],[charges]])</f>
        <v>0.91500000000000004</v>
      </c>
      <c r="O160" s="6">
        <f>10 * _xlfn.FLOOR.MATH(202.3 - insurance[[#This Row],[age]] / 10)</f>
        <v>1990</v>
      </c>
    </row>
    <row r="161" spans="1:15" x14ac:dyDescent="0.25">
      <c r="A161" s="6">
        <v>160</v>
      </c>
      <c r="B161" s="6">
        <v>50</v>
      </c>
      <c r="C161" s="6" t="s">
        <v>10</v>
      </c>
      <c r="D161" s="6">
        <v>27.83</v>
      </c>
      <c r="E161" s="6">
        <v>3</v>
      </c>
      <c r="F161" s="6" t="s">
        <v>14</v>
      </c>
      <c r="G161" s="6" t="s">
        <v>15</v>
      </c>
      <c r="H161" s="7">
        <v>19749.383379999999</v>
      </c>
      <c r="I161" s="6">
        <v>69</v>
      </c>
      <c r="J161" s="6">
        <v>188</v>
      </c>
      <c r="K161">
        <v>0.93788149903429741</v>
      </c>
      <c r="L161">
        <v>0.13629700575782777</v>
      </c>
      <c r="M1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1" s="8">
        <f>_xlfn.PERCENTRANK.INC($H:$H, insurance[[#This Row],[charges]])</f>
        <v>0.79300000000000004</v>
      </c>
      <c r="O161" s="6">
        <f>10 * _xlfn.FLOOR.MATH(202.3 - insurance[[#This Row],[age]] / 10)</f>
        <v>1970</v>
      </c>
    </row>
    <row r="162" spans="1:15" x14ac:dyDescent="0.25">
      <c r="A162" s="6">
        <v>161</v>
      </c>
      <c r="B162" s="6">
        <v>42</v>
      </c>
      <c r="C162" s="6" t="s">
        <v>10</v>
      </c>
      <c r="D162" s="6">
        <v>26.6</v>
      </c>
      <c r="E162" s="6">
        <v>0</v>
      </c>
      <c r="F162" s="6" t="s">
        <v>11</v>
      </c>
      <c r="G162" s="6" t="s">
        <v>16</v>
      </c>
      <c r="H162" s="7">
        <v>21348.705999999998</v>
      </c>
      <c r="I162" s="6">
        <v>64</v>
      </c>
      <c r="J162" s="6">
        <v>155</v>
      </c>
      <c r="K162">
        <v>0.36694404080833498</v>
      </c>
      <c r="L162">
        <v>0.55157607260699204</v>
      </c>
      <c r="M1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2" s="8">
        <f>_xlfn.PERCENTRANK.INC($H:$H, insurance[[#This Row],[charges]])</f>
        <v>0.81299999999999994</v>
      </c>
      <c r="O162" s="6">
        <f>10 * _xlfn.FLOOR.MATH(202.3 - insurance[[#This Row],[age]] / 10)</f>
        <v>1980</v>
      </c>
    </row>
    <row r="163" spans="1:15" x14ac:dyDescent="0.25">
      <c r="A163" s="6">
        <v>162</v>
      </c>
      <c r="B163" s="6">
        <v>18</v>
      </c>
      <c r="C163" s="6" t="s">
        <v>10</v>
      </c>
      <c r="D163" s="6">
        <v>36.85</v>
      </c>
      <c r="E163" s="6">
        <v>0</v>
      </c>
      <c r="F163" s="6" t="s">
        <v>11</v>
      </c>
      <c r="G163" s="6" t="s">
        <v>15</v>
      </c>
      <c r="H163" s="7">
        <v>36149.483500000002</v>
      </c>
      <c r="I163" s="6">
        <v>59</v>
      </c>
      <c r="J163" s="6">
        <v>182</v>
      </c>
      <c r="K163">
        <v>0.78751998897060749</v>
      </c>
      <c r="L163">
        <v>0.1859291820721371</v>
      </c>
      <c r="M1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3" s="8">
        <f>_xlfn.PERCENTRANK.INC($H:$H, insurance[[#This Row],[charges]])</f>
        <v>0.90800000000000003</v>
      </c>
      <c r="O163" s="6">
        <f>10 * _xlfn.FLOOR.MATH(202.3 - insurance[[#This Row],[age]] / 10)</f>
        <v>2000</v>
      </c>
    </row>
    <row r="164" spans="1:15" x14ac:dyDescent="0.25">
      <c r="A164" s="6">
        <v>163</v>
      </c>
      <c r="B164" s="6">
        <v>54</v>
      </c>
      <c r="C164" s="6" t="s">
        <v>13</v>
      </c>
      <c r="D164" s="6">
        <v>39.6</v>
      </c>
      <c r="E164" s="6">
        <v>1</v>
      </c>
      <c r="F164" s="6" t="s">
        <v>14</v>
      </c>
      <c r="G164" s="6" t="s">
        <v>12</v>
      </c>
      <c r="H164" s="7">
        <v>10450.552</v>
      </c>
      <c r="I164" s="6">
        <v>71</v>
      </c>
      <c r="J164" s="6">
        <v>284</v>
      </c>
      <c r="K164">
        <v>0.55825554232963148</v>
      </c>
      <c r="L164">
        <v>0.29754293118489111</v>
      </c>
      <c r="M1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4" s="8">
        <f>_xlfn.PERCENTRANK.INC($H:$H, insurance[[#This Row],[charges]])</f>
        <v>0.55100000000000005</v>
      </c>
      <c r="O164" s="6">
        <f>10 * _xlfn.FLOOR.MATH(202.3 - insurance[[#This Row],[age]] / 10)</f>
        <v>1960</v>
      </c>
    </row>
    <row r="165" spans="1:15" x14ac:dyDescent="0.25">
      <c r="A165" s="6">
        <v>164</v>
      </c>
      <c r="B165" s="6">
        <v>32</v>
      </c>
      <c r="C165" s="6" t="s">
        <v>10</v>
      </c>
      <c r="D165" s="6">
        <v>29.8</v>
      </c>
      <c r="E165" s="6">
        <v>2</v>
      </c>
      <c r="F165" s="6" t="s">
        <v>14</v>
      </c>
      <c r="G165" s="6" t="s">
        <v>12</v>
      </c>
      <c r="H165" s="7">
        <v>5152.134</v>
      </c>
      <c r="I165" s="6">
        <v>64</v>
      </c>
      <c r="J165" s="6">
        <v>174</v>
      </c>
      <c r="K165">
        <v>0.81306064539265854</v>
      </c>
      <c r="L165">
        <v>0.91371875578245088</v>
      </c>
      <c r="M1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5" s="8">
        <f>_xlfn.PERCENTRANK.INC($H:$H, insurance[[#This Row],[charges]])</f>
        <v>0.27600000000000002</v>
      </c>
      <c r="O165" s="6">
        <f>10 * _xlfn.FLOOR.MATH(202.3 - insurance[[#This Row],[age]] / 10)</f>
        <v>1990</v>
      </c>
    </row>
    <row r="166" spans="1:15" x14ac:dyDescent="0.25">
      <c r="A166" s="6">
        <v>165</v>
      </c>
      <c r="B166" s="6">
        <v>37</v>
      </c>
      <c r="C166" s="6" t="s">
        <v>13</v>
      </c>
      <c r="D166" s="6">
        <v>29.64</v>
      </c>
      <c r="E166" s="6">
        <v>0</v>
      </c>
      <c r="F166" s="6" t="s">
        <v>14</v>
      </c>
      <c r="G166" s="6" t="s">
        <v>16</v>
      </c>
      <c r="H166" s="7">
        <v>5028.1466</v>
      </c>
      <c r="I166" s="6">
        <v>71</v>
      </c>
      <c r="J166" s="6">
        <v>213</v>
      </c>
      <c r="K166">
        <v>0.5220633933889044</v>
      </c>
      <c r="L166">
        <v>0.22914145571605371</v>
      </c>
      <c r="M1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6" s="8">
        <f>_xlfn.PERCENTRANK.INC($H:$H, insurance[[#This Row],[charges]])</f>
        <v>0.27</v>
      </c>
      <c r="O166" s="6">
        <f>10 * _xlfn.FLOOR.MATH(202.3 - insurance[[#This Row],[age]] / 10)</f>
        <v>1980</v>
      </c>
    </row>
    <row r="167" spans="1:15" x14ac:dyDescent="0.25">
      <c r="A167" s="6">
        <v>166</v>
      </c>
      <c r="B167" s="6">
        <v>47</v>
      </c>
      <c r="C167" s="6" t="s">
        <v>13</v>
      </c>
      <c r="D167" s="6">
        <v>28.215</v>
      </c>
      <c r="E167" s="6">
        <v>4</v>
      </c>
      <c r="F167" s="6" t="s">
        <v>14</v>
      </c>
      <c r="G167" s="6" t="s">
        <v>17</v>
      </c>
      <c r="H167" s="7">
        <v>10407.085849999999</v>
      </c>
      <c r="I167" s="6">
        <v>72</v>
      </c>
      <c r="J167" s="6">
        <v>208</v>
      </c>
      <c r="K167">
        <v>0.70270580458580789</v>
      </c>
      <c r="L167">
        <v>0.86403358954192777</v>
      </c>
      <c r="M1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67" s="8">
        <f>_xlfn.PERCENTRANK.INC($H:$H, insurance[[#This Row],[charges]])</f>
        <v>0.54800000000000004</v>
      </c>
      <c r="O167" s="6">
        <f>10 * _xlfn.FLOOR.MATH(202.3 - insurance[[#This Row],[age]] / 10)</f>
        <v>1970</v>
      </c>
    </row>
    <row r="168" spans="1:15" x14ac:dyDescent="0.25">
      <c r="A168" s="6">
        <v>167</v>
      </c>
      <c r="B168" s="6">
        <v>20</v>
      </c>
      <c r="C168" s="6" t="s">
        <v>10</v>
      </c>
      <c r="D168" s="6">
        <v>37</v>
      </c>
      <c r="E168" s="6">
        <v>5</v>
      </c>
      <c r="F168" s="6" t="s">
        <v>14</v>
      </c>
      <c r="G168" s="6" t="s">
        <v>12</v>
      </c>
      <c r="H168" s="7">
        <v>4830.63</v>
      </c>
      <c r="I168" s="6">
        <v>65</v>
      </c>
      <c r="J168" s="6">
        <v>222</v>
      </c>
      <c r="K168">
        <v>0.7452937735921209</v>
      </c>
      <c r="L168">
        <v>0.47805808832778507</v>
      </c>
      <c r="M1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8" s="8">
        <f>_xlfn.PERCENTRANK.INC($H:$H, insurance[[#This Row],[charges]])</f>
        <v>0.25700000000000001</v>
      </c>
      <c r="O168" s="6">
        <f>10 * _xlfn.FLOOR.MATH(202.3 - insurance[[#This Row],[age]] / 10)</f>
        <v>2000</v>
      </c>
    </row>
    <row r="169" spans="1:15" x14ac:dyDescent="0.25">
      <c r="A169" s="6">
        <v>168</v>
      </c>
      <c r="B169" s="6">
        <v>32</v>
      </c>
      <c r="C169" s="6" t="s">
        <v>10</v>
      </c>
      <c r="D169" s="6">
        <v>33.155000000000001</v>
      </c>
      <c r="E169" s="6">
        <v>3</v>
      </c>
      <c r="F169" s="6" t="s">
        <v>14</v>
      </c>
      <c r="G169" s="6" t="s">
        <v>16</v>
      </c>
      <c r="H169" s="7">
        <v>6128.79745</v>
      </c>
      <c r="I169" s="6">
        <v>64</v>
      </c>
      <c r="J169" s="6">
        <v>193</v>
      </c>
      <c r="K169">
        <v>5.9478868292401947E-2</v>
      </c>
      <c r="L169">
        <v>0.79567694840751446</v>
      </c>
      <c r="M1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69" s="8">
        <f>_xlfn.PERCENTRANK.INC($H:$H, insurance[[#This Row],[charges]])</f>
        <v>0.32600000000000001</v>
      </c>
      <c r="O169" s="6">
        <f>10 * _xlfn.FLOOR.MATH(202.3 - insurance[[#This Row],[age]] / 10)</f>
        <v>1990</v>
      </c>
    </row>
    <row r="170" spans="1:15" x14ac:dyDescent="0.25">
      <c r="A170" s="6">
        <v>169</v>
      </c>
      <c r="B170" s="6">
        <v>19</v>
      </c>
      <c r="C170" s="6" t="s">
        <v>10</v>
      </c>
      <c r="D170" s="6">
        <v>31.824999999999999</v>
      </c>
      <c r="E170" s="6">
        <v>1</v>
      </c>
      <c r="F170" s="6" t="s">
        <v>14</v>
      </c>
      <c r="G170" s="6" t="s">
        <v>16</v>
      </c>
      <c r="H170" s="7">
        <v>2719.2797500000001</v>
      </c>
      <c r="I170" s="6">
        <v>62</v>
      </c>
      <c r="J170" s="6">
        <v>174</v>
      </c>
      <c r="K170">
        <v>0.53119535349830771</v>
      </c>
      <c r="L170">
        <v>5.3155358439849393E-2</v>
      </c>
      <c r="M1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0" s="8">
        <f>_xlfn.PERCENTRANK.INC($H:$H, insurance[[#This Row],[charges]])</f>
        <v>0.125</v>
      </c>
      <c r="O170" s="6">
        <f>10 * _xlfn.FLOOR.MATH(202.3 - insurance[[#This Row],[age]] / 10)</f>
        <v>2000</v>
      </c>
    </row>
    <row r="171" spans="1:15" x14ac:dyDescent="0.25">
      <c r="A171" s="6">
        <v>170</v>
      </c>
      <c r="B171" s="6">
        <v>27</v>
      </c>
      <c r="C171" s="6" t="s">
        <v>13</v>
      </c>
      <c r="D171" s="6">
        <v>18.905000000000001</v>
      </c>
      <c r="E171" s="6">
        <v>3</v>
      </c>
      <c r="F171" s="6" t="s">
        <v>14</v>
      </c>
      <c r="G171" s="6" t="s">
        <v>17</v>
      </c>
      <c r="H171" s="7">
        <v>4827.9049500000001</v>
      </c>
      <c r="I171" s="6">
        <v>72</v>
      </c>
      <c r="J171" s="6">
        <v>139</v>
      </c>
      <c r="K171">
        <v>0.10283660846894449</v>
      </c>
      <c r="L171">
        <v>0.11946267360796345</v>
      </c>
      <c r="M1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71" s="8">
        <f>_xlfn.PERCENTRANK.INC($H:$H, insurance[[#This Row],[charges]])</f>
        <v>0.25600000000000001</v>
      </c>
      <c r="O171" s="6">
        <f>10 * _xlfn.FLOOR.MATH(202.3 - insurance[[#This Row],[age]] / 10)</f>
        <v>1990</v>
      </c>
    </row>
    <row r="172" spans="1:15" x14ac:dyDescent="0.25">
      <c r="A172" s="6">
        <v>171</v>
      </c>
      <c r="B172" s="6">
        <v>63</v>
      </c>
      <c r="C172" s="6" t="s">
        <v>13</v>
      </c>
      <c r="D172" s="6">
        <v>41.47</v>
      </c>
      <c r="E172" s="6">
        <v>0</v>
      </c>
      <c r="F172" s="6" t="s">
        <v>14</v>
      </c>
      <c r="G172" s="6" t="s">
        <v>15</v>
      </c>
      <c r="H172" s="7">
        <v>13405.390299999999</v>
      </c>
      <c r="I172" s="6">
        <v>67</v>
      </c>
      <c r="J172" s="6">
        <v>265</v>
      </c>
      <c r="K172">
        <v>0.50132265198106074</v>
      </c>
      <c r="L172">
        <v>0.52639934538230271</v>
      </c>
      <c r="M1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2" s="8">
        <f>_xlfn.PERCENTRANK.INC($H:$H, insurance[[#This Row],[charges]])</f>
        <v>0.68799999999999994</v>
      </c>
      <c r="O172" s="6">
        <f>10 * _xlfn.FLOOR.MATH(202.3 - insurance[[#This Row],[age]] / 10)</f>
        <v>1960</v>
      </c>
    </row>
    <row r="173" spans="1:15" x14ac:dyDescent="0.25">
      <c r="A173" s="6">
        <v>172</v>
      </c>
      <c r="B173" s="6">
        <v>49</v>
      </c>
      <c r="C173" s="6" t="s">
        <v>13</v>
      </c>
      <c r="D173" s="6">
        <v>30.3</v>
      </c>
      <c r="E173" s="6">
        <v>0</v>
      </c>
      <c r="F173" s="6" t="s">
        <v>14</v>
      </c>
      <c r="G173" s="6" t="s">
        <v>12</v>
      </c>
      <c r="H173" s="7">
        <v>8116.68</v>
      </c>
      <c r="I173" s="6">
        <v>72</v>
      </c>
      <c r="J173" s="6">
        <v>223</v>
      </c>
      <c r="K173">
        <v>0.35679895307719661</v>
      </c>
      <c r="L173">
        <v>0.55792911190443162</v>
      </c>
      <c r="M1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3" s="8">
        <f>_xlfn.PERCENTRANK.INC($H:$H, insurance[[#This Row],[charges]])</f>
        <v>0.433</v>
      </c>
      <c r="O173" s="6">
        <f>10 * _xlfn.FLOOR.MATH(202.3 - insurance[[#This Row],[age]] / 10)</f>
        <v>1970</v>
      </c>
    </row>
    <row r="174" spans="1:15" x14ac:dyDescent="0.25">
      <c r="A174" s="6">
        <v>173</v>
      </c>
      <c r="B174" s="6">
        <v>18</v>
      </c>
      <c r="C174" s="6" t="s">
        <v>13</v>
      </c>
      <c r="D174" s="6">
        <v>15.96</v>
      </c>
      <c r="E174" s="6">
        <v>0</v>
      </c>
      <c r="F174" s="6" t="s">
        <v>14</v>
      </c>
      <c r="G174" s="6" t="s">
        <v>17</v>
      </c>
      <c r="H174" s="7">
        <v>1694.7963999999999</v>
      </c>
      <c r="I174" s="6">
        <v>70</v>
      </c>
      <c r="J174" s="6">
        <v>111</v>
      </c>
      <c r="K174">
        <v>0.54598726357612171</v>
      </c>
      <c r="L174">
        <v>0.38040892099049356</v>
      </c>
      <c r="M1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74" s="8">
        <f>_xlfn.PERCENTRANK.INC($H:$H, insurance[[#This Row],[charges]])</f>
        <v>3.5000000000000003E-2</v>
      </c>
      <c r="O174" s="6">
        <f>10 * _xlfn.FLOOR.MATH(202.3 - insurance[[#This Row],[age]] / 10)</f>
        <v>2000</v>
      </c>
    </row>
    <row r="175" spans="1:15" x14ac:dyDescent="0.25">
      <c r="A175" s="6">
        <v>174</v>
      </c>
      <c r="B175" s="6">
        <v>35</v>
      </c>
      <c r="C175" s="6" t="s">
        <v>10</v>
      </c>
      <c r="D175" s="6">
        <v>34.799999999999997</v>
      </c>
      <c r="E175" s="6">
        <v>1</v>
      </c>
      <c r="F175" s="6" t="s">
        <v>14</v>
      </c>
      <c r="G175" s="6" t="s">
        <v>12</v>
      </c>
      <c r="H175" s="7">
        <v>5246.0469999999996</v>
      </c>
      <c r="I175" s="6">
        <v>64</v>
      </c>
      <c r="J175" s="6">
        <v>203</v>
      </c>
      <c r="K175">
        <v>0.18466702857272096</v>
      </c>
      <c r="L175">
        <v>0.44187389427883267</v>
      </c>
      <c r="M1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5" s="8">
        <f>_xlfn.PERCENTRANK.INC($H:$H, insurance[[#This Row],[charges]])</f>
        <v>0.28000000000000003</v>
      </c>
      <c r="O175" s="6">
        <f>10 * _xlfn.FLOOR.MATH(202.3 - insurance[[#This Row],[age]] / 10)</f>
        <v>1980</v>
      </c>
    </row>
    <row r="176" spans="1:15" x14ac:dyDescent="0.25">
      <c r="A176" s="6">
        <v>175</v>
      </c>
      <c r="B176" s="6">
        <v>24</v>
      </c>
      <c r="C176" s="6" t="s">
        <v>10</v>
      </c>
      <c r="D176" s="6">
        <v>33.344999999999999</v>
      </c>
      <c r="E176" s="6">
        <v>0</v>
      </c>
      <c r="F176" s="6" t="s">
        <v>14</v>
      </c>
      <c r="G176" s="6" t="s">
        <v>16</v>
      </c>
      <c r="H176" s="7">
        <v>2855.4375500000001</v>
      </c>
      <c r="I176" s="6">
        <v>65</v>
      </c>
      <c r="J176" s="6">
        <v>200</v>
      </c>
      <c r="K176">
        <v>0.40694144806216537</v>
      </c>
      <c r="L176">
        <v>0.5658312950124178</v>
      </c>
      <c r="M1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6" s="8">
        <f>_xlfn.PERCENTRANK.INC($H:$H, insurance[[#This Row],[charges]])</f>
        <v>0.13500000000000001</v>
      </c>
      <c r="O176" s="6">
        <f>10 * _xlfn.FLOOR.MATH(202.3 - insurance[[#This Row],[age]] / 10)</f>
        <v>1990</v>
      </c>
    </row>
    <row r="177" spans="1:15" x14ac:dyDescent="0.25">
      <c r="A177" s="6">
        <v>176</v>
      </c>
      <c r="B177" s="6">
        <v>63</v>
      </c>
      <c r="C177" s="6" t="s">
        <v>10</v>
      </c>
      <c r="D177" s="6">
        <v>37.700000000000003</v>
      </c>
      <c r="E177" s="6">
        <v>0</v>
      </c>
      <c r="F177" s="6" t="s">
        <v>11</v>
      </c>
      <c r="G177" s="6" t="s">
        <v>12</v>
      </c>
      <c r="H177" s="7">
        <v>48824.45</v>
      </c>
      <c r="I177" s="6">
        <v>66</v>
      </c>
      <c r="J177" s="6">
        <v>234</v>
      </c>
      <c r="K177">
        <v>0.31984893573441026</v>
      </c>
      <c r="L177">
        <v>0.34835377677732787</v>
      </c>
      <c r="M1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77" s="8">
        <f>_xlfn.PERCENTRANK.INC($H:$H, insurance[[#This Row],[charges]])</f>
        <v>0.99199999999999999</v>
      </c>
      <c r="O177" s="6">
        <f>10 * _xlfn.FLOOR.MATH(202.3 - insurance[[#This Row],[age]] / 10)</f>
        <v>1960</v>
      </c>
    </row>
    <row r="178" spans="1:15" x14ac:dyDescent="0.25">
      <c r="A178" s="6">
        <v>177</v>
      </c>
      <c r="B178" s="6">
        <v>38</v>
      </c>
      <c r="C178" s="6" t="s">
        <v>13</v>
      </c>
      <c r="D178" s="6">
        <v>27.835000000000001</v>
      </c>
      <c r="E178" s="6">
        <v>2</v>
      </c>
      <c r="F178" s="6" t="s">
        <v>14</v>
      </c>
      <c r="G178" s="6" t="s">
        <v>16</v>
      </c>
      <c r="H178" s="7">
        <v>6455.86265</v>
      </c>
      <c r="I178" s="6">
        <v>75</v>
      </c>
      <c r="J178" s="6">
        <v>223</v>
      </c>
      <c r="K178">
        <v>9.320206199456102E-2</v>
      </c>
      <c r="L178">
        <v>0.45108366778636522</v>
      </c>
      <c r="M1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78" s="8">
        <f>_xlfn.PERCENTRANK.INC($H:$H, insurance[[#This Row],[charges]])</f>
        <v>0.34599999999999997</v>
      </c>
      <c r="O178" s="6">
        <f>10 * _xlfn.FLOOR.MATH(202.3 - insurance[[#This Row],[age]] / 10)</f>
        <v>1980</v>
      </c>
    </row>
    <row r="179" spans="1:15" x14ac:dyDescent="0.25">
      <c r="A179" s="6">
        <v>178</v>
      </c>
      <c r="B179" s="6">
        <v>54</v>
      </c>
      <c r="C179" s="6" t="s">
        <v>13</v>
      </c>
      <c r="D179" s="6">
        <v>29.2</v>
      </c>
      <c r="E179" s="6">
        <v>1</v>
      </c>
      <c r="F179" s="6" t="s">
        <v>14</v>
      </c>
      <c r="G179" s="6" t="s">
        <v>12</v>
      </c>
      <c r="H179" s="7">
        <v>10436.096</v>
      </c>
      <c r="I179" s="6">
        <v>71</v>
      </c>
      <c r="J179" s="6">
        <v>209</v>
      </c>
      <c r="K179">
        <v>0.74262767831917276</v>
      </c>
      <c r="L179">
        <v>0.32264647554729436</v>
      </c>
      <c r="M1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79" s="8">
        <f>_xlfn.PERCENTRANK.INC($H:$H, insurance[[#This Row],[charges]])</f>
        <v>0.55100000000000005</v>
      </c>
      <c r="O179" s="6">
        <f>10 * _xlfn.FLOOR.MATH(202.3 - insurance[[#This Row],[age]] / 10)</f>
        <v>1960</v>
      </c>
    </row>
    <row r="180" spans="1:15" x14ac:dyDescent="0.25">
      <c r="A180" s="6">
        <v>179</v>
      </c>
      <c r="B180" s="6">
        <v>46</v>
      </c>
      <c r="C180" s="6" t="s">
        <v>10</v>
      </c>
      <c r="D180" s="6">
        <v>28.9</v>
      </c>
      <c r="E180" s="6">
        <v>2</v>
      </c>
      <c r="F180" s="6" t="s">
        <v>14</v>
      </c>
      <c r="G180" s="6" t="s">
        <v>12</v>
      </c>
      <c r="H180" s="7">
        <v>8823.2790000000005</v>
      </c>
      <c r="I180" s="6">
        <v>66</v>
      </c>
      <c r="J180" s="6">
        <v>179</v>
      </c>
      <c r="K180">
        <v>0.98058984893401613</v>
      </c>
      <c r="L180">
        <v>0.86859474371587608</v>
      </c>
      <c r="M1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0" s="8">
        <f>_xlfn.PERCENTRANK.INC($H:$H, insurance[[#This Row],[charges]])</f>
        <v>0.47299999999999998</v>
      </c>
      <c r="O180" s="6">
        <f>10 * _xlfn.FLOOR.MATH(202.3 - insurance[[#This Row],[age]] / 10)</f>
        <v>1970</v>
      </c>
    </row>
    <row r="181" spans="1:15" x14ac:dyDescent="0.25">
      <c r="A181" s="6">
        <v>180</v>
      </c>
      <c r="B181" s="6">
        <v>41</v>
      </c>
      <c r="C181" s="6" t="s">
        <v>10</v>
      </c>
      <c r="D181" s="6">
        <v>33.155000000000001</v>
      </c>
      <c r="E181" s="6">
        <v>3</v>
      </c>
      <c r="F181" s="6" t="s">
        <v>14</v>
      </c>
      <c r="G181" s="6" t="s">
        <v>17</v>
      </c>
      <c r="H181" s="7">
        <v>8538.28845</v>
      </c>
      <c r="I181" s="6">
        <v>62</v>
      </c>
      <c r="J181" s="6">
        <v>181</v>
      </c>
      <c r="K181">
        <v>0.82655417817949972</v>
      </c>
      <c r="L181">
        <v>0.42506662170638637</v>
      </c>
      <c r="M1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1" s="8">
        <f>_xlfn.PERCENTRANK.INC($H:$H, insurance[[#This Row],[charges]])</f>
        <v>0.45600000000000002</v>
      </c>
      <c r="O181" s="6">
        <f>10 * _xlfn.FLOOR.MATH(202.3 - insurance[[#This Row],[age]] / 10)</f>
        <v>1980</v>
      </c>
    </row>
    <row r="182" spans="1:15" x14ac:dyDescent="0.25">
      <c r="A182" s="6">
        <v>181</v>
      </c>
      <c r="B182" s="6">
        <v>58</v>
      </c>
      <c r="C182" s="6" t="s">
        <v>13</v>
      </c>
      <c r="D182" s="6">
        <v>28.594999999999999</v>
      </c>
      <c r="E182" s="6">
        <v>0</v>
      </c>
      <c r="F182" s="6" t="s">
        <v>14</v>
      </c>
      <c r="G182" s="6" t="s">
        <v>16</v>
      </c>
      <c r="H182" s="7">
        <v>11735.87905</v>
      </c>
      <c r="I182" s="6">
        <v>65</v>
      </c>
      <c r="J182" s="6">
        <v>172</v>
      </c>
      <c r="K182">
        <v>0.10914500900970074</v>
      </c>
      <c r="L182">
        <v>0.52956224164439469</v>
      </c>
      <c r="M1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2" s="8">
        <f>_xlfn.PERCENTRANK.INC($H:$H, insurance[[#This Row],[charges]])</f>
        <v>0.61399999999999999</v>
      </c>
      <c r="O182" s="6">
        <f>10 * _xlfn.FLOOR.MATH(202.3 - insurance[[#This Row],[age]] / 10)</f>
        <v>1960</v>
      </c>
    </row>
    <row r="183" spans="1:15" x14ac:dyDescent="0.25">
      <c r="A183" s="6">
        <v>182</v>
      </c>
      <c r="B183" s="6">
        <v>18</v>
      </c>
      <c r="C183" s="6" t="s">
        <v>10</v>
      </c>
      <c r="D183" s="6">
        <v>38.28</v>
      </c>
      <c r="E183" s="6">
        <v>0</v>
      </c>
      <c r="F183" s="6" t="s">
        <v>14</v>
      </c>
      <c r="G183" s="6" t="s">
        <v>15</v>
      </c>
      <c r="H183" s="7">
        <v>1631.8212000000001</v>
      </c>
      <c r="I183" s="6">
        <v>62</v>
      </c>
      <c r="J183" s="6">
        <v>209</v>
      </c>
      <c r="K183">
        <v>4.2043030747232507E-2</v>
      </c>
      <c r="L183">
        <v>0.29235203950309757</v>
      </c>
      <c r="M1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3" s="8">
        <f>_xlfn.PERCENTRANK.INC($H:$H, insurance[[#This Row],[charges]])</f>
        <v>2.5000000000000001E-2</v>
      </c>
      <c r="O183" s="6">
        <f>10 * _xlfn.FLOOR.MATH(202.3 - insurance[[#This Row],[age]] / 10)</f>
        <v>2000</v>
      </c>
    </row>
    <row r="184" spans="1:15" x14ac:dyDescent="0.25">
      <c r="A184" s="6">
        <v>183</v>
      </c>
      <c r="B184" s="6">
        <v>22</v>
      </c>
      <c r="C184" s="6" t="s">
        <v>13</v>
      </c>
      <c r="D184" s="6">
        <v>19.95</v>
      </c>
      <c r="E184" s="6">
        <v>3</v>
      </c>
      <c r="F184" s="6" t="s">
        <v>14</v>
      </c>
      <c r="G184" s="6" t="s">
        <v>17</v>
      </c>
      <c r="H184" s="7">
        <v>4005.4225000000001</v>
      </c>
      <c r="I184" s="6">
        <v>70</v>
      </c>
      <c r="J184" s="6">
        <v>139</v>
      </c>
      <c r="K184">
        <v>0.52119948739241784</v>
      </c>
      <c r="L184">
        <v>0.5374234391084981</v>
      </c>
      <c r="M1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84" s="8">
        <f>_xlfn.PERCENTRANK.INC($H:$H, insurance[[#This Row],[charges]])</f>
        <v>0.20100000000000001</v>
      </c>
      <c r="O184" s="6">
        <f>10 * _xlfn.FLOOR.MATH(202.3 - insurance[[#This Row],[age]] / 10)</f>
        <v>2000</v>
      </c>
    </row>
    <row r="185" spans="1:15" x14ac:dyDescent="0.25">
      <c r="A185" s="6">
        <v>184</v>
      </c>
      <c r="B185" s="6">
        <v>44</v>
      </c>
      <c r="C185" s="6" t="s">
        <v>10</v>
      </c>
      <c r="D185" s="6">
        <v>26.41</v>
      </c>
      <c r="E185" s="6">
        <v>0</v>
      </c>
      <c r="F185" s="6" t="s">
        <v>14</v>
      </c>
      <c r="G185" s="6" t="s">
        <v>16</v>
      </c>
      <c r="H185" s="7">
        <v>7419.4778999999999</v>
      </c>
      <c r="I185" s="6">
        <v>65</v>
      </c>
      <c r="J185" s="6">
        <v>159</v>
      </c>
      <c r="K185">
        <v>0.11758751893303707</v>
      </c>
      <c r="L185">
        <v>0.51716442523392125</v>
      </c>
      <c r="M1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85" s="8">
        <f>_xlfn.PERCENTRANK.INC($H:$H, insurance[[#This Row],[charges]])</f>
        <v>0.40100000000000002</v>
      </c>
      <c r="O185" s="6">
        <f>10 * _xlfn.FLOOR.MATH(202.3 - insurance[[#This Row],[age]] / 10)</f>
        <v>1970</v>
      </c>
    </row>
    <row r="186" spans="1:15" x14ac:dyDescent="0.25">
      <c r="A186" s="6">
        <v>185</v>
      </c>
      <c r="B186" s="6">
        <v>44</v>
      </c>
      <c r="C186" s="6" t="s">
        <v>13</v>
      </c>
      <c r="D186" s="6">
        <v>30.69</v>
      </c>
      <c r="E186" s="6">
        <v>2</v>
      </c>
      <c r="F186" s="6" t="s">
        <v>14</v>
      </c>
      <c r="G186" s="6" t="s">
        <v>15</v>
      </c>
      <c r="H186" s="7">
        <v>7731.4270999999999</v>
      </c>
      <c r="I186" s="6">
        <v>70</v>
      </c>
      <c r="J186" s="6">
        <v>214</v>
      </c>
      <c r="K186">
        <v>0.90069876513476421</v>
      </c>
      <c r="L186">
        <v>0.38076655817253818</v>
      </c>
      <c r="M1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6" s="8">
        <f>_xlfn.PERCENTRANK.INC($H:$H, insurance[[#This Row],[charges]])</f>
        <v>0.41799999999999998</v>
      </c>
      <c r="O186" s="6">
        <f>10 * _xlfn.FLOOR.MATH(202.3 - insurance[[#This Row],[age]] / 10)</f>
        <v>1970</v>
      </c>
    </row>
    <row r="187" spans="1:15" x14ac:dyDescent="0.25">
      <c r="A187" s="6">
        <v>186</v>
      </c>
      <c r="B187" s="6">
        <v>36</v>
      </c>
      <c r="C187" s="6" t="s">
        <v>13</v>
      </c>
      <c r="D187" s="6">
        <v>41.895000000000003</v>
      </c>
      <c r="E187" s="6">
        <v>3</v>
      </c>
      <c r="F187" s="6" t="s">
        <v>11</v>
      </c>
      <c r="G187" s="6" t="s">
        <v>17</v>
      </c>
      <c r="H187" s="7">
        <v>43753.337050000002</v>
      </c>
      <c r="I187" s="6">
        <v>70</v>
      </c>
      <c r="J187" s="6">
        <v>292</v>
      </c>
      <c r="K187">
        <v>0.89315099729837433</v>
      </c>
      <c r="L187">
        <v>0.67438041170797325</v>
      </c>
      <c r="M1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7" s="8">
        <f>_xlfn.PERCENTRANK.INC($H:$H, insurance[[#This Row],[charges]])</f>
        <v>0.96299999999999997</v>
      </c>
      <c r="O187" s="6">
        <f>10 * _xlfn.FLOOR.MATH(202.3 - insurance[[#This Row],[age]] / 10)</f>
        <v>1980</v>
      </c>
    </row>
    <row r="188" spans="1:15" x14ac:dyDescent="0.25">
      <c r="A188" s="6">
        <v>187</v>
      </c>
      <c r="B188" s="6">
        <v>26</v>
      </c>
      <c r="C188" s="6" t="s">
        <v>10</v>
      </c>
      <c r="D188" s="6">
        <v>29.92</v>
      </c>
      <c r="E188" s="6">
        <v>2</v>
      </c>
      <c r="F188" s="6" t="s">
        <v>14</v>
      </c>
      <c r="G188" s="6" t="s">
        <v>15</v>
      </c>
      <c r="H188" s="7">
        <v>3981.9767999999999</v>
      </c>
      <c r="I188" s="6">
        <v>64</v>
      </c>
      <c r="J188" s="6">
        <v>174</v>
      </c>
      <c r="K188">
        <v>0.23899796243710347</v>
      </c>
      <c r="L188">
        <v>0.60172840608364364</v>
      </c>
      <c r="M1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8" s="8">
        <f>_xlfn.PERCENTRANK.INC($H:$H, insurance[[#This Row],[charges]])</f>
        <v>0.19800000000000001</v>
      </c>
      <c r="O188" s="6">
        <f>10 * _xlfn.FLOOR.MATH(202.3 - insurance[[#This Row],[age]] / 10)</f>
        <v>1990</v>
      </c>
    </row>
    <row r="189" spans="1:15" x14ac:dyDescent="0.25">
      <c r="A189" s="6">
        <v>188</v>
      </c>
      <c r="B189" s="6">
        <v>30</v>
      </c>
      <c r="C189" s="6" t="s">
        <v>10</v>
      </c>
      <c r="D189" s="6">
        <v>30.9</v>
      </c>
      <c r="E189" s="6">
        <v>3</v>
      </c>
      <c r="F189" s="6" t="s">
        <v>14</v>
      </c>
      <c r="G189" s="6" t="s">
        <v>12</v>
      </c>
      <c r="H189" s="7">
        <v>5325.6509999999998</v>
      </c>
      <c r="I189" s="6">
        <v>63</v>
      </c>
      <c r="J189" s="6">
        <v>174</v>
      </c>
      <c r="K189">
        <v>0.62180679599838651</v>
      </c>
      <c r="L189">
        <v>7.4550526717002755E-2</v>
      </c>
      <c r="M1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89" s="8">
        <f>_xlfn.PERCENTRANK.INC($H:$H, insurance[[#This Row],[charges]])</f>
        <v>0.28599999999999998</v>
      </c>
      <c r="O189" s="6">
        <f>10 * _xlfn.FLOOR.MATH(202.3 - insurance[[#This Row],[age]] / 10)</f>
        <v>1990</v>
      </c>
    </row>
    <row r="190" spans="1:15" x14ac:dyDescent="0.25">
      <c r="A190" s="6">
        <v>189</v>
      </c>
      <c r="B190" s="6">
        <v>41</v>
      </c>
      <c r="C190" s="6" t="s">
        <v>10</v>
      </c>
      <c r="D190" s="6">
        <v>32.200000000000003</v>
      </c>
      <c r="E190" s="6">
        <v>1</v>
      </c>
      <c r="F190" s="6" t="s">
        <v>14</v>
      </c>
      <c r="G190" s="6" t="s">
        <v>12</v>
      </c>
      <c r="H190" s="7">
        <v>6775.9610000000002</v>
      </c>
      <c r="I190" s="6">
        <v>66</v>
      </c>
      <c r="J190" s="6">
        <v>200</v>
      </c>
      <c r="K190">
        <v>0.24184751475315891</v>
      </c>
      <c r="L190">
        <v>0.32701555747865491</v>
      </c>
      <c r="M1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0" s="8">
        <f>_xlfn.PERCENTRANK.INC($H:$H, insurance[[#This Row],[charges]])</f>
        <v>0.36399999999999999</v>
      </c>
      <c r="O190" s="6">
        <f>10 * _xlfn.FLOOR.MATH(202.3 - insurance[[#This Row],[age]] / 10)</f>
        <v>1980</v>
      </c>
    </row>
    <row r="191" spans="1:15" x14ac:dyDescent="0.25">
      <c r="A191" s="6">
        <v>190</v>
      </c>
      <c r="B191" s="6">
        <v>29</v>
      </c>
      <c r="C191" s="6" t="s">
        <v>10</v>
      </c>
      <c r="D191" s="6">
        <v>32.11</v>
      </c>
      <c r="E191" s="6">
        <v>2</v>
      </c>
      <c r="F191" s="6" t="s">
        <v>14</v>
      </c>
      <c r="G191" s="6" t="s">
        <v>16</v>
      </c>
      <c r="H191" s="7">
        <v>4922.9159</v>
      </c>
      <c r="I191" s="6">
        <v>61</v>
      </c>
      <c r="J191" s="6">
        <v>170</v>
      </c>
      <c r="K191">
        <v>0.29668705272334023</v>
      </c>
      <c r="L191">
        <v>0.47273391786624397</v>
      </c>
      <c r="M1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1" s="8">
        <f>_xlfn.PERCENTRANK.INC($H:$H, insurance[[#This Row],[charges]])</f>
        <v>0.26400000000000001</v>
      </c>
      <c r="O191" s="6">
        <f>10 * _xlfn.FLOOR.MATH(202.3 - insurance[[#This Row],[age]] / 10)</f>
        <v>1990</v>
      </c>
    </row>
    <row r="192" spans="1:15" x14ac:dyDescent="0.25">
      <c r="A192" s="6">
        <v>191</v>
      </c>
      <c r="B192" s="6">
        <v>61</v>
      </c>
      <c r="C192" s="6" t="s">
        <v>13</v>
      </c>
      <c r="D192" s="6">
        <v>31.57</v>
      </c>
      <c r="E192" s="6">
        <v>0</v>
      </c>
      <c r="F192" s="6" t="s">
        <v>14</v>
      </c>
      <c r="G192" s="6" t="s">
        <v>15</v>
      </c>
      <c r="H192" s="7">
        <v>12557.605299999999</v>
      </c>
      <c r="I192" s="6">
        <v>75</v>
      </c>
      <c r="J192" s="6">
        <v>253</v>
      </c>
      <c r="K192">
        <v>0.65763038986252176</v>
      </c>
      <c r="L192">
        <v>0.36657601053201405</v>
      </c>
      <c r="M1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2" s="8">
        <f>_xlfn.PERCENTRANK.INC($H:$H, insurance[[#This Row],[charges]])</f>
        <v>0.65500000000000003</v>
      </c>
      <c r="O192" s="6">
        <f>10 * _xlfn.FLOOR.MATH(202.3 - insurance[[#This Row],[age]] / 10)</f>
        <v>1960</v>
      </c>
    </row>
    <row r="193" spans="1:15" x14ac:dyDescent="0.25">
      <c r="A193" s="6">
        <v>192</v>
      </c>
      <c r="B193" s="6">
        <v>36</v>
      </c>
      <c r="C193" s="6" t="s">
        <v>10</v>
      </c>
      <c r="D193" s="6">
        <v>26.2</v>
      </c>
      <c r="E193" s="6">
        <v>0</v>
      </c>
      <c r="F193" s="6" t="s">
        <v>14</v>
      </c>
      <c r="G193" s="6" t="s">
        <v>12</v>
      </c>
      <c r="H193" s="7">
        <v>4883.866</v>
      </c>
      <c r="I193" s="6">
        <v>62</v>
      </c>
      <c r="J193" s="6">
        <v>143</v>
      </c>
      <c r="K193">
        <v>0.75978928653513511</v>
      </c>
      <c r="L193">
        <v>0.7732374392325233</v>
      </c>
      <c r="M1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3" s="8">
        <f>_xlfn.PERCENTRANK.INC($H:$H, insurance[[#This Row],[charges]])</f>
        <v>0.26</v>
      </c>
      <c r="O193" s="6">
        <f>10 * _xlfn.FLOOR.MATH(202.3 - insurance[[#This Row],[age]] / 10)</f>
        <v>1980</v>
      </c>
    </row>
    <row r="194" spans="1:15" x14ac:dyDescent="0.25">
      <c r="A194" s="6">
        <v>193</v>
      </c>
      <c r="B194" s="6">
        <v>25</v>
      </c>
      <c r="C194" s="6" t="s">
        <v>13</v>
      </c>
      <c r="D194" s="6">
        <v>25.74</v>
      </c>
      <c r="E194" s="6">
        <v>0</v>
      </c>
      <c r="F194" s="6" t="s">
        <v>14</v>
      </c>
      <c r="G194" s="6" t="s">
        <v>15</v>
      </c>
      <c r="H194" s="7">
        <v>2137.6536000000001</v>
      </c>
      <c r="I194" s="6">
        <v>73</v>
      </c>
      <c r="J194" s="6">
        <v>195</v>
      </c>
      <c r="K194">
        <v>0.46026564271201642</v>
      </c>
      <c r="L194">
        <v>0.21499324786243645</v>
      </c>
      <c r="M1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4" s="8">
        <f>_xlfn.PERCENTRANK.INC($H:$H, insurance[[#This Row],[charges]])</f>
        <v>7.9000000000000001E-2</v>
      </c>
      <c r="O194" s="6">
        <f>10 * _xlfn.FLOOR.MATH(202.3 - insurance[[#This Row],[age]] / 10)</f>
        <v>1990</v>
      </c>
    </row>
    <row r="195" spans="1:15" x14ac:dyDescent="0.25">
      <c r="A195" s="6">
        <v>194</v>
      </c>
      <c r="B195" s="6">
        <v>56</v>
      </c>
      <c r="C195" s="6" t="s">
        <v>10</v>
      </c>
      <c r="D195" s="6">
        <v>26.6</v>
      </c>
      <c r="E195" s="6">
        <v>1</v>
      </c>
      <c r="F195" s="6" t="s">
        <v>14</v>
      </c>
      <c r="G195" s="6" t="s">
        <v>16</v>
      </c>
      <c r="H195" s="7">
        <v>12044.342000000001</v>
      </c>
      <c r="I195" s="6">
        <v>63</v>
      </c>
      <c r="J195" s="6">
        <v>150</v>
      </c>
      <c r="K195">
        <v>0.53630869488059951</v>
      </c>
      <c r="L195">
        <v>0.92531345408657262</v>
      </c>
      <c r="M1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5" s="8">
        <f>_xlfn.PERCENTRANK.INC($H:$H, insurance[[#This Row],[charges]])</f>
        <v>0.63400000000000001</v>
      </c>
      <c r="O195" s="6">
        <f>10 * _xlfn.FLOOR.MATH(202.3 - insurance[[#This Row],[age]] / 10)</f>
        <v>1960</v>
      </c>
    </row>
    <row r="196" spans="1:15" x14ac:dyDescent="0.25">
      <c r="A196" s="6">
        <v>195</v>
      </c>
      <c r="B196" s="6">
        <v>18</v>
      </c>
      <c r="C196" s="6" t="s">
        <v>13</v>
      </c>
      <c r="D196" s="6">
        <v>34.43</v>
      </c>
      <c r="E196" s="6">
        <v>0</v>
      </c>
      <c r="F196" s="6" t="s">
        <v>14</v>
      </c>
      <c r="G196" s="6" t="s">
        <v>15</v>
      </c>
      <c r="H196" s="7">
        <v>1137.4697000000001</v>
      </c>
      <c r="I196" s="6">
        <v>70</v>
      </c>
      <c r="J196" s="6">
        <v>240</v>
      </c>
      <c r="K196">
        <v>0.39733214974279152</v>
      </c>
      <c r="L196">
        <v>0.24866596527801174</v>
      </c>
      <c r="M1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6" s="8">
        <f>_xlfn.PERCENTRANK.INC($H:$H, insurance[[#This Row],[charges]])</f>
        <v>3.0000000000000001E-3</v>
      </c>
      <c r="O196" s="6">
        <f>10 * _xlfn.FLOOR.MATH(202.3 - insurance[[#This Row],[age]] / 10)</f>
        <v>2000</v>
      </c>
    </row>
    <row r="197" spans="1:15" x14ac:dyDescent="0.25">
      <c r="A197" s="6">
        <v>196</v>
      </c>
      <c r="B197" s="6">
        <v>19</v>
      </c>
      <c r="C197" s="6" t="s">
        <v>13</v>
      </c>
      <c r="D197" s="6">
        <v>30.59</v>
      </c>
      <c r="E197" s="6">
        <v>0</v>
      </c>
      <c r="F197" s="6" t="s">
        <v>14</v>
      </c>
      <c r="G197" s="6" t="s">
        <v>16</v>
      </c>
      <c r="H197" s="7">
        <v>1639.5631000000001</v>
      </c>
      <c r="I197" s="6">
        <v>73</v>
      </c>
      <c r="J197" s="6">
        <v>232</v>
      </c>
      <c r="K197">
        <v>0.78866549757712778</v>
      </c>
      <c r="L197">
        <v>0.34310556219104005</v>
      </c>
      <c r="M1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7" s="8">
        <f>_xlfn.PERCENTRANK.INC($H:$H, insurance[[#This Row],[charges]])</f>
        <v>0.03</v>
      </c>
      <c r="O197" s="6">
        <f>10 * _xlfn.FLOOR.MATH(202.3 - insurance[[#This Row],[age]] / 10)</f>
        <v>2000</v>
      </c>
    </row>
    <row r="198" spans="1:15" x14ac:dyDescent="0.25">
      <c r="A198" s="6">
        <v>197</v>
      </c>
      <c r="B198" s="6">
        <v>39</v>
      </c>
      <c r="C198" s="6" t="s">
        <v>10</v>
      </c>
      <c r="D198" s="6">
        <v>32.799999999999997</v>
      </c>
      <c r="E198" s="6">
        <v>0</v>
      </c>
      <c r="F198" s="6" t="s">
        <v>14</v>
      </c>
      <c r="G198" s="6" t="s">
        <v>12</v>
      </c>
      <c r="H198" s="7">
        <v>5649.7150000000001</v>
      </c>
      <c r="I198" s="6">
        <v>64</v>
      </c>
      <c r="J198" s="6">
        <v>191</v>
      </c>
      <c r="K198">
        <v>0.84706224447445122</v>
      </c>
      <c r="L198">
        <v>0.18063243812910859</v>
      </c>
      <c r="M1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98" s="8">
        <f>_xlfn.PERCENTRANK.INC($H:$H, insurance[[#This Row],[charges]])</f>
        <v>0.30399999999999999</v>
      </c>
      <c r="O198" s="6">
        <f>10 * _xlfn.FLOOR.MATH(202.3 - insurance[[#This Row],[age]] / 10)</f>
        <v>1980</v>
      </c>
    </row>
    <row r="199" spans="1:15" x14ac:dyDescent="0.25">
      <c r="A199" s="6">
        <v>198</v>
      </c>
      <c r="B199" s="6">
        <v>45</v>
      </c>
      <c r="C199" s="6" t="s">
        <v>10</v>
      </c>
      <c r="D199" s="6">
        <v>28.6</v>
      </c>
      <c r="E199" s="6">
        <v>2</v>
      </c>
      <c r="F199" s="6" t="s">
        <v>14</v>
      </c>
      <c r="G199" s="6" t="s">
        <v>15</v>
      </c>
      <c r="H199" s="7">
        <v>8516.8289999999997</v>
      </c>
      <c r="I199" s="6">
        <v>60</v>
      </c>
      <c r="J199" s="6">
        <v>146</v>
      </c>
      <c r="K199">
        <v>0.53289210169245116</v>
      </c>
      <c r="L199">
        <v>0.29611872243514226</v>
      </c>
      <c r="M1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99" s="8">
        <f>_xlfn.PERCENTRANK.INC($H:$H, insurance[[#This Row],[charges]])</f>
        <v>0.45300000000000001</v>
      </c>
      <c r="O199" s="6">
        <f>10 * _xlfn.FLOOR.MATH(202.3 - insurance[[#This Row],[age]] / 10)</f>
        <v>1970</v>
      </c>
    </row>
    <row r="200" spans="1:15" x14ac:dyDescent="0.25">
      <c r="A200" s="6">
        <v>199</v>
      </c>
      <c r="B200" s="6">
        <v>51</v>
      </c>
      <c r="C200" s="6" t="s">
        <v>10</v>
      </c>
      <c r="D200" s="6">
        <v>18.05</v>
      </c>
      <c r="E200" s="6">
        <v>0</v>
      </c>
      <c r="F200" s="6" t="s">
        <v>14</v>
      </c>
      <c r="G200" s="6" t="s">
        <v>16</v>
      </c>
      <c r="H200" s="7">
        <v>9644.2525000000005</v>
      </c>
      <c r="I200" s="6">
        <v>62</v>
      </c>
      <c r="J200" s="6">
        <v>99</v>
      </c>
      <c r="K200">
        <v>8.4586486259748461E-2</v>
      </c>
      <c r="L200">
        <v>0.75003706465942643</v>
      </c>
      <c r="M2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00" s="8">
        <f>_xlfn.PERCENTRANK.INC($H:$H, insurance[[#This Row],[charges]])</f>
        <v>0.51500000000000001</v>
      </c>
      <c r="O200" s="6">
        <f>10 * _xlfn.FLOOR.MATH(202.3 - insurance[[#This Row],[age]] / 10)</f>
        <v>1970</v>
      </c>
    </row>
    <row r="201" spans="1:15" x14ac:dyDescent="0.25">
      <c r="A201" s="6">
        <v>200</v>
      </c>
      <c r="B201" s="6">
        <v>64</v>
      </c>
      <c r="C201" s="6" t="s">
        <v>10</v>
      </c>
      <c r="D201" s="6">
        <v>39.33</v>
      </c>
      <c r="E201" s="6">
        <v>0</v>
      </c>
      <c r="F201" s="6" t="s">
        <v>14</v>
      </c>
      <c r="G201" s="6" t="s">
        <v>17</v>
      </c>
      <c r="H201" s="7">
        <v>14901.5167</v>
      </c>
      <c r="I201" s="6">
        <v>65</v>
      </c>
      <c r="J201" s="6">
        <v>236</v>
      </c>
      <c r="K201">
        <v>0.23034829796773768</v>
      </c>
      <c r="L201">
        <v>0.51466327417393365</v>
      </c>
      <c r="M2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1" s="8">
        <f>_xlfn.PERCENTRANK.INC($H:$H, insurance[[#This Row],[charges]])</f>
        <v>0.73099999999999998</v>
      </c>
      <c r="O201" s="6">
        <f>10 * _xlfn.FLOOR.MATH(202.3 - insurance[[#This Row],[age]] / 10)</f>
        <v>1950</v>
      </c>
    </row>
    <row r="202" spans="1:15" x14ac:dyDescent="0.25">
      <c r="A202" s="6">
        <v>201</v>
      </c>
      <c r="B202" s="6">
        <v>19</v>
      </c>
      <c r="C202" s="6" t="s">
        <v>10</v>
      </c>
      <c r="D202" s="6">
        <v>32.11</v>
      </c>
      <c r="E202" s="6">
        <v>0</v>
      </c>
      <c r="F202" s="6" t="s">
        <v>14</v>
      </c>
      <c r="G202" s="6" t="s">
        <v>16</v>
      </c>
      <c r="H202" s="7">
        <v>2130.6759000000002</v>
      </c>
      <c r="I202" s="6">
        <v>68</v>
      </c>
      <c r="J202" s="6">
        <v>211</v>
      </c>
      <c r="K202">
        <v>0.64737780887977114</v>
      </c>
      <c r="L202">
        <v>0.86750807467266366</v>
      </c>
      <c r="M2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2" s="8">
        <f>_xlfn.PERCENTRANK.INC($H:$H, insurance[[#This Row],[charges]])</f>
        <v>7.6999999999999999E-2</v>
      </c>
      <c r="O202" s="6">
        <f>10 * _xlfn.FLOOR.MATH(202.3 - insurance[[#This Row],[age]] / 10)</f>
        <v>2000</v>
      </c>
    </row>
    <row r="203" spans="1:15" x14ac:dyDescent="0.25">
      <c r="A203" s="6">
        <v>202</v>
      </c>
      <c r="B203" s="6">
        <v>48</v>
      </c>
      <c r="C203" s="6" t="s">
        <v>10</v>
      </c>
      <c r="D203" s="6">
        <v>32.229999999999997</v>
      </c>
      <c r="E203" s="6">
        <v>1</v>
      </c>
      <c r="F203" s="6" t="s">
        <v>14</v>
      </c>
      <c r="G203" s="6" t="s">
        <v>15</v>
      </c>
      <c r="H203" s="7">
        <v>8871.1517000000003</v>
      </c>
      <c r="I203" s="6">
        <v>66</v>
      </c>
      <c r="J203" s="6">
        <v>200</v>
      </c>
      <c r="K203">
        <v>0.4068719988720827</v>
      </c>
      <c r="L203">
        <v>0.21253882358434556</v>
      </c>
      <c r="M2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3" s="8">
        <f>_xlfn.PERCENTRANK.INC($H:$H, insurance[[#This Row],[charges]])</f>
        <v>0.47699999999999998</v>
      </c>
      <c r="O203" s="6">
        <f>10 * _xlfn.FLOOR.MATH(202.3 - insurance[[#This Row],[age]] / 10)</f>
        <v>1970</v>
      </c>
    </row>
    <row r="204" spans="1:15" x14ac:dyDescent="0.25">
      <c r="A204" s="6">
        <v>203</v>
      </c>
      <c r="B204" s="6">
        <v>60</v>
      </c>
      <c r="C204" s="6" t="s">
        <v>10</v>
      </c>
      <c r="D204" s="6">
        <v>24.035</v>
      </c>
      <c r="E204" s="6">
        <v>0</v>
      </c>
      <c r="F204" s="6" t="s">
        <v>14</v>
      </c>
      <c r="G204" s="6" t="s">
        <v>16</v>
      </c>
      <c r="H204" s="7">
        <v>13012.20865</v>
      </c>
      <c r="I204" s="6">
        <v>67</v>
      </c>
      <c r="J204" s="6">
        <v>153</v>
      </c>
      <c r="K204">
        <v>0.32288195114716978</v>
      </c>
      <c r="L204">
        <v>0.75019952876036966</v>
      </c>
      <c r="M2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04" s="8">
        <f>_xlfn.PERCENTRANK.INC($H:$H, insurance[[#This Row],[charges]])</f>
        <v>0.67500000000000004</v>
      </c>
      <c r="O204" s="6">
        <f>10 * _xlfn.FLOOR.MATH(202.3 - insurance[[#This Row],[age]] / 10)</f>
        <v>1960</v>
      </c>
    </row>
    <row r="205" spans="1:15" x14ac:dyDescent="0.25">
      <c r="A205" s="6">
        <v>204</v>
      </c>
      <c r="B205" s="6">
        <v>27</v>
      </c>
      <c r="C205" s="6" t="s">
        <v>10</v>
      </c>
      <c r="D205" s="6">
        <v>36.08</v>
      </c>
      <c r="E205" s="6">
        <v>0</v>
      </c>
      <c r="F205" s="6" t="s">
        <v>11</v>
      </c>
      <c r="G205" s="6" t="s">
        <v>15</v>
      </c>
      <c r="H205" s="7">
        <v>37133.898200000003</v>
      </c>
      <c r="I205" s="6">
        <v>63</v>
      </c>
      <c r="J205" s="6">
        <v>204</v>
      </c>
      <c r="K205">
        <v>0.1152982884623568</v>
      </c>
      <c r="L205">
        <v>0.33760233704820386</v>
      </c>
      <c r="M2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05" s="8">
        <f>_xlfn.PERCENTRANK.INC($H:$H, insurance[[#This Row],[charges]])</f>
        <v>0.91600000000000004</v>
      </c>
      <c r="O205" s="6">
        <f>10 * _xlfn.FLOOR.MATH(202.3 - insurance[[#This Row],[age]] / 10)</f>
        <v>1990</v>
      </c>
    </row>
    <row r="206" spans="1:15" x14ac:dyDescent="0.25">
      <c r="A206" s="6">
        <v>205</v>
      </c>
      <c r="B206" s="6">
        <v>46</v>
      </c>
      <c r="C206" s="6" t="s">
        <v>13</v>
      </c>
      <c r="D206" s="6">
        <v>22.3</v>
      </c>
      <c r="E206" s="6">
        <v>0</v>
      </c>
      <c r="F206" s="6" t="s">
        <v>14</v>
      </c>
      <c r="G206" s="6" t="s">
        <v>12</v>
      </c>
      <c r="H206" s="7">
        <v>7147.1049999999996</v>
      </c>
      <c r="I206" s="6">
        <v>67</v>
      </c>
      <c r="J206" s="6">
        <v>142</v>
      </c>
      <c r="K206">
        <v>0.15789578443295127</v>
      </c>
      <c r="L206">
        <v>0.68504024049501877</v>
      </c>
      <c r="M2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06" s="8">
        <f>_xlfn.PERCENTRANK.INC($H:$H, insurance[[#This Row],[charges]])</f>
        <v>0.38</v>
      </c>
      <c r="O206" s="6">
        <f>10 * _xlfn.FLOOR.MATH(202.3 - insurance[[#This Row],[age]] / 10)</f>
        <v>1970</v>
      </c>
    </row>
    <row r="207" spans="1:15" x14ac:dyDescent="0.25">
      <c r="A207" s="6">
        <v>206</v>
      </c>
      <c r="B207" s="6">
        <v>28</v>
      </c>
      <c r="C207" s="6" t="s">
        <v>10</v>
      </c>
      <c r="D207" s="6">
        <v>28.88</v>
      </c>
      <c r="E207" s="6">
        <v>1</v>
      </c>
      <c r="F207" s="6" t="s">
        <v>14</v>
      </c>
      <c r="G207" s="6" t="s">
        <v>17</v>
      </c>
      <c r="H207" s="7">
        <v>4337.7352000000001</v>
      </c>
      <c r="I207" s="6">
        <v>64</v>
      </c>
      <c r="J207" s="6">
        <v>168</v>
      </c>
      <c r="K207">
        <v>0.53318120470884312</v>
      </c>
      <c r="L207">
        <v>0.52439279506187553</v>
      </c>
      <c r="M2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7" s="8">
        <f>_xlfn.PERCENTRANK.INC($H:$H, insurance[[#This Row],[charges]])</f>
        <v>0.217</v>
      </c>
      <c r="O207" s="6">
        <f>10 * _xlfn.FLOOR.MATH(202.3 - insurance[[#This Row],[age]] / 10)</f>
        <v>1990</v>
      </c>
    </row>
    <row r="208" spans="1:15" x14ac:dyDescent="0.25">
      <c r="A208" s="6">
        <v>207</v>
      </c>
      <c r="B208" s="6">
        <v>59</v>
      </c>
      <c r="C208" s="6" t="s">
        <v>13</v>
      </c>
      <c r="D208" s="6">
        <v>26.4</v>
      </c>
      <c r="E208" s="6">
        <v>0</v>
      </c>
      <c r="F208" s="6" t="s">
        <v>14</v>
      </c>
      <c r="G208" s="6" t="s">
        <v>15</v>
      </c>
      <c r="H208" s="7">
        <v>11743.299000000001</v>
      </c>
      <c r="I208" s="6">
        <v>65</v>
      </c>
      <c r="J208" s="6">
        <v>159</v>
      </c>
      <c r="K208">
        <v>0.33290043954406884</v>
      </c>
      <c r="L208">
        <v>1.8981934999573014E-2</v>
      </c>
      <c r="M2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8" s="8">
        <f>_xlfn.PERCENTRANK.INC($H:$H, insurance[[#This Row],[charges]])</f>
        <v>0.61699999999999999</v>
      </c>
      <c r="O208" s="6">
        <f>10 * _xlfn.FLOOR.MATH(202.3 - insurance[[#This Row],[age]] / 10)</f>
        <v>1960</v>
      </c>
    </row>
    <row r="209" spans="1:15" x14ac:dyDescent="0.25">
      <c r="A209" s="6">
        <v>208</v>
      </c>
      <c r="B209" s="6">
        <v>35</v>
      </c>
      <c r="C209" s="6" t="s">
        <v>13</v>
      </c>
      <c r="D209" s="6">
        <v>27.74</v>
      </c>
      <c r="E209" s="6">
        <v>2</v>
      </c>
      <c r="F209" s="6" t="s">
        <v>11</v>
      </c>
      <c r="G209" s="6" t="s">
        <v>17</v>
      </c>
      <c r="H209" s="7">
        <v>20984.0936</v>
      </c>
      <c r="I209" s="6">
        <v>67</v>
      </c>
      <c r="J209" s="6">
        <v>177</v>
      </c>
      <c r="K209">
        <v>0.65475541663111902</v>
      </c>
      <c r="L209">
        <v>0.176363996777853</v>
      </c>
      <c r="M2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09" s="8">
        <f>_xlfn.PERCENTRANK.INC($H:$H, insurance[[#This Row],[charges]])</f>
        <v>0.80700000000000005</v>
      </c>
      <c r="O209" s="6">
        <f>10 * _xlfn.FLOOR.MATH(202.3 - insurance[[#This Row],[age]] / 10)</f>
        <v>1980</v>
      </c>
    </row>
    <row r="210" spans="1:15" x14ac:dyDescent="0.25">
      <c r="A210" s="6">
        <v>209</v>
      </c>
      <c r="B210" s="6">
        <v>63</v>
      </c>
      <c r="C210" s="6" t="s">
        <v>10</v>
      </c>
      <c r="D210" s="6">
        <v>31.8</v>
      </c>
      <c r="E210" s="6">
        <v>0</v>
      </c>
      <c r="F210" s="6" t="s">
        <v>14</v>
      </c>
      <c r="G210" s="6" t="s">
        <v>12</v>
      </c>
      <c r="H210" s="7">
        <v>13880.949000000001</v>
      </c>
      <c r="I210" s="6">
        <v>72</v>
      </c>
      <c r="J210" s="6">
        <v>234</v>
      </c>
      <c r="K210">
        <v>0.10033828583561735</v>
      </c>
      <c r="L210">
        <v>0.41789963348670844</v>
      </c>
      <c r="M2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0" s="8">
        <f>_xlfn.PERCENTRANK.INC($H:$H, insurance[[#This Row],[charges]])</f>
        <v>0.70299999999999996</v>
      </c>
      <c r="O210" s="6">
        <f>10 * _xlfn.FLOOR.MATH(202.3 - insurance[[#This Row],[age]] / 10)</f>
        <v>1960</v>
      </c>
    </row>
    <row r="211" spans="1:15" x14ac:dyDescent="0.25">
      <c r="A211" s="6">
        <v>210</v>
      </c>
      <c r="B211" s="6">
        <v>40</v>
      </c>
      <c r="C211" s="6" t="s">
        <v>13</v>
      </c>
      <c r="D211" s="6">
        <v>41.23</v>
      </c>
      <c r="E211" s="6">
        <v>1</v>
      </c>
      <c r="F211" s="6" t="s">
        <v>14</v>
      </c>
      <c r="G211" s="6" t="s">
        <v>17</v>
      </c>
      <c r="H211" s="7">
        <v>6610.1097</v>
      </c>
      <c r="I211" s="6">
        <v>68</v>
      </c>
      <c r="J211" s="6">
        <v>271</v>
      </c>
      <c r="K211">
        <v>0.26967732714008413</v>
      </c>
      <c r="L211">
        <v>0.35004424133805756</v>
      </c>
      <c r="M2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1" s="8">
        <f>_xlfn.PERCENTRANK.INC($H:$H, insurance[[#This Row],[charges]])</f>
        <v>0.35599999999999998</v>
      </c>
      <c r="O211" s="6">
        <f>10 * _xlfn.FLOOR.MATH(202.3 - insurance[[#This Row],[age]] / 10)</f>
        <v>1980</v>
      </c>
    </row>
    <row r="212" spans="1:15" x14ac:dyDescent="0.25">
      <c r="A212" s="6">
        <v>211</v>
      </c>
      <c r="B212" s="6">
        <v>20</v>
      </c>
      <c r="C212" s="6" t="s">
        <v>13</v>
      </c>
      <c r="D212" s="6">
        <v>33</v>
      </c>
      <c r="E212" s="6">
        <v>1</v>
      </c>
      <c r="F212" s="6" t="s">
        <v>14</v>
      </c>
      <c r="G212" s="6" t="s">
        <v>12</v>
      </c>
      <c r="H212" s="7">
        <v>1980.07</v>
      </c>
      <c r="I212" s="6">
        <v>69</v>
      </c>
      <c r="J212" s="6">
        <v>223</v>
      </c>
      <c r="K212">
        <v>0.82409702326361878</v>
      </c>
      <c r="L212">
        <v>9.9834946961996587E-2</v>
      </c>
      <c r="M2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2" s="8">
        <f>_xlfn.PERCENTRANK.INC($H:$H, insurance[[#This Row],[charges]])</f>
        <v>6.5000000000000002E-2</v>
      </c>
      <c r="O212" s="6">
        <f>10 * _xlfn.FLOOR.MATH(202.3 - insurance[[#This Row],[age]] / 10)</f>
        <v>2000</v>
      </c>
    </row>
    <row r="213" spans="1:15" x14ac:dyDescent="0.25">
      <c r="A213" s="6">
        <v>212</v>
      </c>
      <c r="B213" s="6">
        <v>40</v>
      </c>
      <c r="C213" s="6" t="s">
        <v>13</v>
      </c>
      <c r="D213" s="6">
        <v>30.875</v>
      </c>
      <c r="E213" s="6">
        <v>4</v>
      </c>
      <c r="F213" s="6" t="s">
        <v>14</v>
      </c>
      <c r="G213" s="6" t="s">
        <v>16</v>
      </c>
      <c r="H213" s="7">
        <v>8162.7162500000004</v>
      </c>
      <c r="I213" s="6">
        <v>69</v>
      </c>
      <c r="J213" s="6">
        <v>209</v>
      </c>
      <c r="K213">
        <v>0.88619987381910903</v>
      </c>
      <c r="L213">
        <v>0.56932213603021675</v>
      </c>
      <c r="M2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3" s="8">
        <f>_xlfn.PERCENTRANK.INC($H:$H, insurance[[#This Row],[charges]])</f>
        <v>0.435</v>
      </c>
      <c r="O213" s="6">
        <f>10 * _xlfn.FLOOR.MATH(202.3 - insurance[[#This Row],[age]] / 10)</f>
        <v>1980</v>
      </c>
    </row>
    <row r="214" spans="1:15" x14ac:dyDescent="0.25">
      <c r="A214" s="6">
        <v>213</v>
      </c>
      <c r="B214" s="6">
        <v>24</v>
      </c>
      <c r="C214" s="6" t="s">
        <v>13</v>
      </c>
      <c r="D214" s="6">
        <v>28.5</v>
      </c>
      <c r="E214" s="6">
        <v>2</v>
      </c>
      <c r="F214" s="6" t="s">
        <v>14</v>
      </c>
      <c r="G214" s="6" t="s">
        <v>16</v>
      </c>
      <c r="H214" s="7">
        <v>3537.703</v>
      </c>
      <c r="I214" s="6">
        <v>68</v>
      </c>
      <c r="J214" s="6">
        <v>187</v>
      </c>
      <c r="K214">
        <v>0.82175739287480587</v>
      </c>
      <c r="L214">
        <v>0.46492558366848413</v>
      </c>
      <c r="M2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4" s="8">
        <f>_xlfn.PERCENTRANK.INC($H:$H, insurance[[#This Row],[charges]])</f>
        <v>0.17299999999999999</v>
      </c>
      <c r="O214" s="6">
        <f>10 * _xlfn.FLOOR.MATH(202.3 - insurance[[#This Row],[age]] / 10)</f>
        <v>1990</v>
      </c>
    </row>
    <row r="215" spans="1:15" x14ac:dyDescent="0.25">
      <c r="A215" s="6">
        <v>214</v>
      </c>
      <c r="B215" s="6">
        <v>34</v>
      </c>
      <c r="C215" s="6" t="s">
        <v>10</v>
      </c>
      <c r="D215" s="6">
        <v>26.73</v>
      </c>
      <c r="E215" s="6">
        <v>1</v>
      </c>
      <c r="F215" s="6" t="s">
        <v>14</v>
      </c>
      <c r="G215" s="6" t="s">
        <v>15</v>
      </c>
      <c r="H215" s="7">
        <v>5002.7826999999997</v>
      </c>
      <c r="I215" s="6">
        <v>63</v>
      </c>
      <c r="J215" s="6">
        <v>151</v>
      </c>
      <c r="K215">
        <v>0.73111573501076355</v>
      </c>
      <c r="L215">
        <v>0.39767968533452586</v>
      </c>
      <c r="M2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5" s="8">
        <f>_xlfn.PERCENTRANK.INC($H:$H, insurance[[#This Row],[charges]])</f>
        <v>0.26800000000000002</v>
      </c>
      <c r="O215" s="6">
        <f>10 * _xlfn.FLOOR.MATH(202.3 - insurance[[#This Row],[age]] / 10)</f>
        <v>1980</v>
      </c>
    </row>
    <row r="216" spans="1:15" x14ac:dyDescent="0.25">
      <c r="A216" s="6">
        <v>215</v>
      </c>
      <c r="B216" s="6">
        <v>45</v>
      </c>
      <c r="C216" s="6" t="s">
        <v>10</v>
      </c>
      <c r="D216" s="6">
        <v>30.9</v>
      </c>
      <c r="E216" s="6">
        <v>2</v>
      </c>
      <c r="F216" s="6" t="s">
        <v>14</v>
      </c>
      <c r="G216" s="6" t="s">
        <v>12</v>
      </c>
      <c r="H216" s="7">
        <v>8520.0259999999998</v>
      </c>
      <c r="I216" s="6">
        <v>61</v>
      </c>
      <c r="J216" s="6">
        <v>164</v>
      </c>
      <c r="K216">
        <v>0.14490133949783693</v>
      </c>
      <c r="L216">
        <v>0.40647338629070362</v>
      </c>
      <c r="M2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6" s="8">
        <f>_xlfn.PERCENTRANK.INC($H:$H, insurance[[#This Row],[charges]])</f>
        <v>0.45400000000000001</v>
      </c>
      <c r="O216" s="6">
        <f>10 * _xlfn.FLOOR.MATH(202.3 - insurance[[#This Row],[age]] / 10)</f>
        <v>1970</v>
      </c>
    </row>
    <row r="217" spans="1:15" x14ac:dyDescent="0.25">
      <c r="A217" s="6">
        <v>216</v>
      </c>
      <c r="B217" s="6">
        <v>41</v>
      </c>
      <c r="C217" s="6" t="s">
        <v>10</v>
      </c>
      <c r="D217" s="6">
        <v>37.1</v>
      </c>
      <c r="E217" s="6">
        <v>2</v>
      </c>
      <c r="F217" s="6" t="s">
        <v>14</v>
      </c>
      <c r="G217" s="6" t="s">
        <v>12</v>
      </c>
      <c r="H217" s="7">
        <v>7371.7719999999999</v>
      </c>
      <c r="I217" s="6">
        <v>71</v>
      </c>
      <c r="J217" s="6">
        <v>266</v>
      </c>
      <c r="K217">
        <v>0.19586739092872824</v>
      </c>
      <c r="L217">
        <v>0.94659265966461625</v>
      </c>
      <c r="M2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17" s="8">
        <f>_xlfn.PERCENTRANK.INC($H:$H, insurance[[#This Row],[charges]])</f>
        <v>0.4</v>
      </c>
      <c r="O217" s="6">
        <f>10 * _xlfn.FLOOR.MATH(202.3 - insurance[[#This Row],[age]] / 10)</f>
        <v>1980</v>
      </c>
    </row>
    <row r="218" spans="1:15" x14ac:dyDescent="0.25">
      <c r="A218" s="6">
        <v>217</v>
      </c>
      <c r="B218" s="6">
        <v>53</v>
      </c>
      <c r="C218" s="6" t="s">
        <v>10</v>
      </c>
      <c r="D218" s="6">
        <v>26.6</v>
      </c>
      <c r="E218" s="6">
        <v>0</v>
      </c>
      <c r="F218" s="6" t="s">
        <v>14</v>
      </c>
      <c r="G218" s="6" t="s">
        <v>16</v>
      </c>
      <c r="H218" s="7">
        <v>10355.641</v>
      </c>
      <c r="I218" s="6">
        <v>68</v>
      </c>
      <c r="J218" s="6">
        <v>175</v>
      </c>
      <c r="K218">
        <v>0.81661262354655784</v>
      </c>
      <c r="L218">
        <v>0.84614757720667289</v>
      </c>
      <c r="M2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18" s="8">
        <f>_xlfn.PERCENTRANK.INC($H:$H, insurance[[#This Row],[charges]])</f>
        <v>0.54600000000000004</v>
      </c>
      <c r="O218" s="6">
        <f>10 * _xlfn.FLOOR.MATH(202.3 - insurance[[#This Row],[age]] / 10)</f>
        <v>1970</v>
      </c>
    </row>
    <row r="219" spans="1:15" x14ac:dyDescent="0.25">
      <c r="A219" s="6">
        <v>218</v>
      </c>
      <c r="B219" s="6">
        <v>27</v>
      </c>
      <c r="C219" s="6" t="s">
        <v>13</v>
      </c>
      <c r="D219" s="6">
        <v>23.1</v>
      </c>
      <c r="E219" s="6">
        <v>0</v>
      </c>
      <c r="F219" s="6" t="s">
        <v>14</v>
      </c>
      <c r="G219" s="6" t="s">
        <v>15</v>
      </c>
      <c r="H219" s="7">
        <v>2483.7359999999999</v>
      </c>
      <c r="I219" s="6">
        <v>71</v>
      </c>
      <c r="J219" s="6">
        <v>166</v>
      </c>
      <c r="K219">
        <v>0.89820927097378733</v>
      </c>
      <c r="L219">
        <v>0.36004007251935083</v>
      </c>
      <c r="M2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19" s="8">
        <f>_xlfn.PERCENTRANK.INC($H:$H, insurance[[#This Row],[charges]])</f>
        <v>0.109</v>
      </c>
      <c r="O219" s="6">
        <f>10 * _xlfn.FLOOR.MATH(202.3 - insurance[[#This Row],[age]] / 10)</f>
        <v>1990</v>
      </c>
    </row>
    <row r="220" spans="1:15" x14ac:dyDescent="0.25">
      <c r="A220" s="6">
        <v>219</v>
      </c>
      <c r="B220" s="6">
        <v>26</v>
      </c>
      <c r="C220" s="6" t="s">
        <v>10</v>
      </c>
      <c r="D220" s="6">
        <v>29.92</v>
      </c>
      <c r="E220" s="6">
        <v>1</v>
      </c>
      <c r="F220" s="6" t="s">
        <v>14</v>
      </c>
      <c r="G220" s="6" t="s">
        <v>15</v>
      </c>
      <c r="H220" s="7">
        <v>3392.9767999999999</v>
      </c>
      <c r="I220" s="6">
        <v>60</v>
      </c>
      <c r="J220" s="6">
        <v>153</v>
      </c>
      <c r="K220">
        <v>0.40849128244840133</v>
      </c>
      <c r="L220">
        <v>0.85514977381338819</v>
      </c>
      <c r="M2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0" s="8">
        <f>_xlfn.PERCENTRANK.INC($H:$H, insurance[[#This Row],[charges]])</f>
        <v>0.16600000000000001</v>
      </c>
      <c r="O220" s="6">
        <f>10 * _xlfn.FLOOR.MATH(202.3 - insurance[[#This Row],[age]] / 10)</f>
        <v>1990</v>
      </c>
    </row>
    <row r="221" spans="1:15" x14ac:dyDescent="0.25">
      <c r="A221" s="6">
        <v>220</v>
      </c>
      <c r="B221" s="6">
        <v>24</v>
      </c>
      <c r="C221" s="6" t="s">
        <v>10</v>
      </c>
      <c r="D221" s="6">
        <v>23.21</v>
      </c>
      <c r="E221" s="6">
        <v>0</v>
      </c>
      <c r="F221" s="6" t="s">
        <v>14</v>
      </c>
      <c r="G221" s="6" t="s">
        <v>15</v>
      </c>
      <c r="H221" s="7">
        <v>25081.76784</v>
      </c>
      <c r="I221" s="6">
        <v>68</v>
      </c>
      <c r="J221" s="6">
        <v>153</v>
      </c>
      <c r="K221">
        <v>0.9447374599728442</v>
      </c>
      <c r="L221">
        <v>3.5532747877544138E-2</v>
      </c>
      <c r="M2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21" s="8">
        <f>_xlfn.PERCENTRANK.INC($H:$H, insurance[[#This Row],[charges]])</f>
        <v>0.85</v>
      </c>
      <c r="O221" s="6">
        <f>10 * _xlfn.FLOOR.MATH(202.3 - insurance[[#This Row],[age]] / 10)</f>
        <v>1990</v>
      </c>
    </row>
    <row r="222" spans="1:15" x14ac:dyDescent="0.25">
      <c r="A222" s="6">
        <v>221</v>
      </c>
      <c r="B222" s="6">
        <v>34</v>
      </c>
      <c r="C222" s="6" t="s">
        <v>10</v>
      </c>
      <c r="D222" s="6">
        <v>33.700000000000003</v>
      </c>
      <c r="E222" s="6">
        <v>1</v>
      </c>
      <c r="F222" s="6" t="s">
        <v>14</v>
      </c>
      <c r="G222" s="6" t="s">
        <v>12</v>
      </c>
      <c r="H222" s="7">
        <v>5012.4709999999995</v>
      </c>
      <c r="I222" s="6">
        <v>64</v>
      </c>
      <c r="J222" s="6">
        <v>196</v>
      </c>
      <c r="K222">
        <v>0.28882196605616339</v>
      </c>
      <c r="L222">
        <v>0.91656585685748881</v>
      </c>
      <c r="M2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2" s="8">
        <f>_xlfn.PERCENTRANK.INC($H:$H, insurance[[#This Row],[charges]])</f>
        <v>0.27</v>
      </c>
      <c r="O222" s="6">
        <f>10 * _xlfn.FLOOR.MATH(202.3 - insurance[[#This Row],[age]] / 10)</f>
        <v>1980</v>
      </c>
    </row>
    <row r="223" spans="1:15" x14ac:dyDescent="0.25">
      <c r="A223" s="6">
        <v>222</v>
      </c>
      <c r="B223" s="6">
        <v>53</v>
      </c>
      <c r="C223" s="6" t="s">
        <v>10</v>
      </c>
      <c r="D223" s="6">
        <v>33.25</v>
      </c>
      <c r="E223" s="6">
        <v>0</v>
      </c>
      <c r="F223" s="6" t="s">
        <v>14</v>
      </c>
      <c r="G223" s="6" t="s">
        <v>17</v>
      </c>
      <c r="H223" s="7">
        <v>10564.8845</v>
      </c>
      <c r="I223" s="6">
        <v>60</v>
      </c>
      <c r="J223" s="6">
        <v>170</v>
      </c>
      <c r="K223">
        <v>0.63943800546202711</v>
      </c>
      <c r="L223">
        <v>0.12376148352574626</v>
      </c>
      <c r="M2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3" s="8">
        <f>_xlfn.PERCENTRANK.INC($H:$H, insurance[[#This Row],[charges]])</f>
        <v>0.55400000000000005</v>
      </c>
      <c r="O223" s="6">
        <f>10 * _xlfn.FLOOR.MATH(202.3 - insurance[[#This Row],[age]] / 10)</f>
        <v>1970</v>
      </c>
    </row>
    <row r="224" spans="1:15" x14ac:dyDescent="0.25">
      <c r="A224" s="6">
        <v>223</v>
      </c>
      <c r="B224" s="6">
        <v>32</v>
      </c>
      <c r="C224" s="6" t="s">
        <v>13</v>
      </c>
      <c r="D224" s="6">
        <v>30.8</v>
      </c>
      <c r="E224" s="6">
        <v>3</v>
      </c>
      <c r="F224" s="6" t="s">
        <v>14</v>
      </c>
      <c r="G224" s="6" t="s">
        <v>12</v>
      </c>
      <c r="H224" s="7">
        <v>5253.5240000000003</v>
      </c>
      <c r="I224" s="6">
        <v>69</v>
      </c>
      <c r="J224" s="6">
        <v>209</v>
      </c>
      <c r="K224">
        <v>0.80044251810779909</v>
      </c>
      <c r="L224">
        <v>0.98616492235388831</v>
      </c>
      <c r="M2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4" s="8">
        <f>_xlfn.PERCENTRANK.INC($H:$H, insurance[[#This Row],[charges]])</f>
        <v>0.28100000000000003</v>
      </c>
      <c r="O224" s="6">
        <f>10 * _xlfn.FLOOR.MATH(202.3 - insurance[[#This Row],[age]] / 10)</f>
        <v>1990</v>
      </c>
    </row>
    <row r="225" spans="1:15" x14ac:dyDescent="0.25">
      <c r="A225" s="6">
        <v>224</v>
      </c>
      <c r="B225" s="6">
        <v>19</v>
      </c>
      <c r="C225" s="6" t="s">
        <v>13</v>
      </c>
      <c r="D225" s="6">
        <v>34.799999999999997</v>
      </c>
      <c r="E225" s="6">
        <v>0</v>
      </c>
      <c r="F225" s="6" t="s">
        <v>11</v>
      </c>
      <c r="G225" s="6" t="s">
        <v>12</v>
      </c>
      <c r="H225" s="7">
        <v>34779.614999999998</v>
      </c>
      <c r="I225" s="6">
        <v>72</v>
      </c>
      <c r="J225" s="6">
        <v>257</v>
      </c>
      <c r="K225">
        <v>0.19057060693882899</v>
      </c>
      <c r="L225">
        <v>0.82861302645346757</v>
      </c>
      <c r="M2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5" s="8">
        <f>_xlfn.PERCENTRANK.INC($H:$H, insurance[[#This Row],[charges]])</f>
        <v>0.89800000000000002</v>
      </c>
      <c r="O225" s="6">
        <f>10 * _xlfn.FLOOR.MATH(202.3 - insurance[[#This Row],[age]] / 10)</f>
        <v>2000</v>
      </c>
    </row>
    <row r="226" spans="1:15" x14ac:dyDescent="0.25">
      <c r="A226" s="6">
        <v>225</v>
      </c>
      <c r="B226" s="6">
        <v>42</v>
      </c>
      <c r="C226" s="6" t="s">
        <v>13</v>
      </c>
      <c r="D226" s="6">
        <v>24.64</v>
      </c>
      <c r="E226" s="6">
        <v>0</v>
      </c>
      <c r="F226" s="6" t="s">
        <v>11</v>
      </c>
      <c r="G226" s="6" t="s">
        <v>15</v>
      </c>
      <c r="H226" s="7">
        <v>19515.5416</v>
      </c>
      <c r="I226" s="6">
        <v>73</v>
      </c>
      <c r="J226" s="6">
        <v>187</v>
      </c>
      <c r="K226">
        <v>0.36266485059757941</v>
      </c>
      <c r="L226">
        <v>6.2478231760895918E-2</v>
      </c>
      <c r="M2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26" s="8">
        <f>_xlfn.PERCENTRANK.INC($H:$H, insurance[[#This Row],[charges]])</f>
        <v>0.78900000000000003</v>
      </c>
      <c r="O226" s="6">
        <f>10 * _xlfn.FLOOR.MATH(202.3 - insurance[[#This Row],[age]] / 10)</f>
        <v>1980</v>
      </c>
    </row>
    <row r="227" spans="1:15" x14ac:dyDescent="0.25">
      <c r="A227" s="6">
        <v>226</v>
      </c>
      <c r="B227" s="6">
        <v>55</v>
      </c>
      <c r="C227" s="6" t="s">
        <v>13</v>
      </c>
      <c r="D227" s="6">
        <v>33.880000000000003</v>
      </c>
      <c r="E227" s="6">
        <v>3</v>
      </c>
      <c r="F227" s="6" t="s">
        <v>14</v>
      </c>
      <c r="G227" s="6" t="s">
        <v>15</v>
      </c>
      <c r="H227" s="7">
        <v>11987.1682</v>
      </c>
      <c r="I227" s="6">
        <v>69</v>
      </c>
      <c r="J227" s="6">
        <v>229</v>
      </c>
      <c r="K227">
        <v>0.5116899453623639</v>
      </c>
      <c r="L227">
        <v>0.98053685016023784</v>
      </c>
      <c r="M2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7" s="8">
        <f>_xlfn.PERCENTRANK.INC($H:$H, insurance[[#This Row],[charges]])</f>
        <v>0.63200000000000001</v>
      </c>
      <c r="O227" s="6">
        <f>10 * _xlfn.FLOOR.MATH(202.3 - insurance[[#This Row],[age]] / 10)</f>
        <v>1960</v>
      </c>
    </row>
    <row r="228" spans="1:15" x14ac:dyDescent="0.25">
      <c r="A228" s="6">
        <v>227</v>
      </c>
      <c r="B228" s="6">
        <v>28</v>
      </c>
      <c r="C228" s="6" t="s">
        <v>13</v>
      </c>
      <c r="D228" s="6">
        <v>38.06</v>
      </c>
      <c r="E228" s="6">
        <v>0</v>
      </c>
      <c r="F228" s="6" t="s">
        <v>14</v>
      </c>
      <c r="G228" s="6" t="s">
        <v>15</v>
      </c>
      <c r="H228" s="7">
        <v>2689.4953999999998</v>
      </c>
      <c r="I228" s="6">
        <v>70</v>
      </c>
      <c r="J228" s="6">
        <v>265</v>
      </c>
      <c r="K228">
        <v>0.29440872943699764</v>
      </c>
      <c r="L228">
        <v>0.8895626514635806</v>
      </c>
      <c r="M2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8" s="8">
        <f>_xlfn.PERCENTRANK.INC($H:$H, insurance[[#This Row],[charges]])</f>
        <v>0.121</v>
      </c>
      <c r="O228" s="6">
        <f>10 * _xlfn.FLOOR.MATH(202.3 - insurance[[#This Row],[age]] / 10)</f>
        <v>1990</v>
      </c>
    </row>
    <row r="229" spans="1:15" x14ac:dyDescent="0.25">
      <c r="A229" s="6">
        <v>228</v>
      </c>
      <c r="B229" s="6">
        <v>58</v>
      </c>
      <c r="C229" s="6" t="s">
        <v>10</v>
      </c>
      <c r="D229" s="6">
        <v>41.91</v>
      </c>
      <c r="E229" s="6">
        <v>0</v>
      </c>
      <c r="F229" s="6" t="s">
        <v>14</v>
      </c>
      <c r="G229" s="6" t="s">
        <v>15</v>
      </c>
      <c r="H229" s="7">
        <v>24227.337240000001</v>
      </c>
      <c r="I229" s="6">
        <v>63</v>
      </c>
      <c r="J229" s="6">
        <v>237</v>
      </c>
      <c r="K229">
        <v>0.6725875598716492</v>
      </c>
      <c r="L229">
        <v>0.77199177992157253</v>
      </c>
      <c r="M2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29" s="8">
        <f>_xlfn.PERCENTRANK.INC($H:$H, insurance[[#This Row],[charges]])</f>
        <v>0.84</v>
      </c>
      <c r="O229" s="6">
        <f>10 * _xlfn.FLOOR.MATH(202.3 - insurance[[#This Row],[age]] / 10)</f>
        <v>1960</v>
      </c>
    </row>
    <row r="230" spans="1:15" x14ac:dyDescent="0.25">
      <c r="A230" s="6">
        <v>229</v>
      </c>
      <c r="B230" s="6">
        <v>41</v>
      </c>
      <c r="C230" s="6" t="s">
        <v>10</v>
      </c>
      <c r="D230" s="6">
        <v>31.635000000000002</v>
      </c>
      <c r="E230" s="6">
        <v>1</v>
      </c>
      <c r="F230" s="6" t="s">
        <v>14</v>
      </c>
      <c r="G230" s="6" t="s">
        <v>17</v>
      </c>
      <c r="H230" s="7">
        <v>7358.1756500000001</v>
      </c>
      <c r="I230" s="6">
        <v>67</v>
      </c>
      <c r="J230" s="6">
        <v>202</v>
      </c>
      <c r="K230">
        <v>0.21301764539117815</v>
      </c>
      <c r="L230">
        <v>0.7054994044385382</v>
      </c>
      <c r="M2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0" s="8">
        <f>_xlfn.PERCENTRANK.INC($H:$H, insurance[[#This Row],[charges]])</f>
        <v>0.39900000000000002</v>
      </c>
      <c r="O230" s="6">
        <f>10 * _xlfn.FLOOR.MATH(202.3 - insurance[[#This Row],[age]] / 10)</f>
        <v>1980</v>
      </c>
    </row>
    <row r="231" spans="1:15" x14ac:dyDescent="0.25">
      <c r="A231" s="6">
        <v>230</v>
      </c>
      <c r="B231" s="6">
        <v>47</v>
      </c>
      <c r="C231" s="6" t="s">
        <v>13</v>
      </c>
      <c r="D231" s="6">
        <v>25.46</v>
      </c>
      <c r="E231" s="6">
        <v>2</v>
      </c>
      <c r="F231" s="6" t="s">
        <v>14</v>
      </c>
      <c r="G231" s="6" t="s">
        <v>17</v>
      </c>
      <c r="H231" s="7">
        <v>9225.2564000000002</v>
      </c>
      <c r="I231" s="6">
        <v>74</v>
      </c>
      <c r="J231" s="6">
        <v>198</v>
      </c>
      <c r="K231">
        <v>0.61242141370308656</v>
      </c>
      <c r="L231">
        <v>0.71664749724634336</v>
      </c>
      <c r="M2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1" s="8">
        <f>_xlfn.PERCENTRANK.INC($H:$H, insurance[[#This Row],[charges]])</f>
        <v>0.49199999999999999</v>
      </c>
      <c r="O231" s="6">
        <f>10 * _xlfn.FLOOR.MATH(202.3 - insurance[[#This Row],[age]] / 10)</f>
        <v>1970</v>
      </c>
    </row>
    <row r="232" spans="1:15" x14ac:dyDescent="0.25">
      <c r="A232" s="6">
        <v>231</v>
      </c>
      <c r="B232" s="6">
        <v>42</v>
      </c>
      <c r="C232" s="6" t="s">
        <v>10</v>
      </c>
      <c r="D232" s="6">
        <v>36.195</v>
      </c>
      <c r="E232" s="6">
        <v>1</v>
      </c>
      <c r="F232" s="6" t="s">
        <v>14</v>
      </c>
      <c r="G232" s="6" t="s">
        <v>16</v>
      </c>
      <c r="H232" s="7">
        <v>7443.6430499999997</v>
      </c>
      <c r="I232" s="6">
        <v>65</v>
      </c>
      <c r="J232" s="6">
        <v>218</v>
      </c>
      <c r="K232">
        <v>0.69685774003009204</v>
      </c>
      <c r="L232">
        <v>0.58359697767700858</v>
      </c>
      <c r="M2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2" s="8">
        <f>_xlfn.PERCENTRANK.INC($H:$H, insurance[[#This Row],[charges]])</f>
        <v>0.40400000000000003</v>
      </c>
      <c r="O232" s="6">
        <f>10 * _xlfn.FLOOR.MATH(202.3 - insurance[[#This Row],[age]] / 10)</f>
        <v>1980</v>
      </c>
    </row>
    <row r="233" spans="1:15" x14ac:dyDescent="0.25">
      <c r="A233" s="6">
        <v>232</v>
      </c>
      <c r="B233" s="6">
        <v>59</v>
      </c>
      <c r="C233" s="6" t="s">
        <v>10</v>
      </c>
      <c r="D233" s="6">
        <v>27.83</v>
      </c>
      <c r="E233" s="6">
        <v>3</v>
      </c>
      <c r="F233" s="6" t="s">
        <v>14</v>
      </c>
      <c r="G233" s="6" t="s">
        <v>15</v>
      </c>
      <c r="H233" s="7">
        <v>14001.286700000001</v>
      </c>
      <c r="I233" s="6">
        <v>68</v>
      </c>
      <c r="J233" s="6">
        <v>183</v>
      </c>
      <c r="K233">
        <v>0.41530024559018214</v>
      </c>
      <c r="L233">
        <v>0.92730756892231647</v>
      </c>
      <c r="M2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3" s="8">
        <f>_xlfn.PERCENTRANK.INC($H:$H, insurance[[#This Row],[charges]])</f>
        <v>0.70899999999999996</v>
      </c>
      <c r="O233" s="6">
        <f>10 * _xlfn.FLOOR.MATH(202.3 - insurance[[#This Row],[age]] / 10)</f>
        <v>1960</v>
      </c>
    </row>
    <row r="234" spans="1:15" x14ac:dyDescent="0.25">
      <c r="A234" s="6">
        <v>233</v>
      </c>
      <c r="B234" s="6">
        <v>19</v>
      </c>
      <c r="C234" s="6" t="s">
        <v>10</v>
      </c>
      <c r="D234" s="6">
        <v>17.8</v>
      </c>
      <c r="E234" s="6">
        <v>0</v>
      </c>
      <c r="F234" s="6" t="s">
        <v>14</v>
      </c>
      <c r="G234" s="6" t="s">
        <v>12</v>
      </c>
      <c r="H234" s="7">
        <v>1727.7850000000001</v>
      </c>
      <c r="I234" s="6">
        <v>65</v>
      </c>
      <c r="J234" s="6">
        <v>107</v>
      </c>
      <c r="K234">
        <v>0.22856388437960479</v>
      </c>
      <c r="L234">
        <v>0.11309023579260812</v>
      </c>
      <c r="M2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34" s="8">
        <f>_xlfn.PERCENTRANK.INC($H:$H, insurance[[#This Row],[charges]])</f>
        <v>4.3999999999999997E-2</v>
      </c>
      <c r="O234" s="6">
        <f>10 * _xlfn.FLOOR.MATH(202.3 - insurance[[#This Row],[age]] / 10)</f>
        <v>2000</v>
      </c>
    </row>
    <row r="235" spans="1:15" x14ac:dyDescent="0.25">
      <c r="A235" s="6">
        <v>234</v>
      </c>
      <c r="B235" s="6">
        <v>59</v>
      </c>
      <c r="C235" s="6" t="s">
        <v>13</v>
      </c>
      <c r="D235" s="6">
        <v>27.5</v>
      </c>
      <c r="E235" s="6">
        <v>1</v>
      </c>
      <c r="F235" s="6" t="s">
        <v>14</v>
      </c>
      <c r="G235" s="6" t="s">
        <v>12</v>
      </c>
      <c r="H235" s="7">
        <v>12333.828</v>
      </c>
      <c r="I235" s="6">
        <v>69</v>
      </c>
      <c r="J235" s="6">
        <v>186</v>
      </c>
      <c r="K235">
        <v>1.5937860596896083E-2</v>
      </c>
      <c r="L235">
        <v>0.51924881828913871</v>
      </c>
      <c r="M2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5" s="8">
        <f>_xlfn.PERCENTRANK.INC($H:$H, insurance[[#This Row],[charges]])</f>
        <v>0.64700000000000002</v>
      </c>
      <c r="O235" s="6">
        <f>10 * _xlfn.FLOOR.MATH(202.3 - insurance[[#This Row],[age]] / 10)</f>
        <v>1960</v>
      </c>
    </row>
    <row r="236" spans="1:15" x14ac:dyDescent="0.25">
      <c r="A236" s="6">
        <v>235</v>
      </c>
      <c r="B236" s="6">
        <v>39</v>
      </c>
      <c r="C236" s="6" t="s">
        <v>13</v>
      </c>
      <c r="D236" s="6">
        <v>24.51</v>
      </c>
      <c r="E236" s="6">
        <v>2</v>
      </c>
      <c r="F236" s="6" t="s">
        <v>14</v>
      </c>
      <c r="G236" s="6" t="s">
        <v>16</v>
      </c>
      <c r="H236" s="7">
        <v>6710.1918999999998</v>
      </c>
      <c r="I236" s="6">
        <v>70</v>
      </c>
      <c r="J236" s="6">
        <v>171</v>
      </c>
      <c r="K236">
        <v>0.72755250322052856</v>
      </c>
      <c r="L236">
        <v>0.682787884810375</v>
      </c>
      <c r="M2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36" s="8">
        <f>_xlfn.PERCENTRANK.INC($H:$H, insurance[[#This Row],[charges]])</f>
        <v>0.36099999999999999</v>
      </c>
      <c r="O236" s="6">
        <f>10 * _xlfn.FLOOR.MATH(202.3 - insurance[[#This Row],[age]] / 10)</f>
        <v>1980</v>
      </c>
    </row>
    <row r="237" spans="1:15" x14ac:dyDescent="0.25">
      <c r="A237" s="6">
        <v>236</v>
      </c>
      <c r="B237" s="6">
        <v>40</v>
      </c>
      <c r="C237" s="6" t="s">
        <v>10</v>
      </c>
      <c r="D237" s="6">
        <v>22.22</v>
      </c>
      <c r="E237" s="6">
        <v>2</v>
      </c>
      <c r="F237" s="6" t="s">
        <v>11</v>
      </c>
      <c r="G237" s="6" t="s">
        <v>15</v>
      </c>
      <c r="H237" s="7">
        <v>19444.265800000001</v>
      </c>
      <c r="I237" s="6">
        <v>63</v>
      </c>
      <c r="J237" s="6">
        <v>125</v>
      </c>
      <c r="K237">
        <v>0.82651791247842732</v>
      </c>
      <c r="L237">
        <v>0.59290269883019042</v>
      </c>
      <c r="M2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37" s="8">
        <f>_xlfn.PERCENTRANK.INC($H:$H, insurance[[#This Row],[charges]])</f>
        <v>0.78700000000000003</v>
      </c>
      <c r="O237" s="6">
        <f>10 * _xlfn.FLOOR.MATH(202.3 - insurance[[#This Row],[age]] / 10)</f>
        <v>1980</v>
      </c>
    </row>
    <row r="238" spans="1:15" x14ac:dyDescent="0.25">
      <c r="A238" s="6">
        <v>237</v>
      </c>
      <c r="B238" s="6">
        <v>18</v>
      </c>
      <c r="C238" s="6" t="s">
        <v>10</v>
      </c>
      <c r="D238" s="6">
        <v>26.73</v>
      </c>
      <c r="E238" s="6">
        <v>0</v>
      </c>
      <c r="F238" s="6" t="s">
        <v>14</v>
      </c>
      <c r="G238" s="6" t="s">
        <v>15</v>
      </c>
      <c r="H238" s="7">
        <v>1615.7666999999999</v>
      </c>
      <c r="I238" s="6">
        <v>66</v>
      </c>
      <c r="J238" s="6">
        <v>166</v>
      </c>
      <c r="K238">
        <v>0.30997237903530356</v>
      </c>
      <c r="L238">
        <v>0.56198879962879644</v>
      </c>
      <c r="M2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38" s="8">
        <f>_xlfn.PERCENTRANK.INC($H:$H, insurance[[#This Row],[charges]])</f>
        <v>1.7999999999999999E-2</v>
      </c>
      <c r="O238" s="6">
        <f>10 * _xlfn.FLOOR.MATH(202.3 - insurance[[#This Row],[age]] / 10)</f>
        <v>2000</v>
      </c>
    </row>
    <row r="239" spans="1:15" x14ac:dyDescent="0.25">
      <c r="A239" s="6">
        <v>238</v>
      </c>
      <c r="B239" s="6">
        <v>31</v>
      </c>
      <c r="C239" s="6" t="s">
        <v>13</v>
      </c>
      <c r="D239" s="6">
        <v>38.39</v>
      </c>
      <c r="E239" s="6">
        <v>2</v>
      </c>
      <c r="F239" s="6" t="s">
        <v>14</v>
      </c>
      <c r="G239" s="6" t="s">
        <v>15</v>
      </c>
      <c r="H239" s="7">
        <v>4463.2051000000001</v>
      </c>
      <c r="I239" s="6">
        <v>71</v>
      </c>
      <c r="J239" s="6">
        <v>275</v>
      </c>
      <c r="K239">
        <v>0.79481065124031647</v>
      </c>
      <c r="L239">
        <v>0.15930820496720643</v>
      </c>
      <c r="M2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39" s="8">
        <f>_xlfn.PERCENTRANK.INC($H:$H, insurance[[#This Row],[charges]])</f>
        <v>0.23100000000000001</v>
      </c>
      <c r="O239" s="6">
        <f>10 * _xlfn.FLOOR.MATH(202.3 - insurance[[#This Row],[age]] / 10)</f>
        <v>1990</v>
      </c>
    </row>
    <row r="240" spans="1:15" x14ac:dyDescent="0.25">
      <c r="A240" s="6">
        <v>239</v>
      </c>
      <c r="B240" s="6">
        <v>19</v>
      </c>
      <c r="C240" s="6" t="s">
        <v>13</v>
      </c>
      <c r="D240" s="6">
        <v>29.07</v>
      </c>
      <c r="E240" s="6">
        <v>0</v>
      </c>
      <c r="F240" s="6" t="s">
        <v>11</v>
      </c>
      <c r="G240" s="6" t="s">
        <v>16</v>
      </c>
      <c r="H240" s="7">
        <v>17352.6803</v>
      </c>
      <c r="I240" s="6">
        <v>67</v>
      </c>
      <c r="J240" s="6">
        <v>186</v>
      </c>
      <c r="K240">
        <v>0.18208645711750093</v>
      </c>
      <c r="L240">
        <v>0.38330765458909222</v>
      </c>
      <c r="M2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0" s="8">
        <f>_xlfn.PERCENTRANK.INC($H:$H, insurance[[#This Row],[charges]])</f>
        <v>0.75700000000000001</v>
      </c>
      <c r="O240" s="6">
        <f>10 * _xlfn.FLOOR.MATH(202.3 - insurance[[#This Row],[age]] / 10)</f>
        <v>2000</v>
      </c>
    </row>
    <row r="241" spans="1:15" x14ac:dyDescent="0.25">
      <c r="A241" s="6">
        <v>240</v>
      </c>
      <c r="B241" s="6">
        <v>44</v>
      </c>
      <c r="C241" s="6" t="s">
        <v>13</v>
      </c>
      <c r="D241" s="6">
        <v>38.06</v>
      </c>
      <c r="E241" s="6">
        <v>1</v>
      </c>
      <c r="F241" s="6" t="s">
        <v>14</v>
      </c>
      <c r="G241" s="6" t="s">
        <v>15</v>
      </c>
      <c r="H241" s="7">
        <v>7152.6714000000002</v>
      </c>
      <c r="I241" s="6">
        <v>64</v>
      </c>
      <c r="J241" s="6">
        <v>222</v>
      </c>
      <c r="K241">
        <v>0.25888802821696177</v>
      </c>
      <c r="L241">
        <v>0.90883519449682681</v>
      </c>
      <c r="M2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1" s="8">
        <f>_xlfn.PERCENTRANK.INC($H:$H, insurance[[#This Row],[charges]])</f>
        <v>0.38200000000000001</v>
      </c>
      <c r="O241" s="6">
        <f>10 * _xlfn.FLOOR.MATH(202.3 - insurance[[#This Row],[age]] / 10)</f>
        <v>1970</v>
      </c>
    </row>
    <row r="242" spans="1:15" x14ac:dyDescent="0.25">
      <c r="A242" s="6">
        <v>241</v>
      </c>
      <c r="B242" s="6">
        <v>23</v>
      </c>
      <c r="C242" s="6" t="s">
        <v>10</v>
      </c>
      <c r="D242" s="6">
        <v>36.67</v>
      </c>
      <c r="E242" s="6">
        <v>2</v>
      </c>
      <c r="F242" s="6" t="s">
        <v>11</v>
      </c>
      <c r="G242" s="6" t="s">
        <v>17</v>
      </c>
      <c r="H242" s="7">
        <v>38511.628299999997</v>
      </c>
      <c r="I242" s="6">
        <v>63</v>
      </c>
      <c r="J242" s="6">
        <v>207</v>
      </c>
      <c r="K242">
        <v>0.97719133737366248</v>
      </c>
      <c r="L242">
        <v>0.24577273207054134</v>
      </c>
      <c r="M2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2" s="8">
        <f>_xlfn.PERCENTRANK.INC($H:$H, insurance[[#This Row],[charges]])</f>
        <v>0.92700000000000005</v>
      </c>
      <c r="O242" s="6">
        <f>10 * _xlfn.FLOOR.MATH(202.3 - insurance[[#This Row],[age]] / 10)</f>
        <v>2000</v>
      </c>
    </row>
    <row r="243" spans="1:15" x14ac:dyDescent="0.25">
      <c r="A243" s="6">
        <v>242</v>
      </c>
      <c r="B243" s="6">
        <v>33</v>
      </c>
      <c r="C243" s="6" t="s">
        <v>10</v>
      </c>
      <c r="D243" s="6">
        <v>22.135000000000002</v>
      </c>
      <c r="E243" s="6">
        <v>1</v>
      </c>
      <c r="F243" s="6" t="s">
        <v>14</v>
      </c>
      <c r="G243" s="6" t="s">
        <v>17</v>
      </c>
      <c r="H243" s="7">
        <v>5354.0746499999996</v>
      </c>
      <c r="I243" s="6">
        <v>63</v>
      </c>
      <c r="J243" s="6">
        <v>125</v>
      </c>
      <c r="K243">
        <v>0.85833855478946985</v>
      </c>
      <c r="L243">
        <v>0.74161685432382718</v>
      </c>
      <c r="M2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43" s="8">
        <f>_xlfn.PERCENTRANK.INC($H:$H, insurance[[#This Row],[charges]])</f>
        <v>0.28699999999999998</v>
      </c>
      <c r="O243" s="6">
        <f>10 * _xlfn.FLOOR.MATH(202.3 - insurance[[#This Row],[age]] / 10)</f>
        <v>1990</v>
      </c>
    </row>
    <row r="244" spans="1:15" x14ac:dyDescent="0.25">
      <c r="A244" s="6">
        <v>243</v>
      </c>
      <c r="B244" s="6">
        <v>55</v>
      </c>
      <c r="C244" s="6" t="s">
        <v>10</v>
      </c>
      <c r="D244" s="6">
        <v>26.8</v>
      </c>
      <c r="E244" s="6">
        <v>1</v>
      </c>
      <c r="F244" s="6" t="s">
        <v>14</v>
      </c>
      <c r="G244" s="6" t="s">
        <v>12</v>
      </c>
      <c r="H244" s="7">
        <v>35160.134570000002</v>
      </c>
      <c r="I244" s="6">
        <v>61</v>
      </c>
      <c r="J244" s="6">
        <v>142</v>
      </c>
      <c r="K244">
        <v>0.50543848402120106</v>
      </c>
      <c r="L244">
        <v>0.40987562966061553</v>
      </c>
      <c r="M2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4" s="8">
        <f>_xlfn.PERCENTRANK.INC($H:$H, insurance[[#This Row],[charges]])</f>
        <v>0.90200000000000002</v>
      </c>
      <c r="O244" s="6">
        <f>10 * _xlfn.FLOOR.MATH(202.3 - insurance[[#This Row],[age]] / 10)</f>
        <v>1960</v>
      </c>
    </row>
    <row r="245" spans="1:15" x14ac:dyDescent="0.25">
      <c r="A245" s="6">
        <v>244</v>
      </c>
      <c r="B245" s="6">
        <v>40</v>
      </c>
      <c r="C245" s="6" t="s">
        <v>13</v>
      </c>
      <c r="D245" s="6">
        <v>35.299999999999997</v>
      </c>
      <c r="E245" s="6">
        <v>3</v>
      </c>
      <c r="F245" s="6" t="s">
        <v>14</v>
      </c>
      <c r="G245" s="6" t="s">
        <v>12</v>
      </c>
      <c r="H245" s="7">
        <v>7196.8670000000002</v>
      </c>
      <c r="I245" s="6">
        <v>74</v>
      </c>
      <c r="J245" s="6">
        <v>275</v>
      </c>
      <c r="K245">
        <v>0.33531773245675384</v>
      </c>
      <c r="L245">
        <v>0.12600562494527812</v>
      </c>
      <c r="M2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5" s="8">
        <f>_xlfn.PERCENTRANK.INC($H:$H, insurance[[#This Row],[charges]])</f>
        <v>0.38700000000000001</v>
      </c>
      <c r="O245" s="6">
        <f>10 * _xlfn.FLOOR.MATH(202.3 - insurance[[#This Row],[age]] / 10)</f>
        <v>1980</v>
      </c>
    </row>
    <row r="246" spans="1:15" x14ac:dyDescent="0.25">
      <c r="A246" s="6">
        <v>245</v>
      </c>
      <c r="B246" s="6">
        <v>63</v>
      </c>
      <c r="C246" s="6" t="s">
        <v>10</v>
      </c>
      <c r="D246" s="6">
        <v>27.74</v>
      </c>
      <c r="E246" s="6">
        <v>0</v>
      </c>
      <c r="F246" s="6" t="s">
        <v>11</v>
      </c>
      <c r="G246" s="6" t="s">
        <v>17</v>
      </c>
      <c r="H246" s="7">
        <v>29523.1656</v>
      </c>
      <c r="I246" s="6">
        <v>64</v>
      </c>
      <c r="J246" s="6">
        <v>162</v>
      </c>
      <c r="K246">
        <v>0.68220520144431163</v>
      </c>
      <c r="L246">
        <v>0.69647206258795791</v>
      </c>
      <c r="M2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46" s="8">
        <f>_xlfn.PERCENTRANK.INC($H:$H, insurance[[#This Row],[charges]])</f>
        <v>0.878</v>
      </c>
      <c r="O246" s="6">
        <f>10 * _xlfn.FLOOR.MATH(202.3 - insurance[[#This Row],[age]] / 10)</f>
        <v>1960</v>
      </c>
    </row>
    <row r="247" spans="1:15" x14ac:dyDescent="0.25">
      <c r="A247" s="6">
        <v>246</v>
      </c>
      <c r="B247" s="6">
        <v>54</v>
      </c>
      <c r="C247" s="6" t="s">
        <v>13</v>
      </c>
      <c r="D247" s="6">
        <v>30.02</v>
      </c>
      <c r="E247" s="6">
        <v>0</v>
      </c>
      <c r="F247" s="6" t="s">
        <v>14</v>
      </c>
      <c r="G247" s="6" t="s">
        <v>16</v>
      </c>
      <c r="H247" s="7">
        <v>24476.478510000001</v>
      </c>
      <c r="I247" s="6">
        <v>66</v>
      </c>
      <c r="J247" s="6">
        <v>186</v>
      </c>
      <c r="K247">
        <v>6.9052264126507695E-2</v>
      </c>
      <c r="L247">
        <v>0.18529896679581095</v>
      </c>
      <c r="M2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7" s="8">
        <f>_xlfn.PERCENTRANK.INC($H:$H, insurance[[#This Row],[charges]])</f>
        <v>0.84199999999999997</v>
      </c>
      <c r="O247" s="6">
        <f>10 * _xlfn.FLOOR.MATH(202.3 - insurance[[#This Row],[age]] / 10)</f>
        <v>1960</v>
      </c>
    </row>
    <row r="248" spans="1:15" x14ac:dyDescent="0.25">
      <c r="A248" s="6">
        <v>247</v>
      </c>
      <c r="B248" s="6">
        <v>60</v>
      </c>
      <c r="C248" s="6" t="s">
        <v>10</v>
      </c>
      <c r="D248" s="6">
        <v>38.06</v>
      </c>
      <c r="E248" s="6">
        <v>0</v>
      </c>
      <c r="F248" s="6" t="s">
        <v>14</v>
      </c>
      <c r="G248" s="6" t="s">
        <v>15</v>
      </c>
      <c r="H248" s="7">
        <v>12648.7034</v>
      </c>
      <c r="I248" s="6">
        <v>69</v>
      </c>
      <c r="J248" s="6">
        <v>258</v>
      </c>
      <c r="K248">
        <v>1.4341348323198663E-2</v>
      </c>
      <c r="L248">
        <v>3.5779816580833783E-2</v>
      </c>
      <c r="M2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8" s="8">
        <f>_xlfn.PERCENTRANK.INC($H:$H, insurance[[#This Row],[charges]])</f>
        <v>0.66300000000000003</v>
      </c>
      <c r="O248" s="6">
        <f>10 * _xlfn.FLOOR.MATH(202.3 - insurance[[#This Row],[age]] / 10)</f>
        <v>1960</v>
      </c>
    </row>
    <row r="249" spans="1:15" x14ac:dyDescent="0.25">
      <c r="A249" s="6">
        <v>248</v>
      </c>
      <c r="B249" s="6">
        <v>24</v>
      </c>
      <c r="C249" s="6" t="s">
        <v>13</v>
      </c>
      <c r="D249" s="6">
        <v>35.86</v>
      </c>
      <c r="E249" s="6">
        <v>0</v>
      </c>
      <c r="F249" s="6" t="s">
        <v>14</v>
      </c>
      <c r="G249" s="6" t="s">
        <v>15</v>
      </c>
      <c r="H249" s="7">
        <v>1986.9333999999999</v>
      </c>
      <c r="I249" s="6">
        <v>69</v>
      </c>
      <c r="J249" s="6">
        <v>243</v>
      </c>
      <c r="K249">
        <v>0.54939652865258815</v>
      </c>
      <c r="L249">
        <v>0.5568838094160351</v>
      </c>
      <c r="M2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49" s="8">
        <f>_xlfn.PERCENTRANK.INC($H:$H, insurance[[#This Row],[charges]])</f>
        <v>6.8000000000000005E-2</v>
      </c>
      <c r="O249" s="6">
        <f>10 * _xlfn.FLOOR.MATH(202.3 - insurance[[#This Row],[age]] / 10)</f>
        <v>1990</v>
      </c>
    </row>
    <row r="250" spans="1:15" x14ac:dyDescent="0.25">
      <c r="A250" s="6">
        <v>249</v>
      </c>
      <c r="B250" s="6">
        <v>19</v>
      </c>
      <c r="C250" s="6" t="s">
        <v>13</v>
      </c>
      <c r="D250" s="6">
        <v>20.9</v>
      </c>
      <c r="E250" s="6">
        <v>1</v>
      </c>
      <c r="F250" s="6" t="s">
        <v>14</v>
      </c>
      <c r="G250" s="6" t="s">
        <v>12</v>
      </c>
      <c r="H250" s="7">
        <v>1832.0940000000001</v>
      </c>
      <c r="I250" s="6">
        <v>74</v>
      </c>
      <c r="J250" s="6">
        <v>163</v>
      </c>
      <c r="K250">
        <v>0.44510480595990309</v>
      </c>
      <c r="L250">
        <v>0.30481297956072401</v>
      </c>
      <c r="M2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50" s="8">
        <f>_xlfn.PERCENTRANK.INC($H:$H, insurance[[#This Row],[charges]])</f>
        <v>5.2999999999999999E-2</v>
      </c>
      <c r="O250" s="6">
        <f>10 * _xlfn.FLOOR.MATH(202.3 - insurance[[#This Row],[age]] / 10)</f>
        <v>2000</v>
      </c>
    </row>
    <row r="251" spans="1:15" x14ac:dyDescent="0.25">
      <c r="A251" s="6">
        <v>250</v>
      </c>
      <c r="B251" s="6">
        <v>29</v>
      </c>
      <c r="C251" s="6" t="s">
        <v>13</v>
      </c>
      <c r="D251" s="6">
        <v>28.975000000000001</v>
      </c>
      <c r="E251" s="6">
        <v>1</v>
      </c>
      <c r="F251" s="6" t="s">
        <v>14</v>
      </c>
      <c r="G251" s="6" t="s">
        <v>17</v>
      </c>
      <c r="H251" s="7">
        <v>4040.55825</v>
      </c>
      <c r="I251" s="6">
        <v>75</v>
      </c>
      <c r="J251" s="6">
        <v>232</v>
      </c>
      <c r="K251">
        <v>0.34888368116174062</v>
      </c>
      <c r="L251">
        <v>0.96858586555746662</v>
      </c>
      <c r="M2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51" s="8">
        <f>_xlfn.PERCENTRANK.INC($H:$H, insurance[[#This Row],[charges]])</f>
        <v>0.20200000000000001</v>
      </c>
      <c r="O251" s="6">
        <f>10 * _xlfn.FLOOR.MATH(202.3 - insurance[[#This Row],[age]] / 10)</f>
        <v>1990</v>
      </c>
    </row>
    <row r="252" spans="1:15" x14ac:dyDescent="0.25">
      <c r="A252" s="6">
        <v>251</v>
      </c>
      <c r="B252" s="6">
        <v>18</v>
      </c>
      <c r="C252" s="6" t="s">
        <v>13</v>
      </c>
      <c r="D252" s="6">
        <v>17.29</v>
      </c>
      <c r="E252" s="6">
        <v>2</v>
      </c>
      <c r="F252" s="6" t="s">
        <v>11</v>
      </c>
      <c r="G252" s="6" t="s">
        <v>17</v>
      </c>
      <c r="H252" s="7">
        <v>12829.455099999999</v>
      </c>
      <c r="I252" s="6">
        <v>75</v>
      </c>
      <c r="J252" s="6">
        <v>138</v>
      </c>
      <c r="K252">
        <v>0.51179069257890375</v>
      </c>
      <c r="L252">
        <v>0.89006556937939751</v>
      </c>
      <c r="M2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252" s="8">
        <f>_xlfn.PERCENTRANK.INC($H:$H, insurance[[#This Row],[charges]])</f>
        <v>0.66700000000000004</v>
      </c>
      <c r="O252" s="6">
        <f>10 * _xlfn.FLOOR.MATH(202.3 - insurance[[#This Row],[age]] / 10)</f>
        <v>2000</v>
      </c>
    </row>
    <row r="253" spans="1:15" x14ac:dyDescent="0.25">
      <c r="A253" s="6">
        <v>252</v>
      </c>
      <c r="B253" s="6">
        <v>63</v>
      </c>
      <c r="C253" s="6" t="s">
        <v>10</v>
      </c>
      <c r="D253" s="6">
        <v>32.200000000000003</v>
      </c>
      <c r="E253" s="6">
        <v>2</v>
      </c>
      <c r="F253" s="6" t="s">
        <v>11</v>
      </c>
      <c r="G253" s="6" t="s">
        <v>12</v>
      </c>
      <c r="H253" s="7">
        <v>47305.305</v>
      </c>
      <c r="I253" s="6">
        <v>60</v>
      </c>
      <c r="J253" s="6">
        <v>165</v>
      </c>
      <c r="K253">
        <v>4.8068966738911797E-2</v>
      </c>
      <c r="L253">
        <v>0.99217587150268993</v>
      </c>
      <c r="M2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3" s="8">
        <f>_xlfn.PERCENTRANK.INC($H:$H, insurance[[#This Row],[charges]])</f>
        <v>0.98399999999999999</v>
      </c>
      <c r="O253" s="6">
        <f>10 * _xlfn.FLOOR.MATH(202.3 - insurance[[#This Row],[age]] / 10)</f>
        <v>1960</v>
      </c>
    </row>
    <row r="254" spans="1:15" x14ac:dyDescent="0.25">
      <c r="A254" s="6">
        <v>253</v>
      </c>
      <c r="B254" s="6">
        <v>54</v>
      </c>
      <c r="C254" s="6" t="s">
        <v>13</v>
      </c>
      <c r="D254" s="6">
        <v>34.21</v>
      </c>
      <c r="E254" s="6">
        <v>2</v>
      </c>
      <c r="F254" s="6" t="s">
        <v>11</v>
      </c>
      <c r="G254" s="6" t="s">
        <v>15</v>
      </c>
      <c r="H254" s="7">
        <v>44260.749900000003</v>
      </c>
      <c r="I254" s="6">
        <v>73</v>
      </c>
      <c r="J254" s="6">
        <v>259</v>
      </c>
      <c r="K254">
        <v>0.38792261452783022</v>
      </c>
      <c r="L254">
        <v>0.81712293290399152</v>
      </c>
      <c r="M2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4" s="8">
        <f>_xlfn.PERCENTRANK.INC($H:$H, insurance[[#This Row],[charges]])</f>
        <v>0.96699999999999997</v>
      </c>
      <c r="O254" s="6">
        <f>10 * _xlfn.FLOOR.MATH(202.3 - insurance[[#This Row],[age]] / 10)</f>
        <v>1960</v>
      </c>
    </row>
    <row r="255" spans="1:15" x14ac:dyDescent="0.25">
      <c r="A255" s="6">
        <v>254</v>
      </c>
      <c r="B255" s="6">
        <v>27</v>
      </c>
      <c r="C255" s="6" t="s">
        <v>13</v>
      </c>
      <c r="D255" s="6">
        <v>30.3</v>
      </c>
      <c r="E255" s="6">
        <v>3</v>
      </c>
      <c r="F255" s="6" t="s">
        <v>14</v>
      </c>
      <c r="G255" s="6" t="s">
        <v>12</v>
      </c>
      <c r="H255" s="7">
        <v>4260.7439999999997</v>
      </c>
      <c r="I255" s="6">
        <v>76</v>
      </c>
      <c r="J255" s="6">
        <v>249</v>
      </c>
      <c r="K255">
        <v>0.45574234400677605</v>
      </c>
      <c r="L255">
        <v>0.15359432909339402</v>
      </c>
      <c r="M2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5" s="8">
        <f>_xlfn.PERCENTRANK.INC($H:$H, insurance[[#This Row],[charges]])</f>
        <v>0.214</v>
      </c>
      <c r="O255" s="6">
        <f>10 * _xlfn.FLOOR.MATH(202.3 - insurance[[#This Row],[age]] / 10)</f>
        <v>1990</v>
      </c>
    </row>
    <row r="256" spans="1:15" x14ac:dyDescent="0.25">
      <c r="A256" s="6">
        <v>255</v>
      </c>
      <c r="B256" s="6">
        <v>50</v>
      </c>
      <c r="C256" s="6" t="s">
        <v>13</v>
      </c>
      <c r="D256" s="6">
        <v>31.824999999999999</v>
      </c>
      <c r="E256" s="6">
        <v>0</v>
      </c>
      <c r="F256" s="6" t="s">
        <v>11</v>
      </c>
      <c r="G256" s="6" t="s">
        <v>17</v>
      </c>
      <c r="H256" s="7">
        <v>41097.161749999999</v>
      </c>
      <c r="I256" s="6">
        <v>74</v>
      </c>
      <c r="J256" s="6">
        <v>248</v>
      </c>
      <c r="K256">
        <v>0.82160088877268178</v>
      </c>
      <c r="L256">
        <v>0.17619466882953172</v>
      </c>
      <c r="M2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6" s="8">
        <f>_xlfn.PERCENTRANK.INC($H:$H, insurance[[#This Row],[charges]])</f>
        <v>0.94899999999999995</v>
      </c>
      <c r="O256" s="6">
        <f>10 * _xlfn.FLOOR.MATH(202.3 - insurance[[#This Row],[age]] / 10)</f>
        <v>1970</v>
      </c>
    </row>
    <row r="257" spans="1:15" x14ac:dyDescent="0.25">
      <c r="A257" s="6">
        <v>256</v>
      </c>
      <c r="B257" s="6">
        <v>55</v>
      </c>
      <c r="C257" s="6" t="s">
        <v>10</v>
      </c>
      <c r="D257" s="6">
        <v>25.364999999999998</v>
      </c>
      <c r="E257" s="6">
        <v>3</v>
      </c>
      <c r="F257" s="6" t="s">
        <v>14</v>
      </c>
      <c r="G257" s="6" t="s">
        <v>17</v>
      </c>
      <c r="H257" s="7">
        <v>13047.332350000001</v>
      </c>
      <c r="I257" s="6">
        <v>67</v>
      </c>
      <c r="J257" s="6">
        <v>162</v>
      </c>
      <c r="K257">
        <v>0.44849205596767927</v>
      </c>
      <c r="L257">
        <v>0.99598091235197195</v>
      </c>
      <c r="M2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57" s="8">
        <f>_xlfn.PERCENTRANK.INC($H:$H, insurance[[#This Row],[charges]])</f>
        <v>0.67700000000000005</v>
      </c>
      <c r="O257" s="6">
        <f>10 * _xlfn.FLOOR.MATH(202.3 - insurance[[#This Row],[age]] / 10)</f>
        <v>1960</v>
      </c>
    </row>
    <row r="258" spans="1:15" x14ac:dyDescent="0.25">
      <c r="A258" s="6">
        <v>257</v>
      </c>
      <c r="B258" s="6">
        <v>56</v>
      </c>
      <c r="C258" s="6" t="s">
        <v>13</v>
      </c>
      <c r="D258" s="6">
        <v>33.630000000000003</v>
      </c>
      <c r="E258" s="6">
        <v>0</v>
      </c>
      <c r="F258" s="6" t="s">
        <v>11</v>
      </c>
      <c r="G258" s="6" t="s">
        <v>16</v>
      </c>
      <c r="H258" s="7">
        <v>43921.183700000001</v>
      </c>
      <c r="I258" s="6">
        <v>68</v>
      </c>
      <c r="J258" s="6">
        <v>221</v>
      </c>
      <c r="K258">
        <v>0.43843665692882455</v>
      </c>
      <c r="L258">
        <v>4.453072326468803E-2</v>
      </c>
      <c r="M2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8" s="8">
        <f>_xlfn.PERCENTRANK.INC($H:$H, insurance[[#This Row],[charges]])</f>
        <v>0.96499999999999997</v>
      </c>
      <c r="O258" s="6">
        <f>10 * _xlfn.FLOOR.MATH(202.3 - insurance[[#This Row],[age]] / 10)</f>
        <v>1960</v>
      </c>
    </row>
    <row r="259" spans="1:15" x14ac:dyDescent="0.25">
      <c r="A259" s="6">
        <v>258</v>
      </c>
      <c r="B259" s="6">
        <v>38</v>
      </c>
      <c r="C259" s="6" t="s">
        <v>10</v>
      </c>
      <c r="D259" s="6">
        <v>40.15</v>
      </c>
      <c r="E259" s="6">
        <v>0</v>
      </c>
      <c r="F259" s="6" t="s">
        <v>14</v>
      </c>
      <c r="G259" s="6" t="s">
        <v>15</v>
      </c>
      <c r="H259" s="7">
        <v>5400.9804999999997</v>
      </c>
      <c r="I259" s="6">
        <v>67</v>
      </c>
      <c r="J259" s="6">
        <v>256</v>
      </c>
      <c r="K259">
        <v>0.24758248182366718</v>
      </c>
      <c r="L259">
        <v>0.26229465206260544</v>
      </c>
      <c r="M2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59" s="8">
        <f>_xlfn.PERCENTRANK.INC($H:$H, insurance[[#This Row],[charges]])</f>
        <v>0.29299999999999998</v>
      </c>
      <c r="O259" s="6">
        <f>10 * _xlfn.FLOOR.MATH(202.3 - insurance[[#This Row],[age]] / 10)</f>
        <v>1980</v>
      </c>
    </row>
    <row r="260" spans="1:15" x14ac:dyDescent="0.25">
      <c r="A260" s="6">
        <v>259</v>
      </c>
      <c r="B260" s="6">
        <v>51</v>
      </c>
      <c r="C260" s="6" t="s">
        <v>13</v>
      </c>
      <c r="D260" s="6">
        <v>24.414999999999999</v>
      </c>
      <c r="E260" s="6">
        <v>4</v>
      </c>
      <c r="F260" s="6" t="s">
        <v>14</v>
      </c>
      <c r="G260" s="6" t="s">
        <v>16</v>
      </c>
      <c r="H260" s="7">
        <v>11520.099850000001</v>
      </c>
      <c r="I260" s="6">
        <v>72</v>
      </c>
      <c r="J260" s="6">
        <v>180</v>
      </c>
      <c r="K260">
        <v>0.43590335801053015</v>
      </c>
      <c r="L260">
        <v>0.11312226397596405</v>
      </c>
      <c r="M2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0" s="8">
        <f>_xlfn.PERCENTRANK.INC($H:$H, insurance[[#This Row],[charges]])</f>
        <v>0.60499999999999998</v>
      </c>
      <c r="O260" s="6">
        <f>10 * _xlfn.FLOOR.MATH(202.3 - insurance[[#This Row],[age]] / 10)</f>
        <v>1970</v>
      </c>
    </row>
    <row r="261" spans="1:15" x14ac:dyDescent="0.25">
      <c r="A261" s="6">
        <v>260</v>
      </c>
      <c r="B261" s="6">
        <v>19</v>
      </c>
      <c r="C261" s="6" t="s">
        <v>13</v>
      </c>
      <c r="D261" s="6">
        <v>31.92</v>
      </c>
      <c r="E261" s="6">
        <v>0</v>
      </c>
      <c r="F261" s="6" t="s">
        <v>11</v>
      </c>
      <c r="G261" s="6" t="s">
        <v>16</v>
      </c>
      <c r="H261" s="7">
        <v>33750.291799999999</v>
      </c>
      <c r="I261" s="6">
        <v>67</v>
      </c>
      <c r="J261" s="6">
        <v>204</v>
      </c>
      <c r="K261">
        <v>0.80191507740035428</v>
      </c>
      <c r="L261">
        <v>0.31059041121536418</v>
      </c>
      <c r="M2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1" s="8">
        <f>_xlfn.PERCENTRANK.INC($H:$H, insurance[[#This Row],[charges]])</f>
        <v>0.89</v>
      </c>
      <c r="O261" s="6">
        <f>10 * _xlfn.FLOOR.MATH(202.3 - insurance[[#This Row],[age]] / 10)</f>
        <v>2000</v>
      </c>
    </row>
    <row r="262" spans="1:15" x14ac:dyDescent="0.25">
      <c r="A262" s="6">
        <v>261</v>
      </c>
      <c r="B262" s="6">
        <v>58</v>
      </c>
      <c r="C262" s="6" t="s">
        <v>10</v>
      </c>
      <c r="D262" s="6">
        <v>25.2</v>
      </c>
      <c r="E262" s="6">
        <v>0</v>
      </c>
      <c r="F262" s="6" t="s">
        <v>14</v>
      </c>
      <c r="G262" s="6" t="s">
        <v>12</v>
      </c>
      <c r="H262" s="7">
        <v>11837.16</v>
      </c>
      <c r="I262" s="6">
        <v>64</v>
      </c>
      <c r="J262" s="6">
        <v>147</v>
      </c>
      <c r="K262">
        <v>0.66945274112254971</v>
      </c>
      <c r="L262">
        <v>0.88559386780745997</v>
      </c>
      <c r="M2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2" s="8">
        <f>_xlfn.PERCENTRANK.INC($H:$H, insurance[[#This Row],[charges]])</f>
        <v>0.62</v>
      </c>
      <c r="O262" s="6">
        <f>10 * _xlfn.FLOOR.MATH(202.3 - insurance[[#This Row],[age]] / 10)</f>
        <v>1960</v>
      </c>
    </row>
    <row r="263" spans="1:15" x14ac:dyDescent="0.25">
      <c r="A263" s="6">
        <v>262</v>
      </c>
      <c r="B263" s="6">
        <v>20</v>
      </c>
      <c r="C263" s="6" t="s">
        <v>10</v>
      </c>
      <c r="D263" s="6">
        <v>26.84</v>
      </c>
      <c r="E263" s="6">
        <v>1</v>
      </c>
      <c r="F263" s="6" t="s">
        <v>11</v>
      </c>
      <c r="G263" s="6" t="s">
        <v>15</v>
      </c>
      <c r="H263" s="7">
        <v>17085.267599999999</v>
      </c>
      <c r="I263" s="6">
        <v>66</v>
      </c>
      <c r="J263" s="6">
        <v>166</v>
      </c>
      <c r="K263">
        <v>3.8340398128302956E-2</v>
      </c>
      <c r="L263">
        <v>0.7652279700921979</v>
      </c>
      <c r="M2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63" s="8">
        <f>_xlfn.PERCENTRANK.INC($H:$H, insurance[[#This Row],[charges]])</f>
        <v>0.754</v>
      </c>
      <c r="O263" s="6">
        <f>10 * _xlfn.FLOOR.MATH(202.3 - insurance[[#This Row],[age]] / 10)</f>
        <v>2000</v>
      </c>
    </row>
    <row r="264" spans="1:15" x14ac:dyDescent="0.25">
      <c r="A264" s="6">
        <v>263</v>
      </c>
      <c r="B264" s="6">
        <v>52</v>
      </c>
      <c r="C264" s="6" t="s">
        <v>13</v>
      </c>
      <c r="D264" s="6">
        <v>24.32</v>
      </c>
      <c r="E264" s="6">
        <v>3</v>
      </c>
      <c r="F264" s="6" t="s">
        <v>11</v>
      </c>
      <c r="G264" s="6" t="s">
        <v>17</v>
      </c>
      <c r="H264" s="7">
        <v>24869.836800000001</v>
      </c>
      <c r="I264" s="6">
        <v>71</v>
      </c>
      <c r="J264" s="6">
        <v>174</v>
      </c>
      <c r="K264">
        <v>0.64656028554148981</v>
      </c>
      <c r="L264">
        <v>0.19715017275752042</v>
      </c>
      <c r="M2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4" s="8">
        <f>_xlfn.PERCENTRANK.INC($H:$H, insurance[[#This Row],[charges]])</f>
        <v>0.84699999999999998</v>
      </c>
      <c r="O264" s="6">
        <f>10 * _xlfn.FLOOR.MATH(202.3 - insurance[[#This Row],[age]] / 10)</f>
        <v>1970</v>
      </c>
    </row>
    <row r="265" spans="1:15" x14ac:dyDescent="0.25">
      <c r="A265" s="6">
        <v>264</v>
      </c>
      <c r="B265" s="6">
        <v>19</v>
      </c>
      <c r="C265" s="6" t="s">
        <v>13</v>
      </c>
      <c r="D265" s="6">
        <v>36.954999999999998</v>
      </c>
      <c r="E265" s="6">
        <v>0</v>
      </c>
      <c r="F265" s="6" t="s">
        <v>11</v>
      </c>
      <c r="G265" s="6" t="s">
        <v>16</v>
      </c>
      <c r="H265" s="7">
        <v>36219.405449999998</v>
      </c>
      <c r="I265" s="6">
        <v>66</v>
      </c>
      <c r="J265" s="6">
        <v>229</v>
      </c>
      <c r="K265">
        <v>0.57558669083546232</v>
      </c>
      <c r="L265">
        <v>0.44773940762865327</v>
      </c>
      <c r="M2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5" s="8">
        <f>_xlfn.PERCENTRANK.INC($H:$H, insurance[[#This Row],[charges]])</f>
        <v>0.91</v>
      </c>
      <c r="O265" s="6">
        <f>10 * _xlfn.FLOOR.MATH(202.3 - insurance[[#This Row],[age]] / 10)</f>
        <v>2000</v>
      </c>
    </row>
    <row r="266" spans="1:15" x14ac:dyDescent="0.25">
      <c r="A266" s="6">
        <v>265</v>
      </c>
      <c r="B266" s="6">
        <v>53</v>
      </c>
      <c r="C266" s="6" t="s">
        <v>10</v>
      </c>
      <c r="D266" s="6">
        <v>38.06</v>
      </c>
      <c r="E266" s="6">
        <v>3</v>
      </c>
      <c r="F266" s="6" t="s">
        <v>14</v>
      </c>
      <c r="G266" s="6" t="s">
        <v>15</v>
      </c>
      <c r="H266" s="7">
        <v>20462.997660000001</v>
      </c>
      <c r="I266" s="6">
        <v>62</v>
      </c>
      <c r="J266" s="6">
        <v>208</v>
      </c>
      <c r="K266">
        <v>0.67899497583461688</v>
      </c>
      <c r="L266">
        <v>0.4633905535859012</v>
      </c>
      <c r="M2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6" s="8">
        <f>_xlfn.PERCENTRANK.INC($H:$H, insurance[[#This Row],[charges]])</f>
        <v>0.80200000000000005</v>
      </c>
      <c r="O266" s="6">
        <f>10 * _xlfn.FLOOR.MATH(202.3 - insurance[[#This Row],[age]] / 10)</f>
        <v>1970</v>
      </c>
    </row>
    <row r="267" spans="1:15" x14ac:dyDescent="0.25">
      <c r="A267" s="6">
        <v>266</v>
      </c>
      <c r="B267" s="6">
        <v>46</v>
      </c>
      <c r="C267" s="6" t="s">
        <v>13</v>
      </c>
      <c r="D267" s="6">
        <v>42.35</v>
      </c>
      <c r="E267" s="6">
        <v>3</v>
      </c>
      <c r="F267" s="6" t="s">
        <v>11</v>
      </c>
      <c r="G267" s="6" t="s">
        <v>15</v>
      </c>
      <c r="H267" s="7">
        <v>46151.124499999998</v>
      </c>
      <c r="I267" s="6">
        <v>66</v>
      </c>
      <c r="J267" s="6">
        <v>262</v>
      </c>
      <c r="K267">
        <v>0.22797632181457073</v>
      </c>
      <c r="L267">
        <v>0.72395138662492453</v>
      </c>
      <c r="M2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7" s="8">
        <f>_xlfn.PERCENTRANK.INC($H:$H, insurance[[#This Row],[charges]])</f>
        <v>0.97599999999999998</v>
      </c>
      <c r="O267" s="6">
        <f>10 * _xlfn.FLOOR.MATH(202.3 - insurance[[#This Row],[age]] / 10)</f>
        <v>1970</v>
      </c>
    </row>
    <row r="268" spans="1:15" x14ac:dyDescent="0.25">
      <c r="A268" s="6">
        <v>267</v>
      </c>
      <c r="B268" s="6">
        <v>40</v>
      </c>
      <c r="C268" s="6" t="s">
        <v>13</v>
      </c>
      <c r="D268" s="6">
        <v>19.8</v>
      </c>
      <c r="E268" s="6">
        <v>1</v>
      </c>
      <c r="F268" s="6" t="s">
        <v>11</v>
      </c>
      <c r="G268" s="6" t="s">
        <v>15</v>
      </c>
      <c r="H268" s="7">
        <v>17179.522000000001</v>
      </c>
      <c r="I268" s="6">
        <v>77</v>
      </c>
      <c r="J268" s="6">
        <v>167</v>
      </c>
      <c r="K268">
        <v>0.61078297747801191</v>
      </c>
      <c r="L268">
        <v>0.39981534024691923</v>
      </c>
      <c r="M2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68" s="8">
        <f>_xlfn.PERCENTRANK.INC($H:$H, insurance[[#This Row],[charges]])</f>
        <v>0.75600000000000001</v>
      </c>
      <c r="O268" s="6">
        <f>10 * _xlfn.FLOOR.MATH(202.3 - insurance[[#This Row],[age]] / 10)</f>
        <v>1980</v>
      </c>
    </row>
    <row r="269" spans="1:15" x14ac:dyDescent="0.25">
      <c r="A269" s="6">
        <v>268</v>
      </c>
      <c r="B269" s="6">
        <v>59</v>
      </c>
      <c r="C269" s="6" t="s">
        <v>10</v>
      </c>
      <c r="D269" s="6">
        <v>32.395000000000003</v>
      </c>
      <c r="E269" s="6">
        <v>3</v>
      </c>
      <c r="F269" s="6" t="s">
        <v>14</v>
      </c>
      <c r="G269" s="6" t="s">
        <v>17</v>
      </c>
      <c r="H269" s="7">
        <v>14590.63205</v>
      </c>
      <c r="I269" s="6">
        <v>64</v>
      </c>
      <c r="J269" s="6">
        <v>189</v>
      </c>
      <c r="K269">
        <v>4.247438723336644E-2</v>
      </c>
      <c r="L269">
        <v>0.15283335519620839</v>
      </c>
      <c r="M2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69" s="8">
        <f>_xlfn.PERCENTRANK.INC($H:$H, insurance[[#This Row],[charges]])</f>
        <v>0.72899999999999998</v>
      </c>
      <c r="O269" s="6">
        <f>10 * _xlfn.FLOOR.MATH(202.3 - insurance[[#This Row],[age]] / 10)</f>
        <v>1960</v>
      </c>
    </row>
    <row r="270" spans="1:15" x14ac:dyDescent="0.25">
      <c r="A270" s="6">
        <v>269</v>
      </c>
      <c r="B270" s="6">
        <v>45</v>
      </c>
      <c r="C270" s="6" t="s">
        <v>13</v>
      </c>
      <c r="D270" s="6">
        <v>30.2</v>
      </c>
      <c r="E270" s="6">
        <v>1</v>
      </c>
      <c r="F270" s="6" t="s">
        <v>14</v>
      </c>
      <c r="G270" s="6" t="s">
        <v>12</v>
      </c>
      <c r="H270" s="7">
        <v>7441.0529999999999</v>
      </c>
      <c r="I270" s="6">
        <v>65</v>
      </c>
      <c r="J270" s="6">
        <v>182</v>
      </c>
      <c r="K270">
        <v>0.11227168986213938</v>
      </c>
      <c r="L270">
        <v>0.4841836008635273</v>
      </c>
      <c r="M2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0" s="8">
        <f>_xlfn.PERCENTRANK.INC($H:$H, insurance[[#This Row],[charges]])</f>
        <v>0.40300000000000002</v>
      </c>
      <c r="O270" s="6">
        <f>10 * _xlfn.FLOOR.MATH(202.3 - insurance[[#This Row],[age]] / 10)</f>
        <v>1970</v>
      </c>
    </row>
    <row r="271" spans="1:15" x14ac:dyDescent="0.25">
      <c r="A271" s="6">
        <v>270</v>
      </c>
      <c r="B271" s="6">
        <v>49</v>
      </c>
      <c r="C271" s="6" t="s">
        <v>13</v>
      </c>
      <c r="D271" s="6">
        <v>25.84</v>
      </c>
      <c r="E271" s="6">
        <v>1</v>
      </c>
      <c r="F271" s="6" t="s">
        <v>14</v>
      </c>
      <c r="G271" s="6" t="s">
        <v>17</v>
      </c>
      <c r="H271" s="7">
        <v>9282.4806000000008</v>
      </c>
      <c r="I271" s="6">
        <v>67</v>
      </c>
      <c r="J271" s="6">
        <v>165</v>
      </c>
      <c r="K271">
        <v>0.24560861254372104</v>
      </c>
      <c r="L271">
        <v>0.94259313956955126</v>
      </c>
      <c r="M2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1" s="8">
        <f>_xlfn.PERCENTRANK.INC($H:$H, insurance[[#This Row],[charges]])</f>
        <v>0.49399999999999999</v>
      </c>
      <c r="O271" s="6">
        <f>10 * _xlfn.FLOOR.MATH(202.3 - insurance[[#This Row],[age]] / 10)</f>
        <v>1970</v>
      </c>
    </row>
    <row r="272" spans="1:15" x14ac:dyDescent="0.25">
      <c r="A272" s="6">
        <v>271</v>
      </c>
      <c r="B272" s="6">
        <v>18</v>
      </c>
      <c r="C272" s="6" t="s">
        <v>13</v>
      </c>
      <c r="D272" s="6">
        <v>29.37</v>
      </c>
      <c r="E272" s="6">
        <v>1</v>
      </c>
      <c r="F272" s="6" t="s">
        <v>14</v>
      </c>
      <c r="G272" s="6" t="s">
        <v>15</v>
      </c>
      <c r="H272" s="7">
        <v>1719.4363000000001</v>
      </c>
      <c r="I272" s="6">
        <v>74</v>
      </c>
      <c r="J272" s="6">
        <v>229</v>
      </c>
      <c r="K272">
        <v>0.70086537427309215</v>
      </c>
      <c r="L272">
        <v>0.6668473461954143</v>
      </c>
      <c r="M2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2" s="8">
        <f>_xlfn.PERCENTRANK.INC($H:$H, insurance[[#This Row],[charges]])</f>
        <v>4.1000000000000002E-2</v>
      </c>
      <c r="O272" s="6">
        <f>10 * _xlfn.FLOOR.MATH(202.3 - insurance[[#This Row],[age]] / 10)</f>
        <v>2000</v>
      </c>
    </row>
    <row r="273" spans="1:15" x14ac:dyDescent="0.25">
      <c r="A273" s="6">
        <v>272</v>
      </c>
      <c r="B273" s="6">
        <v>50</v>
      </c>
      <c r="C273" s="6" t="s">
        <v>13</v>
      </c>
      <c r="D273" s="6">
        <v>34.200000000000003</v>
      </c>
      <c r="E273" s="6">
        <v>2</v>
      </c>
      <c r="F273" s="6" t="s">
        <v>11</v>
      </c>
      <c r="G273" s="6" t="s">
        <v>12</v>
      </c>
      <c r="H273" s="7">
        <v>42856.838000000003</v>
      </c>
      <c r="I273" s="6">
        <v>77</v>
      </c>
      <c r="J273" s="6">
        <v>288</v>
      </c>
      <c r="K273">
        <v>6.6243682553173824E-2</v>
      </c>
      <c r="L273">
        <v>0.36750016238889666</v>
      </c>
      <c r="M2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3" s="8">
        <f>_xlfn.PERCENTRANK.INC($H:$H, insurance[[#This Row],[charges]])</f>
        <v>0.95899999999999996</v>
      </c>
      <c r="O273" s="6">
        <f>10 * _xlfn.FLOOR.MATH(202.3 - insurance[[#This Row],[age]] / 10)</f>
        <v>1970</v>
      </c>
    </row>
    <row r="274" spans="1:15" x14ac:dyDescent="0.25">
      <c r="A274" s="6">
        <v>273</v>
      </c>
      <c r="B274" s="6">
        <v>41</v>
      </c>
      <c r="C274" s="6" t="s">
        <v>13</v>
      </c>
      <c r="D274" s="6">
        <v>37.049999999999997</v>
      </c>
      <c r="E274" s="6">
        <v>2</v>
      </c>
      <c r="F274" s="6" t="s">
        <v>14</v>
      </c>
      <c r="G274" s="6" t="s">
        <v>16</v>
      </c>
      <c r="H274" s="7">
        <v>7265.7025000000003</v>
      </c>
      <c r="I274" s="6">
        <v>69</v>
      </c>
      <c r="J274" s="6">
        <v>251</v>
      </c>
      <c r="K274">
        <v>0.69360186331607487</v>
      </c>
      <c r="L274">
        <v>0.69166233096814822</v>
      </c>
      <c r="M2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74" s="8">
        <f>_xlfn.PERCENTRANK.INC($H:$H, insurance[[#This Row],[charges]])</f>
        <v>0.39300000000000002</v>
      </c>
      <c r="O274" s="6">
        <f>10 * _xlfn.FLOOR.MATH(202.3 - insurance[[#This Row],[age]] / 10)</f>
        <v>1980</v>
      </c>
    </row>
    <row r="275" spans="1:15" x14ac:dyDescent="0.25">
      <c r="A275" s="6">
        <v>274</v>
      </c>
      <c r="B275" s="6">
        <v>50</v>
      </c>
      <c r="C275" s="6" t="s">
        <v>13</v>
      </c>
      <c r="D275" s="6">
        <v>27.454999999999998</v>
      </c>
      <c r="E275" s="6">
        <v>1</v>
      </c>
      <c r="F275" s="6" t="s">
        <v>14</v>
      </c>
      <c r="G275" s="6" t="s">
        <v>17</v>
      </c>
      <c r="H275" s="7">
        <v>9617.6624499999998</v>
      </c>
      <c r="I275" s="6">
        <v>73</v>
      </c>
      <c r="J275" s="6">
        <v>208</v>
      </c>
      <c r="K275">
        <v>0.87782928435030827</v>
      </c>
      <c r="L275">
        <v>0.46295134931008858</v>
      </c>
      <c r="M2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5" s="8">
        <f>_xlfn.PERCENTRANK.INC($H:$H, insurance[[#This Row],[charges]])</f>
        <v>0.51100000000000001</v>
      </c>
      <c r="O275" s="6">
        <f>10 * _xlfn.FLOOR.MATH(202.3 - insurance[[#This Row],[age]] / 10)</f>
        <v>1970</v>
      </c>
    </row>
    <row r="276" spans="1:15" x14ac:dyDescent="0.25">
      <c r="A276" s="6">
        <v>275</v>
      </c>
      <c r="B276" s="6">
        <v>25</v>
      </c>
      <c r="C276" s="6" t="s">
        <v>13</v>
      </c>
      <c r="D276" s="6">
        <v>27.55</v>
      </c>
      <c r="E276" s="6">
        <v>0</v>
      </c>
      <c r="F276" s="6" t="s">
        <v>14</v>
      </c>
      <c r="G276" s="6" t="s">
        <v>16</v>
      </c>
      <c r="H276" s="7">
        <v>2523.1695</v>
      </c>
      <c r="I276" s="6">
        <v>70</v>
      </c>
      <c r="J276" s="6">
        <v>192</v>
      </c>
      <c r="K276">
        <v>0.39407376125178939</v>
      </c>
      <c r="L276">
        <v>0.4160375499241229</v>
      </c>
      <c r="M2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6" s="8">
        <f>_xlfn.PERCENTRANK.INC($H:$H, insurance[[#This Row],[charges]])</f>
        <v>0.112</v>
      </c>
      <c r="O276" s="6">
        <f>10 * _xlfn.FLOOR.MATH(202.3 - insurance[[#This Row],[age]] / 10)</f>
        <v>1990</v>
      </c>
    </row>
    <row r="277" spans="1:15" x14ac:dyDescent="0.25">
      <c r="A277" s="6">
        <v>276</v>
      </c>
      <c r="B277" s="6">
        <v>47</v>
      </c>
      <c r="C277" s="6" t="s">
        <v>10</v>
      </c>
      <c r="D277" s="6">
        <v>26.6</v>
      </c>
      <c r="E277" s="6">
        <v>2</v>
      </c>
      <c r="F277" s="6" t="s">
        <v>14</v>
      </c>
      <c r="G277" s="6" t="s">
        <v>17</v>
      </c>
      <c r="H277" s="7">
        <v>9715.8410000000003</v>
      </c>
      <c r="I277" s="6">
        <v>65</v>
      </c>
      <c r="J277" s="6">
        <v>160</v>
      </c>
      <c r="K277">
        <v>0.2241088995822281</v>
      </c>
      <c r="L277">
        <v>0.12070560321244672</v>
      </c>
      <c r="M2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77" s="8">
        <f>_xlfn.PERCENTRANK.INC($H:$H, insurance[[#This Row],[charges]])</f>
        <v>0.51600000000000001</v>
      </c>
      <c r="O277" s="6">
        <f>10 * _xlfn.FLOOR.MATH(202.3 - insurance[[#This Row],[age]] / 10)</f>
        <v>1970</v>
      </c>
    </row>
    <row r="278" spans="1:15" x14ac:dyDescent="0.25">
      <c r="A278" s="6">
        <v>277</v>
      </c>
      <c r="B278" s="6">
        <v>19</v>
      </c>
      <c r="C278" s="6" t="s">
        <v>13</v>
      </c>
      <c r="D278" s="6">
        <v>20.614999999999998</v>
      </c>
      <c r="E278" s="6">
        <v>2</v>
      </c>
      <c r="F278" s="6" t="s">
        <v>14</v>
      </c>
      <c r="G278" s="6" t="s">
        <v>16</v>
      </c>
      <c r="H278" s="7">
        <v>2803.69785</v>
      </c>
      <c r="I278" s="6">
        <v>74</v>
      </c>
      <c r="J278" s="6">
        <v>161</v>
      </c>
      <c r="K278">
        <v>0.45315560766177049</v>
      </c>
      <c r="L278">
        <v>8.8067949324877909E-2</v>
      </c>
      <c r="M2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78" s="8">
        <f>_xlfn.PERCENTRANK.INC($H:$H, insurance[[#This Row],[charges]])</f>
        <v>0.13300000000000001</v>
      </c>
      <c r="O278" s="6">
        <f>10 * _xlfn.FLOOR.MATH(202.3 - insurance[[#This Row],[age]] / 10)</f>
        <v>2000</v>
      </c>
    </row>
    <row r="279" spans="1:15" x14ac:dyDescent="0.25">
      <c r="A279" s="6">
        <v>278</v>
      </c>
      <c r="B279" s="6">
        <v>22</v>
      </c>
      <c r="C279" s="6" t="s">
        <v>10</v>
      </c>
      <c r="D279" s="6">
        <v>24.3</v>
      </c>
      <c r="E279" s="6">
        <v>0</v>
      </c>
      <c r="F279" s="6" t="s">
        <v>14</v>
      </c>
      <c r="G279" s="6" t="s">
        <v>12</v>
      </c>
      <c r="H279" s="7">
        <v>2150.4690000000001</v>
      </c>
      <c r="I279" s="6">
        <v>58</v>
      </c>
      <c r="J279" s="6">
        <v>116</v>
      </c>
      <c r="K279">
        <v>0.47425528125569938</v>
      </c>
      <c r="L279">
        <v>0.80527483336873107</v>
      </c>
      <c r="M2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79" s="8">
        <f>_xlfn.PERCENTRANK.INC($H:$H, insurance[[#This Row],[charges]])</f>
        <v>0.08</v>
      </c>
      <c r="O279" s="6">
        <f>10 * _xlfn.FLOOR.MATH(202.3 - insurance[[#This Row],[age]] / 10)</f>
        <v>2000</v>
      </c>
    </row>
    <row r="280" spans="1:15" x14ac:dyDescent="0.25">
      <c r="A280" s="6">
        <v>279</v>
      </c>
      <c r="B280" s="6">
        <v>59</v>
      </c>
      <c r="C280" s="6" t="s">
        <v>13</v>
      </c>
      <c r="D280" s="6">
        <v>31.79</v>
      </c>
      <c r="E280" s="6">
        <v>2</v>
      </c>
      <c r="F280" s="6" t="s">
        <v>14</v>
      </c>
      <c r="G280" s="6" t="s">
        <v>15</v>
      </c>
      <c r="H280" s="7">
        <v>12928.7911</v>
      </c>
      <c r="I280" s="6">
        <v>68</v>
      </c>
      <c r="J280" s="6">
        <v>209</v>
      </c>
      <c r="K280">
        <v>0.9135396456874626</v>
      </c>
      <c r="L280">
        <v>0.26749234705580971</v>
      </c>
      <c r="M2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0" s="8">
        <f>_xlfn.PERCENTRANK.INC($H:$H, insurance[[#This Row],[charges]])</f>
        <v>0.67</v>
      </c>
      <c r="O280" s="6">
        <f>10 * _xlfn.FLOOR.MATH(202.3 - insurance[[#This Row],[age]] / 10)</f>
        <v>1960</v>
      </c>
    </row>
    <row r="281" spans="1:15" x14ac:dyDescent="0.25">
      <c r="A281" s="6">
        <v>280</v>
      </c>
      <c r="B281" s="6">
        <v>51</v>
      </c>
      <c r="C281" s="6" t="s">
        <v>10</v>
      </c>
      <c r="D281" s="6">
        <v>21.56</v>
      </c>
      <c r="E281" s="6">
        <v>1</v>
      </c>
      <c r="F281" s="6" t="s">
        <v>14</v>
      </c>
      <c r="G281" s="6" t="s">
        <v>15</v>
      </c>
      <c r="H281" s="7">
        <v>9855.1314000000002</v>
      </c>
      <c r="I281" s="6">
        <v>63</v>
      </c>
      <c r="J281" s="6">
        <v>122</v>
      </c>
      <c r="K281">
        <v>0.2477753307892826</v>
      </c>
      <c r="L281">
        <v>0.48097960347355323</v>
      </c>
      <c r="M2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81" s="8">
        <f>_xlfn.PERCENTRANK.INC($H:$H, insurance[[#This Row],[charges]])</f>
        <v>0.52200000000000002</v>
      </c>
      <c r="O281" s="6">
        <f>10 * _xlfn.FLOOR.MATH(202.3 - insurance[[#This Row],[age]] / 10)</f>
        <v>1970</v>
      </c>
    </row>
    <row r="282" spans="1:15" x14ac:dyDescent="0.25">
      <c r="A282" s="6">
        <v>281</v>
      </c>
      <c r="B282" s="6">
        <v>40</v>
      </c>
      <c r="C282" s="6" t="s">
        <v>10</v>
      </c>
      <c r="D282" s="6">
        <v>28.12</v>
      </c>
      <c r="E282" s="6">
        <v>1</v>
      </c>
      <c r="F282" s="6" t="s">
        <v>11</v>
      </c>
      <c r="G282" s="6" t="s">
        <v>17</v>
      </c>
      <c r="H282" s="7">
        <v>22331.566800000001</v>
      </c>
      <c r="I282" s="6">
        <v>60</v>
      </c>
      <c r="J282" s="6">
        <v>144</v>
      </c>
      <c r="K282">
        <v>0.55127852715145731</v>
      </c>
      <c r="L282">
        <v>0.16811091972892681</v>
      </c>
      <c r="M2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2" s="8">
        <f>_xlfn.PERCENTRANK.INC($H:$H, insurance[[#This Row],[charges]])</f>
        <v>0.82399999999999995</v>
      </c>
      <c r="O282" s="6">
        <f>10 * _xlfn.FLOOR.MATH(202.3 - insurance[[#This Row],[age]] / 10)</f>
        <v>1980</v>
      </c>
    </row>
    <row r="283" spans="1:15" x14ac:dyDescent="0.25">
      <c r="A283" s="6">
        <v>282</v>
      </c>
      <c r="B283" s="6">
        <v>54</v>
      </c>
      <c r="C283" s="6" t="s">
        <v>13</v>
      </c>
      <c r="D283" s="6">
        <v>40.564999999999998</v>
      </c>
      <c r="E283" s="6">
        <v>3</v>
      </c>
      <c r="F283" s="6" t="s">
        <v>11</v>
      </c>
      <c r="G283" s="6" t="s">
        <v>17</v>
      </c>
      <c r="H283" s="7">
        <v>48549.178350000002</v>
      </c>
      <c r="I283" s="6">
        <v>67</v>
      </c>
      <c r="J283" s="6">
        <v>259</v>
      </c>
      <c r="K283">
        <v>0.5075177585275461</v>
      </c>
      <c r="L283">
        <v>4.7067403815252429E-3</v>
      </c>
      <c r="M2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3" s="8">
        <f>_xlfn.PERCENTRANK.INC($H:$H, insurance[[#This Row],[charges]])</f>
        <v>0.99</v>
      </c>
      <c r="O283" s="6">
        <f>10 * _xlfn.FLOOR.MATH(202.3 - insurance[[#This Row],[age]] / 10)</f>
        <v>1960</v>
      </c>
    </row>
    <row r="284" spans="1:15" x14ac:dyDescent="0.25">
      <c r="A284" s="6">
        <v>283</v>
      </c>
      <c r="B284" s="6">
        <v>30</v>
      </c>
      <c r="C284" s="6" t="s">
        <v>13</v>
      </c>
      <c r="D284" s="6">
        <v>27.645</v>
      </c>
      <c r="E284" s="6">
        <v>1</v>
      </c>
      <c r="F284" s="6" t="s">
        <v>14</v>
      </c>
      <c r="G284" s="6" t="s">
        <v>17</v>
      </c>
      <c r="H284" s="7">
        <v>4237.12655</v>
      </c>
      <c r="I284" s="6">
        <v>67</v>
      </c>
      <c r="J284" s="6">
        <v>177</v>
      </c>
      <c r="K284">
        <v>0.72585406560723398</v>
      </c>
      <c r="L284">
        <v>0.92117658905739741</v>
      </c>
      <c r="M2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4" s="8">
        <f>_xlfn.PERCENTRANK.INC($H:$H, insurance[[#This Row],[charges]])</f>
        <v>0.21199999999999999</v>
      </c>
      <c r="O284" s="6">
        <f>10 * _xlfn.FLOOR.MATH(202.3 - insurance[[#This Row],[age]] / 10)</f>
        <v>1990</v>
      </c>
    </row>
    <row r="285" spans="1:15" x14ac:dyDescent="0.25">
      <c r="A285" s="6">
        <v>284</v>
      </c>
      <c r="B285" s="6">
        <v>55</v>
      </c>
      <c r="C285" s="6" t="s">
        <v>10</v>
      </c>
      <c r="D285" s="6">
        <v>32.395000000000003</v>
      </c>
      <c r="E285" s="6">
        <v>1</v>
      </c>
      <c r="F285" s="6" t="s">
        <v>14</v>
      </c>
      <c r="G285" s="6" t="s">
        <v>17</v>
      </c>
      <c r="H285" s="7">
        <v>11879.10405</v>
      </c>
      <c r="I285" s="6">
        <v>65</v>
      </c>
      <c r="J285" s="6">
        <v>195</v>
      </c>
      <c r="K285">
        <v>0.68581644663858066</v>
      </c>
      <c r="L285">
        <v>0.47413477696205247</v>
      </c>
      <c r="M2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5" s="8">
        <f>_xlfn.PERCENTRANK.INC($H:$H, insurance[[#This Row],[charges]])</f>
        <v>0.625</v>
      </c>
      <c r="O285" s="6">
        <f>10 * _xlfn.FLOOR.MATH(202.3 - insurance[[#This Row],[age]] / 10)</f>
        <v>1960</v>
      </c>
    </row>
    <row r="286" spans="1:15" x14ac:dyDescent="0.25">
      <c r="A286" s="6">
        <v>285</v>
      </c>
      <c r="B286" s="6">
        <v>52</v>
      </c>
      <c r="C286" s="6" t="s">
        <v>10</v>
      </c>
      <c r="D286" s="6">
        <v>31.2</v>
      </c>
      <c r="E286" s="6">
        <v>0</v>
      </c>
      <c r="F286" s="6" t="s">
        <v>14</v>
      </c>
      <c r="G286" s="6" t="s">
        <v>12</v>
      </c>
      <c r="H286" s="7">
        <v>9625.92</v>
      </c>
      <c r="I286" s="6">
        <v>62</v>
      </c>
      <c r="J286" s="6">
        <v>171</v>
      </c>
      <c r="K286">
        <v>0.45469256791039026</v>
      </c>
      <c r="L286">
        <v>0.83850848480989615</v>
      </c>
      <c r="M2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6" s="8">
        <f>_xlfn.PERCENTRANK.INC($H:$H, insurance[[#This Row],[charges]])</f>
        <v>0.51300000000000001</v>
      </c>
      <c r="O286" s="6">
        <f>10 * _xlfn.FLOOR.MATH(202.3 - insurance[[#This Row],[age]] / 10)</f>
        <v>1970</v>
      </c>
    </row>
    <row r="287" spans="1:15" x14ac:dyDescent="0.25">
      <c r="A287" s="6">
        <v>286</v>
      </c>
      <c r="B287" s="6">
        <v>46</v>
      </c>
      <c r="C287" s="6" t="s">
        <v>13</v>
      </c>
      <c r="D287" s="6">
        <v>26.62</v>
      </c>
      <c r="E287" s="6">
        <v>1</v>
      </c>
      <c r="F287" s="6" t="s">
        <v>14</v>
      </c>
      <c r="G287" s="6" t="s">
        <v>15</v>
      </c>
      <c r="H287" s="7">
        <v>7742.1098000000002</v>
      </c>
      <c r="I287" s="6">
        <v>70</v>
      </c>
      <c r="J287" s="6">
        <v>186</v>
      </c>
      <c r="K287">
        <v>0.62486574827919983</v>
      </c>
      <c r="L287">
        <v>0.44086782282258746</v>
      </c>
      <c r="M2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7" s="8">
        <f>_xlfn.PERCENTRANK.INC($H:$H, insurance[[#This Row],[charges]])</f>
        <v>0.42</v>
      </c>
      <c r="O287" s="6">
        <f>10 * _xlfn.FLOOR.MATH(202.3 - insurance[[#This Row],[age]] / 10)</f>
        <v>1970</v>
      </c>
    </row>
    <row r="288" spans="1:15" x14ac:dyDescent="0.25">
      <c r="A288" s="6">
        <v>287</v>
      </c>
      <c r="B288" s="6">
        <v>46</v>
      </c>
      <c r="C288" s="6" t="s">
        <v>10</v>
      </c>
      <c r="D288" s="6">
        <v>48.07</v>
      </c>
      <c r="E288" s="6">
        <v>2</v>
      </c>
      <c r="F288" s="6" t="s">
        <v>14</v>
      </c>
      <c r="G288" s="6" t="s">
        <v>17</v>
      </c>
      <c r="H288" s="7">
        <v>9432.9253000000008</v>
      </c>
      <c r="I288" s="6">
        <v>67</v>
      </c>
      <c r="J288" s="6">
        <v>307</v>
      </c>
      <c r="K288">
        <v>0.56400867251865971</v>
      </c>
      <c r="L288">
        <v>0.16075292097439658</v>
      </c>
      <c r="M2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88" s="8">
        <f>_xlfn.PERCENTRANK.INC($H:$H, insurance[[#This Row],[charges]])</f>
        <v>0.503</v>
      </c>
      <c r="O288" s="6">
        <f>10 * _xlfn.FLOOR.MATH(202.3 - insurance[[#This Row],[age]] / 10)</f>
        <v>1970</v>
      </c>
    </row>
    <row r="289" spans="1:15" x14ac:dyDescent="0.25">
      <c r="A289" s="6">
        <v>288</v>
      </c>
      <c r="B289" s="6">
        <v>63</v>
      </c>
      <c r="C289" s="6" t="s">
        <v>10</v>
      </c>
      <c r="D289" s="6">
        <v>26.22</v>
      </c>
      <c r="E289" s="6">
        <v>0</v>
      </c>
      <c r="F289" s="6" t="s">
        <v>14</v>
      </c>
      <c r="G289" s="6" t="s">
        <v>16</v>
      </c>
      <c r="H289" s="7">
        <v>14256.192800000001</v>
      </c>
      <c r="I289" s="6">
        <v>66</v>
      </c>
      <c r="J289" s="6">
        <v>162</v>
      </c>
      <c r="K289">
        <v>0.92228284102039548</v>
      </c>
      <c r="L289">
        <v>0.44440885374527839</v>
      </c>
      <c r="M2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89" s="8">
        <f>_xlfn.PERCENTRANK.INC($H:$H, insurance[[#This Row],[charges]])</f>
        <v>0.71499999999999997</v>
      </c>
      <c r="O289" s="6">
        <f>10 * _xlfn.FLOOR.MATH(202.3 - insurance[[#This Row],[age]] / 10)</f>
        <v>1960</v>
      </c>
    </row>
    <row r="290" spans="1:15" x14ac:dyDescent="0.25">
      <c r="A290" s="6">
        <v>289</v>
      </c>
      <c r="B290" s="6">
        <v>59</v>
      </c>
      <c r="C290" s="6" t="s">
        <v>10</v>
      </c>
      <c r="D290" s="6">
        <v>36.765000000000001</v>
      </c>
      <c r="E290" s="6">
        <v>1</v>
      </c>
      <c r="F290" s="6" t="s">
        <v>11</v>
      </c>
      <c r="G290" s="6" t="s">
        <v>17</v>
      </c>
      <c r="H290" s="7">
        <v>47896.79135</v>
      </c>
      <c r="I290" s="6">
        <v>64</v>
      </c>
      <c r="J290" s="6">
        <v>214</v>
      </c>
      <c r="K290">
        <v>0.81082733013240027</v>
      </c>
      <c r="L290">
        <v>0.78921114457268782</v>
      </c>
      <c r="M2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0" s="8">
        <f>_xlfn.PERCENTRANK.INC($H:$H, insurance[[#This Row],[charges]])</f>
        <v>0.98699999999999999</v>
      </c>
      <c r="O290" s="6">
        <f>10 * _xlfn.FLOOR.MATH(202.3 - insurance[[#This Row],[age]] / 10)</f>
        <v>1960</v>
      </c>
    </row>
    <row r="291" spans="1:15" x14ac:dyDescent="0.25">
      <c r="A291" s="6">
        <v>290</v>
      </c>
      <c r="B291" s="6">
        <v>52</v>
      </c>
      <c r="C291" s="6" t="s">
        <v>13</v>
      </c>
      <c r="D291" s="6">
        <v>26.4</v>
      </c>
      <c r="E291" s="6">
        <v>3</v>
      </c>
      <c r="F291" s="6" t="s">
        <v>14</v>
      </c>
      <c r="G291" s="6" t="s">
        <v>15</v>
      </c>
      <c r="H291" s="7">
        <v>25992.821039999999</v>
      </c>
      <c r="I291" s="6">
        <v>72</v>
      </c>
      <c r="J291" s="6">
        <v>195</v>
      </c>
      <c r="K291">
        <v>0.56600961022358831</v>
      </c>
      <c r="L291">
        <v>0.17461517554457076</v>
      </c>
      <c r="M2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1" s="8">
        <f>_xlfn.PERCENTRANK.INC($H:$H, insurance[[#This Row],[charges]])</f>
        <v>0.85499999999999998</v>
      </c>
      <c r="O291" s="6">
        <f>10 * _xlfn.FLOOR.MATH(202.3 - insurance[[#This Row],[age]] / 10)</f>
        <v>1970</v>
      </c>
    </row>
    <row r="292" spans="1:15" x14ac:dyDescent="0.25">
      <c r="A292" s="6">
        <v>291</v>
      </c>
      <c r="B292" s="6">
        <v>28</v>
      </c>
      <c r="C292" s="6" t="s">
        <v>10</v>
      </c>
      <c r="D292" s="6">
        <v>33.4</v>
      </c>
      <c r="E292" s="6">
        <v>0</v>
      </c>
      <c r="F292" s="6" t="s">
        <v>14</v>
      </c>
      <c r="G292" s="6" t="s">
        <v>12</v>
      </c>
      <c r="H292" s="7">
        <v>3172.018</v>
      </c>
      <c r="I292" s="6">
        <v>64</v>
      </c>
      <c r="J292" s="6">
        <v>195</v>
      </c>
      <c r="K292">
        <v>0.45120129429325523</v>
      </c>
      <c r="L292">
        <v>0.18731341380035199</v>
      </c>
      <c r="M2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2" s="8">
        <f>_xlfn.PERCENTRANK.INC($H:$H, insurance[[#This Row],[charges]])</f>
        <v>0.15</v>
      </c>
      <c r="O292" s="6">
        <f>10 * _xlfn.FLOOR.MATH(202.3 - insurance[[#This Row],[age]] / 10)</f>
        <v>1990</v>
      </c>
    </row>
    <row r="293" spans="1:15" x14ac:dyDescent="0.25">
      <c r="A293" s="6">
        <v>292</v>
      </c>
      <c r="B293" s="6">
        <v>29</v>
      </c>
      <c r="C293" s="6" t="s">
        <v>13</v>
      </c>
      <c r="D293" s="6">
        <v>29.64</v>
      </c>
      <c r="E293" s="6">
        <v>1</v>
      </c>
      <c r="F293" s="6" t="s">
        <v>14</v>
      </c>
      <c r="G293" s="6" t="s">
        <v>17</v>
      </c>
      <c r="H293" s="7">
        <v>20277.807509999999</v>
      </c>
      <c r="I293" s="6">
        <v>71</v>
      </c>
      <c r="J293" s="6">
        <v>213</v>
      </c>
      <c r="K293">
        <v>3.295793292716049E-2</v>
      </c>
      <c r="L293">
        <v>0.81759283357187773</v>
      </c>
      <c r="M2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3" s="8">
        <f>_xlfn.PERCENTRANK.INC($H:$H, insurance[[#This Row],[charges]])</f>
        <v>0.8</v>
      </c>
      <c r="O293" s="6">
        <f>10 * _xlfn.FLOOR.MATH(202.3 - insurance[[#This Row],[age]] / 10)</f>
        <v>1990</v>
      </c>
    </row>
    <row r="294" spans="1:15" x14ac:dyDescent="0.25">
      <c r="A294" s="6">
        <v>293</v>
      </c>
      <c r="B294" s="6">
        <v>25</v>
      </c>
      <c r="C294" s="6" t="s">
        <v>13</v>
      </c>
      <c r="D294" s="6">
        <v>45.54</v>
      </c>
      <c r="E294" s="6">
        <v>2</v>
      </c>
      <c r="F294" s="6" t="s">
        <v>11</v>
      </c>
      <c r="G294" s="6" t="s">
        <v>15</v>
      </c>
      <c r="H294" s="7">
        <v>42112.2356</v>
      </c>
      <c r="I294" s="6">
        <v>70</v>
      </c>
      <c r="J294" s="6">
        <v>317</v>
      </c>
      <c r="K294">
        <v>0.33468851881785716</v>
      </c>
      <c r="L294">
        <v>1.2703526771023649E-2</v>
      </c>
      <c r="M2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294" s="8">
        <f>_xlfn.PERCENTRANK.INC($H:$H, insurance[[#This Row],[charges]])</f>
        <v>0.95499999999999996</v>
      </c>
      <c r="O294" s="6">
        <f>10 * _xlfn.FLOOR.MATH(202.3 - insurance[[#This Row],[age]] / 10)</f>
        <v>1990</v>
      </c>
    </row>
    <row r="295" spans="1:15" x14ac:dyDescent="0.25">
      <c r="A295" s="6">
        <v>294</v>
      </c>
      <c r="B295" s="6">
        <v>22</v>
      </c>
      <c r="C295" s="6" t="s">
        <v>10</v>
      </c>
      <c r="D295" s="6">
        <v>28.82</v>
      </c>
      <c r="E295" s="6">
        <v>0</v>
      </c>
      <c r="F295" s="6" t="s">
        <v>14</v>
      </c>
      <c r="G295" s="6" t="s">
        <v>15</v>
      </c>
      <c r="H295" s="7">
        <v>2156.7518</v>
      </c>
      <c r="I295" s="6">
        <v>65</v>
      </c>
      <c r="J295" s="6">
        <v>173</v>
      </c>
      <c r="K295">
        <v>0.96364677649161168</v>
      </c>
      <c r="L295">
        <v>0.25206877163242025</v>
      </c>
      <c r="M2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5" s="8">
        <f>_xlfn.PERCENTRANK.INC($H:$H, insurance[[#This Row],[charges]])</f>
        <v>8.3000000000000004E-2</v>
      </c>
      <c r="O295" s="6">
        <f>10 * _xlfn.FLOOR.MATH(202.3 - insurance[[#This Row],[age]] / 10)</f>
        <v>2000</v>
      </c>
    </row>
    <row r="296" spans="1:15" x14ac:dyDescent="0.25">
      <c r="A296" s="6">
        <v>295</v>
      </c>
      <c r="B296" s="6">
        <v>25</v>
      </c>
      <c r="C296" s="6" t="s">
        <v>13</v>
      </c>
      <c r="D296" s="6">
        <v>26.8</v>
      </c>
      <c r="E296" s="6">
        <v>3</v>
      </c>
      <c r="F296" s="6" t="s">
        <v>14</v>
      </c>
      <c r="G296" s="6" t="s">
        <v>12</v>
      </c>
      <c r="H296" s="7">
        <v>3906.127</v>
      </c>
      <c r="I296" s="6">
        <v>70</v>
      </c>
      <c r="J296" s="6">
        <v>187</v>
      </c>
      <c r="K296">
        <v>0.24791868508230833</v>
      </c>
      <c r="L296">
        <v>0.81684432635868165</v>
      </c>
      <c r="M2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6" s="8">
        <f>_xlfn.PERCENTRANK.INC($H:$H, insurance[[#This Row],[charges]])</f>
        <v>0.192</v>
      </c>
      <c r="O296" s="6">
        <f>10 * _xlfn.FLOOR.MATH(202.3 - insurance[[#This Row],[age]] / 10)</f>
        <v>1990</v>
      </c>
    </row>
    <row r="297" spans="1:15" x14ac:dyDescent="0.25">
      <c r="A297" s="6">
        <v>296</v>
      </c>
      <c r="B297" s="6">
        <v>18</v>
      </c>
      <c r="C297" s="6" t="s">
        <v>13</v>
      </c>
      <c r="D297" s="6">
        <v>22.99</v>
      </c>
      <c r="E297" s="6">
        <v>0</v>
      </c>
      <c r="F297" s="6" t="s">
        <v>14</v>
      </c>
      <c r="G297" s="6" t="s">
        <v>17</v>
      </c>
      <c r="H297" s="7">
        <v>1704.5681</v>
      </c>
      <c r="I297" s="6">
        <v>74</v>
      </c>
      <c r="J297" s="6">
        <v>179</v>
      </c>
      <c r="K297">
        <v>1.4742555103610527E-2</v>
      </c>
      <c r="L297">
        <v>0.78957496713361464</v>
      </c>
      <c r="M2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297" s="8">
        <f>_xlfn.PERCENTRANK.INC($H:$H, insurance[[#This Row],[charges]])</f>
        <v>3.5999999999999997E-2</v>
      </c>
      <c r="O297" s="6">
        <f>10 * _xlfn.FLOOR.MATH(202.3 - insurance[[#This Row],[age]] / 10)</f>
        <v>2000</v>
      </c>
    </row>
    <row r="298" spans="1:15" x14ac:dyDescent="0.25">
      <c r="A298" s="6">
        <v>297</v>
      </c>
      <c r="B298" s="6">
        <v>19</v>
      </c>
      <c r="C298" s="6" t="s">
        <v>13</v>
      </c>
      <c r="D298" s="6">
        <v>27.7</v>
      </c>
      <c r="E298" s="6">
        <v>0</v>
      </c>
      <c r="F298" s="6" t="s">
        <v>11</v>
      </c>
      <c r="G298" s="6" t="s">
        <v>12</v>
      </c>
      <c r="H298" s="7">
        <v>16297.846</v>
      </c>
      <c r="I298" s="6">
        <v>64</v>
      </c>
      <c r="J298" s="6">
        <v>161</v>
      </c>
      <c r="K298">
        <v>0.25343474943816419</v>
      </c>
      <c r="L298">
        <v>0.77030137449982639</v>
      </c>
      <c r="M2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8" s="8">
        <f>_xlfn.PERCENTRANK.INC($H:$H, insurance[[#This Row],[charges]])</f>
        <v>0.745</v>
      </c>
      <c r="O298" s="6">
        <f>10 * _xlfn.FLOOR.MATH(202.3 - insurance[[#This Row],[age]] / 10)</f>
        <v>2000</v>
      </c>
    </row>
    <row r="299" spans="1:15" x14ac:dyDescent="0.25">
      <c r="A299" s="6">
        <v>298</v>
      </c>
      <c r="B299" s="6">
        <v>47</v>
      </c>
      <c r="C299" s="6" t="s">
        <v>13</v>
      </c>
      <c r="D299" s="6">
        <v>25.41</v>
      </c>
      <c r="E299" s="6">
        <v>1</v>
      </c>
      <c r="F299" s="6" t="s">
        <v>11</v>
      </c>
      <c r="G299" s="6" t="s">
        <v>15</v>
      </c>
      <c r="H299" s="7">
        <v>21978.676899999999</v>
      </c>
      <c r="I299" s="6">
        <v>67</v>
      </c>
      <c r="J299" s="6">
        <v>162</v>
      </c>
      <c r="K299">
        <v>1.1209473484758974E-2</v>
      </c>
      <c r="L299">
        <v>0.35054065769097797</v>
      </c>
      <c r="M2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299" s="8">
        <f>_xlfn.PERCENTRANK.INC($H:$H, insurance[[#This Row],[charges]])</f>
        <v>0.82</v>
      </c>
      <c r="O299" s="6">
        <f>10 * _xlfn.FLOOR.MATH(202.3 - insurance[[#This Row],[age]] / 10)</f>
        <v>1970</v>
      </c>
    </row>
    <row r="300" spans="1:15" x14ac:dyDescent="0.25">
      <c r="A300" s="6">
        <v>299</v>
      </c>
      <c r="B300" s="6">
        <v>31</v>
      </c>
      <c r="C300" s="6" t="s">
        <v>13</v>
      </c>
      <c r="D300" s="6">
        <v>34.39</v>
      </c>
      <c r="E300" s="6">
        <v>3</v>
      </c>
      <c r="F300" s="6" t="s">
        <v>11</v>
      </c>
      <c r="G300" s="6" t="s">
        <v>16</v>
      </c>
      <c r="H300" s="7">
        <v>38746.355100000001</v>
      </c>
      <c r="I300" s="6">
        <v>68</v>
      </c>
      <c r="J300" s="6">
        <v>226</v>
      </c>
      <c r="K300">
        <v>0.90661592032137139</v>
      </c>
      <c r="L300">
        <v>0.17586921536171307</v>
      </c>
      <c r="M3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0" s="8">
        <f>_xlfn.PERCENTRANK.INC($H:$H, insurance[[#This Row],[charges]])</f>
        <v>0.92900000000000005</v>
      </c>
      <c r="O300" s="6">
        <f>10 * _xlfn.FLOOR.MATH(202.3 - insurance[[#This Row],[age]] / 10)</f>
        <v>1990</v>
      </c>
    </row>
    <row r="301" spans="1:15" x14ac:dyDescent="0.25">
      <c r="A301" s="6">
        <v>300</v>
      </c>
      <c r="B301" s="6">
        <v>48</v>
      </c>
      <c r="C301" s="6" t="s">
        <v>10</v>
      </c>
      <c r="D301" s="6">
        <v>28.88</v>
      </c>
      <c r="E301" s="6">
        <v>1</v>
      </c>
      <c r="F301" s="6" t="s">
        <v>14</v>
      </c>
      <c r="G301" s="6" t="s">
        <v>16</v>
      </c>
      <c r="H301" s="7">
        <v>9249.4951999999994</v>
      </c>
      <c r="I301" s="6">
        <v>65</v>
      </c>
      <c r="J301" s="6">
        <v>174</v>
      </c>
      <c r="K301">
        <v>0.16588781735202662</v>
      </c>
      <c r="L301">
        <v>0.16165070336388923</v>
      </c>
      <c r="M3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1" s="8">
        <f>_xlfn.PERCENTRANK.INC($H:$H, insurance[[#This Row],[charges]])</f>
        <v>0.49199999999999999</v>
      </c>
      <c r="O301" s="6">
        <f>10 * _xlfn.FLOOR.MATH(202.3 - insurance[[#This Row],[age]] / 10)</f>
        <v>1970</v>
      </c>
    </row>
    <row r="302" spans="1:15" x14ac:dyDescent="0.25">
      <c r="A302" s="6">
        <v>301</v>
      </c>
      <c r="B302" s="6">
        <v>36</v>
      </c>
      <c r="C302" s="6" t="s">
        <v>13</v>
      </c>
      <c r="D302" s="6">
        <v>27.55</v>
      </c>
      <c r="E302" s="6">
        <v>3</v>
      </c>
      <c r="F302" s="6" t="s">
        <v>14</v>
      </c>
      <c r="G302" s="6" t="s">
        <v>17</v>
      </c>
      <c r="H302" s="7">
        <v>6746.7425000000003</v>
      </c>
      <c r="I302" s="6">
        <v>73</v>
      </c>
      <c r="J302" s="6">
        <v>209</v>
      </c>
      <c r="K302">
        <v>0.37194439506714438</v>
      </c>
      <c r="L302">
        <v>0.22346602483813932</v>
      </c>
      <c r="M3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2" s="8">
        <f>_xlfn.PERCENTRANK.INC($H:$H, insurance[[#This Row],[charges]])</f>
        <v>0.36199999999999999</v>
      </c>
      <c r="O302" s="6">
        <f>10 * _xlfn.FLOOR.MATH(202.3 - insurance[[#This Row],[age]] / 10)</f>
        <v>1980</v>
      </c>
    </row>
    <row r="303" spans="1:15" x14ac:dyDescent="0.25">
      <c r="A303" s="6">
        <v>302</v>
      </c>
      <c r="B303" s="6">
        <v>53</v>
      </c>
      <c r="C303" s="6" t="s">
        <v>10</v>
      </c>
      <c r="D303" s="6">
        <v>22.61</v>
      </c>
      <c r="E303" s="6">
        <v>3</v>
      </c>
      <c r="F303" s="6" t="s">
        <v>11</v>
      </c>
      <c r="G303" s="6" t="s">
        <v>17</v>
      </c>
      <c r="H303" s="7">
        <v>24873.384900000001</v>
      </c>
      <c r="I303" s="6">
        <v>68</v>
      </c>
      <c r="J303" s="6">
        <v>149</v>
      </c>
      <c r="K303">
        <v>0.37091595650227555</v>
      </c>
      <c r="L303">
        <v>0.60151001978735907</v>
      </c>
      <c r="M3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03" s="8">
        <f>_xlfn.PERCENTRANK.INC($H:$H, insurance[[#This Row],[charges]])</f>
        <v>0.84799999999999998</v>
      </c>
      <c r="O303" s="6">
        <f>10 * _xlfn.FLOOR.MATH(202.3 - insurance[[#This Row],[age]] / 10)</f>
        <v>1970</v>
      </c>
    </row>
    <row r="304" spans="1:15" x14ac:dyDescent="0.25">
      <c r="A304" s="6">
        <v>303</v>
      </c>
      <c r="B304" s="6">
        <v>56</v>
      </c>
      <c r="C304" s="6" t="s">
        <v>10</v>
      </c>
      <c r="D304" s="6">
        <v>37.51</v>
      </c>
      <c r="E304" s="6">
        <v>2</v>
      </c>
      <c r="F304" s="6" t="s">
        <v>14</v>
      </c>
      <c r="G304" s="6" t="s">
        <v>15</v>
      </c>
      <c r="H304" s="7">
        <v>12265.5069</v>
      </c>
      <c r="I304" s="6">
        <v>66</v>
      </c>
      <c r="J304" s="6">
        <v>232</v>
      </c>
      <c r="K304">
        <v>0.36769932525590965</v>
      </c>
      <c r="L304">
        <v>0.67124869938532294</v>
      </c>
      <c r="M3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4" s="8">
        <f>_xlfn.PERCENTRANK.INC($H:$H, insurance[[#This Row],[charges]])</f>
        <v>0.64400000000000002</v>
      </c>
      <c r="O304" s="6">
        <f>10 * _xlfn.FLOOR.MATH(202.3 - insurance[[#This Row],[age]] / 10)</f>
        <v>1960</v>
      </c>
    </row>
    <row r="305" spans="1:15" x14ac:dyDescent="0.25">
      <c r="A305" s="6">
        <v>304</v>
      </c>
      <c r="B305" s="6">
        <v>28</v>
      </c>
      <c r="C305" s="6" t="s">
        <v>10</v>
      </c>
      <c r="D305" s="6">
        <v>33</v>
      </c>
      <c r="E305" s="6">
        <v>2</v>
      </c>
      <c r="F305" s="6" t="s">
        <v>14</v>
      </c>
      <c r="G305" s="6" t="s">
        <v>15</v>
      </c>
      <c r="H305" s="7">
        <v>4349.4620000000004</v>
      </c>
      <c r="I305" s="6">
        <v>65</v>
      </c>
      <c r="J305" s="6">
        <v>198</v>
      </c>
      <c r="K305">
        <v>0.55190609095241228</v>
      </c>
      <c r="L305">
        <v>0.30760930260066377</v>
      </c>
      <c r="M3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5" s="8">
        <f>_xlfn.PERCENTRANK.INC($H:$H, insurance[[#This Row],[charges]])</f>
        <v>0.219</v>
      </c>
      <c r="O305" s="6">
        <f>10 * _xlfn.FLOOR.MATH(202.3 - insurance[[#This Row],[age]] / 10)</f>
        <v>1990</v>
      </c>
    </row>
    <row r="306" spans="1:15" x14ac:dyDescent="0.25">
      <c r="A306" s="6">
        <v>305</v>
      </c>
      <c r="B306" s="6">
        <v>57</v>
      </c>
      <c r="C306" s="6" t="s">
        <v>10</v>
      </c>
      <c r="D306" s="6">
        <v>38</v>
      </c>
      <c r="E306" s="6">
        <v>2</v>
      </c>
      <c r="F306" s="6" t="s">
        <v>14</v>
      </c>
      <c r="G306" s="6" t="s">
        <v>12</v>
      </c>
      <c r="H306" s="7">
        <v>12646.207</v>
      </c>
      <c r="I306" s="6">
        <v>64</v>
      </c>
      <c r="J306" s="6">
        <v>221</v>
      </c>
      <c r="K306">
        <v>0.73889416444063849</v>
      </c>
      <c r="L306">
        <v>0.54257210974701309</v>
      </c>
      <c r="M3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6" s="8">
        <f>_xlfn.PERCENTRANK.INC($H:$H, insurance[[#This Row],[charges]])</f>
        <v>0.66200000000000003</v>
      </c>
      <c r="O306" s="6">
        <f>10 * _xlfn.FLOOR.MATH(202.3 - insurance[[#This Row],[age]] / 10)</f>
        <v>1960</v>
      </c>
    </row>
    <row r="307" spans="1:15" x14ac:dyDescent="0.25">
      <c r="A307" s="6">
        <v>306</v>
      </c>
      <c r="B307" s="6">
        <v>29</v>
      </c>
      <c r="C307" s="6" t="s">
        <v>13</v>
      </c>
      <c r="D307" s="6">
        <v>33.344999999999999</v>
      </c>
      <c r="E307" s="6">
        <v>2</v>
      </c>
      <c r="F307" s="6" t="s">
        <v>14</v>
      </c>
      <c r="G307" s="6" t="s">
        <v>16</v>
      </c>
      <c r="H307" s="7">
        <v>19442.353500000001</v>
      </c>
      <c r="I307" s="6">
        <v>71</v>
      </c>
      <c r="J307" s="6">
        <v>239</v>
      </c>
      <c r="K307">
        <v>6.1394653311648707E-2</v>
      </c>
      <c r="L307">
        <v>0.32379452480179932</v>
      </c>
      <c r="M3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7" s="8">
        <f>_xlfn.PERCENTRANK.INC($H:$H, insurance[[#This Row],[charges]])</f>
        <v>0.78600000000000003</v>
      </c>
      <c r="O307" s="6">
        <f>10 * _xlfn.FLOOR.MATH(202.3 - insurance[[#This Row],[age]] / 10)</f>
        <v>1990</v>
      </c>
    </row>
    <row r="308" spans="1:15" x14ac:dyDescent="0.25">
      <c r="A308" s="6">
        <v>307</v>
      </c>
      <c r="B308" s="6">
        <v>28</v>
      </c>
      <c r="C308" s="6" t="s">
        <v>10</v>
      </c>
      <c r="D308" s="6">
        <v>27.5</v>
      </c>
      <c r="E308" s="6">
        <v>2</v>
      </c>
      <c r="F308" s="6" t="s">
        <v>14</v>
      </c>
      <c r="G308" s="6" t="s">
        <v>12</v>
      </c>
      <c r="H308" s="7">
        <v>20177.671129999999</v>
      </c>
      <c r="I308" s="6">
        <v>66</v>
      </c>
      <c r="J308" s="6">
        <v>170</v>
      </c>
      <c r="K308">
        <v>0.40154184280035171</v>
      </c>
      <c r="L308">
        <v>0.41882241397109926</v>
      </c>
      <c r="M3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08" s="8">
        <f>_xlfn.PERCENTRANK.INC($H:$H, insurance[[#This Row],[charges]])</f>
        <v>0.79800000000000004</v>
      </c>
      <c r="O308" s="6">
        <f>10 * _xlfn.FLOOR.MATH(202.3 - insurance[[#This Row],[age]] / 10)</f>
        <v>1990</v>
      </c>
    </row>
    <row r="309" spans="1:15" x14ac:dyDescent="0.25">
      <c r="A309" s="6">
        <v>308</v>
      </c>
      <c r="B309" s="6">
        <v>30</v>
      </c>
      <c r="C309" s="6" t="s">
        <v>10</v>
      </c>
      <c r="D309" s="6">
        <v>33.33</v>
      </c>
      <c r="E309" s="6">
        <v>1</v>
      </c>
      <c r="F309" s="6" t="s">
        <v>14</v>
      </c>
      <c r="G309" s="6" t="s">
        <v>15</v>
      </c>
      <c r="H309" s="7">
        <v>4151.0286999999998</v>
      </c>
      <c r="I309" s="6">
        <v>63</v>
      </c>
      <c r="J309" s="6">
        <v>188</v>
      </c>
      <c r="K309">
        <v>0.41592368409779096</v>
      </c>
      <c r="L309">
        <v>0.85230233559957813</v>
      </c>
      <c r="M3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09" s="8">
        <f>_xlfn.PERCENTRANK.INC($H:$H, insurance[[#This Row],[charges]])</f>
        <v>0.20899999999999999</v>
      </c>
      <c r="O309" s="6">
        <f>10 * _xlfn.FLOOR.MATH(202.3 - insurance[[#This Row],[age]] / 10)</f>
        <v>1990</v>
      </c>
    </row>
    <row r="310" spans="1:15" x14ac:dyDescent="0.25">
      <c r="A310" s="6">
        <v>309</v>
      </c>
      <c r="B310" s="6">
        <v>58</v>
      </c>
      <c r="C310" s="6" t="s">
        <v>13</v>
      </c>
      <c r="D310" s="6">
        <v>34.865000000000002</v>
      </c>
      <c r="E310" s="6">
        <v>0</v>
      </c>
      <c r="F310" s="6" t="s">
        <v>14</v>
      </c>
      <c r="G310" s="6" t="s">
        <v>17</v>
      </c>
      <c r="H310" s="7">
        <v>11944.594349999999</v>
      </c>
      <c r="I310" s="6">
        <v>72</v>
      </c>
      <c r="J310" s="6">
        <v>257</v>
      </c>
      <c r="K310">
        <v>2.7299763181852066E-2</v>
      </c>
      <c r="L310">
        <v>0.55373570302209618</v>
      </c>
      <c r="M3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0" s="8">
        <f>_xlfn.PERCENTRANK.INC($H:$H, insurance[[#This Row],[charges]])</f>
        <v>0.629</v>
      </c>
      <c r="O310" s="6">
        <f>10 * _xlfn.FLOOR.MATH(202.3 - insurance[[#This Row],[age]] / 10)</f>
        <v>1960</v>
      </c>
    </row>
    <row r="311" spans="1:15" x14ac:dyDescent="0.25">
      <c r="A311" s="6">
        <v>310</v>
      </c>
      <c r="B311" s="6">
        <v>41</v>
      </c>
      <c r="C311" s="6" t="s">
        <v>10</v>
      </c>
      <c r="D311" s="6">
        <v>33.06</v>
      </c>
      <c r="E311" s="6">
        <v>2</v>
      </c>
      <c r="F311" s="6" t="s">
        <v>14</v>
      </c>
      <c r="G311" s="6" t="s">
        <v>16</v>
      </c>
      <c r="H311" s="7">
        <v>7749.1563999999998</v>
      </c>
      <c r="I311" s="6">
        <v>67</v>
      </c>
      <c r="J311" s="6">
        <v>211</v>
      </c>
      <c r="K311">
        <v>0.5914512395818956</v>
      </c>
      <c r="L311">
        <v>0.8684276146201545</v>
      </c>
      <c r="M3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1" s="8">
        <f>_xlfn.PERCENTRANK.INC($H:$H, insurance[[#This Row],[charges]])</f>
        <v>0.42099999999999999</v>
      </c>
      <c r="O311" s="6">
        <f>10 * _xlfn.FLOOR.MATH(202.3 - insurance[[#This Row],[age]] / 10)</f>
        <v>1980</v>
      </c>
    </row>
    <row r="312" spans="1:15" x14ac:dyDescent="0.25">
      <c r="A312" s="6">
        <v>311</v>
      </c>
      <c r="B312" s="6">
        <v>50</v>
      </c>
      <c r="C312" s="6" t="s">
        <v>13</v>
      </c>
      <c r="D312" s="6">
        <v>26.6</v>
      </c>
      <c r="E312" s="6">
        <v>0</v>
      </c>
      <c r="F312" s="6" t="s">
        <v>14</v>
      </c>
      <c r="G312" s="6" t="s">
        <v>12</v>
      </c>
      <c r="H312" s="7">
        <v>8444.4740000000002</v>
      </c>
      <c r="I312" s="6">
        <v>71</v>
      </c>
      <c r="J312" s="6">
        <v>191</v>
      </c>
      <c r="K312">
        <v>1.3699796988489011E-2</v>
      </c>
      <c r="L312">
        <v>0.3211386000370321</v>
      </c>
      <c r="M3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12" s="8">
        <f>_xlfn.PERCENTRANK.INC($H:$H, insurance[[#This Row],[charges]])</f>
        <v>0.45100000000000001</v>
      </c>
      <c r="O312" s="6">
        <f>10 * _xlfn.FLOOR.MATH(202.3 - insurance[[#This Row],[age]] / 10)</f>
        <v>1970</v>
      </c>
    </row>
    <row r="313" spans="1:15" x14ac:dyDescent="0.25">
      <c r="A313" s="6">
        <v>312</v>
      </c>
      <c r="B313" s="6">
        <v>19</v>
      </c>
      <c r="C313" s="6" t="s">
        <v>10</v>
      </c>
      <c r="D313" s="6">
        <v>24.7</v>
      </c>
      <c r="E313" s="6">
        <v>0</v>
      </c>
      <c r="F313" s="6" t="s">
        <v>14</v>
      </c>
      <c r="G313" s="6" t="s">
        <v>12</v>
      </c>
      <c r="H313" s="7">
        <v>1737.376</v>
      </c>
      <c r="I313" s="6">
        <v>63</v>
      </c>
      <c r="J313" s="6">
        <v>139</v>
      </c>
      <c r="K313">
        <v>0.86548711120406496</v>
      </c>
      <c r="L313">
        <v>0.45721751565915419</v>
      </c>
      <c r="M3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13" s="8">
        <f>_xlfn.PERCENTRANK.INC($H:$H, insurance[[#This Row],[charges]])</f>
        <v>4.7E-2</v>
      </c>
      <c r="O313" s="6">
        <f>10 * _xlfn.FLOOR.MATH(202.3 - insurance[[#This Row],[age]] / 10)</f>
        <v>2000</v>
      </c>
    </row>
    <row r="314" spans="1:15" x14ac:dyDescent="0.25">
      <c r="A314" s="6">
        <v>313</v>
      </c>
      <c r="B314" s="6">
        <v>43</v>
      </c>
      <c r="C314" s="6" t="s">
        <v>13</v>
      </c>
      <c r="D314" s="6">
        <v>35.97</v>
      </c>
      <c r="E314" s="6">
        <v>3</v>
      </c>
      <c r="F314" s="6" t="s">
        <v>11</v>
      </c>
      <c r="G314" s="6" t="s">
        <v>15</v>
      </c>
      <c r="H314" s="7">
        <v>42124.515299999999</v>
      </c>
      <c r="I314" s="6">
        <v>72</v>
      </c>
      <c r="J314" s="6">
        <v>265</v>
      </c>
      <c r="K314">
        <v>0.75572300178731</v>
      </c>
      <c r="L314">
        <v>0.84476645609585865</v>
      </c>
      <c r="M3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4" s="8">
        <f>_xlfn.PERCENTRANK.INC($H:$H, insurance[[#This Row],[charges]])</f>
        <v>0.95499999999999996</v>
      </c>
      <c r="O314" s="6">
        <f>10 * _xlfn.FLOOR.MATH(202.3 - insurance[[#This Row],[age]] / 10)</f>
        <v>1980</v>
      </c>
    </row>
    <row r="315" spans="1:15" x14ac:dyDescent="0.25">
      <c r="A315" s="6">
        <v>314</v>
      </c>
      <c r="B315" s="6">
        <v>49</v>
      </c>
      <c r="C315" s="6" t="s">
        <v>13</v>
      </c>
      <c r="D315" s="6">
        <v>35.86</v>
      </c>
      <c r="E315" s="6">
        <v>0</v>
      </c>
      <c r="F315" s="6" t="s">
        <v>14</v>
      </c>
      <c r="G315" s="6" t="s">
        <v>15</v>
      </c>
      <c r="H315" s="7">
        <v>8124.4084000000003</v>
      </c>
      <c r="I315" s="6">
        <v>67</v>
      </c>
      <c r="J315" s="6">
        <v>229</v>
      </c>
      <c r="K315">
        <v>0.49276715772820973</v>
      </c>
      <c r="L315">
        <v>0.12331695394744954</v>
      </c>
      <c r="M3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5" s="8">
        <f>_xlfn.PERCENTRANK.INC($H:$H, insurance[[#This Row],[charges]])</f>
        <v>0.433</v>
      </c>
      <c r="O315" s="6">
        <f>10 * _xlfn.FLOOR.MATH(202.3 - insurance[[#This Row],[age]] / 10)</f>
        <v>1970</v>
      </c>
    </row>
    <row r="316" spans="1:15" x14ac:dyDescent="0.25">
      <c r="A316" s="6">
        <v>315</v>
      </c>
      <c r="B316" s="6">
        <v>27</v>
      </c>
      <c r="C316" s="6" t="s">
        <v>10</v>
      </c>
      <c r="D316" s="6">
        <v>31.4</v>
      </c>
      <c r="E316" s="6">
        <v>0</v>
      </c>
      <c r="F316" s="6" t="s">
        <v>11</v>
      </c>
      <c r="G316" s="6" t="s">
        <v>12</v>
      </c>
      <c r="H316" s="7">
        <v>34838.873</v>
      </c>
      <c r="I316" s="6">
        <v>67</v>
      </c>
      <c r="J316" s="6">
        <v>201</v>
      </c>
      <c r="K316">
        <v>0.50546431704678774</v>
      </c>
      <c r="L316">
        <v>0.40028873430578443</v>
      </c>
      <c r="M3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6" s="8">
        <f>_xlfn.PERCENTRANK.INC($H:$H, insurance[[#This Row],[charges]])</f>
        <v>0.9</v>
      </c>
      <c r="O316" s="6">
        <f>10 * _xlfn.FLOOR.MATH(202.3 - insurance[[#This Row],[age]] / 10)</f>
        <v>1990</v>
      </c>
    </row>
    <row r="317" spans="1:15" x14ac:dyDescent="0.25">
      <c r="A317" s="6">
        <v>316</v>
      </c>
      <c r="B317" s="6">
        <v>52</v>
      </c>
      <c r="C317" s="6" t="s">
        <v>13</v>
      </c>
      <c r="D317" s="6">
        <v>33.25</v>
      </c>
      <c r="E317" s="6">
        <v>0</v>
      </c>
      <c r="F317" s="6" t="s">
        <v>14</v>
      </c>
      <c r="G317" s="6" t="s">
        <v>17</v>
      </c>
      <c r="H317" s="7">
        <v>9722.7695000000003</v>
      </c>
      <c r="I317" s="6">
        <v>68</v>
      </c>
      <c r="J317" s="6">
        <v>219</v>
      </c>
      <c r="K317">
        <v>0.22771949378201714</v>
      </c>
      <c r="L317">
        <v>0.57653700168083277</v>
      </c>
      <c r="M3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7" s="8">
        <f>_xlfn.PERCENTRANK.INC($H:$H, insurance[[#This Row],[charges]])</f>
        <v>0.51700000000000002</v>
      </c>
      <c r="O317" s="6">
        <f>10 * _xlfn.FLOOR.MATH(202.3 - insurance[[#This Row],[age]] / 10)</f>
        <v>1970</v>
      </c>
    </row>
    <row r="318" spans="1:15" x14ac:dyDescent="0.25">
      <c r="A318" s="6">
        <v>317</v>
      </c>
      <c r="B318" s="6">
        <v>50</v>
      </c>
      <c r="C318" s="6" t="s">
        <v>13</v>
      </c>
      <c r="D318" s="6">
        <v>32.204999999999998</v>
      </c>
      <c r="E318" s="6">
        <v>0</v>
      </c>
      <c r="F318" s="6" t="s">
        <v>14</v>
      </c>
      <c r="G318" s="6" t="s">
        <v>16</v>
      </c>
      <c r="H318" s="7">
        <v>8835.2649500000007</v>
      </c>
      <c r="I318" s="6">
        <v>68</v>
      </c>
      <c r="J318" s="6">
        <v>212</v>
      </c>
      <c r="K318">
        <v>0.70196183337921358</v>
      </c>
      <c r="L318">
        <v>0.28328916443665009</v>
      </c>
      <c r="M3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8" s="8">
        <f>_xlfn.PERCENTRANK.INC($H:$H, insurance[[#This Row],[charges]])</f>
        <v>0.47599999999999998</v>
      </c>
      <c r="O318" s="6">
        <f>10 * _xlfn.FLOOR.MATH(202.3 - insurance[[#This Row],[age]] / 10)</f>
        <v>1970</v>
      </c>
    </row>
    <row r="319" spans="1:15" x14ac:dyDescent="0.25">
      <c r="A319" s="6">
        <v>318</v>
      </c>
      <c r="B319" s="6">
        <v>54</v>
      </c>
      <c r="C319" s="6" t="s">
        <v>13</v>
      </c>
      <c r="D319" s="6">
        <v>32.774999999999999</v>
      </c>
      <c r="E319" s="6">
        <v>0</v>
      </c>
      <c r="F319" s="6" t="s">
        <v>14</v>
      </c>
      <c r="G319" s="6" t="s">
        <v>17</v>
      </c>
      <c r="H319" s="7">
        <v>10435.06525</v>
      </c>
      <c r="I319" s="6">
        <v>75</v>
      </c>
      <c r="J319" s="6">
        <v>262</v>
      </c>
      <c r="K319">
        <v>0.91888285098545386</v>
      </c>
      <c r="L319">
        <v>0.27440463112406649</v>
      </c>
      <c r="M3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19" s="8">
        <f>_xlfn.PERCENTRANK.INC($H:$H, insurance[[#This Row],[charges]])</f>
        <v>0.55000000000000004</v>
      </c>
      <c r="O319" s="6">
        <f>10 * _xlfn.FLOOR.MATH(202.3 - insurance[[#This Row],[age]] / 10)</f>
        <v>1960</v>
      </c>
    </row>
    <row r="320" spans="1:15" x14ac:dyDescent="0.25">
      <c r="A320" s="6">
        <v>319</v>
      </c>
      <c r="B320" s="6">
        <v>44</v>
      </c>
      <c r="C320" s="6" t="s">
        <v>10</v>
      </c>
      <c r="D320" s="6">
        <v>27.645</v>
      </c>
      <c r="E320" s="6">
        <v>0</v>
      </c>
      <c r="F320" s="6" t="s">
        <v>14</v>
      </c>
      <c r="G320" s="6" t="s">
        <v>16</v>
      </c>
      <c r="H320" s="7">
        <v>7421.1945500000002</v>
      </c>
      <c r="I320" s="6">
        <v>65</v>
      </c>
      <c r="J320" s="6">
        <v>166</v>
      </c>
      <c r="K320">
        <v>0.94382277128464676</v>
      </c>
      <c r="L320">
        <v>0.25533238530872965</v>
      </c>
      <c r="M3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0" s="8">
        <f>_xlfn.PERCENTRANK.INC($H:$H, insurance[[#This Row],[charges]])</f>
        <v>0.40200000000000002</v>
      </c>
      <c r="O320" s="6">
        <f>10 * _xlfn.FLOOR.MATH(202.3 - insurance[[#This Row],[age]] / 10)</f>
        <v>1970</v>
      </c>
    </row>
    <row r="321" spans="1:15" x14ac:dyDescent="0.25">
      <c r="A321" s="6">
        <v>320</v>
      </c>
      <c r="B321" s="6">
        <v>32</v>
      </c>
      <c r="C321" s="6" t="s">
        <v>13</v>
      </c>
      <c r="D321" s="6">
        <v>37.335000000000001</v>
      </c>
      <c r="E321" s="6">
        <v>1</v>
      </c>
      <c r="F321" s="6" t="s">
        <v>14</v>
      </c>
      <c r="G321" s="6" t="s">
        <v>17</v>
      </c>
      <c r="H321" s="7">
        <v>4667.6076499999999</v>
      </c>
      <c r="I321" s="6">
        <v>69</v>
      </c>
      <c r="J321" s="6">
        <v>253</v>
      </c>
      <c r="K321">
        <v>0.98538528614928256</v>
      </c>
      <c r="L321">
        <v>0.85428575047025723</v>
      </c>
      <c r="M3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1" s="8">
        <f>_xlfn.PERCENTRANK.INC($H:$H, insurance[[#This Row],[charges]])</f>
        <v>0.24299999999999999</v>
      </c>
      <c r="O321" s="6">
        <f>10 * _xlfn.FLOOR.MATH(202.3 - insurance[[#This Row],[age]] / 10)</f>
        <v>1990</v>
      </c>
    </row>
    <row r="322" spans="1:15" x14ac:dyDescent="0.25">
      <c r="A322" s="6">
        <v>321</v>
      </c>
      <c r="B322" s="6">
        <v>34</v>
      </c>
      <c r="C322" s="6" t="s">
        <v>13</v>
      </c>
      <c r="D322" s="6">
        <v>25.27</v>
      </c>
      <c r="E322" s="6">
        <v>1</v>
      </c>
      <c r="F322" s="6" t="s">
        <v>14</v>
      </c>
      <c r="G322" s="6" t="s">
        <v>16</v>
      </c>
      <c r="H322" s="7">
        <v>4894.7533000000003</v>
      </c>
      <c r="I322" s="6">
        <v>72</v>
      </c>
      <c r="J322" s="6">
        <v>186</v>
      </c>
      <c r="K322">
        <v>0.19137018182844398</v>
      </c>
      <c r="L322">
        <v>0.72557131467646518</v>
      </c>
      <c r="M3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2" s="8">
        <f>_xlfn.PERCENTRANK.INC($H:$H, insurance[[#This Row],[charges]])</f>
        <v>0.26200000000000001</v>
      </c>
      <c r="O322" s="6">
        <f>10 * _xlfn.FLOOR.MATH(202.3 - insurance[[#This Row],[age]] / 10)</f>
        <v>1980</v>
      </c>
    </row>
    <row r="323" spans="1:15" x14ac:dyDescent="0.25">
      <c r="A323" s="6">
        <v>322</v>
      </c>
      <c r="B323" s="6">
        <v>26</v>
      </c>
      <c r="C323" s="6" t="s">
        <v>10</v>
      </c>
      <c r="D323" s="6">
        <v>29.64</v>
      </c>
      <c r="E323" s="6">
        <v>4</v>
      </c>
      <c r="F323" s="6" t="s">
        <v>14</v>
      </c>
      <c r="G323" s="6" t="s">
        <v>17</v>
      </c>
      <c r="H323" s="7">
        <v>24671.663339999999</v>
      </c>
      <c r="I323" s="6">
        <v>65</v>
      </c>
      <c r="J323" s="6">
        <v>178</v>
      </c>
      <c r="K323">
        <v>0.67763586373889628</v>
      </c>
      <c r="L323">
        <v>0.79475385127344811</v>
      </c>
      <c r="M3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3" s="8">
        <f>_xlfn.PERCENTRANK.INC($H:$H, insurance[[#This Row],[charges]])</f>
        <v>0.84599999999999997</v>
      </c>
      <c r="O323" s="6">
        <f>10 * _xlfn.FLOOR.MATH(202.3 - insurance[[#This Row],[age]] / 10)</f>
        <v>1990</v>
      </c>
    </row>
    <row r="324" spans="1:15" x14ac:dyDescent="0.25">
      <c r="A324" s="6">
        <v>323</v>
      </c>
      <c r="B324" s="6">
        <v>34</v>
      </c>
      <c r="C324" s="6" t="s">
        <v>13</v>
      </c>
      <c r="D324" s="6">
        <v>30.8</v>
      </c>
      <c r="E324" s="6">
        <v>0</v>
      </c>
      <c r="F324" s="6" t="s">
        <v>11</v>
      </c>
      <c r="G324" s="6" t="s">
        <v>12</v>
      </c>
      <c r="H324" s="7">
        <v>35491.64</v>
      </c>
      <c r="I324" s="6">
        <v>69</v>
      </c>
      <c r="J324" s="6">
        <v>209</v>
      </c>
      <c r="K324">
        <v>0.65581168870246587</v>
      </c>
      <c r="L324">
        <v>0.3748967477003563</v>
      </c>
      <c r="M3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4" s="8">
        <f>_xlfn.PERCENTRANK.INC($H:$H, insurance[[#This Row],[charges]])</f>
        <v>0.90300000000000002</v>
      </c>
      <c r="O324" s="6">
        <f>10 * _xlfn.FLOOR.MATH(202.3 - insurance[[#This Row],[age]] / 10)</f>
        <v>1980</v>
      </c>
    </row>
    <row r="325" spans="1:15" x14ac:dyDescent="0.25">
      <c r="A325" s="6">
        <v>324</v>
      </c>
      <c r="B325" s="6">
        <v>57</v>
      </c>
      <c r="C325" s="6" t="s">
        <v>13</v>
      </c>
      <c r="D325" s="6">
        <v>40.945</v>
      </c>
      <c r="E325" s="6">
        <v>0</v>
      </c>
      <c r="F325" s="6" t="s">
        <v>14</v>
      </c>
      <c r="G325" s="6" t="s">
        <v>17</v>
      </c>
      <c r="H325" s="7">
        <v>11566.30055</v>
      </c>
      <c r="I325" s="6">
        <v>67</v>
      </c>
      <c r="J325" s="6">
        <v>261</v>
      </c>
      <c r="K325">
        <v>0.2751173084951552</v>
      </c>
      <c r="L325">
        <v>0.32882808024474797</v>
      </c>
      <c r="M3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5" s="8">
        <f>_xlfn.PERCENTRANK.INC($H:$H, insurance[[#This Row],[charges]])</f>
        <v>0.60899999999999999</v>
      </c>
      <c r="O325" s="6">
        <f>10 * _xlfn.FLOOR.MATH(202.3 - insurance[[#This Row],[age]] / 10)</f>
        <v>1960</v>
      </c>
    </row>
    <row r="326" spans="1:15" x14ac:dyDescent="0.25">
      <c r="A326" s="6">
        <v>325</v>
      </c>
      <c r="B326" s="6">
        <v>29</v>
      </c>
      <c r="C326" s="6" t="s">
        <v>13</v>
      </c>
      <c r="D326" s="6">
        <v>27.2</v>
      </c>
      <c r="E326" s="6">
        <v>0</v>
      </c>
      <c r="F326" s="6" t="s">
        <v>14</v>
      </c>
      <c r="G326" s="6" t="s">
        <v>12</v>
      </c>
      <c r="H326" s="7">
        <v>2866.0909999999999</v>
      </c>
      <c r="I326" s="6">
        <v>74</v>
      </c>
      <c r="J326" s="6">
        <v>212</v>
      </c>
      <c r="K326">
        <v>0.39663586830563652</v>
      </c>
      <c r="L326">
        <v>0.47051124017243795</v>
      </c>
      <c r="M3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26" s="8">
        <f>_xlfn.PERCENTRANK.INC($H:$H, insurance[[#This Row],[charges]])</f>
        <v>0.13600000000000001</v>
      </c>
      <c r="O326" s="6">
        <f>10 * _xlfn.FLOOR.MATH(202.3 - insurance[[#This Row],[age]] / 10)</f>
        <v>1990</v>
      </c>
    </row>
    <row r="327" spans="1:15" x14ac:dyDescent="0.25">
      <c r="A327" s="6">
        <v>326</v>
      </c>
      <c r="B327" s="6">
        <v>40</v>
      </c>
      <c r="C327" s="6" t="s">
        <v>13</v>
      </c>
      <c r="D327" s="6">
        <v>34.104999999999997</v>
      </c>
      <c r="E327" s="6">
        <v>1</v>
      </c>
      <c r="F327" s="6" t="s">
        <v>14</v>
      </c>
      <c r="G327" s="6" t="s">
        <v>17</v>
      </c>
      <c r="H327" s="7">
        <v>6600.2059499999996</v>
      </c>
      <c r="I327" s="6">
        <v>67</v>
      </c>
      <c r="J327" s="6">
        <v>218</v>
      </c>
      <c r="K327">
        <v>0.39241786040012627</v>
      </c>
      <c r="L327">
        <v>0.31126436419378239</v>
      </c>
      <c r="M3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7" s="8">
        <f>_xlfn.PERCENTRANK.INC($H:$H, insurance[[#This Row],[charges]])</f>
        <v>0.35399999999999998</v>
      </c>
      <c r="O327" s="6">
        <f>10 * _xlfn.FLOOR.MATH(202.3 - insurance[[#This Row],[age]] / 10)</f>
        <v>1980</v>
      </c>
    </row>
    <row r="328" spans="1:15" x14ac:dyDescent="0.25">
      <c r="A328" s="6">
        <v>327</v>
      </c>
      <c r="B328" s="6">
        <v>27</v>
      </c>
      <c r="C328" s="6" t="s">
        <v>10</v>
      </c>
      <c r="D328" s="6">
        <v>23.21</v>
      </c>
      <c r="E328" s="6">
        <v>1</v>
      </c>
      <c r="F328" s="6" t="s">
        <v>14</v>
      </c>
      <c r="G328" s="6" t="s">
        <v>15</v>
      </c>
      <c r="H328" s="7">
        <v>3561.8888999999999</v>
      </c>
      <c r="I328" s="6">
        <v>63</v>
      </c>
      <c r="J328" s="6">
        <v>131</v>
      </c>
      <c r="K328">
        <v>1.968379878424285E-2</v>
      </c>
      <c r="L328">
        <v>0.5474418511369461</v>
      </c>
      <c r="M3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28" s="8">
        <f>_xlfn.PERCENTRANK.INC($H:$H, insurance[[#This Row],[charges]])</f>
        <v>0.17599999999999999</v>
      </c>
      <c r="O328" s="6">
        <f>10 * _xlfn.FLOOR.MATH(202.3 - insurance[[#This Row],[age]] / 10)</f>
        <v>1990</v>
      </c>
    </row>
    <row r="329" spans="1:15" x14ac:dyDescent="0.25">
      <c r="A329" s="6">
        <v>328</v>
      </c>
      <c r="B329" s="6">
        <v>45</v>
      </c>
      <c r="C329" s="6" t="s">
        <v>13</v>
      </c>
      <c r="D329" s="6">
        <v>36.479999999999997</v>
      </c>
      <c r="E329" s="6">
        <v>2</v>
      </c>
      <c r="F329" s="6" t="s">
        <v>11</v>
      </c>
      <c r="G329" s="6" t="s">
        <v>16</v>
      </c>
      <c r="H329" s="7">
        <v>42760.502200000003</v>
      </c>
      <c r="I329" s="6">
        <v>76</v>
      </c>
      <c r="J329" s="6">
        <v>300</v>
      </c>
      <c r="K329">
        <v>0.80884543704280887</v>
      </c>
      <c r="L329">
        <v>0.881962572635134</v>
      </c>
      <c r="M3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29" s="8">
        <f>_xlfn.PERCENTRANK.INC($H:$H, insurance[[#This Row],[charges]])</f>
        <v>0.95799999999999996</v>
      </c>
      <c r="O329" s="6">
        <f>10 * _xlfn.FLOOR.MATH(202.3 - insurance[[#This Row],[age]] / 10)</f>
        <v>1970</v>
      </c>
    </row>
    <row r="330" spans="1:15" x14ac:dyDescent="0.25">
      <c r="A330" s="6">
        <v>329</v>
      </c>
      <c r="B330" s="6">
        <v>64</v>
      </c>
      <c r="C330" s="6" t="s">
        <v>10</v>
      </c>
      <c r="D330" s="6">
        <v>33.799999999999997</v>
      </c>
      <c r="E330" s="6">
        <v>1</v>
      </c>
      <c r="F330" s="6" t="s">
        <v>11</v>
      </c>
      <c r="G330" s="6" t="s">
        <v>12</v>
      </c>
      <c r="H330" s="7">
        <v>47928.03</v>
      </c>
      <c r="I330" s="6">
        <v>66</v>
      </c>
      <c r="J330" s="6">
        <v>209</v>
      </c>
      <c r="K330">
        <v>0.68325252536835734</v>
      </c>
      <c r="L330">
        <v>0.74220256541958196</v>
      </c>
      <c r="M3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0" s="8">
        <f>_xlfn.PERCENTRANK.INC($H:$H, insurance[[#This Row],[charges]])</f>
        <v>0.98799999999999999</v>
      </c>
      <c r="O330" s="6">
        <f>10 * _xlfn.FLOOR.MATH(202.3 - insurance[[#This Row],[age]] / 10)</f>
        <v>1950</v>
      </c>
    </row>
    <row r="331" spans="1:15" x14ac:dyDescent="0.25">
      <c r="A331" s="6">
        <v>330</v>
      </c>
      <c r="B331" s="6">
        <v>52</v>
      </c>
      <c r="C331" s="6" t="s">
        <v>13</v>
      </c>
      <c r="D331" s="6">
        <v>36.700000000000003</v>
      </c>
      <c r="E331" s="6">
        <v>0</v>
      </c>
      <c r="F331" s="6" t="s">
        <v>14</v>
      </c>
      <c r="G331" s="6" t="s">
        <v>12</v>
      </c>
      <c r="H331" s="7">
        <v>9144.5650000000005</v>
      </c>
      <c r="I331" s="6">
        <v>68</v>
      </c>
      <c r="J331" s="6">
        <v>241</v>
      </c>
      <c r="K331">
        <v>0.96043586216887267</v>
      </c>
      <c r="L331">
        <v>0.16536447692912282</v>
      </c>
      <c r="M3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1" s="8">
        <f>_xlfn.PERCENTRANK.INC($H:$H, insurance[[#This Row],[charges]])</f>
        <v>0.48799999999999999</v>
      </c>
      <c r="O331" s="6">
        <f>10 * _xlfn.FLOOR.MATH(202.3 - insurance[[#This Row],[age]] / 10)</f>
        <v>1970</v>
      </c>
    </row>
    <row r="332" spans="1:15" x14ac:dyDescent="0.25">
      <c r="A332" s="6">
        <v>331</v>
      </c>
      <c r="B332" s="6">
        <v>61</v>
      </c>
      <c r="C332" s="6" t="s">
        <v>10</v>
      </c>
      <c r="D332" s="6">
        <v>36.384999999999998</v>
      </c>
      <c r="E332" s="6">
        <v>1</v>
      </c>
      <c r="F332" s="6" t="s">
        <v>11</v>
      </c>
      <c r="G332" s="6" t="s">
        <v>17</v>
      </c>
      <c r="H332" s="7">
        <v>48517.563150000002</v>
      </c>
      <c r="I332" s="6">
        <v>64</v>
      </c>
      <c r="J332" s="6">
        <v>212</v>
      </c>
      <c r="K332">
        <v>0.35092093392783819</v>
      </c>
      <c r="L332">
        <v>0.77894421889397514</v>
      </c>
      <c r="M3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2" s="8">
        <f>_xlfn.PERCENTRANK.INC($H:$H, insurance[[#This Row],[charges]])</f>
        <v>0.98899999999999999</v>
      </c>
      <c r="O332" s="6">
        <f>10 * _xlfn.FLOOR.MATH(202.3 - insurance[[#This Row],[age]] / 10)</f>
        <v>1960</v>
      </c>
    </row>
    <row r="333" spans="1:15" x14ac:dyDescent="0.25">
      <c r="A333" s="6">
        <v>332</v>
      </c>
      <c r="B333" s="6">
        <v>52</v>
      </c>
      <c r="C333" s="6" t="s">
        <v>13</v>
      </c>
      <c r="D333" s="6">
        <v>27.36</v>
      </c>
      <c r="E333" s="6">
        <v>0</v>
      </c>
      <c r="F333" s="6" t="s">
        <v>11</v>
      </c>
      <c r="G333" s="6" t="s">
        <v>16</v>
      </c>
      <c r="H333" s="7">
        <v>24393.6224</v>
      </c>
      <c r="I333" s="6">
        <v>68</v>
      </c>
      <c r="J333" s="6">
        <v>180</v>
      </c>
      <c r="K333">
        <v>0.34311368472087833</v>
      </c>
      <c r="L333">
        <v>6.893598012110963E-2</v>
      </c>
      <c r="M3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3" s="8">
        <f>_xlfn.PERCENTRANK.INC($H:$H, insurance[[#This Row],[charges]])</f>
        <v>0.84099999999999997</v>
      </c>
      <c r="O333" s="6">
        <f>10 * _xlfn.FLOOR.MATH(202.3 - insurance[[#This Row],[age]] / 10)</f>
        <v>1970</v>
      </c>
    </row>
    <row r="334" spans="1:15" x14ac:dyDescent="0.25">
      <c r="A334" s="6">
        <v>333</v>
      </c>
      <c r="B334" s="6">
        <v>61</v>
      </c>
      <c r="C334" s="6" t="s">
        <v>10</v>
      </c>
      <c r="D334" s="6">
        <v>31.16</v>
      </c>
      <c r="E334" s="6">
        <v>0</v>
      </c>
      <c r="F334" s="6" t="s">
        <v>14</v>
      </c>
      <c r="G334" s="6" t="s">
        <v>16</v>
      </c>
      <c r="H334" s="7">
        <v>13429.035400000001</v>
      </c>
      <c r="I334" s="6">
        <v>66</v>
      </c>
      <c r="J334" s="6">
        <v>193</v>
      </c>
      <c r="K334">
        <v>0.73561611852404485</v>
      </c>
      <c r="L334">
        <v>0.23380619531208938</v>
      </c>
      <c r="M3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4" s="8">
        <f>_xlfn.PERCENTRANK.INC($H:$H, insurance[[#This Row],[charges]])</f>
        <v>0.69</v>
      </c>
      <c r="O334" s="6">
        <f>10 * _xlfn.FLOOR.MATH(202.3 - insurance[[#This Row],[age]] / 10)</f>
        <v>1960</v>
      </c>
    </row>
    <row r="335" spans="1:15" x14ac:dyDescent="0.25">
      <c r="A335" s="6">
        <v>334</v>
      </c>
      <c r="B335" s="6">
        <v>56</v>
      </c>
      <c r="C335" s="6" t="s">
        <v>10</v>
      </c>
      <c r="D335" s="6">
        <v>28.785</v>
      </c>
      <c r="E335" s="6">
        <v>0</v>
      </c>
      <c r="F335" s="6" t="s">
        <v>14</v>
      </c>
      <c r="G335" s="6" t="s">
        <v>17</v>
      </c>
      <c r="H335" s="7">
        <v>11658.379150000001</v>
      </c>
      <c r="I335" s="6">
        <v>64</v>
      </c>
      <c r="J335" s="6">
        <v>168</v>
      </c>
      <c r="K335">
        <v>0.83647822627633728</v>
      </c>
      <c r="L335">
        <v>0.78827164871072009</v>
      </c>
      <c r="M3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5" s="8">
        <f>_xlfn.PERCENTRANK.INC($H:$H, insurance[[#This Row],[charges]])</f>
        <v>0.61199999999999999</v>
      </c>
      <c r="O335" s="6">
        <f>10 * _xlfn.FLOOR.MATH(202.3 - insurance[[#This Row],[age]] / 10)</f>
        <v>1960</v>
      </c>
    </row>
    <row r="336" spans="1:15" x14ac:dyDescent="0.25">
      <c r="A336" s="6">
        <v>335</v>
      </c>
      <c r="B336" s="6">
        <v>43</v>
      </c>
      <c r="C336" s="6" t="s">
        <v>10</v>
      </c>
      <c r="D336" s="6">
        <v>35.72</v>
      </c>
      <c r="E336" s="6">
        <v>2</v>
      </c>
      <c r="F336" s="6" t="s">
        <v>14</v>
      </c>
      <c r="G336" s="6" t="s">
        <v>17</v>
      </c>
      <c r="H336" s="7">
        <v>19144.576519999999</v>
      </c>
      <c r="I336" s="6">
        <v>68</v>
      </c>
      <c r="J336" s="6">
        <v>235</v>
      </c>
      <c r="K336">
        <v>9.2341366732652003E-2</v>
      </c>
      <c r="L336">
        <v>0.41514097499434882</v>
      </c>
      <c r="M3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6" s="8">
        <f>_xlfn.PERCENTRANK.INC($H:$H, insurance[[#This Row],[charges]])</f>
        <v>0.78300000000000003</v>
      </c>
      <c r="O336" s="6">
        <f>10 * _xlfn.FLOOR.MATH(202.3 - insurance[[#This Row],[age]] / 10)</f>
        <v>1980</v>
      </c>
    </row>
    <row r="337" spans="1:15" x14ac:dyDescent="0.25">
      <c r="A337" s="6">
        <v>336</v>
      </c>
      <c r="B337" s="6">
        <v>64</v>
      </c>
      <c r="C337" s="6" t="s">
        <v>13</v>
      </c>
      <c r="D337" s="6">
        <v>34.5</v>
      </c>
      <c r="E337" s="6">
        <v>0</v>
      </c>
      <c r="F337" s="6" t="s">
        <v>14</v>
      </c>
      <c r="G337" s="6" t="s">
        <v>12</v>
      </c>
      <c r="H337" s="7">
        <v>13822.803</v>
      </c>
      <c r="I337" s="6">
        <v>70</v>
      </c>
      <c r="J337" s="6">
        <v>240</v>
      </c>
      <c r="K337">
        <v>5.7517769307604882E-2</v>
      </c>
      <c r="L337">
        <v>0.68747901715686499</v>
      </c>
      <c r="M3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37" s="8">
        <f>_xlfn.PERCENTRANK.INC($H:$H, insurance[[#This Row],[charges]])</f>
        <v>0.7</v>
      </c>
      <c r="O337" s="6">
        <f>10 * _xlfn.FLOOR.MATH(202.3 - insurance[[#This Row],[age]] / 10)</f>
        <v>1950</v>
      </c>
    </row>
    <row r="338" spans="1:15" x14ac:dyDescent="0.25">
      <c r="A338" s="6">
        <v>337</v>
      </c>
      <c r="B338" s="6">
        <v>60</v>
      </c>
      <c r="C338" s="6" t="s">
        <v>13</v>
      </c>
      <c r="D338" s="6">
        <v>25.74</v>
      </c>
      <c r="E338" s="6">
        <v>0</v>
      </c>
      <c r="F338" s="6" t="s">
        <v>14</v>
      </c>
      <c r="G338" s="6" t="s">
        <v>15</v>
      </c>
      <c r="H338" s="7">
        <v>12142.578600000001</v>
      </c>
      <c r="I338" s="6">
        <v>74</v>
      </c>
      <c r="J338" s="6">
        <v>201</v>
      </c>
      <c r="K338">
        <v>0.79429433671491889</v>
      </c>
      <c r="L338">
        <v>0.83124342832306564</v>
      </c>
      <c r="M3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8" s="8">
        <f>_xlfn.PERCENTRANK.INC($H:$H, insurance[[#This Row],[charges]])</f>
        <v>0.63800000000000001</v>
      </c>
      <c r="O338" s="6">
        <f>10 * _xlfn.FLOOR.MATH(202.3 - insurance[[#This Row],[age]] / 10)</f>
        <v>1960</v>
      </c>
    </row>
    <row r="339" spans="1:15" x14ac:dyDescent="0.25">
      <c r="A339" s="6">
        <v>338</v>
      </c>
      <c r="B339" s="6">
        <v>62</v>
      </c>
      <c r="C339" s="6" t="s">
        <v>13</v>
      </c>
      <c r="D339" s="6">
        <v>27.55</v>
      </c>
      <c r="E339" s="6">
        <v>1</v>
      </c>
      <c r="F339" s="6" t="s">
        <v>14</v>
      </c>
      <c r="G339" s="6" t="s">
        <v>16</v>
      </c>
      <c r="H339" s="7">
        <v>13937.666499999999</v>
      </c>
      <c r="I339" s="6">
        <v>71</v>
      </c>
      <c r="J339" s="6">
        <v>198</v>
      </c>
      <c r="K339">
        <v>0.43184466819830458</v>
      </c>
      <c r="L339">
        <v>0.81256897040296761</v>
      </c>
      <c r="M3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39" s="8">
        <f>_xlfn.PERCENTRANK.INC($H:$H, insurance[[#This Row],[charges]])</f>
        <v>0.70599999999999996</v>
      </c>
      <c r="O339" s="6">
        <f>10 * _xlfn.FLOOR.MATH(202.3 - insurance[[#This Row],[age]] / 10)</f>
        <v>1960</v>
      </c>
    </row>
    <row r="340" spans="1:15" x14ac:dyDescent="0.25">
      <c r="A340" s="6">
        <v>339</v>
      </c>
      <c r="B340" s="6">
        <v>50</v>
      </c>
      <c r="C340" s="6" t="s">
        <v>13</v>
      </c>
      <c r="D340" s="6">
        <v>32.299999999999997</v>
      </c>
      <c r="E340" s="6">
        <v>1</v>
      </c>
      <c r="F340" s="6" t="s">
        <v>11</v>
      </c>
      <c r="G340" s="6" t="s">
        <v>17</v>
      </c>
      <c r="H340" s="7">
        <v>41919.097000000002</v>
      </c>
      <c r="I340" s="6">
        <v>66</v>
      </c>
      <c r="J340" s="6">
        <v>200</v>
      </c>
      <c r="K340">
        <v>0.6675209252478187</v>
      </c>
      <c r="L340">
        <v>0.83002241134178933</v>
      </c>
      <c r="M3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0" s="8">
        <f>_xlfn.PERCENTRANK.INC($H:$H, insurance[[#This Row],[charges]])</f>
        <v>0.95199999999999996</v>
      </c>
      <c r="O340" s="6">
        <f>10 * _xlfn.FLOOR.MATH(202.3 - insurance[[#This Row],[age]] / 10)</f>
        <v>1970</v>
      </c>
    </row>
    <row r="341" spans="1:15" x14ac:dyDescent="0.25">
      <c r="A341" s="6">
        <v>340</v>
      </c>
      <c r="B341" s="6">
        <v>46</v>
      </c>
      <c r="C341" s="6" t="s">
        <v>10</v>
      </c>
      <c r="D341" s="6">
        <v>27.72</v>
      </c>
      <c r="E341" s="6">
        <v>1</v>
      </c>
      <c r="F341" s="6" t="s">
        <v>14</v>
      </c>
      <c r="G341" s="6" t="s">
        <v>15</v>
      </c>
      <c r="H341" s="7">
        <v>8232.6388000000006</v>
      </c>
      <c r="I341" s="6">
        <v>62</v>
      </c>
      <c r="J341" s="6">
        <v>152</v>
      </c>
      <c r="K341">
        <v>0.48887936188321529</v>
      </c>
      <c r="L341">
        <v>0.13140772102931875</v>
      </c>
      <c r="M3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1" s="8">
        <f>_xlfn.PERCENTRANK.INC($H:$H, insurance[[#This Row],[charges]])</f>
        <v>0.437</v>
      </c>
      <c r="O341" s="6">
        <f>10 * _xlfn.FLOOR.MATH(202.3 - insurance[[#This Row],[age]] / 10)</f>
        <v>1970</v>
      </c>
    </row>
    <row r="342" spans="1:15" x14ac:dyDescent="0.25">
      <c r="A342" s="6">
        <v>341</v>
      </c>
      <c r="B342" s="6">
        <v>24</v>
      </c>
      <c r="C342" s="6" t="s">
        <v>10</v>
      </c>
      <c r="D342" s="6">
        <v>27.6</v>
      </c>
      <c r="E342" s="6">
        <v>0</v>
      </c>
      <c r="F342" s="6" t="s">
        <v>14</v>
      </c>
      <c r="G342" s="6" t="s">
        <v>12</v>
      </c>
      <c r="H342" s="7">
        <v>18955.220170000001</v>
      </c>
      <c r="I342" s="6">
        <v>65</v>
      </c>
      <c r="J342" s="6">
        <v>166</v>
      </c>
      <c r="K342">
        <v>0.11964741541056308</v>
      </c>
      <c r="L342">
        <v>0.74737566977151471</v>
      </c>
      <c r="M3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2" s="8">
        <f>_xlfn.PERCENTRANK.INC($H:$H, insurance[[#This Row],[charges]])</f>
        <v>0.77800000000000002</v>
      </c>
      <c r="O342" s="6">
        <f>10 * _xlfn.FLOOR.MATH(202.3 - insurance[[#This Row],[age]] / 10)</f>
        <v>1990</v>
      </c>
    </row>
    <row r="343" spans="1:15" x14ac:dyDescent="0.25">
      <c r="A343" s="6">
        <v>342</v>
      </c>
      <c r="B343" s="6">
        <v>62</v>
      </c>
      <c r="C343" s="6" t="s">
        <v>13</v>
      </c>
      <c r="D343" s="6">
        <v>30.02</v>
      </c>
      <c r="E343" s="6">
        <v>0</v>
      </c>
      <c r="F343" s="6" t="s">
        <v>14</v>
      </c>
      <c r="G343" s="6" t="s">
        <v>16</v>
      </c>
      <c r="H343" s="7">
        <v>13352.0998</v>
      </c>
      <c r="I343" s="6">
        <v>72</v>
      </c>
      <c r="J343" s="6">
        <v>221</v>
      </c>
      <c r="K343">
        <v>0.49665585369647286</v>
      </c>
      <c r="L343">
        <v>0.15236479283886253</v>
      </c>
      <c r="M3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3" s="8">
        <f>_xlfn.PERCENTRANK.INC($H:$H, insurance[[#This Row],[charges]])</f>
        <v>0.68600000000000005</v>
      </c>
      <c r="O343" s="6">
        <f>10 * _xlfn.FLOOR.MATH(202.3 - insurance[[#This Row],[age]] / 10)</f>
        <v>1960</v>
      </c>
    </row>
    <row r="344" spans="1:15" x14ac:dyDescent="0.25">
      <c r="A344" s="6">
        <v>343</v>
      </c>
      <c r="B344" s="6">
        <v>60</v>
      </c>
      <c r="C344" s="6" t="s">
        <v>10</v>
      </c>
      <c r="D344" s="6">
        <v>27.55</v>
      </c>
      <c r="E344" s="6">
        <v>0</v>
      </c>
      <c r="F344" s="6" t="s">
        <v>14</v>
      </c>
      <c r="G344" s="6" t="s">
        <v>17</v>
      </c>
      <c r="H344" s="7">
        <v>13217.094499999999</v>
      </c>
      <c r="I344" s="6">
        <v>63</v>
      </c>
      <c r="J344" s="6">
        <v>156</v>
      </c>
      <c r="K344">
        <v>4.9705389910240372E-2</v>
      </c>
      <c r="L344">
        <v>0.84620039437254913</v>
      </c>
      <c r="M3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4" s="8">
        <f>_xlfn.PERCENTRANK.INC($H:$H, insurance[[#This Row],[charges]])</f>
        <v>0.68300000000000005</v>
      </c>
      <c r="O344" s="6">
        <f>10 * _xlfn.FLOOR.MATH(202.3 - insurance[[#This Row],[age]] / 10)</f>
        <v>1960</v>
      </c>
    </row>
    <row r="345" spans="1:15" x14ac:dyDescent="0.25">
      <c r="A345" s="6">
        <v>344</v>
      </c>
      <c r="B345" s="6">
        <v>63</v>
      </c>
      <c r="C345" s="6" t="s">
        <v>13</v>
      </c>
      <c r="D345" s="6">
        <v>36.765000000000001</v>
      </c>
      <c r="E345" s="6">
        <v>0</v>
      </c>
      <c r="F345" s="6" t="s">
        <v>14</v>
      </c>
      <c r="G345" s="6" t="s">
        <v>17</v>
      </c>
      <c r="H345" s="7">
        <v>13981.850350000001</v>
      </c>
      <c r="I345" s="6">
        <v>71</v>
      </c>
      <c r="J345" s="6">
        <v>264</v>
      </c>
      <c r="K345">
        <v>0.42753778650776381</v>
      </c>
      <c r="L345">
        <v>0.84311923563625624</v>
      </c>
      <c r="M3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5" s="8">
        <f>_xlfn.PERCENTRANK.INC($H:$H, insurance[[#This Row],[charges]])</f>
        <v>0.70799999999999996</v>
      </c>
      <c r="O345" s="6">
        <f>10 * _xlfn.FLOOR.MATH(202.3 - insurance[[#This Row],[age]] / 10)</f>
        <v>1960</v>
      </c>
    </row>
    <row r="346" spans="1:15" x14ac:dyDescent="0.25">
      <c r="A346" s="6">
        <v>345</v>
      </c>
      <c r="B346" s="6">
        <v>49</v>
      </c>
      <c r="C346" s="6" t="s">
        <v>10</v>
      </c>
      <c r="D346" s="6">
        <v>41.47</v>
      </c>
      <c r="E346" s="6">
        <v>4</v>
      </c>
      <c r="F346" s="6" t="s">
        <v>14</v>
      </c>
      <c r="G346" s="6" t="s">
        <v>15</v>
      </c>
      <c r="H346" s="7">
        <v>10977.2063</v>
      </c>
      <c r="I346" s="6">
        <v>61</v>
      </c>
      <c r="J346" s="6">
        <v>220</v>
      </c>
      <c r="K346">
        <v>0.36790641973163302</v>
      </c>
      <c r="L346">
        <v>0.85645576513207322</v>
      </c>
      <c r="M3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6" s="8">
        <f>_xlfn.PERCENTRANK.INC($H:$H, insurance[[#This Row],[charges]])</f>
        <v>0.57499999999999996</v>
      </c>
      <c r="O346" s="6">
        <f>10 * _xlfn.FLOOR.MATH(202.3 - insurance[[#This Row],[age]] / 10)</f>
        <v>1970</v>
      </c>
    </row>
    <row r="347" spans="1:15" x14ac:dyDescent="0.25">
      <c r="A347" s="6">
        <v>346</v>
      </c>
      <c r="B347" s="6">
        <v>34</v>
      </c>
      <c r="C347" s="6" t="s">
        <v>10</v>
      </c>
      <c r="D347" s="6">
        <v>29.26</v>
      </c>
      <c r="E347" s="6">
        <v>3</v>
      </c>
      <c r="F347" s="6" t="s">
        <v>14</v>
      </c>
      <c r="G347" s="6" t="s">
        <v>15</v>
      </c>
      <c r="H347" s="7">
        <v>6184.2993999999999</v>
      </c>
      <c r="I347" s="6">
        <v>61</v>
      </c>
      <c r="J347" s="6">
        <v>155</v>
      </c>
      <c r="K347">
        <v>0.37931890617093023</v>
      </c>
      <c r="L347">
        <v>0.71541692442978588</v>
      </c>
      <c r="M3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47" s="8">
        <f>_xlfn.PERCENTRANK.INC($H:$H, insurance[[#This Row],[charges]])</f>
        <v>0.32700000000000001</v>
      </c>
      <c r="O347" s="6">
        <f>10 * _xlfn.FLOOR.MATH(202.3 - insurance[[#This Row],[age]] / 10)</f>
        <v>1980</v>
      </c>
    </row>
    <row r="348" spans="1:15" x14ac:dyDescent="0.25">
      <c r="A348" s="6">
        <v>347</v>
      </c>
      <c r="B348" s="6">
        <v>33</v>
      </c>
      <c r="C348" s="6" t="s">
        <v>13</v>
      </c>
      <c r="D348" s="6">
        <v>35.75</v>
      </c>
      <c r="E348" s="6">
        <v>2</v>
      </c>
      <c r="F348" s="6" t="s">
        <v>14</v>
      </c>
      <c r="G348" s="6" t="s">
        <v>15</v>
      </c>
      <c r="H348" s="7">
        <v>4889.9994999999999</v>
      </c>
      <c r="I348" s="6">
        <v>74</v>
      </c>
      <c r="J348" s="6">
        <v>278</v>
      </c>
      <c r="K348">
        <v>0.93929585345987965</v>
      </c>
      <c r="L348">
        <v>0.50134044163922797</v>
      </c>
      <c r="M3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8" s="8">
        <f>_xlfn.PERCENTRANK.INC($H:$H, insurance[[#This Row],[charges]])</f>
        <v>0.26100000000000001</v>
      </c>
      <c r="O348" s="6">
        <f>10 * _xlfn.FLOOR.MATH(202.3 - insurance[[#This Row],[age]] / 10)</f>
        <v>1990</v>
      </c>
    </row>
    <row r="349" spans="1:15" x14ac:dyDescent="0.25">
      <c r="A349" s="6">
        <v>348</v>
      </c>
      <c r="B349" s="6">
        <v>46</v>
      </c>
      <c r="C349" s="6" t="s">
        <v>13</v>
      </c>
      <c r="D349" s="6">
        <v>33.344999999999999</v>
      </c>
      <c r="E349" s="6">
        <v>1</v>
      </c>
      <c r="F349" s="6" t="s">
        <v>14</v>
      </c>
      <c r="G349" s="6" t="s">
        <v>17</v>
      </c>
      <c r="H349" s="7">
        <v>8334.4575499999992</v>
      </c>
      <c r="I349" s="6">
        <v>75</v>
      </c>
      <c r="J349" s="6">
        <v>267</v>
      </c>
      <c r="K349">
        <v>0.22247975469682355</v>
      </c>
      <c r="L349">
        <v>0.26194387081169701</v>
      </c>
      <c r="M3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49" s="8">
        <f>_xlfn.PERCENTRANK.INC($H:$H, insurance[[#This Row],[charges]])</f>
        <v>0.44500000000000001</v>
      </c>
      <c r="O349" s="6">
        <f>10 * _xlfn.FLOOR.MATH(202.3 - insurance[[#This Row],[age]] / 10)</f>
        <v>1970</v>
      </c>
    </row>
    <row r="350" spans="1:15" x14ac:dyDescent="0.25">
      <c r="A350" s="6">
        <v>349</v>
      </c>
      <c r="B350" s="6">
        <v>36</v>
      </c>
      <c r="C350" s="6" t="s">
        <v>10</v>
      </c>
      <c r="D350" s="6">
        <v>29.92</v>
      </c>
      <c r="E350" s="6">
        <v>1</v>
      </c>
      <c r="F350" s="6" t="s">
        <v>14</v>
      </c>
      <c r="G350" s="6" t="s">
        <v>15</v>
      </c>
      <c r="H350" s="7">
        <v>5478.0367999999999</v>
      </c>
      <c r="I350" s="6">
        <v>62</v>
      </c>
      <c r="J350" s="6">
        <v>164</v>
      </c>
      <c r="K350">
        <v>0.70959739513210829</v>
      </c>
      <c r="L350">
        <v>4.4290240408987852E-2</v>
      </c>
      <c r="M3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0" s="8">
        <f>_xlfn.PERCENTRANK.INC($H:$H, insurance[[#This Row],[charges]])</f>
        <v>0.29899999999999999</v>
      </c>
      <c r="O350" s="6">
        <f>10 * _xlfn.FLOOR.MATH(202.3 - insurance[[#This Row],[age]] / 10)</f>
        <v>1980</v>
      </c>
    </row>
    <row r="351" spans="1:15" x14ac:dyDescent="0.25">
      <c r="A351" s="6">
        <v>350</v>
      </c>
      <c r="B351" s="6">
        <v>19</v>
      </c>
      <c r="C351" s="6" t="s">
        <v>13</v>
      </c>
      <c r="D351" s="6">
        <v>27.835000000000001</v>
      </c>
      <c r="E351" s="6">
        <v>0</v>
      </c>
      <c r="F351" s="6" t="s">
        <v>14</v>
      </c>
      <c r="G351" s="6" t="s">
        <v>16</v>
      </c>
      <c r="H351" s="7">
        <v>1635.7336499999999</v>
      </c>
      <c r="I351" s="6">
        <v>65</v>
      </c>
      <c r="J351" s="6">
        <v>167</v>
      </c>
      <c r="K351">
        <v>0.84098379306541005</v>
      </c>
      <c r="L351">
        <v>0.42112728414178235</v>
      </c>
      <c r="M3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1" s="8">
        <f>_xlfn.PERCENTRANK.INC($H:$H, insurance[[#This Row],[charges]])</f>
        <v>2.9000000000000001E-2</v>
      </c>
      <c r="O351" s="6">
        <f>10 * _xlfn.FLOOR.MATH(202.3 - insurance[[#This Row],[age]] / 10)</f>
        <v>2000</v>
      </c>
    </row>
    <row r="352" spans="1:15" x14ac:dyDescent="0.25">
      <c r="A352" s="6">
        <v>351</v>
      </c>
      <c r="B352" s="6">
        <v>57</v>
      </c>
      <c r="C352" s="6" t="s">
        <v>10</v>
      </c>
      <c r="D352" s="6">
        <v>23.18</v>
      </c>
      <c r="E352" s="6">
        <v>0</v>
      </c>
      <c r="F352" s="6" t="s">
        <v>14</v>
      </c>
      <c r="G352" s="6" t="s">
        <v>16</v>
      </c>
      <c r="H352" s="7">
        <v>11830.6072</v>
      </c>
      <c r="I352" s="6">
        <v>66</v>
      </c>
      <c r="J352" s="6">
        <v>144</v>
      </c>
      <c r="K352">
        <v>0.41788699357671988</v>
      </c>
      <c r="L352">
        <v>0.73086765395983477</v>
      </c>
      <c r="M3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52" s="8">
        <f>_xlfn.PERCENTRANK.INC($H:$H, insurance[[#This Row],[charges]])</f>
        <v>0.61899999999999999</v>
      </c>
      <c r="O352" s="6">
        <f>10 * _xlfn.FLOOR.MATH(202.3 - insurance[[#This Row],[age]] / 10)</f>
        <v>1960</v>
      </c>
    </row>
    <row r="353" spans="1:15" x14ac:dyDescent="0.25">
      <c r="A353" s="6">
        <v>352</v>
      </c>
      <c r="B353" s="6">
        <v>50</v>
      </c>
      <c r="C353" s="6" t="s">
        <v>10</v>
      </c>
      <c r="D353" s="6">
        <v>25.6</v>
      </c>
      <c r="E353" s="6">
        <v>0</v>
      </c>
      <c r="F353" s="6" t="s">
        <v>14</v>
      </c>
      <c r="G353" s="6" t="s">
        <v>12</v>
      </c>
      <c r="H353" s="7">
        <v>8932.0840000000007</v>
      </c>
      <c r="I353" s="6">
        <v>69</v>
      </c>
      <c r="J353" s="6">
        <v>173</v>
      </c>
      <c r="K353">
        <v>0.51856866875596752</v>
      </c>
      <c r="L353">
        <v>0.59893982047165739</v>
      </c>
      <c r="M3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3" s="8">
        <f>_xlfn.PERCENTRANK.INC($H:$H, insurance[[#This Row],[charges]])</f>
        <v>0.47899999999999998</v>
      </c>
      <c r="O353" s="6">
        <f>10 * _xlfn.FLOOR.MATH(202.3 - insurance[[#This Row],[age]] / 10)</f>
        <v>1970</v>
      </c>
    </row>
    <row r="354" spans="1:15" x14ac:dyDescent="0.25">
      <c r="A354" s="6">
        <v>353</v>
      </c>
      <c r="B354" s="6">
        <v>30</v>
      </c>
      <c r="C354" s="6" t="s">
        <v>10</v>
      </c>
      <c r="D354" s="6">
        <v>27.7</v>
      </c>
      <c r="E354" s="6">
        <v>0</v>
      </c>
      <c r="F354" s="6" t="s">
        <v>14</v>
      </c>
      <c r="G354" s="6" t="s">
        <v>12</v>
      </c>
      <c r="H354" s="7">
        <v>3554.203</v>
      </c>
      <c r="I354" s="6">
        <v>70</v>
      </c>
      <c r="J354" s="6">
        <v>193</v>
      </c>
      <c r="K354">
        <v>0.67706908969072122</v>
      </c>
      <c r="L354">
        <v>0.48167713474560397</v>
      </c>
      <c r="M3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4" s="8">
        <f>_xlfn.PERCENTRANK.INC($H:$H, insurance[[#This Row],[charges]])</f>
        <v>0.17399999999999999</v>
      </c>
      <c r="O354" s="6">
        <f>10 * _xlfn.FLOOR.MATH(202.3 - insurance[[#This Row],[age]] / 10)</f>
        <v>1990</v>
      </c>
    </row>
    <row r="355" spans="1:15" x14ac:dyDescent="0.25">
      <c r="A355" s="6">
        <v>354</v>
      </c>
      <c r="B355" s="6">
        <v>33</v>
      </c>
      <c r="C355" s="6" t="s">
        <v>13</v>
      </c>
      <c r="D355" s="6">
        <v>35.244999999999997</v>
      </c>
      <c r="E355" s="6">
        <v>0</v>
      </c>
      <c r="F355" s="6" t="s">
        <v>14</v>
      </c>
      <c r="G355" s="6" t="s">
        <v>17</v>
      </c>
      <c r="H355" s="7">
        <v>12404.8791</v>
      </c>
      <c r="I355" s="6">
        <v>70</v>
      </c>
      <c r="J355" s="6">
        <v>246</v>
      </c>
      <c r="K355">
        <v>0.97674240263958578</v>
      </c>
      <c r="L355">
        <v>0.51711994573339815</v>
      </c>
      <c r="M3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5" s="8">
        <f>_xlfn.PERCENTRANK.INC($H:$H, insurance[[#This Row],[charges]])</f>
        <v>0.64900000000000002</v>
      </c>
      <c r="O355" s="6">
        <f>10 * _xlfn.FLOOR.MATH(202.3 - insurance[[#This Row],[age]] / 10)</f>
        <v>1990</v>
      </c>
    </row>
    <row r="356" spans="1:15" x14ac:dyDescent="0.25">
      <c r="A356" s="6">
        <v>355</v>
      </c>
      <c r="B356" s="6">
        <v>18</v>
      </c>
      <c r="C356" s="6" t="s">
        <v>10</v>
      </c>
      <c r="D356" s="6">
        <v>38.28</v>
      </c>
      <c r="E356" s="6">
        <v>0</v>
      </c>
      <c r="F356" s="6" t="s">
        <v>14</v>
      </c>
      <c r="G356" s="6" t="s">
        <v>15</v>
      </c>
      <c r="H356" s="7">
        <v>14133.03775</v>
      </c>
      <c r="I356" s="6">
        <v>65</v>
      </c>
      <c r="J356" s="6">
        <v>230</v>
      </c>
      <c r="K356">
        <v>0.25877553283179905</v>
      </c>
      <c r="L356">
        <v>0.33468285963622985</v>
      </c>
      <c r="M3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6" s="8">
        <f>_xlfn.PERCENTRANK.INC($H:$H, insurance[[#This Row],[charges]])</f>
        <v>0.71199999999999997</v>
      </c>
      <c r="O356" s="6">
        <f>10 * _xlfn.FLOOR.MATH(202.3 - insurance[[#This Row],[age]] / 10)</f>
        <v>2000</v>
      </c>
    </row>
    <row r="357" spans="1:15" x14ac:dyDescent="0.25">
      <c r="A357" s="6">
        <v>356</v>
      </c>
      <c r="B357" s="6">
        <v>46</v>
      </c>
      <c r="C357" s="6" t="s">
        <v>13</v>
      </c>
      <c r="D357" s="6">
        <v>27.6</v>
      </c>
      <c r="E357" s="6">
        <v>0</v>
      </c>
      <c r="F357" s="6" t="s">
        <v>14</v>
      </c>
      <c r="G357" s="6" t="s">
        <v>12</v>
      </c>
      <c r="H357" s="7">
        <v>24603.04837</v>
      </c>
      <c r="I357" s="6">
        <v>69</v>
      </c>
      <c r="J357" s="6">
        <v>187</v>
      </c>
      <c r="K357">
        <v>0.85087469352915635</v>
      </c>
      <c r="L357">
        <v>0.46123552297299519</v>
      </c>
      <c r="M3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7" s="8">
        <f>_xlfn.PERCENTRANK.INC($H:$H, insurance[[#This Row],[charges]])</f>
        <v>0.84499999999999997</v>
      </c>
      <c r="O357" s="6">
        <f>10 * _xlfn.FLOOR.MATH(202.3 - insurance[[#This Row],[age]] / 10)</f>
        <v>1970</v>
      </c>
    </row>
    <row r="358" spans="1:15" x14ac:dyDescent="0.25">
      <c r="A358" s="6">
        <v>357</v>
      </c>
      <c r="B358" s="6">
        <v>46</v>
      </c>
      <c r="C358" s="6" t="s">
        <v>13</v>
      </c>
      <c r="D358" s="6">
        <v>43.89</v>
      </c>
      <c r="E358" s="6">
        <v>3</v>
      </c>
      <c r="F358" s="6" t="s">
        <v>14</v>
      </c>
      <c r="G358" s="6" t="s">
        <v>15</v>
      </c>
      <c r="H358" s="7">
        <v>8944.1151000000009</v>
      </c>
      <c r="I358" s="6">
        <v>65</v>
      </c>
      <c r="J358" s="6">
        <v>264</v>
      </c>
      <c r="K358">
        <v>0.61538636154280335</v>
      </c>
      <c r="L358">
        <v>0.68610516362176521</v>
      </c>
      <c r="M3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58" s="8">
        <f>_xlfn.PERCENTRANK.INC($H:$H, insurance[[#This Row],[charges]])</f>
        <v>0.48</v>
      </c>
      <c r="O358" s="6">
        <f>10 * _xlfn.FLOOR.MATH(202.3 - insurance[[#This Row],[age]] / 10)</f>
        <v>1970</v>
      </c>
    </row>
    <row r="359" spans="1:15" x14ac:dyDescent="0.25">
      <c r="A359" s="6">
        <v>358</v>
      </c>
      <c r="B359" s="6">
        <v>47</v>
      </c>
      <c r="C359" s="6" t="s">
        <v>13</v>
      </c>
      <c r="D359" s="6">
        <v>29.83</v>
      </c>
      <c r="E359" s="6">
        <v>3</v>
      </c>
      <c r="F359" s="6" t="s">
        <v>14</v>
      </c>
      <c r="G359" s="6" t="s">
        <v>16</v>
      </c>
      <c r="H359" s="7">
        <v>9620.3307000000004</v>
      </c>
      <c r="I359" s="6">
        <v>73</v>
      </c>
      <c r="J359" s="6">
        <v>226</v>
      </c>
      <c r="K359">
        <v>0.53717476480508908</v>
      </c>
      <c r="L359">
        <v>0.13535901025652838</v>
      </c>
      <c r="M3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59" s="8">
        <f>_xlfn.PERCENTRANK.INC($H:$H, insurance[[#This Row],[charges]])</f>
        <v>0.51200000000000001</v>
      </c>
      <c r="O359" s="6">
        <f>10 * _xlfn.FLOOR.MATH(202.3 - insurance[[#This Row],[age]] / 10)</f>
        <v>1970</v>
      </c>
    </row>
    <row r="360" spans="1:15" x14ac:dyDescent="0.25">
      <c r="A360" s="6">
        <v>359</v>
      </c>
      <c r="B360" s="6">
        <v>23</v>
      </c>
      <c r="C360" s="6" t="s">
        <v>13</v>
      </c>
      <c r="D360" s="6">
        <v>41.91</v>
      </c>
      <c r="E360" s="6">
        <v>0</v>
      </c>
      <c r="F360" s="6" t="s">
        <v>14</v>
      </c>
      <c r="G360" s="6" t="s">
        <v>15</v>
      </c>
      <c r="H360" s="7">
        <v>1837.2819</v>
      </c>
      <c r="I360" s="6">
        <v>69</v>
      </c>
      <c r="J360" s="6">
        <v>284</v>
      </c>
      <c r="K360">
        <v>0.39893258428151374</v>
      </c>
      <c r="L360">
        <v>0.91790318112722746</v>
      </c>
      <c r="M3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0" s="8">
        <f>_xlfn.PERCENTRANK.INC($H:$H, insurance[[#This Row],[charges]])</f>
        <v>5.5E-2</v>
      </c>
      <c r="O360" s="6">
        <f>10 * _xlfn.FLOOR.MATH(202.3 - insurance[[#This Row],[age]] / 10)</f>
        <v>2000</v>
      </c>
    </row>
    <row r="361" spans="1:15" x14ac:dyDescent="0.25">
      <c r="A361" s="6">
        <v>360</v>
      </c>
      <c r="B361" s="6">
        <v>18</v>
      </c>
      <c r="C361" s="6" t="s">
        <v>10</v>
      </c>
      <c r="D361" s="6">
        <v>20.79</v>
      </c>
      <c r="E361" s="6">
        <v>0</v>
      </c>
      <c r="F361" s="6" t="s">
        <v>14</v>
      </c>
      <c r="G361" s="6" t="s">
        <v>15</v>
      </c>
      <c r="H361" s="7">
        <v>1607.5101</v>
      </c>
      <c r="I361" s="6">
        <v>64</v>
      </c>
      <c r="J361" s="6">
        <v>121</v>
      </c>
      <c r="K361">
        <v>0.94287199198402094</v>
      </c>
      <c r="L361">
        <v>0.65225694498617992</v>
      </c>
      <c r="M3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1" s="8">
        <f>_xlfn.PERCENTRANK.INC($H:$H, insurance[[#This Row],[charges]])</f>
        <v>1.7000000000000001E-2</v>
      </c>
      <c r="O361" s="6">
        <f>10 * _xlfn.FLOOR.MATH(202.3 - insurance[[#This Row],[age]] / 10)</f>
        <v>2000</v>
      </c>
    </row>
    <row r="362" spans="1:15" x14ac:dyDescent="0.25">
      <c r="A362" s="6">
        <v>361</v>
      </c>
      <c r="B362" s="6">
        <v>48</v>
      </c>
      <c r="C362" s="6" t="s">
        <v>10</v>
      </c>
      <c r="D362" s="6">
        <v>32.299999999999997</v>
      </c>
      <c r="E362" s="6">
        <v>2</v>
      </c>
      <c r="F362" s="6" t="s">
        <v>14</v>
      </c>
      <c r="G362" s="6" t="s">
        <v>17</v>
      </c>
      <c r="H362" s="7">
        <v>10043.249</v>
      </c>
      <c r="I362" s="6">
        <v>63</v>
      </c>
      <c r="J362" s="6">
        <v>182</v>
      </c>
      <c r="K362">
        <v>0.84649827556987212</v>
      </c>
      <c r="L362">
        <v>0.90896577989168736</v>
      </c>
      <c r="M3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2" s="8">
        <f>_xlfn.PERCENTRANK.INC($H:$H, insurance[[#This Row],[charges]])</f>
        <v>0.53200000000000003</v>
      </c>
      <c r="O362" s="6">
        <f>10 * _xlfn.FLOOR.MATH(202.3 - insurance[[#This Row],[age]] / 10)</f>
        <v>1970</v>
      </c>
    </row>
    <row r="363" spans="1:15" x14ac:dyDescent="0.25">
      <c r="A363" s="6">
        <v>362</v>
      </c>
      <c r="B363" s="6">
        <v>35</v>
      </c>
      <c r="C363" s="6" t="s">
        <v>13</v>
      </c>
      <c r="D363" s="6">
        <v>30.5</v>
      </c>
      <c r="E363" s="6">
        <v>1</v>
      </c>
      <c r="F363" s="6" t="s">
        <v>14</v>
      </c>
      <c r="G363" s="6" t="s">
        <v>12</v>
      </c>
      <c r="H363" s="7">
        <v>4751.07</v>
      </c>
      <c r="I363" s="6">
        <v>66</v>
      </c>
      <c r="J363" s="6">
        <v>189</v>
      </c>
      <c r="K363">
        <v>0.6650381491822368</v>
      </c>
      <c r="L363">
        <v>0.40375177487905684</v>
      </c>
      <c r="M3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3" s="8">
        <f>_xlfn.PERCENTRANK.INC($H:$H, insurance[[#This Row],[charges]])</f>
        <v>0.252</v>
      </c>
      <c r="O363" s="6">
        <f>10 * _xlfn.FLOOR.MATH(202.3 - insurance[[#This Row],[age]] / 10)</f>
        <v>1980</v>
      </c>
    </row>
    <row r="364" spans="1:15" x14ac:dyDescent="0.25">
      <c r="A364" s="6">
        <v>363</v>
      </c>
      <c r="B364" s="6">
        <v>19</v>
      </c>
      <c r="C364" s="6" t="s">
        <v>10</v>
      </c>
      <c r="D364" s="6">
        <v>21.7</v>
      </c>
      <c r="E364" s="6">
        <v>0</v>
      </c>
      <c r="F364" s="6" t="s">
        <v>11</v>
      </c>
      <c r="G364" s="6" t="s">
        <v>12</v>
      </c>
      <c r="H364" s="7">
        <v>13844.505999999999</v>
      </c>
      <c r="I364" s="6">
        <v>68</v>
      </c>
      <c r="J364" s="6">
        <v>143</v>
      </c>
      <c r="K364">
        <v>0.72090207772371451</v>
      </c>
      <c r="L364">
        <v>3.3449182302434551E-2</v>
      </c>
      <c r="M3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4" s="8">
        <f>_xlfn.PERCENTRANK.INC($H:$H, insurance[[#This Row],[charges]])</f>
        <v>0.70199999999999996</v>
      </c>
      <c r="O364" s="6">
        <f>10 * _xlfn.FLOOR.MATH(202.3 - insurance[[#This Row],[age]] / 10)</f>
        <v>2000</v>
      </c>
    </row>
    <row r="365" spans="1:15" x14ac:dyDescent="0.25">
      <c r="A365" s="6">
        <v>364</v>
      </c>
      <c r="B365" s="6">
        <v>21</v>
      </c>
      <c r="C365" s="6" t="s">
        <v>10</v>
      </c>
      <c r="D365" s="6">
        <v>26.4</v>
      </c>
      <c r="E365" s="6">
        <v>1</v>
      </c>
      <c r="F365" s="6" t="s">
        <v>14</v>
      </c>
      <c r="G365" s="6" t="s">
        <v>12</v>
      </c>
      <c r="H365" s="7">
        <v>2597.779</v>
      </c>
      <c r="I365" s="6">
        <v>64</v>
      </c>
      <c r="J365" s="6">
        <v>154</v>
      </c>
      <c r="K365">
        <v>0.96854506897206649</v>
      </c>
      <c r="L365">
        <v>0.83224232114490226</v>
      </c>
      <c r="M3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65" s="8">
        <f>_xlfn.PERCENTRANK.INC($H:$H, insurance[[#This Row],[charges]])</f>
        <v>0.11700000000000001</v>
      </c>
      <c r="O365" s="6">
        <f>10 * _xlfn.FLOOR.MATH(202.3 - insurance[[#This Row],[age]] / 10)</f>
        <v>2000</v>
      </c>
    </row>
    <row r="366" spans="1:15" x14ac:dyDescent="0.25">
      <c r="A366" s="6">
        <v>365</v>
      </c>
      <c r="B366" s="6">
        <v>21</v>
      </c>
      <c r="C366" s="6" t="s">
        <v>10</v>
      </c>
      <c r="D366" s="6">
        <v>21.89</v>
      </c>
      <c r="E366" s="6">
        <v>2</v>
      </c>
      <c r="F366" s="6" t="s">
        <v>14</v>
      </c>
      <c r="G366" s="6" t="s">
        <v>15</v>
      </c>
      <c r="H366" s="7">
        <v>3180.5101</v>
      </c>
      <c r="I366" s="6">
        <v>66</v>
      </c>
      <c r="J366" s="6">
        <v>136</v>
      </c>
      <c r="K366">
        <v>0.42955648499985993</v>
      </c>
      <c r="L366">
        <v>0.52133814176606863</v>
      </c>
      <c r="M3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66" s="8">
        <f>_xlfn.PERCENTRANK.INC($H:$H, insurance[[#This Row],[charges]])</f>
        <v>0.152</v>
      </c>
      <c r="O366" s="6">
        <f>10 * _xlfn.FLOOR.MATH(202.3 - insurance[[#This Row],[age]] / 10)</f>
        <v>2000</v>
      </c>
    </row>
    <row r="367" spans="1:15" x14ac:dyDescent="0.25">
      <c r="A367" s="6">
        <v>366</v>
      </c>
      <c r="B367" s="6">
        <v>49</v>
      </c>
      <c r="C367" s="6" t="s">
        <v>10</v>
      </c>
      <c r="D367" s="6">
        <v>30.78</v>
      </c>
      <c r="E367" s="6">
        <v>1</v>
      </c>
      <c r="F367" s="6" t="s">
        <v>14</v>
      </c>
      <c r="G367" s="6" t="s">
        <v>17</v>
      </c>
      <c r="H367" s="7">
        <v>9778.3472000000002</v>
      </c>
      <c r="I367" s="6">
        <v>64</v>
      </c>
      <c r="J367" s="6">
        <v>179</v>
      </c>
      <c r="K367">
        <v>0.72517179917784957</v>
      </c>
      <c r="L367">
        <v>0.60741747990595996</v>
      </c>
      <c r="M3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7" s="8">
        <f>_xlfn.PERCENTRANK.INC($H:$H, insurance[[#This Row],[charges]])</f>
        <v>0.51900000000000002</v>
      </c>
      <c r="O367" s="6">
        <f>10 * _xlfn.FLOOR.MATH(202.3 - insurance[[#This Row],[age]] / 10)</f>
        <v>1970</v>
      </c>
    </row>
    <row r="368" spans="1:15" x14ac:dyDescent="0.25">
      <c r="A368" s="6">
        <v>367</v>
      </c>
      <c r="B368" s="6">
        <v>56</v>
      </c>
      <c r="C368" s="6" t="s">
        <v>10</v>
      </c>
      <c r="D368" s="6">
        <v>32.299999999999997</v>
      </c>
      <c r="E368" s="6">
        <v>3</v>
      </c>
      <c r="F368" s="6" t="s">
        <v>14</v>
      </c>
      <c r="G368" s="6" t="s">
        <v>17</v>
      </c>
      <c r="H368" s="7">
        <v>13430.264999999999</v>
      </c>
      <c r="I368" s="6">
        <v>64</v>
      </c>
      <c r="J368" s="6">
        <v>188</v>
      </c>
      <c r="K368">
        <v>0.8849175059632014</v>
      </c>
      <c r="L368">
        <v>7.267129191787508E-2</v>
      </c>
      <c r="M3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8" s="8">
        <f>_xlfn.PERCENTRANK.INC($H:$H, insurance[[#This Row],[charges]])</f>
        <v>0.69099999999999995</v>
      </c>
      <c r="O368" s="6">
        <f>10 * _xlfn.FLOOR.MATH(202.3 - insurance[[#This Row],[age]] / 10)</f>
        <v>1960</v>
      </c>
    </row>
    <row r="369" spans="1:15" x14ac:dyDescent="0.25">
      <c r="A369" s="6">
        <v>368</v>
      </c>
      <c r="B369" s="6">
        <v>42</v>
      </c>
      <c r="C369" s="6" t="s">
        <v>10</v>
      </c>
      <c r="D369" s="6">
        <v>24.984999999999999</v>
      </c>
      <c r="E369" s="6">
        <v>2</v>
      </c>
      <c r="F369" s="6" t="s">
        <v>14</v>
      </c>
      <c r="G369" s="6" t="s">
        <v>16</v>
      </c>
      <c r="H369" s="7">
        <v>8017.0611500000005</v>
      </c>
      <c r="I369" s="6">
        <v>60</v>
      </c>
      <c r="J369" s="6">
        <v>128</v>
      </c>
      <c r="K369">
        <v>0.65175211087416485</v>
      </c>
      <c r="L369">
        <v>0.61845408595095108</v>
      </c>
      <c r="M3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69" s="8">
        <f>_xlfn.PERCENTRANK.INC($H:$H, insurance[[#This Row],[charges]])</f>
        <v>0.42599999999999999</v>
      </c>
      <c r="O369" s="6">
        <f>10 * _xlfn.FLOOR.MATH(202.3 - insurance[[#This Row],[age]] / 10)</f>
        <v>1980</v>
      </c>
    </row>
    <row r="370" spans="1:15" x14ac:dyDescent="0.25">
      <c r="A370" s="6">
        <v>369</v>
      </c>
      <c r="B370" s="6">
        <v>44</v>
      </c>
      <c r="C370" s="6" t="s">
        <v>13</v>
      </c>
      <c r="D370" s="6">
        <v>32.015000000000001</v>
      </c>
      <c r="E370" s="6">
        <v>2</v>
      </c>
      <c r="F370" s="6" t="s">
        <v>14</v>
      </c>
      <c r="G370" s="6" t="s">
        <v>16</v>
      </c>
      <c r="H370" s="7">
        <v>8116.2688500000004</v>
      </c>
      <c r="I370" s="6">
        <v>68</v>
      </c>
      <c r="J370" s="6">
        <v>211</v>
      </c>
      <c r="K370">
        <v>0.68664948115434943</v>
      </c>
      <c r="L370">
        <v>0.57089495499194365</v>
      </c>
      <c r="M3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0" s="8">
        <f>_xlfn.PERCENTRANK.INC($H:$H, insurance[[#This Row],[charges]])</f>
        <v>0.432</v>
      </c>
      <c r="O370" s="6">
        <f>10 * _xlfn.FLOOR.MATH(202.3 - insurance[[#This Row],[age]] / 10)</f>
        <v>1970</v>
      </c>
    </row>
    <row r="371" spans="1:15" x14ac:dyDescent="0.25">
      <c r="A371" s="6">
        <v>370</v>
      </c>
      <c r="B371" s="6">
        <v>18</v>
      </c>
      <c r="C371" s="6" t="s">
        <v>13</v>
      </c>
      <c r="D371" s="6">
        <v>30.4</v>
      </c>
      <c r="E371" s="6">
        <v>3</v>
      </c>
      <c r="F371" s="6" t="s">
        <v>14</v>
      </c>
      <c r="G371" s="6" t="s">
        <v>17</v>
      </c>
      <c r="H371" s="7">
        <v>3481.8679999999999</v>
      </c>
      <c r="I371" s="6">
        <v>70</v>
      </c>
      <c r="J371" s="6">
        <v>212</v>
      </c>
      <c r="K371">
        <v>0.36337946651660813</v>
      </c>
      <c r="L371">
        <v>1.5936004936665298E-2</v>
      </c>
      <c r="M3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1" s="8">
        <f>_xlfn.PERCENTRANK.INC($H:$H, insurance[[#This Row],[charges]])</f>
        <v>0.17</v>
      </c>
      <c r="O371" s="6">
        <f>10 * _xlfn.FLOOR.MATH(202.3 - insurance[[#This Row],[age]] / 10)</f>
        <v>2000</v>
      </c>
    </row>
    <row r="372" spans="1:15" x14ac:dyDescent="0.25">
      <c r="A372" s="6">
        <v>371</v>
      </c>
      <c r="B372" s="6">
        <v>61</v>
      </c>
      <c r="C372" s="6" t="s">
        <v>10</v>
      </c>
      <c r="D372" s="6">
        <v>21.09</v>
      </c>
      <c r="E372" s="6">
        <v>0</v>
      </c>
      <c r="F372" s="6" t="s">
        <v>14</v>
      </c>
      <c r="G372" s="6" t="s">
        <v>16</v>
      </c>
      <c r="H372" s="7">
        <v>13415.0381</v>
      </c>
      <c r="I372" s="6">
        <v>62</v>
      </c>
      <c r="J372" s="6">
        <v>115</v>
      </c>
      <c r="K372">
        <v>0.77102954302496718</v>
      </c>
      <c r="L372">
        <v>0.19954716470071449</v>
      </c>
      <c r="M3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2" s="8">
        <f>_xlfn.PERCENTRANK.INC($H:$H, insurance[[#This Row],[charges]])</f>
        <v>0.68899999999999995</v>
      </c>
      <c r="O372" s="6">
        <f>10 * _xlfn.FLOOR.MATH(202.3 - insurance[[#This Row],[age]] / 10)</f>
        <v>1960</v>
      </c>
    </row>
    <row r="373" spans="1:15" x14ac:dyDescent="0.25">
      <c r="A373" s="6">
        <v>372</v>
      </c>
      <c r="B373" s="6">
        <v>57</v>
      </c>
      <c r="C373" s="6" t="s">
        <v>10</v>
      </c>
      <c r="D373" s="6">
        <v>22.23</v>
      </c>
      <c r="E373" s="6">
        <v>0</v>
      </c>
      <c r="F373" s="6" t="s">
        <v>14</v>
      </c>
      <c r="G373" s="6" t="s">
        <v>17</v>
      </c>
      <c r="H373" s="7">
        <v>12029.286700000001</v>
      </c>
      <c r="I373" s="6">
        <v>66</v>
      </c>
      <c r="J373" s="6">
        <v>138</v>
      </c>
      <c r="K373">
        <v>0.70436064093576778</v>
      </c>
      <c r="L373">
        <v>0.95157979519645675</v>
      </c>
      <c r="M3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3" s="8">
        <f>_xlfn.PERCENTRANK.INC($H:$H, insurance[[#This Row],[charges]])</f>
        <v>0.63200000000000001</v>
      </c>
      <c r="O373" s="6">
        <f>10 * _xlfn.FLOOR.MATH(202.3 - insurance[[#This Row],[age]] / 10)</f>
        <v>1960</v>
      </c>
    </row>
    <row r="374" spans="1:15" x14ac:dyDescent="0.25">
      <c r="A374" s="6">
        <v>373</v>
      </c>
      <c r="B374" s="6">
        <v>42</v>
      </c>
      <c r="C374" s="6" t="s">
        <v>10</v>
      </c>
      <c r="D374" s="6">
        <v>33.155000000000001</v>
      </c>
      <c r="E374" s="6">
        <v>1</v>
      </c>
      <c r="F374" s="6" t="s">
        <v>14</v>
      </c>
      <c r="G374" s="6" t="s">
        <v>17</v>
      </c>
      <c r="H374" s="7">
        <v>7639.4174499999999</v>
      </c>
      <c r="I374" s="6">
        <v>66</v>
      </c>
      <c r="J374" s="6">
        <v>205</v>
      </c>
      <c r="K374">
        <v>0.92771523908139919</v>
      </c>
      <c r="L374">
        <v>0.87948685413202587</v>
      </c>
      <c r="M3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4" s="8">
        <f>_xlfn.PERCENTRANK.INC($H:$H, insurance[[#This Row],[charges]])</f>
        <v>0.41199999999999998</v>
      </c>
      <c r="O374" s="6">
        <f>10 * _xlfn.FLOOR.MATH(202.3 - insurance[[#This Row],[age]] / 10)</f>
        <v>1980</v>
      </c>
    </row>
    <row r="375" spans="1:15" x14ac:dyDescent="0.25">
      <c r="A375" s="6">
        <v>374</v>
      </c>
      <c r="B375" s="6">
        <v>26</v>
      </c>
      <c r="C375" s="6" t="s">
        <v>13</v>
      </c>
      <c r="D375" s="6">
        <v>32.9</v>
      </c>
      <c r="E375" s="6">
        <v>2</v>
      </c>
      <c r="F375" s="6" t="s">
        <v>11</v>
      </c>
      <c r="G375" s="6" t="s">
        <v>12</v>
      </c>
      <c r="H375" s="7">
        <v>36085.218999999997</v>
      </c>
      <c r="I375" s="6">
        <v>71</v>
      </c>
      <c r="J375" s="6">
        <v>236</v>
      </c>
      <c r="K375">
        <v>0.53241574789044255</v>
      </c>
      <c r="L375">
        <v>0.38352472539223953</v>
      </c>
      <c r="M3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5" s="8">
        <f>_xlfn.PERCENTRANK.INC($H:$H, insurance[[#This Row],[charges]])</f>
        <v>0.90600000000000003</v>
      </c>
      <c r="O375" s="6">
        <f>10 * _xlfn.FLOOR.MATH(202.3 - insurance[[#This Row],[age]] / 10)</f>
        <v>1990</v>
      </c>
    </row>
    <row r="376" spans="1:15" x14ac:dyDescent="0.25">
      <c r="A376" s="6">
        <v>375</v>
      </c>
      <c r="B376" s="6">
        <v>20</v>
      </c>
      <c r="C376" s="6" t="s">
        <v>13</v>
      </c>
      <c r="D376" s="6">
        <v>33.33</v>
      </c>
      <c r="E376" s="6">
        <v>0</v>
      </c>
      <c r="F376" s="6" t="s">
        <v>14</v>
      </c>
      <c r="G376" s="6" t="s">
        <v>15</v>
      </c>
      <c r="H376" s="7">
        <v>1391.5287000000001</v>
      </c>
      <c r="I376" s="6">
        <v>70</v>
      </c>
      <c r="J376" s="6">
        <v>232</v>
      </c>
      <c r="K376">
        <v>0.56083883371243204</v>
      </c>
      <c r="L376">
        <v>2.0574242817505375E-2</v>
      </c>
      <c r="M3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6" s="8">
        <f>_xlfn.PERCENTRANK.INC($H:$H, insurance[[#This Row],[charges]])</f>
        <v>1.4E-2</v>
      </c>
      <c r="O376" s="6">
        <f>10 * _xlfn.FLOOR.MATH(202.3 - insurance[[#This Row],[age]] / 10)</f>
        <v>2000</v>
      </c>
    </row>
    <row r="377" spans="1:15" x14ac:dyDescent="0.25">
      <c r="A377" s="6">
        <v>376</v>
      </c>
      <c r="B377" s="6">
        <v>23</v>
      </c>
      <c r="C377" s="6" t="s">
        <v>10</v>
      </c>
      <c r="D377" s="6">
        <v>28.31</v>
      </c>
      <c r="E377" s="6">
        <v>0</v>
      </c>
      <c r="F377" s="6" t="s">
        <v>11</v>
      </c>
      <c r="G377" s="6" t="s">
        <v>16</v>
      </c>
      <c r="H377" s="7">
        <v>18033.9679</v>
      </c>
      <c r="I377" s="6">
        <v>67</v>
      </c>
      <c r="J377" s="6">
        <v>181</v>
      </c>
      <c r="K377">
        <v>0.92997068442868569</v>
      </c>
      <c r="L377">
        <v>0.90649707611021446</v>
      </c>
      <c r="M3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77" s="8">
        <f>_xlfn.PERCENTRANK.INC($H:$H, insurance[[#This Row],[charges]])</f>
        <v>0.76600000000000001</v>
      </c>
      <c r="O377" s="6">
        <f>10 * _xlfn.FLOOR.MATH(202.3 - insurance[[#This Row],[age]] / 10)</f>
        <v>2000</v>
      </c>
    </row>
    <row r="378" spans="1:15" x14ac:dyDescent="0.25">
      <c r="A378" s="6">
        <v>377</v>
      </c>
      <c r="B378" s="6">
        <v>39</v>
      </c>
      <c r="C378" s="6" t="s">
        <v>10</v>
      </c>
      <c r="D378" s="6">
        <v>24.89</v>
      </c>
      <c r="E378" s="6">
        <v>3</v>
      </c>
      <c r="F378" s="6" t="s">
        <v>11</v>
      </c>
      <c r="G378" s="6" t="s">
        <v>17</v>
      </c>
      <c r="H378" s="7">
        <v>21659.930100000001</v>
      </c>
      <c r="I378" s="6">
        <v>67</v>
      </c>
      <c r="J378" s="6">
        <v>159</v>
      </c>
      <c r="K378">
        <v>0.43230688638626918</v>
      </c>
      <c r="L378">
        <v>0.9722843589132113</v>
      </c>
      <c r="M3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78" s="8">
        <f>_xlfn.PERCENTRANK.INC($H:$H, insurance[[#This Row],[charges]])</f>
        <v>0.81599999999999995</v>
      </c>
      <c r="O378" s="6">
        <f>10 * _xlfn.FLOOR.MATH(202.3 - insurance[[#This Row],[age]] / 10)</f>
        <v>1980</v>
      </c>
    </row>
    <row r="379" spans="1:15" x14ac:dyDescent="0.25">
      <c r="A379" s="6">
        <v>378</v>
      </c>
      <c r="B379" s="6">
        <v>24</v>
      </c>
      <c r="C379" s="6" t="s">
        <v>13</v>
      </c>
      <c r="D379" s="6">
        <v>40.15</v>
      </c>
      <c r="E379" s="6">
        <v>0</v>
      </c>
      <c r="F379" s="6" t="s">
        <v>11</v>
      </c>
      <c r="G379" s="6" t="s">
        <v>15</v>
      </c>
      <c r="H379" s="7">
        <v>38126.246500000001</v>
      </c>
      <c r="I379" s="6">
        <v>72</v>
      </c>
      <c r="J379" s="6">
        <v>296</v>
      </c>
      <c r="K379">
        <v>8.3290495017213043E-2</v>
      </c>
      <c r="L379">
        <v>0.48352140676394173</v>
      </c>
      <c r="M3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79" s="8">
        <f>_xlfn.PERCENTRANK.INC($H:$H, insurance[[#This Row],[charges]])</f>
        <v>0.92300000000000004</v>
      </c>
      <c r="O379" s="6">
        <f>10 * _xlfn.FLOOR.MATH(202.3 - insurance[[#This Row],[age]] / 10)</f>
        <v>1990</v>
      </c>
    </row>
    <row r="380" spans="1:15" x14ac:dyDescent="0.25">
      <c r="A380" s="6">
        <v>379</v>
      </c>
      <c r="B380" s="6">
        <v>64</v>
      </c>
      <c r="C380" s="6" t="s">
        <v>10</v>
      </c>
      <c r="D380" s="6">
        <v>30.114999999999998</v>
      </c>
      <c r="E380" s="6">
        <v>3</v>
      </c>
      <c r="F380" s="6" t="s">
        <v>14</v>
      </c>
      <c r="G380" s="6" t="s">
        <v>16</v>
      </c>
      <c r="H380" s="7">
        <v>16455.707849999999</v>
      </c>
      <c r="I380" s="6">
        <v>63</v>
      </c>
      <c r="J380" s="6">
        <v>170</v>
      </c>
      <c r="K380">
        <v>0.96600807316881054</v>
      </c>
      <c r="L380">
        <v>0.19924855427781518</v>
      </c>
      <c r="M3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0" s="8">
        <f>_xlfn.PERCENTRANK.INC($H:$H, insurance[[#This Row],[charges]])</f>
        <v>0.747</v>
      </c>
      <c r="O380" s="6">
        <f>10 * _xlfn.FLOOR.MATH(202.3 - insurance[[#This Row],[age]] / 10)</f>
        <v>1950</v>
      </c>
    </row>
    <row r="381" spans="1:15" x14ac:dyDescent="0.25">
      <c r="A381" s="6">
        <v>380</v>
      </c>
      <c r="B381" s="6">
        <v>62</v>
      </c>
      <c r="C381" s="6" t="s">
        <v>13</v>
      </c>
      <c r="D381" s="6">
        <v>31.46</v>
      </c>
      <c r="E381" s="6">
        <v>1</v>
      </c>
      <c r="F381" s="6" t="s">
        <v>14</v>
      </c>
      <c r="G381" s="6" t="s">
        <v>15</v>
      </c>
      <c r="H381" s="7">
        <v>27000.98473</v>
      </c>
      <c r="I381" s="6">
        <v>69</v>
      </c>
      <c r="J381" s="6">
        <v>213</v>
      </c>
      <c r="K381">
        <v>0.38370214746506054</v>
      </c>
      <c r="L381">
        <v>0.62409393145893421</v>
      </c>
      <c r="M3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1" s="8">
        <f>_xlfn.PERCENTRANK.INC($H:$H, insurance[[#This Row],[charges]])</f>
        <v>0.86199999999999999</v>
      </c>
      <c r="O381" s="6">
        <f>10 * _xlfn.FLOOR.MATH(202.3 - insurance[[#This Row],[age]] / 10)</f>
        <v>1960</v>
      </c>
    </row>
    <row r="382" spans="1:15" x14ac:dyDescent="0.25">
      <c r="A382" s="6">
        <v>381</v>
      </c>
      <c r="B382" s="6">
        <v>27</v>
      </c>
      <c r="C382" s="6" t="s">
        <v>10</v>
      </c>
      <c r="D382" s="6">
        <v>17.954999999999998</v>
      </c>
      <c r="E382" s="6">
        <v>2</v>
      </c>
      <c r="F382" s="6" t="s">
        <v>11</v>
      </c>
      <c r="G382" s="6" t="s">
        <v>17</v>
      </c>
      <c r="H382" s="7">
        <v>15006.579449999999</v>
      </c>
      <c r="I382" s="6">
        <v>62</v>
      </c>
      <c r="J382" s="6">
        <v>98</v>
      </c>
      <c r="K382">
        <v>0.72820817852775011</v>
      </c>
      <c r="L382">
        <v>0.83510278017963413</v>
      </c>
      <c r="M3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382" s="8">
        <f>_xlfn.PERCENTRANK.INC($H:$H, insurance[[#This Row],[charges]])</f>
        <v>0.73199999999999998</v>
      </c>
      <c r="O382" s="6">
        <f>10 * _xlfn.FLOOR.MATH(202.3 - insurance[[#This Row],[age]] / 10)</f>
        <v>1990</v>
      </c>
    </row>
    <row r="383" spans="1:15" x14ac:dyDescent="0.25">
      <c r="A383" s="6">
        <v>382</v>
      </c>
      <c r="B383" s="6">
        <v>55</v>
      </c>
      <c r="C383" s="6" t="s">
        <v>13</v>
      </c>
      <c r="D383" s="6">
        <v>30.684999999999999</v>
      </c>
      <c r="E383" s="6">
        <v>0</v>
      </c>
      <c r="F383" s="6" t="s">
        <v>11</v>
      </c>
      <c r="G383" s="6" t="s">
        <v>17</v>
      </c>
      <c r="H383" s="7">
        <v>42303.692150000003</v>
      </c>
      <c r="I383" s="6">
        <v>65</v>
      </c>
      <c r="J383" s="6">
        <v>184</v>
      </c>
      <c r="K383">
        <v>0.49916238128168622</v>
      </c>
      <c r="L383">
        <v>0.73086141968651741</v>
      </c>
      <c r="M3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3" s="8">
        <f>_xlfn.PERCENTRANK.INC($H:$H, insurance[[#This Row],[charges]])</f>
        <v>0.95699999999999996</v>
      </c>
      <c r="O383" s="6">
        <f>10 * _xlfn.FLOOR.MATH(202.3 - insurance[[#This Row],[age]] / 10)</f>
        <v>1960</v>
      </c>
    </row>
    <row r="384" spans="1:15" x14ac:dyDescent="0.25">
      <c r="A384" s="6">
        <v>383</v>
      </c>
      <c r="B384" s="6">
        <v>55</v>
      </c>
      <c r="C384" s="6" t="s">
        <v>13</v>
      </c>
      <c r="D384" s="6">
        <v>33</v>
      </c>
      <c r="E384" s="6">
        <v>0</v>
      </c>
      <c r="F384" s="6" t="s">
        <v>14</v>
      </c>
      <c r="G384" s="6" t="s">
        <v>15</v>
      </c>
      <c r="H384" s="7">
        <v>20781.48892</v>
      </c>
      <c r="I384" s="6">
        <v>71</v>
      </c>
      <c r="J384" s="6">
        <v>237</v>
      </c>
      <c r="K384">
        <v>0.47029737311894881</v>
      </c>
      <c r="L384">
        <v>2.4442693695632133E-2</v>
      </c>
      <c r="M3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4" s="8">
        <f>_xlfn.PERCENTRANK.INC($H:$H, insurance[[#This Row],[charges]])</f>
        <v>0.80600000000000005</v>
      </c>
      <c r="O384" s="6">
        <f>10 * _xlfn.FLOOR.MATH(202.3 - insurance[[#This Row],[age]] / 10)</f>
        <v>1960</v>
      </c>
    </row>
    <row r="385" spans="1:15" x14ac:dyDescent="0.25">
      <c r="A385" s="6">
        <v>384</v>
      </c>
      <c r="B385" s="6">
        <v>35</v>
      </c>
      <c r="C385" s="6" t="s">
        <v>10</v>
      </c>
      <c r="D385" s="6">
        <v>43.34</v>
      </c>
      <c r="E385" s="6">
        <v>2</v>
      </c>
      <c r="F385" s="6" t="s">
        <v>14</v>
      </c>
      <c r="G385" s="6" t="s">
        <v>15</v>
      </c>
      <c r="H385" s="7">
        <v>5846.9175999999998</v>
      </c>
      <c r="I385" s="6">
        <v>62</v>
      </c>
      <c r="J385" s="6">
        <v>237</v>
      </c>
      <c r="K385">
        <v>0.82141795466720036</v>
      </c>
      <c r="L385">
        <v>8.9810913004824383E-2</v>
      </c>
      <c r="M3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5" s="8">
        <f>_xlfn.PERCENTRANK.INC($H:$H, insurance[[#This Row],[charges]])</f>
        <v>0.311</v>
      </c>
      <c r="O385" s="6">
        <f>10 * _xlfn.FLOOR.MATH(202.3 - insurance[[#This Row],[age]] / 10)</f>
        <v>1980</v>
      </c>
    </row>
    <row r="386" spans="1:15" x14ac:dyDescent="0.25">
      <c r="A386" s="6">
        <v>385</v>
      </c>
      <c r="B386" s="6">
        <v>44</v>
      </c>
      <c r="C386" s="6" t="s">
        <v>13</v>
      </c>
      <c r="D386" s="6">
        <v>22.135000000000002</v>
      </c>
      <c r="E386" s="6">
        <v>2</v>
      </c>
      <c r="F386" s="6" t="s">
        <v>14</v>
      </c>
      <c r="G386" s="6" t="s">
        <v>17</v>
      </c>
      <c r="H386" s="7">
        <v>8302.5356499999998</v>
      </c>
      <c r="I386" s="6">
        <v>73</v>
      </c>
      <c r="J386" s="6">
        <v>168</v>
      </c>
      <c r="K386">
        <v>8.1242119931262971E-2</v>
      </c>
      <c r="L386">
        <v>9.3804761345407342E-2</v>
      </c>
      <c r="M3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86" s="8">
        <f>_xlfn.PERCENTRANK.INC($H:$H, insurance[[#This Row],[charges]])</f>
        <v>0.443</v>
      </c>
      <c r="O386" s="6">
        <f>10 * _xlfn.FLOOR.MATH(202.3 - insurance[[#This Row],[age]] / 10)</f>
        <v>1970</v>
      </c>
    </row>
    <row r="387" spans="1:15" x14ac:dyDescent="0.25">
      <c r="A387" s="6">
        <v>386</v>
      </c>
      <c r="B387" s="6">
        <v>19</v>
      </c>
      <c r="C387" s="6" t="s">
        <v>13</v>
      </c>
      <c r="D387" s="6">
        <v>34.4</v>
      </c>
      <c r="E387" s="6">
        <v>0</v>
      </c>
      <c r="F387" s="6" t="s">
        <v>14</v>
      </c>
      <c r="G387" s="6" t="s">
        <v>12</v>
      </c>
      <c r="H387" s="7">
        <v>1261.8589999999999</v>
      </c>
      <c r="I387" s="6">
        <v>70</v>
      </c>
      <c r="J387" s="6">
        <v>240</v>
      </c>
      <c r="K387">
        <v>0.66095953232653415</v>
      </c>
      <c r="L387">
        <v>0.48035629674808883</v>
      </c>
      <c r="M3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7" s="8">
        <f>_xlfn.PERCENTRANK.INC($H:$H, insurance[[#This Row],[charges]])</f>
        <v>1.2E-2</v>
      </c>
      <c r="O387" s="6">
        <f>10 * _xlfn.FLOOR.MATH(202.3 - insurance[[#This Row],[age]] / 10)</f>
        <v>2000</v>
      </c>
    </row>
    <row r="388" spans="1:15" x14ac:dyDescent="0.25">
      <c r="A388" s="6">
        <v>387</v>
      </c>
      <c r="B388" s="6">
        <v>58</v>
      </c>
      <c r="C388" s="6" t="s">
        <v>10</v>
      </c>
      <c r="D388" s="6">
        <v>39.049999999999997</v>
      </c>
      <c r="E388" s="6">
        <v>0</v>
      </c>
      <c r="F388" s="6" t="s">
        <v>14</v>
      </c>
      <c r="G388" s="6" t="s">
        <v>15</v>
      </c>
      <c r="H388" s="7">
        <v>11856.4115</v>
      </c>
      <c r="I388" s="6">
        <v>68</v>
      </c>
      <c r="J388" s="6">
        <v>257</v>
      </c>
      <c r="K388">
        <v>0.23184095939241395</v>
      </c>
      <c r="L388">
        <v>0.74597097828330983</v>
      </c>
      <c r="M3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88" s="8">
        <f>_xlfn.PERCENTRANK.INC($H:$H, insurance[[#This Row],[charges]])</f>
        <v>0.624</v>
      </c>
      <c r="O388" s="6">
        <f>10 * _xlfn.FLOOR.MATH(202.3 - insurance[[#This Row],[age]] / 10)</f>
        <v>1960</v>
      </c>
    </row>
    <row r="389" spans="1:15" x14ac:dyDescent="0.25">
      <c r="A389" s="6">
        <v>388</v>
      </c>
      <c r="B389" s="6">
        <v>50</v>
      </c>
      <c r="C389" s="6" t="s">
        <v>13</v>
      </c>
      <c r="D389" s="6">
        <v>25.364999999999998</v>
      </c>
      <c r="E389" s="6">
        <v>2</v>
      </c>
      <c r="F389" s="6" t="s">
        <v>14</v>
      </c>
      <c r="G389" s="6" t="s">
        <v>16</v>
      </c>
      <c r="H389" s="7">
        <v>30284.642940000002</v>
      </c>
      <c r="I389" s="6">
        <v>66</v>
      </c>
      <c r="J389" s="6">
        <v>157</v>
      </c>
      <c r="K389">
        <v>0.35798769647161832</v>
      </c>
      <c r="L389">
        <v>0.10336954337701645</v>
      </c>
      <c r="M3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389" s="8">
        <f>_xlfn.PERCENTRANK.INC($H:$H, insurance[[#This Row],[charges]])</f>
        <v>0.88200000000000001</v>
      </c>
      <c r="O389" s="6">
        <f>10 * _xlfn.FLOOR.MATH(202.3 - insurance[[#This Row],[age]] / 10)</f>
        <v>1970</v>
      </c>
    </row>
    <row r="390" spans="1:15" x14ac:dyDescent="0.25">
      <c r="A390" s="6">
        <v>389</v>
      </c>
      <c r="B390" s="6">
        <v>26</v>
      </c>
      <c r="C390" s="6" t="s">
        <v>10</v>
      </c>
      <c r="D390" s="6">
        <v>22.61</v>
      </c>
      <c r="E390" s="6">
        <v>0</v>
      </c>
      <c r="F390" s="6" t="s">
        <v>14</v>
      </c>
      <c r="G390" s="6" t="s">
        <v>16</v>
      </c>
      <c r="H390" s="7">
        <v>3176.8159000000001</v>
      </c>
      <c r="I390" s="6">
        <v>64</v>
      </c>
      <c r="J390" s="6">
        <v>132</v>
      </c>
      <c r="K390">
        <v>0.50100014102691792</v>
      </c>
      <c r="L390">
        <v>4.6347863993769448E-3</v>
      </c>
      <c r="M3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0" s="8">
        <f>_xlfn.PERCENTRANK.INC($H:$H, insurance[[#This Row],[charges]])</f>
        <v>0.151</v>
      </c>
      <c r="O390" s="6">
        <f>10 * _xlfn.FLOOR.MATH(202.3 - insurance[[#This Row],[age]] / 10)</f>
        <v>1990</v>
      </c>
    </row>
    <row r="391" spans="1:15" x14ac:dyDescent="0.25">
      <c r="A391" s="6">
        <v>390</v>
      </c>
      <c r="B391" s="6">
        <v>24</v>
      </c>
      <c r="C391" s="6" t="s">
        <v>10</v>
      </c>
      <c r="D391" s="6">
        <v>30.21</v>
      </c>
      <c r="E391" s="6">
        <v>3</v>
      </c>
      <c r="F391" s="6" t="s">
        <v>14</v>
      </c>
      <c r="G391" s="6" t="s">
        <v>16</v>
      </c>
      <c r="H391" s="7">
        <v>4618.0798999999997</v>
      </c>
      <c r="I391" s="6">
        <v>68</v>
      </c>
      <c r="J391" s="6">
        <v>199</v>
      </c>
      <c r="K391">
        <v>0.36319334961622646</v>
      </c>
      <c r="L391">
        <v>0.8468178845228711</v>
      </c>
      <c r="M3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1" s="8">
        <f>_xlfn.PERCENTRANK.INC($H:$H, insurance[[#This Row],[charges]])</f>
        <v>0.24099999999999999</v>
      </c>
      <c r="O391" s="6">
        <f>10 * _xlfn.FLOOR.MATH(202.3 - insurance[[#This Row],[age]] / 10)</f>
        <v>1990</v>
      </c>
    </row>
    <row r="392" spans="1:15" x14ac:dyDescent="0.25">
      <c r="A392" s="6">
        <v>391</v>
      </c>
      <c r="B392" s="6">
        <v>48</v>
      </c>
      <c r="C392" s="6" t="s">
        <v>13</v>
      </c>
      <c r="D392" s="6">
        <v>35.625</v>
      </c>
      <c r="E392" s="6">
        <v>4</v>
      </c>
      <c r="F392" s="6" t="s">
        <v>14</v>
      </c>
      <c r="G392" s="6" t="s">
        <v>17</v>
      </c>
      <c r="H392" s="7">
        <v>10736.87075</v>
      </c>
      <c r="I392" s="6">
        <v>72</v>
      </c>
      <c r="J392" s="6">
        <v>263</v>
      </c>
      <c r="K392">
        <v>0.55899347949726208</v>
      </c>
      <c r="L392">
        <v>0.92931900822060132</v>
      </c>
      <c r="M3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2" s="8">
        <f>_xlfn.PERCENTRANK.INC($H:$H, insurance[[#This Row],[charges]])</f>
        <v>0.56299999999999994</v>
      </c>
      <c r="O392" s="6">
        <f>10 * _xlfn.FLOOR.MATH(202.3 - insurance[[#This Row],[age]] / 10)</f>
        <v>1970</v>
      </c>
    </row>
    <row r="393" spans="1:15" x14ac:dyDescent="0.25">
      <c r="A393" s="6">
        <v>392</v>
      </c>
      <c r="B393" s="6">
        <v>19</v>
      </c>
      <c r="C393" s="6" t="s">
        <v>10</v>
      </c>
      <c r="D393" s="6">
        <v>37.43</v>
      </c>
      <c r="E393" s="6">
        <v>0</v>
      </c>
      <c r="F393" s="6" t="s">
        <v>14</v>
      </c>
      <c r="G393" s="6" t="s">
        <v>16</v>
      </c>
      <c r="H393" s="7">
        <v>2138.0707000000002</v>
      </c>
      <c r="I393" s="6">
        <v>62</v>
      </c>
      <c r="J393" s="6">
        <v>205</v>
      </c>
      <c r="K393">
        <v>0.91395897786783009</v>
      </c>
      <c r="L393">
        <v>0.35695466974608353</v>
      </c>
      <c r="M3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3" s="8">
        <f>_xlfn.PERCENTRANK.INC($H:$H, insurance[[#This Row],[charges]])</f>
        <v>0.08</v>
      </c>
      <c r="O393" s="6">
        <f>10 * _xlfn.FLOOR.MATH(202.3 - insurance[[#This Row],[age]] / 10)</f>
        <v>2000</v>
      </c>
    </row>
    <row r="394" spans="1:15" x14ac:dyDescent="0.25">
      <c r="A394" s="6">
        <v>393</v>
      </c>
      <c r="B394" s="6">
        <v>48</v>
      </c>
      <c r="C394" s="6" t="s">
        <v>13</v>
      </c>
      <c r="D394" s="6">
        <v>31.445</v>
      </c>
      <c r="E394" s="6">
        <v>1</v>
      </c>
      <c r="F394" s="6" t="s">
        <v>14</v>
      </c>
      <c r="G394" s="6" t="s">
        <v>17</v>
      </c>
      <c r="H394" s="7">
        <v>8964.0605500000001</v>
      </c>
      <c r="I394" s="6">
        <v>74</v>
      </c>
      <c r="J394" s="6">
        <v>245</v>
      </c>
      <c r="K394">
        <v>0.1044720076511018</v>
      </c>
      <c r="L394">
        <v>0.71991240499537079</v>
      </c>
      <c r="M3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4" s="8">
        <f>_xlfn.PERCENTRANK.INC($H:$H, insurance[[#This Row],[charges]])</f>
        <v>0.48</v>
      </c>
      <c r="O394" s="6">
        <f>10 * _xlfn.FLOOR.MATH(202.3 - insurance[[#This Row],[age]] / 10)</f>
        <v>1970</v>
      </c>
    </row>
    <row r="395" spans="1:15" x14ac:dyDescent="0.25">
      <c r="A395" s="6">
        <v>394</v>
      </c>
      <c r="B395" s="6">
        <v>49</v>
      </c>
      <c r="C395" s="6" t="s">
        <v>13</v>
      </c>
      <c r="D395" s="6">
        <v>31.35</v>
      </c>
      <c r="E395" s="6">
        <v>1</v>
      </c>
      <c r="F395" s="6" t="s">
        <v>14</v>
      </c>
      <c r="G395" s="6" t="s">
        <v>17</v>
      </c>
      <c r="H395" s="7">
        <v>9290.1394999999993</v>
      </c>
      <c r="I395" s="6">
        <v>68</v>
      </c>
      <c r="J395" s="6">
        <v>206</v>
      </c>
      <c r="K395">
        <v>0.8328184205260214</v>
      </c>
      <c r="L395">
        <v>0.8075940407847958</v>
      </c>
      <c r="M3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5" s="8">
        <f>_xlfn.PERCENTRANK.INC($H:$H, insurance[[#This Row],[charges]])</f>
        <v>0.496</v>
      </c>
      <c r="O395" s="6">
        <f>10 * _xlfn.FLOOR.MATH(202.3 - insurance[[#This Row],[age]] / 10)</f>
        <v>1970</v>
      </c>
    </row>
    <row r="396" spans="1:15" x14ac:dyDescent="0.25">
      <c r="A396" s="6">
        <v>395</v>
      </c>
      <c r="B396" s="6">
        <v>46</v>
      </c>
      <c r="C396" s="6" t="s">
        <v>10</v>
      </c>
      <c r="D396" s="6">
        <v>32.299999999999997</v>
      </c>
      <c r="E396" s="6">
        <v>2</v>
      </c>
      <c r="F396" s="6" t="s">
        <v>14</v>
      </c>
      <c r="G396" s="6" t="s">
        <v>17</v>
      </c>
      <c r="H396" s="7">
        <v>9411.0049999999992</v>
      </c>
      <c r="I396" s="6">
        <v>65</v>
      </c>
      <c r="J396" s="6">
        <v>194</v>
      </c>
      <c r="K396">
        <v>0.15094001225705259</v>
      </c>
      <c r="L396">
        <v>6.5599360999464687E-2</v>
      </c>
      <c r="M3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6" s="8">
        <f>_xlfn.PERCENTRANK.INC($H:$H, insurance[[#This Row],[charges]])</f>
        <v>0.501</v>
      </c>
      <c r="O396" s="6">
        <f>10 * _xlfn.FLOOR.MATH(202.3 - insurance[[#This Row],[age]] / 10)</f>
        <v>1970</v>
      </c>
    </row>
    <row r="397" spans="1:15" x14ac:dyDescent="0.25">
      <c r="A397" s="6">
        <v>396</v>
      </c>
      <c r="B397" s="6">
        <v>46</v>
      </c>
      <c r="C397" s="6" t="s">
        <v>13</v>
      </c>
      <c r="D397" s="6">
        <v>19.855</v>
      </c>
      <c r="E397" s="6">
        <v>0</v>
      </c>
      <c r="F397" s="6" t="s">
        <v>14</v>
      </c>
      <c r="G397" s="6" t="s">
        <v>16</v>
      </c>
      <c r="H397" s="7">
        <v>7526.7064499999997</v>
      </c>
      <c r="I397" s="6">
        <v>67</v>
      </c>
      <c r="J397" s="6">
        <v>127</v>
      </c>
      <c r="K397">
        <v>0.82123215395083282</v>
      </c>
      <c r="L397">
        <v>0.12597191339636776</v>
      </c>
      <c r="M3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397" s="8">
        <f>_xlfn.PERCENTRANK.INC($H:$H, insurance[[#This Row],[charges]])</f>
        <v>0.40799999999999997</v>
      </c>
      <c r="O397" s="6">
        <f>10 * _xlfn.FLOOR.MATH(202.3 - insurance[[#This Row],[age]] / 10)</f>
        <v>1970</v>
      </c>
    </row>
    <row r="398" spans="1:15" x14ac:dyDescent="0.25">
      <c r="A398" s="6">
        <v>397</v>
      </c>
      <c r="B398" s="6">
        <v>43</v>
      </c>
      <c r="C398" s="6" t="s">
        <v>10</v>
      </c>
      <c r="D398" s="6">
        <v>34.4</v>
      </c>
      <c r="E398" s="6">
        <v>3</v>
      </c>
      <c r="F398" s="6" t="s">
        <v>14</v>
      </c>
      <c r="G398" s="6" t="s">
        <v>12</v>
      </c>
      <c r="H398" s="7">
        <v>8522.0030000000006</v>
      </c>
      <c r="I398" s="6">
        <v>65</v>
      </c>
      <c r="J398" s="6">
        <v>207</v>
      </c>
      <c r="K398">
        <v>0.79974969979363941</v>
      </c>
      <c r="L398">
        <v>0.61658849316490283</v>
      </c>
      <c r="M3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8" s="8">
        <f>_xlfn.PERCENTRANK.INC($H:$H, insurance[[#This Row],[charges]])</f>
        <v>0.45400000000000001</v>
      </c>
      <c r="O398" s="6">
        <f>10 * _xlfn.FLOOR.MATH(202.3 - insurance[[#This Row],[age]] / 10)</f>
        <v>1980</v>
      </c>
    </row>
    <row r="399" spans="1:15" x14ac:dyDescent="0.25">
      <c r="A399" s="6">
        <v>398</v>
      </c>
      <c r="B399" s="6">
        <v>21</v>
      </c>
      <c r="C399" s="6" t="s">
        <v>13</v>
      </c>
      <c r="D399" s="6">
        <v>31.02</v>
      </c>
      <c r="E399" s="6">
        <v>0</v>
      </c>
      <c r="F399" s="6" t="s">
        <v>14</v>
      </c>
      <c r="G399" s="6" t="s">
        <v>15</v>
      </c>
      <c r="H399" s="7">
        <v>16586.49771</v>
      </c>
      <c r="I399" s="6">
        <v>72</v>
      </c>
      <c r="J399" s="6">
        <v>229</v>
      </c>
      <c r="K399">
        <v>0.96321790617109182</v>
      </c>
      <c r="L399">
        <v>5.0725207687693279E-2</v>
      </c>
      <c r="M3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399" s="8">
        <f>_xlfn.PERCENTRANK.INC($H:$H, insurance[[#This Row],[charges]])</f>
        <v>0.749</v>
      </c>
      <c r="O399" s="6">
        <f>10 * _xlfn.FLOOR.MATH(202.3 - insurance[[#This Row],[age]] / 10)</f>
        <v>2000</v>
      </c>
    </row>
    <row r="400" spans="1:15" x14ac:dyDescent="0.25">
      <c r="A400" s="6">
        <v>399</v>
      </c>
      <c r="B400" s="6">
        <v>64</v>
      </c>
      <c r="C400" s="6" t="s">
        <v>13</v>
      </c>
      <c r="D400" s="6">
        <v>25.6</v>
      </c>
      <c r="E400" s="6">
        <v>2</v>
      </c>
      <c r="F400" s="6" t="s">
        <v>14</v>
      </c>
      <c r="G400" s="6" t="s">
        <v>12</v>
      </c>
      <c r="H400" s="7">
        <v>14988.432000000001</v>
      </c>
      <c r="I400" s="6">
        <v>73</v>
      </c>
      <c r="J400" s="6">
        <v>194</v>
      </c>
      <c r="K400">
        <v>0.56951670514862829</v>
      </c>
      <c r="L400">
        <v>0.62409607769180842</v>
      </c>
      <c r="M4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00" s="8">
        <f>_xlfn.PERCENTRANK.INC($H:$H, insurance[[#This Row],[charges]])</f>
        <v>0.73199999999999998</v>
      </c>
      <c r="O400" s="6">
        <f>10 * _xlfn.FLOOR.MATH(202.3 - insurance[[#This Row],[age]] / 10)</f>
        <v>1950</v>
      </c>
    </row>
    <row r="401" spans="1:15" x14ac:dyDescent="0.25">
      <c r="A401" s="6">
        <v>400</v>
      </c>
      <c r="B401" s="6">
        <v>18</v>
      </c>
      <c r="C401" s="6" t="s">
        <v>10</v>
      </c>
      <c r="D401" s="6">
        <v>38.17</v>
      </c>
      <c r="E401" s="6">
        <v>0</v>
      </c>
      <c r="F401" s="6" t="s">
        <v>14</v>
      </c>
      <c r="G401" s="6" t="s">
        <v>15</v>
      </c>
      <c r="H401" s="7">
        <v>1631.6683</v>
      </c>
      <c r="I401" s="6">
        <v>66</v>
      </c>
      <c r="J401" s="6">
        <v>237</v>
      </c>
      <c r="K401">
        <v>0.78782785301461256</v>
      </c>
      <c r="L401">
        <v>0.86070098302359743</v>
      </c>
      <c r="M4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1" s="8">
        <f>_xlfn.PERCENTRANK.INC($H:$H, insurance[[#This Row],[charges]])</f>
        <v>2.4E-2</v>
      </c>
      <c r="O401" s="6">
        <f>10 * _xlfn.FLOOR.MATH(202.3 - insurance[[#This Row],[age]] / 10)</f>
        <v>2000</v>
      </c>
    </row>
    <row r="402" spans="1:15" x14ac:dyDescent="0.25">
      <c r="A402" s="6">
        <v>401</v>
      </c>
      <c r="B402" s="6">
        <v>51</v>
      </c>
      <c r="C402" s="6" t="s">
        <v>10</v>
      </c>
      <c r="D402" s="6">
        <v>20.6</v>
      </c>
      <c r="E402" s="6">
        <v>0</v>
      </c>
      <c r="F402" s="6" t="s">
        <v>14</v>
      </c>
      <c r="G402" s="6" t="s">
        <v>12</v>
      </c>
      <c r="H402" s="7">
        <v>9264.7970000000005</v>
      </c>
      <c r="I402" s="6">
        <v>64</v>
      </c>
      <c r="J402" s="6">
        <v>120</v>
      </c>
      <c r="K402">
        <v>0.64256480831772311</v>
      </c>
      <c r="L402">
        <v>0.87260166549710638</v>
      </c>
      <c r="M4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2" s="8">
        <f>_xlfn.PERCENTRANK.INC($H:$H, insurance[[#This Row],[charges]])</f>
        <v>0.49299999999999999</v>
      </c>
      <c r="O402" s="6">
        <f>10 * _xlfn.FLOOR.MATH(202.3 - insurance[[#This Row],[age]] / 10)</f>
        <v>1970</v>
      </c>
    </row>
    <row r="403" spans="1:15" x14ac:dyDescent="0.25">
      <c r="A403" s="6">
        <v>402</v>
      </c>
      <c r="B403" s="6">
        <v>47</v>
      </c>
      <c r="C403" s="6" t="s">
        <v>13</v>
      </c>
      <c r="D403" s="6">
        <v>47.52</v>
      </c>
      <c r="E403" s="6">
        <v>1</v>
      </c>
      <c r="F403" s="6" t="s">
        <v>14</v>
      </c>
      <c r="G403" s="6" t="s">
        <v>15</v>
      </c>
      <c r="H403" s="7">
        <v>8083.9197999999997</v>
      </c>
      <c r="I403" s="6">
        <v>71</v>
      </c>
      <c r="J403" s="6">
        <v>341</v>
      </c>
      <c r="K403">
        <v>0.58555375672204124</v>
      </c>
      <c r="L403">
        <v>0.85630007221191196</v>
      </c>
      <c r="M4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3" s="8">
        <f>_xlfn.PERCENTRANK.INC($H:$H, insurance[[#This Row],[charges]])</f>
        <v>0.43099999999999999</v>
      </c>
      <c r="O403" s="6">
        <f>10 * _xlfn.FLOOR.MATH(202.3 - insurance[[#This Row],[age]] / 10)</f>
        <v>1970</v>
      </c>
    </row>
    <row r="404" spans="1:15" x14ac:dyDescent="0.25">
      <c r="A404" s="6">
        <v>403</v>
      </c>
      <c r="B404" s="6">
        <v>64</v>
      </c>
      <c r="C404" s="6" t="s">
        <v>10</v>
      </c>
      <c r="D404" s="6">
        <v>32.965000000000003</v>
      </c>
      <c r="E404" s="6">
        <v>0</v>
      </c>
      <c r="F404" s="6" t="s">
        <v>14</v>
      </c>
      <c r="G404" s="6" t="s">
        <v>16</v>
      </c>
      <c r="H404" s="7">
        <v>14692.66935</v>
      </c>
      <c r="I404" s="6">
        <v>64</v>
      </c>
      <c r="J404" s="6">
        <v>192</v>
      </c>
      <c r="K404">
        <v>0.11870632093339521</v>
      </c>
      <c r="L404">
        <v>0.75403192488198723</v>
      </c>
      <c r="M4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4" s="8">
        <f>_xlfn.PERCENTRANK.INC($H:$H, insurance[[#This Row],[charges]])</f>
        <v>0.72899999999999998</v>
      </c>
      <c r="O404" s="6">
        <f>10 * _xlfn.FLOOR.MATH(202.3 - insurance[[#This Row],[age]] / 10)</f>
        <v>1950</v>
      </c>
    </row>
    <row r="405" spans="1:15" x14ac:dyDescent="0.25">
      <c r="A405" s="6">
        <v>404</v>
      </c>
      <c r="B405" s="6">
        <v>49</v>
      </c>
      <c r="C405" s="6" t="s">
        <v>13</v>
      </c>
      <c r="D405" s="6">
        <v>32.299999999999997</v>
      </c>
      <c r="E405" s="6">
        <v>3</v>
      </c>
      <c r="F405" s="6" t="s">
        <v>14</v>
      </c>
      <c r="G405" s="6" t="s">
        <v>16</v>
      </c>
      <c r="H405" s="7">
        <v>10269.459999999999</v>
      </c>
      <c r="I405" s="6">
        <v>63</v>
      </c>
      <c r="J405" s="6">
        <v>182</v>
      </c>
      <c r="K405">
        <v>0.7523732715064535</v>
      </c>
      <c r="L405">
        <v>0.41309297243742876</v>
      </c>
      <c r="M4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5" s="8">
        <f>_xlfn.PERCENTRANK.INC($H:$H, insurance[[#This Row],[charges]])</f>
        <v>0.54400000000000004</v>
      </c>
      <c r="O405" s="6">
        <f>10 * _xlfn.FLOOR.MATH(202.3 - insurance[[#This Row],[age]] / 10)</f>
        <v>1970</v>
      </c>
    </row>
    <row r="406" spans="1:15" x14ac:dyDescent="0.25">
      <c r="A406" s="6">
        <v>405</v>
      </c>
      <c r="B406" s="6">
        <v>31</v>
      </c>
      <c r="C406" s="6" t="s">
        <v>13</v>
      </c>
      <c r="D406" s="6">
        <v>20.399999999999999</v>
      </c>
      <c r="E406" s="6">
        <v>0</v>
      </c>
      <c r="F406" s="6" t="s">
        <v>14</v>
      </c>
      <c r="G406" s="6" t="s">
        <v>12</v>
      </c>
      <c r="H406" s="7">
        <v>3260.1990000000001</v>
      </c>
      <c r="I406" s="6">
        <v>65</v>
      </c>
      <c r="J406" s="6">
        <v>123</v>
      </c>
      <c r="K406">
        <v>0.4065050056234491</v>
      </c>
      <c r="L406">
        <v>0.70600318010244667</v>
      </c>
      <c r="M4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6" s="8">
        <f>_xlfn.PERCENTRANK.INC($H:$H, insurance[[#This Row],[charges]])</f>
        <v>0.157</v>
      </c>
      <c r="O406" s="6">
        <f>10 * _xlfn.FLOOR.MATH(202.3 - insurance[[#This Row],[age]] / 10)</f>
        <v>1990</v>
      </c>
    </row>
    <row r="407" spans="1:15" x14ac:dyDescent="0.25">
      <c r="A407" s="6">
        <v>406</v>
      </c>
      <c r="B407" s="6">
        <v>52</v>
      </c>
      <c r="C407" s="6" t="s">
        <v>10</v>
      </c>
      <c r="D407" s="6">
        <v>38.380000000000003</v>
      </c>
      <c r="E407" s="6">
        <v>2</v>
      </c>
      <c r="F407" s="6" t="s">
        <v>14</v>
      </c>
      <c r="G407" s="6" t="s">
        <v>17</v>
      </c>
      <c r="H407" s="7">
        <v>11396.9002</v>
      </c>
      <c r="I407" s="6">
        <v>64</v>
      </c>
      <c r="J407" s="6">
        <v>224</v>
      </c>
      <c r="K407">
        <v>0.82109814734249287</v>
      </c>
      <c r="L407">
        <v>0.96943748135559149</v>
      </c>
      <c r="M4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07" s="8">
        <f>_xlfn.PERCENTRANK.INC($H:$H, insurance[[#This Row],[charges]])</f>
        <v>0.59899999999999998</v>
      </c>
      <c r="O407" s="6">
        <f>10 * _xlfn.FLOOR.MATH(202.3 - insurance[[#This Row],[age]] / 10)</f>
        <v>1970</v>
      </c>
    </row>
    <row r="408" spans="1:15" x14ac:dyDescent="0.25">
      <c r="A408" s="6">
        <v>407</v>
      </c>
      <c r="B408" s="6">
        <v>33</v>
      </c>
      <c r="C408" s="6" t="s">
        <v>10</v>
      </c>
      <c r="D408" s="6">
        <v>24.31</v>
      </c>
      <c r="E408" s="6">
        <v>0</v>
      </c>
      <c r="F408" s="6" t="s">
        <v>14</v>
      </c>
      <c r="G408" s="6" t="s">
        <v>15</v>
      </c>
      <c r="H408" s="7">
        <v>4185.0978999999998</v>
      </c>
      <c r="I408" s="6">
        <v>66</v>
      </c>
      <c r="J408" s="6">
        <v>151</v>
      </c>
      <c r="K408">
        <v>0.95140634474875696</v>
      </c>
      <c r="L408">
        <v>0.21042854255550938</v>
      </c>
      <c r="M4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8" s="8">
        <f>_xlfn.PERCENTRANK.INC($H:$H, insurance[[#This Row],[charges]])</f>
        <v>0.21</v>
      </c>
      <c r="O408" s="6">
        <f>10 * _xlfn.FLOOR.MATH(202.3 - insurance[[#This Row],[age]] / 10)</f>
        <v>1990</v>
      </c>
    </row>
    <row r="409" spans="1:15" x14ac:dyDescent="0.25">
      <c r="A409" s="6">
        <v>408</v>
      </c>
      <c r="B409" s="6">
        <v>47</v>
      </c>
      <c r="C409" s="6" t="s">
        <v>10</v>
      </c>
      <c r="D409" s="6">
        <v>23.6</v>
      </c>
      <c r="E409" s="6">
        <v>1</v>
      </c>
      <c r="F409" s="6" t="s">
        <v>14</v>
      </c>
      <c r="G409" s="6" t="s">
        <v>12</v>
      </c>
      <c r="H409" s="7">
        <v>8539.6710000000003</v>
      </c>
      <c r="I409" s="6">
        <v>67</v>
      </c>
      <c r="J409" s="6">
        <v>151</v>
      </c>
      <c r="K409">
        <v>0.93792009024783973</v>
      </c>
      <c r="L409">
        <v>0.64776398364816046</v>
      </c>
      <c r="M4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09" s="8">
        <f>_xlfn.PERCENTRANK.INC($H:$H, insurance[[#This Row],[charges]])</f>
        <v>0.45700000000000002</v>
      </c>
      <c r="O409" s="6">
        <f>10 * _xlfn.FLOOR.MATH(202.3 - insurance[[#This Row],[age]] / 10)</f>
        <v>1970</v>
      </c>
    </row>
    <row r="410" spans="1:15" x14ac:dyDescent="0.25">
      <c r="A410" s="6">
        <v>409</v>
      </c>
      <c r="B410" s="6">
        <v>38</v>
      </c>
      <c r="C410" s="6" t="s">
        <v>13</v>
      </c>
      <c r="D410" s="6">
        <v>21.12</v>
      </c>
      <c r="E410" s="6">
        <v>3</v>
      </c>
      <c r="F410" s="6" t="s">
        <v>14</v>
      </c>
      <c r="G410" s="6" t="s">
        <v>15</v>
      </c>
      <c r="H410" s="7">
        <v>6652.5288</v>
      </c>
      <c r="I410" s="6">
        <v>77</v>
      </c>
      <c r="J410" s="6">
        <v>178</v>
      </c>
      <c r="K410">
        <v>0.53421804426900021</v>
      </c>
      <c r="L410">
        <v>0.43148725965595208</v>
      </c>
      <c r="M4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0" s="8">
        <f>_xlfn.PERCENTRANK.INC($H:$H, insurance[[#This Row],[charges]])</f>
        <v>0.35699999999999998</v>
      </c>
      <c r="O410" s="6">
        <f>10 * _xlfn.FLOOR.MATH(202.3 - insurance[[#This Row],[age]] / 10)</f>
        <v>1980</v>
      </c>
    </row>
    <row r="411" spans="1:15" x14ac:dyDescent="0.25">
      <c r="A411" s="6">
        <v>410</v>
      </c>
      <c r="B411" s="6">
        <v>32</v>
      </c>
      <c r="C411" s="6" t="s">
        <v>13</v>
      </c>
      <c r="D411" s="6">
        <v>30.03</v>
      </c>
      <c r="E411" s="6">
        <v>1</v>
      </c>
      <c r="F411" s="6" t="s">
        <v>14</v>
      </c>
      <c r="G411" s="6" t="s">
        <v>15</v>
      </c>
      <c r="H411" s="7">
        <v>4074.4537</v>
      </c>
      <c r="I411" s="6">
        <v>72</v>
      </c>
      <c r="J411" s="6">
        <v>221</v>
      </c>
      <c r="K411">
        <v>4.2047393527835326E-2</v>
      </c>
      <c r="L411">
        <v>0.13978544955131852</v>
      </c>
      <c r="M4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1" s="8">
        <f>_xlfn.PERCENTRANK.INC($H:$H, insurance[[#This Row],[charges]])</f>
        <v>0.20399999999999999</v>
      </c>
      <c r="O411" s="6">
        <f>10 * _xlfn.FLOOR.MATH(202.3 - insurance[[#This Row],[age]] / 10)</f>
        <v>1990</v>
      </c>
    </row>
    <row r="412" spans="1:15" x14ac:dyDescent="0.25">
      <c r="A412" s="6">
        <v>411</v>
      </c>
      <c r="B412" s="6">
        <v>19</v>
      </c>
      <c r="C412" s="6" t="s">
        <v>13</v>
      </c>
      <c r="D412" s="6">
        <v>17.48</v>
      </c>
      <c r="E412" s="6">
        <v>0</v>
      </c>
      <c r="F412" s="6" t="s">
        <v>14</v>
      </c>
      <c r="G412" s="6" t="s">
        <v>16</v>
      </c>
      <c r="H412" s="7">
        <v>1621.3402000000001</v>
      </c>
      <c r="I412" s="6">
        <v>69</v>
      </c>
      <c r="J412" s="6">
        <v>118</v>
      </c>
      <c r="K412">
        <v>0.56041667636503312</v>
      </c>
      <c r="L412">
        <v>0.34715548639518928</v>
      </c>
      <c r="M4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12" s="8">
        <f>_xlfn.PERCENTRANK.INC($H:$H, insurance[[#This Row],[charges]])</f>
        <v>1.9E-2</v>
      </c>
      <c r="O412" s="6">
        <f>10 * _xlfn.FLOOR.MATH(202.3 - insurance[[#This Row],[age]] / 10)</f>
        <v>2000</v>
      </c>
    </row>
    <row r="413" spans="1:15" x14ac:dyDescent="0.25">
      <c r="A413" s="6">
        <v>412</v>
      </c>
      <c r="B413" s="6">
        <v>44</v>
      </c>
      <c r="C413" s="6" t="s">
        <v>10</v>
      </c>
      <c r="D413" s="6">
        <v>20.234999999999999</v>
      </c>
      <c r="E413" s="6">
        <v>1</v>
      </c>
      <c r="F413" s="6" t="s">
        <v>11</v>
      </c>
      <c r="G413" s="6" t="s">
        <v>17</v>
      </c>
      <c r="H413" s="7">
        <v>19594.809649999999</v>
      </c>
      <c r="I413" s="6">
        <v>62</v>
      </c>
      <c r="J413" s="6">
        <v>111</v>
      </c>
      <c r="K413">
        <v>0.70369141069412766</v>
      </c>
      <c r="L413">
        <v>0.51700460748607502</v>
      </c>
      <c r="M4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3" s="8">
        <f>_xlfn.PERCENTRANK.INC($H:$H, insurance[[#This Row],[charges]])</f>
        <v>0.79100000000000004</v>
      </c>
      <c r="O413" s="6">
        <f>10 * _xlfn.FLOOR.MATH(202.3 - insurance[[#This Row],[age]] / 10)</f>
        <v>1970</v>
      </c>
    </row>
    <row r="414" spans="1:15" x14ac:dyDescent="0.25">
      <c r="A414" s="6">
        <v>413</v>
      </c>
      <c r="B414" s="6">
        <v>26</v>
      </c>
      <c r="C414" s="6" t="s">
        <v>10</v>
      </c>
      <c r="D414" s="6">
        <v>17.195</v>
      </c>
      <c r="E414" s="6">
        <v>2</v>
      </c>
      <c r="F414" s="6" t="s">
        <v>11</v>
      </c>
      <c r="G414" s="6" t="s">
        <v>17</v>
      </c>
      <c r="H414" s="7">
        <v>14455.644050000001</v>
      </c>
      <c r="I414" s="6">
        <v>70</v>
      </c>
      <c r="J414" s="6">
        <v>120</v>
      </c>
      <c r="K414">
        <v>0.63801186980587055</v>
      </c>
      <c r="L414">
        <v>0.11648937646136125</v>
      </c>
      <c r="M4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14" s="8">
        <f>_xlfn.PERCENTRANK.INC($H:$H, insurance[[#This Row],[charges]])</f>
        <v>0.72599999999999998</v>
      </c>
      <c r="O414" s="6">
        <f>10 * _xlfn.FLOOR.MATH(202.3 - insurance[[#This Row],[age]] / 10)</f>
        <v>1990</v>
      </c>
    </row>
    <row r="415" spans="1:15" x14ac:dyDescent="0.25">
      <c r="A415" s="6">
        <v>414</v>
      </c>
      <c r="B415" s="6">
        <v>25</v>
      </c>
      <c r="C415" s="6" t="s">
        <v>13</v>
      </c>
      <c r="D415" s="6">
        <v>23.9</v>
      </c>
      <c r="E415" s="6">
        <v>5</v>
      </c>
      <c r="F415" s="6" t="s">
        <v>14</v>
      </c>
      <c r="G415" s="6" t="s">
        <v>12</v>
      </c>
      <c r="H415" s="7">
        <v>5080.0959999999995</v>
      </c>
      <c r="I415" s="6">
        <v>70</v>
      </c>
      <c r="J415" s="6">
        <v>167</v>
      </c>
      <c r="K415">
        <v>0.65214547079622065</v>
      </c>
      <c r="L415">
        <v>0.5316862433830678</v>
      </c>
      <c r="M4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5" s="8">
        <f>_xlfn.PERCENTRANK.INC($H:$H, insurance[[#This Row],[charges]])</f>
        <v>0.27200000000000002</v>
      </c>
      <c r="O415" s="6">
        <f>10 * _xlfn.FLOOR.MATH(202.3 - insurance[[#This Row],[age]] / 10)</f>
        <v>1990</v>
      </c>
    </row>
    <row r="416" spans="1:15" x14ac:dyDescent="0.25">
      <c r="A416" s="6">
        <v>415</v>
      </c>
      <c r="B416" s="6">
        <v>19</v>
      </c>
      <c r="C416" s="6" t="s">
        <v>10</v>
      </c>
      <c r="D416" s="6">
        <v>35.15</v>
      </c>
      <c r="E416" s="6">
        <v>0</v>
      </c>
      <c r="F416" s="6" t="s">
        <v>14</v>
      </c>
      <c r="G416" s="6" t="s">
        <v>16</v>
      </c>
      <c r="H416" s="7">
        <v>2134.9014999999999</v>
      </c>
      <c r="I416" s="6">
        <v>66</v>
      </c>
      <c r="J416" s="6">
        <v>218</v>
      </c>
      <c r="K416">
        <v>0.79223956856515243</v>
      </c>
      <c r="L416">
        <v>9.1043946841286472E-2</v>
      </c>
      <c r="M4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6" s="8">
        <f>_xlfn.PERCENTRANK.INC($H:$H, insurance[[#This Row],[charges]])</f>
        <v>7.6999999999999999E-2</v>
      </c>
      <c r="O416" s="6">
        <f>10 * _xlfn.FLOOR.MATH(202.3 - insurance[[#This Row],[age]] / 10)</f>
        <v>2000</v>
      </c>
    </row>
    <row r="417" spans="1:15" x14ac:dyDescent="0.25">
      <c r="A417" s="6">
        <v>416</v>
      </c>
      <c r="B417" s="6">
        <v>43</v>
      </c>
      <c r="C417" s="6" t="s">
        <v>10</v>
      </c>
      <c r="D417" s="6">
        <v>35.64</v>
      </c>
      <c r="E417" s="6">
        <v>1</v>
      </c>
      <c r="F417" s="6" t="s">
        <v>14</v>
      </c>
      <c r="G417" s="6" t="s">
        <v>15</v>
      </c>
      <c r="H417" s="7">
        <v>7345.7266</v>
      </c>
      <c r="I417" s="6">
        <v>63</v>
      </c>
      <c r="J417" s="6">
        <v>201</v>
      </c>
      <c r="K417">
        <v>0.7819747430188464</v>
      </c>
      <c r="L417">
        <v>0.22439497580025111</v>
      </c>
      <c r="M4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7" s="8">
        <f>_xlfn.PERCENTRANK.INC($H:$H, insurance[[#This Row],[charges]])</f>
        <v>0.39700000000000002</v>
      </c>
      <c r="O417" s="6">
        <f>10 * _xlfn.FLOOR.MATH(202.3 - insurance[[#This Row],[age]] / 10)</f>
        <v>1980</v>
      </c>
    </row>
    <row r="418" spans="1:15" x14ac:dyDescent="0.25">
      <c r="A418" s="6">
        <v>417</v>
      </c>
      <c r="B418" s="6">
        <v>52</v>
      </c>
      <c r="C418" s="6" t="s">
        <v>13</v>
      </c>
      <c r="D418" s="6">
        <v>34.1</v>
      </c>
      <c r="E418" s="6">
        <v>0</v>
      </c>
      <c r="F418" s="6" t="s">
        <v>14</v>
      </c>
      <c r="G418" s="6" t="s">
        <v>15</v>
      </c>
      <c r="H418" s="7">
        <v>9140.9509999999991</v>
      </c>
      <c r="I418" s="6">
        <v>73</v>
      </c>
      <c r="J418" s="6">
        <v>258</v>
      </c>
      <c r="K418">
        <v>0.37739844358405028</v>
      </c>
      <c r="L418">
        <v>0.94079344484060701</v>
      </c>
      <c r="M4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18" s="8">
        <f>_xlfn.PERCENTRANK.INC($H:$H, insurance[[#This Row],[charges]])</f>
        <v>0.48699999999999999</v>
      </c>
      <c r="O418" s="6">
        <f>10 * _xlfn.FLOOR.MATH(202.3 - insurance[[#This Row],[age]] / 10)</f>
        <v>1970</v>
      </c>
    </row>
    <row r="419" spans="1:15" x14ac:dyDescent="0.25">
      <c r="A419" s="6">
        <v>418</v>
      </c>
      <c r="B419" s="6">
        <v>36</v>
      </c>
      <c r="C419" s="6" t="s">
        <v>10</v>
      </c>
      <c r="D419" s="6">
        <v>22.6</v>
      </c>
      <c r="E419" s="6">
        <v>2</v>
      </c>
      <c r="F419" s="6" t="s">
        <v>11</v>
      </c>
      <c r="G419" s="6" t="s">
        <v>12</v>
      </c>
      <c r="H419" s="7">
        <v>18608.261999999999</v>
      </c>
      <c r="I419" s="6">
        <v>61</v>
      </c>
      <c r="J419" s="6">
        <v>120</v>
      </c>
      <c r="K419">
        <v>0.29485374376869466</v>
      </c>
      <c r="L419">
        <v>0.53840068100877136</v>
      </c>
      <c r="M4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19" s="8">
        <f>_xlfn.PERCENTRANK.INC($H:$H, insurance[[#This Row],[charges]])</f>
        <v>0.77200000000000002</v>
      </c>
      <c r="O419" s="6">
        <f>10 * _xlfn.FLOOR.MATH(202.3 - insurance[[#This Row],[age]] / 10)</f>
        <v>1980</v>
      </c>
    </row>
    <row r="420" spans="1:15" x14ac:dyDescent="0.25">
      <c r="A420" s="6">
        <v>419</v>
      </c>
      <c r="B420" s="6">
        <v>64</v>
      </c>
      <c r="C420" s="6" t="s">
        <v>13</v>
      </c>
      <c r="D420" s="6">
        <v>39.159999999999997</v>
      </c>
      <c r="E420" s="6">
        <v>1</v>
      </c>
      <c r="F420" s="6" t="s">
        <v>14</v>
      </c>
      <c r="G420" s="6" t="s">
        <v>15</v>
      </c>
      <c r="H420" s="7">
        <v>14418.2804</v>
      </c>
      <c r="I420" s="6">
        <v>72</v>
      </c>
      <c r="J420" s="6">
        <v>289</v>
      </c>
      <c r="K420">
        <v>0.78538575665344756</v>
      </c>
      <c r="L420">
        <v>0.64316965622975009</v>
      </c>
      <c r="M4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0" s="8">
        <f>_xlfn.PERCENTRANK.INC($H:$H, insurance[[#This Row],[charges]])</f>
        <v>0.72299999999999998</v>
      </c>
      <c r="O420" s="6">
        <f>10 * _xlfn.FLOOR.MATH(202.3 - insurance[[#This Row],[age]] / 10)</f>
        <v>1950</v>
      </c>
    </row>
    <row r="421" spans="1:15" x14ac:dyDescent="0.25">
      <c r="A421" s="6">
        <v>420</v>
      </c>
      <c r="B421" s="6">
        <v>63</v>
      </c>
      <c r="C421" s="6" t="s">
        <v>10</v>
      </c>
      <c r="D421" s="6">
        <v>26.98</v>
      </c>
      <c r="E421" s="6">
        <v>0</v>
      </c>
      <c r="F421" s="6" t="s">
        <v>11</v>
      </c>
      <c r="G421" s="6" t="s">
        <v>16</v>
      </c>
      <c r="H421" s="7">
        <v>28950.4692</v>
      </c>
      <c r="I421" s="6">
        <v>65</v>
      </c>
      <c r="J421" s="6">
        <v>162</v>
      </c>
      <c r="K421">
        <v>0.67075663230882798</v>
      </c>
      <c r="L421">
        <v>0.96097694335550854</v>
      </c>
      <c r="M4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1" s="8">
        <f>_xlfn.PERCENTRANK.INC($H:$H, insurance[[#This Row],[charges]])</f>
        <v>0.875</v>
      </c>
      <c r="O421" s="6">
        <f>10 * _xlfn.FLOOR.MATH(202.3 - insurance[[#This Row],[age]] / 10)</f>
        <v>1960</v>
      </c>
    </row>
    <row r="422" spans="1:15" x14ac:dyDescent="0.25">
      <c r="A422" s="6">
        <v>421</v>
      </c>
      <c r="B422" s="6">
        <v>64</v>
      </c>
      <c r="C422" s="6" t="s">
        <v>13</v>
      </c>
      <c r="D422" s="6">
        <v>33.880000000000003</v>
      </c>
      <c r="E422" s="6">
        <v>0</v>
      </c>
      <c r="F422" s="6" t="s">
        <v>11</v>
      </c>
      <c r="G422" s="6" t="s">
        <v>15</v>
      </c>
      <c r="H422" s="7">
        <v>46889.261200000001</v>
      </c>
      <c r="I422" s="6">
        <v>72</v>
      </c>
      <c r="J422" s="6">
        <v>250</v>
      </c>
      <c r="K422">
        <v>0.91528024473939107</v>
      </c>
      <c r="L422">
        <v>0.61729976144493548</v>
      </c>
      <c r="M4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2" s="8">
        <f>_xlfn.PERCENTRANK.INC($H:$H, insurance[[#This Row],[charges]])</f>
        <v>0.98099999999999998</v>
      </c>
      <c r="O422" s="6">
        <f>10 * _xlfn.FLOOR.MATH(202.3 - insurance[[#This Row],[age]] / 10)</f>
        <v>1950</v>
      </c>
    </row>
    <row r="423" spans="1:15" x14ac:dyDescent="0.25">
      <c r="A423" s="6">
        <v>422</v>
      </c>
      <c r="B423" s="6">
        <v>61</v>
      </c>
      <c r="C423" s="6" t="s">
        <v>13</v>
      </c>
      <c r="D423" s="6">
        <v>35.86</v>
      </c>
      <c r="E423" s="6">
        <v>0</v>
      </c>
      <c r="F423" s="6" t="s">
        <v>11</v>
      </c>
      <c r="G423" s="6" t="s">
        <v>15</v>
      </c>
      <c r="H423" s="7">
        <v>46599.108399999997</v>
      </c>
      <c r="I423" s="6">
        <v>69</v>
      </c>
      <c r="J423" s="6">
        <v>243</v>
      </c>
      <c r="K423">
        <v>0.15076582606451858</v>
      </c>
      <c r="L423">
        <v>0.64269990084818562</v>
      </c>
      <c r="M4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3" s="8">
        <f>_xlfn.PERCENTRANK.INC($H:$H, insurance[[#This Row],[charges]])</f>
        <v>0.97899999999999998</v>
      </c>
      <c r="O423" s="6">
        <f>10 * _xlfn.FLOOR.MATH(202.3 - insurance[[#This Row],[age]] / 10)</f>
        <v>1960</v>
      </c>
    </row>
    <row r="424" spans="1:15" x14ac:dyDescent="0.25">
      <c r="A424" s="6">
        <v>423</v>
      </c>
      <c r="B424" s="6">
        <v>40</v>
      </c>
      <c r="C424" s="6" t="s">
        <v>13</v>
      </c>
      <c r="D424" s="6">
        <v>32.774999999999999</v>
      </c>
      <c r="E424" s="6">
        <v>1</v>
      </c>
      <c r="F424" s="6" t="s">
        <v>11</v>
      </c>
      <c r="G424" s="6" t="s">
        <v>17</v>
      </c>
      <c r="H424" s="7">
        <v>39125.332249999999</v>
      </c>
      <c r="I424" s="6">
        <v>65</v>
      </c>
      <c r="J424" s="6">
        <v>197</v>
      </c>
      <c r="K424">
        <v>0.44413432313321827</v>
      </c>
      <c r="L424">
        <v>3.1994338162240732E-2</v>
      </c>
      <c r="M4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4" s="8">
        <f>_xlfn.PERCENTRANK.INC($H:$H, insurance[[#This Row],[charges]])</f>
        <v>0.93200000000000005</v>
      </c>
      <c r="O424" s="6">
        <f>10 * _xlfn.FLOOR.MATH(202.3 - insurance[[#This Row],[age]] / 10)</f>
        <v>1980</v>
      </c>
    </row>
    <row r="425" spans="1:15" x14ac:dyDescent="0.25">
      <c r="A425" s="6">
        <v>424</v>
      </c>
      <c r="B425" s="6">
        <v>25</v>
      </c>
      <c r="C425" s="6" t="s">
        <v>13</v>
      </c>
      <c r="D425" s="6">
        <v>30.59</v>
      </c>
      <c r="E425" s="6">
        <v>0</v>
      </c>
      <c r="F425" s="6" t="s">
        <v>14</v>
      </c>
      <c r="G425" s="6" t="s">
        <v>17</v>
      </c>
      <c r="H425" s="7">
        <v>2727.3951000000002</v>
      </c>
      <c r="I425" s="6">
        <v>74</v>
      </c>
      <c r="J425" s="6">
        <v>238</v>
      </c>
      <c r="K425">
        <v>0.83557261099832725</v>
      </c>
      <c r="L425">
        <v>0.69116219351587915</v>
      </c>
      <c r="M4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5" s="8">
        <f>_xlfn.PERCENTRANK.INC($H:$H, insurance[[#This Row],[charges]])</f>
        <v>0.127</v>
      </c>
      <c r="O425" s="6">
        <f>10 * _xlfn.FLOOR.MATH(202.3 - insurance[[#This Row],[age]] / 10)</f>
        <v>1990</v>
      </c>
    </row>
    <row r="426" spans="1:15" x14ac:dyDescent="0.25">
      <c r="A426" s="6">
        <v>425</v>
      </c>
      <c r="B426" s="6">
        <v>48</v>
      </c>
      <c r="C426" s="6" t="s">
        <v>13</v>
      </c>
      <c r="D426" s="6">
        <v>30.2</v>
      </c>
      <c r="E426" s="6">
        <v>2</v>
      </c>
      <c r="F426" s="6" t="s">
        <v>14</v>
      </c>
      <c r="G426" s="6" t="s">
        <v>12</v>
      </c>
      <c r="H426" s="7">
        <v>8968.33</v>
      </c>
      <c r="I426" s="6">
        <v>71</v>
      </c>
      <c r="J426" s="6">
        <v>217</v>
      </c>
      <c r="K426">
        <v>0.99093658523212025</v>
      </c>
      <c r="L426">
        <v>0.93121772582233775</v>
      </c>
      <c r="M4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26" s="8">
        <f>_xlfn.PERCENTRANK.INC($H:$H, insurance[[#This Row],[charges]])</f>
        <v>0.48199999999999998</v>
      </c>
      <c r="O426" s="6">
        <f>10 * _xlfn.FLOOR.MATH(202.3 - insurance[[#This Row],[age]] / 10)</f>
        <v>1970</v>
      </c>
    </row>
    <row r="427" spans="1:15" x14ac:dyDescent="0.25">
      <c r="A427" s="6">
        <v>426</v>
      </c>
      <c r="B427" s="6">
        <v>45</v>
      </c>
      <c r="C427" s="6" t="s">
        <v>13</v>
      </c>
      <c r="D427" s="6">
        <v>24.31</v>
      </c>
      <c r="E427" s="6">
        <v>5</v>
      </c>
      <c r="F427" s="6" t="s">
        <v>14</v>
      </c>
      <c r="G427" s="6" t="s">
        <v>15</v>
      </c>
      <c r="H427" s="7">
        <v>9788.8659000000007</v>
      </c>
      <c r="I427" s="6">
        <v>72</v>
      </c>
      <c r="J427" s="6">
        <v>179</v>
      </c>
      <c r="K427">
        <v>0.34373737096029211</v>
      </c>
      <c r="L427">
        <v>0.8557926392442512</v>
      </c>
      <c r="M4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27" s="8">
        <f>_xlfn.PERCENTRANK.INC($H:$H, insurance[[#This Row],[charges]])</f>
        <v>0.52</v>
      </c>
      <c r="O427" s="6">
        <f>10 * _xlfn.FLOOR.MATH(202.3 - insurance[[#This Row],[age]] / 10)</f>
        <v>1970</v>
      </c>
    </row>
    <row r="428" spans="1:15" x14ac:dyDescent="0.25">
      <c r="A428" s="6">
        <v>427</v>
      </c>
      <c r="B428" s="6">
        <v>38</v>
      </c>
      <c r="C428" s="6" t="s">
        <v>10</v>
      </c>
      <c r="D428" s="6">
        <v>27.265000000000001</v>
      </c>
      <c r="E428" s="6">
        <v>1</v>
      </c>
      <c r="F428" s="6" t="s">
        <v>14</v>
      </c>
      <c r="G428" s="6" t="s">
        <v>17</v>
      </c>
      <c r="H428" s="7">
        <v>6555.07035</v>
      </c>
      <c r="I428" s="6">
        <v>61</v>
      </c>
      <c r="J428" s="6">
        <v>144</v>
      </c>
      <c r="K428">
        <v>0.21197197409904189</v>
      </c>
      <c r="L428">
        <v>0.94831718595154457</v>
      </c>
      <c r="M4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8" s="8">
        <f>_xlfn.PERCENTRANK.INC($H:$H, insurance[[#This Row],[charges]])</f>
        <v>0.35099999999999998</v>
      </c>
      <c r="O428" s="6">
        <f>10 * _xlfn.FLOOR.MATH(202.3 - insurance[[#This Row],[age]] / 10)</f>
        <v>1980</v>
      </c>
    </row>
    <row r="429" spans="1:15" x14ac:dyDescent="0.25">
      <c r="A429" s="6">
        <v>428</v>
      </c>
      <c r="B429" s="6">
        <v>18</v>
      </c>
      <c r="C429" s="6" t="s">
        <v>10</v>
      </c>
      <c r="D429" s="6">
        <v>29.164999999999999</v>
      </c>
      <c r="E429" s="6">
        <v>0</v>
      </c>
      <c r="F429" s="6" t="s">
        <v>14</v>
      </c>
      <c r="G429" s="6" t="s">
        <v>17</v>
      </c>
      <c r="H429" s="7">
        <v>7323.7348190000002</v>
      </c>
      <c r="I429" s="6">
        <v>63</v>
      </c>
      <c r="J429" s="6">
        <v>165</v>
      </c>
      <c r="K429">
        <v>0.87894999416496133</v>
      </c>
      <c r="L429">
        <v>0.29372160709170697</v>
      </c>
      <c r="M4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29" s="8">
        <f>_xlfn.PERCENTRANK.INC($H:$H, insurance[[#This Row],[charges]])</f>
        <v>0.39400000000000002</v>
      </c>
      <c r="O429" s="6">
        <f>10 * _xlfn.FLOOR.MATH(202.3 - insurance[[#This Row],[age]] / 10)</f>
        <v>2000</v>
      </c>
    </row>
    <row r="430" spans="1:15" x14ac:dyDescent="0.25">
      <c r="A430" s="6">
        <v>429</v>
      </c>
      <c r="B430" s="6">
        <v>21</v>
      </c>
      <c r="C430" s="6" t="s">
        <v>10</v>
      </c>
      <c r="D430" s="6">
        <v>16.815000000000001</v>
      </c>
      <c r="E430" s="6">
        <v>1</v>
      </c>
      <c r="F430" s="6" t="s">
        <v>14</v>
      </c>
      <c r="G430" s="6" t="s">
        <v>17</v>
      </c>
      <c r="H430" s="7">
        <v>3167.4558499999998</v>
      </c>
      <c r="I430" s="6">
        <v>63</v>
      </c>
      <c r="J430" s="6">
        <v>95</v>
      </c>
      <c r="K430">
        <v>0.71357119302897309</v>
      </c>
      <c r="L430">
        <v>0.52834267519802913</v>
      </c>
      <c r="M4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430" s="8">
        <f>_xlfn.PERCENTRANK.INC($H:$H, insurance[[#This Row],[charges]])</f>
        <v>0.14799999999999999</v>
      </c>
      <c r="O430" s="6">
        <f>10 * _xlfn.FLOOR.MATH(202.3 - insurance[[#This Row],[age]] / 10)</f>
        <v>2000</v>
      </c>
    </row>
    <row r="431" spans="1:15" x14ac:dyDescent="0.25">
      <c r="A431" s="6">
        <v>430</v>
      </c>
      <c r="B431" s="6">
        <v>27</v>
      </c>
      <c r="C431" s="6" t="s">
        <v>10</v>
      </c>
      <c r="D431" s="6">
        <v>30.4</v>
      </c>
      <c r="E431" s="6">
        <v>3</v>
      </c>
      <c r="F431" s="6" t="s">
        <v>14</v>
      </c>
      <c r="G431" s="6" t="s">
        <v>16</v>
      </c>
      <c r="H431" s="7">
        <v>18804.752400000001</v>
      </c>
      <c r="I431" s="6">
        <v>64</v>
      </c>
      <c r="J431" s="6">
        <v>177</v>
      </c>
      <c r="K431">
        <v>2.3811363160522358E-2</v>
      </c>
      <c r="L431">
        <v>0.23487648052856161</v>
      </c>
      <c r="M4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1" s="8">
        <f>_xlfn.PERCENTRANK.INC($H:$H, insurance[[#This Row],[charges]])</f>
        <v>0.77500000000000002</v>
      </c>
      <c r="O431" s="6">
        <f>10 * _xlfn.FLOOR.MATH(202.3 - insurance[[#This Row],[age]] / 10)</f>
        <v>1990</v>
      </c>
    </row>
    <row r="432" spans="1:15" x14ac:dyDescent="0.25">
      <c r="A432" s="6">
        <v>431</v>
      </c>
      <c r="B432" s="6">
        <v>19</v>
      </c>
      <c r="C432" s="6" t="s">
        <v>13</v>
      </c>
      <c r="D432" s="6">
        <v>33.1</v>
      </c>
      <c r="E432" s="6">
        <v>0</v>
      </c>
      <c r="F432" s="6" t="s">
        <v>14</v>
      </c>
      <c r="G432" s="6" t="s">
        <v>12</v>
      </c>
      <c r="H432" s="7">
        <v>23082.955330000001</v>
      </c>
      <c r="I432" s="6">
        <v>67</v>
      </c>
      <c r="J432" s="6">
        <v>211</v>
      </c>
      <c r="K432">
        <v>7.0236014234943328E-2</v>
      </c>
      <c r="L432">
        <v>0.70927199242136996</v>
      </c>
      <c r="M4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2" s="8">
        <f>_xlfn.PERCENTRANK.INC($H:$H, insurance[[#This Row],[charges]])</f>
        <v>0.83</v>
      </c>
      <c r="O432" s="6">
        <f>10 * _xlfn.FLOOR.MATH(202.3 - insurance[[#This Row],[age]] / 10)</f>
        <v>2000</v>
      </c>
    </row>
    <row r="433" spans="1:15" x14ac:dyDescent="0.25">
      <c r="A433" s="6">
        <v>432</v>
      </c>
      <c r="B433" s="6">
        <v>29</v>
      </c>
      <c r="C433" s="6" t="s">
        <v>10</v>
      </c>
      <c r="D433" s="6">
        <v>20.234999999999999</v>
      </c>
      <c r="E433" s="6">
        <v>2</v>
      </c>
      <c r="F433" s="6" t="s">
        <v>14</v>
      </c>
      <c r="G433" s="6" t="s">
        <v>16</v>
      </c>
      <c r="H433" s="7">
        <v>4906.4096499999996</v>
      </c>
      <c r="I433" s="6">
        <v>63</v>
      </c>
      <c r="J433" s="6">
        <v>114</v>
      </c>
      <c r="K433">
        <v>1.7780799892628939E-2</v>
      </c>
      <c r="L433">
        <v>0.85166575473345152</v>
      </c>
      <c r="M4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33" s="8">
        <f>_xlfn.PERCENTRANK.INC($H:$H, insurance[[#This Row],[charges]])</f>
        <v>0.26300000000000001</v>
      </c>
      <c r="O433" s="6">
        <f>10 * _xlfn.FLOOR.MATH(202.3 - insurance[[#This Row],[age]] / 10)</f>
        <v>1990</v>
      </c>
    </row>
    <row r="434" spans="1:15" x14ac:dyDescent="0.25">
      <c r="A434" s="6">
        <v>433</v>
      </c>
      <c r="B434" s="6">
        <v>42</v>
      </c>
      <c r="C434" s="6" t="s">
        <v>13</v>
      </c>
      <c r="D434" s="6">
        <v>26.9</v>
      </c>
      <c r="E434" s="6">
        <v>0</v>
      </c>
      <c r="F434" s="6" t="s">
        <v>14</v>
      </c>
      <c r="G434" s="6" t="s">
        <v>12</v>
      </c>
      <c r="H434" s="7">
        <v>5969.723</v>
      </c>
      <c r="I434" s="6">
        <v>68</v>
      </c>
      <c r="J434" s="6">
        <v>177</v>
      </c>
      <c r="K434">
        <v>0.45363022315019286</v>
      </c>
      <c r="L434">
        <v>0.38244231016488855</v>
      </c>
      <c r="M4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4" s="8">
        <f>_xlfn.PERCENTRANK.INC($H:$H, insurance[[#This Row],[charges]])</f>
        <v>0.316</v>
      </c>
      <c r="O434" s="6">
        <f>10 * _xlfn.FLOOR.MATH(202.3 - insurance[[#This Row],[age]] / 10)</f>
        <v>1980</v>
      </c>
    </row>
    <row r="435" spans="1:15" x14ac:dyDescent="0.25">
      <c r="A435" s="6">
        <v>434</v>
      </c>
      <c r="B435" s="6">
        <v>60</v>
      </c>
      <c r="C435" s="6" t="s">
        <v>10</v>
      </c>
      <c r="D435" s="6">
        <v>30.5</v>
      </c>
      <c r="E435" s="6">
        <v>0</v>
      </c>
      <c r="F435" s="6" t="s">
        <v>14</v>
      </c>
      <c r="G435" s="6" t="s">
        <v>12</v>
      </c>
      <c r="H435" s="7">
        <v>12638.195</v>
      </c>
      <c r="I435" s="6">
        <v>62</v>
      </c>
      <c r="J435" s="6">
        <v>167</v>
      </c>
      <c r="K435">
        <v>0.80729119144719619</v>
      </c>
      <c r="L435">
        <v>0.36649001825903077</v>
      </c>
      <c r="M4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5" s="8">
        <f>_xlfn.PERCENTRANK.INC($H:$H, insurance[[#This Row],[charges]])</f>
        <v>0.66</v>
      </c>
      <c r="O435" s="6">
        <f>10 * _xlfn.FLOOR.MATH(202.3 - insurance[[#This Row],[age]] / 10)</f>
        <v>1960</v>
      </c>
    </row>
    <row r="436" spans="1:15" x14ac:dyDescent="0.25">
      <c r="A436" s="6">
        <v>435</v>
      </c>
      <c r="B436" s="6">
        <v>31</v>
      </c>
      <c r="C436" s="6" t="s">
        <v>13</v>
      </c>
      <c r="D436" s="6">
        <v>28.594999999999999</v>
      </c>
      <c r="E436" s="6">
        <v>1</v>
      </c>
      <c r="F436" s="6" t="s">
        <v>14</v>
      </c>
      <c r="G436" s="6" t="s">
        <v>16</v>
      </c>
      <c r="H436" s="7">
        <v>4243.5900499999998</v>
      </c>
      <c r="I436" s="6">
        <v>71</v>
      </c>
      <c r="J436" s="6">
        <v>205</v>
      </c>
      <c r="K436">
        <v>0.74797950766420895</v>
      </c>
      <c r="L436">
        <v>0.6845428816436524</v>
      </c>
      <c r="M4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6" s="8">
        <f>_xlfn.PERCENTRANK.INC($H:$H, insurance[[#This Row],[charges]])</f>
        <v>0.21299999999999999</v>
      </c>
      <c r="O436" s="6">
        <f>10 * _xlfn.FLOOR.MATH(202.3 - insurance[[#This Row],[age]] / 10)</f>
        <v>1990</v>
      </c>
    </row>
    <row r="437" spans="1:15" x14ac:dyDescent="0.25">
      <c r="A437" s="6">
        <v>436</v>
      </c>
      <c r="B437" s="6">
        <v>60</v>
      </c>
      <c r="C437" s="6" t="s">
        <v>13</v>
      </c>
      <c r="D437" s="6">
        <v>33.11</v>
      </c>
      <c r="E437" s="6">
        <v>3</v>
      </c>
      <c r="F437" s="6" t="s">
        <v>14</v>
      </c>
      <c r="G437" s="6" t="s">
        <v>15</v>
      </c>
      <c r="H437" s="7">
        <v>13919.822899999999</v>
      </c>
      <c r="I437" s="6">
        <v>66</v>
      </c>
      <c r="J437" s="6">
        <v>205</v>
      </c>
      <c r="K437">
        <v>0.63837138593121034</v>
      </c>
      <c r="L437">
        <v>0.64484857751282332</v>
      </c>
      <c r="M4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7" s="8">
        <f>_xlfn.PERCENTRANK.INC($H:$H, insurance[[#This Row],[charges]])</f>
        <v>0.70599999999999996</v>
      </c>
      <c r="O437" s="6">
        <f>10 * _xlfn.FLOOR.MATH(202.3 - insurance[[#This Row],[age]] / 10)</f>
        <v>1960</v>
      </c>
    </row>
    <row r="438" spans="1:15" x14ac:dyDescent="0.25">
      <c r="A438" s="6">
        <v>437</v>
      </c>
      <c r="B438" s="6">
        <v>22</v>
      </c>
      <c r="C438" s="6" t="s">
        <v>13</v>
      </c>
      <c r="D438" s="6">
        <v>31.73</v>
      </c>
      <c r="E438" s="6">
        <v>0</v>
      </c>
      <c r="F438" s="6" t="s">
        <v>14</v>
      </c>
      <c r="G438" s="6" t="s">
        <v>17</v>
      </c>
      <c r="H438" s="7">
        <v>2254.7966999999999</v>
      </c>
      <c r="I438" s="6">
        <v>68</v>
      </c>
      <c r="J438" s="6">
        <v>209</v>
      </c>
      <c r="K438">
        <v>0.36050853336253602</v>
      </c>
      <c r="L438">
        <v>0.33308120087398274</v>
      </c>
      <c r="M4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38" s="8">
        <f>_xlfn.PERCENTRANK.INC($H:$H, insurance[[#This Row],[charges]])</f>
        <v>9.4E-2</v>
      </c>
      <c r="O438" s="6">
        <f>10 * _xlfn.FLOOR.MATH(202.3 - insurance[[#This Row],[age]] / 10)</f>
        <v>2000</v>
      </c>
    </row>
    <row r="439" spans="1:15" x14ac:dyDescent="0.25">
      <c r="A439" s="6">
        <v>438</v>
      </c>
      <c r="B439" s="6">
        <v>35</v>
      </c>
      <c r="C439" s="6" t="s">
        <v>13</v>
      </c>
      <c r="D439" s="6">
        <v>28.9</v>
      </c>
      <c r="E439" s="6">
        <v>3</v>
      </c>
      <c r="F439" s="6" t="s">
        <v>14</v>
      </c>
      <c r="G439" s="6" t="s">
        <v>12</v>
      </c>
      <c r="H439" s="7">
        <v>5926.8459999999995</v>
      </c>
      <c r="I439" s="6">
        <v>73</v>
      </c>
      <c r="J439" s="6">
        <v>219</v>
      </c>
      <c r="K439">
        <v>0.40048839729302022</v>
      </c>
      <c r="L439">
        <v>0.58033937242829214</v>
      </c>
      <c r="M4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39" s="8">
        <f>_xlfn.PERCENTRANK.INC($H:$H, insurance[[#This Row],[charges]])</f>
        <v>0.314</v>
      </c>
      <c r="O439" s="6">
        <f>10 * _xlfn.FLOOR.MATH(202.3 - insurance[[#This Row],[age]] / 10)</f>
        <v>1980</v>
      </c>
    </row>
    <row r="440" spans="1:15" x14ac:dyDescent="0.25">
      <c r="A440" s="6">
        <v>439</v>
      </c>
      <c r="B440" s="6">
        <v>52</v>
      </c>
      <c r="C440" s="6" t="s">
        <v>10</v>
      </c>
      <c r="D440" s="6">
        <v>46.75</v>
      </c>
      <c r="E440" s="6">
        <v>5</v>
      </c>
      <c r="F440" s="6" t="s">
        <v>14</v>
      </c>
      <c r="G440" s="6" t="s">
        <v>15</v>
      </c>
      <c r="H440" s="7">
        <v>12592.5345</v>
      </c>
      <c r="I440" s="6">
        <v>66</v>
      </c>
      <c r="J440" s="6">
        <v>290</v>
      </c>
      <c r="K440">
        <v>0.65356524551918971</v>
      </c>
      <c r="L440">
        <v>0.49917671154214849</v>
      </c>
      <c r="M4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0" s="8">
        <f>_xlfn.PERCENTRANK.INC($H:$H, insurance[[#This Row],[charges]])</f>
        <v>0.65600000000000003</v>
      </c>
      <c r="O440" s="6">
        <f>10 * _xlfn.FLOOR.MATH(202.3 - insurance[[#This Row],[age]] / 10)</f>
        <v>1970</v>
      </c>
    </row>
    <row r="441" spans="1:15" x14ac:dyDescent="0.25">
      <c r="A441" s="6">
        <v>440</v>
      </c>
      <c r="B441" s="6">
        <v>26</v>
      </c>
      <c r="C441" s="6" t="s">
        <v>13</v>
      </c>
      <c r="D441" s="6">
        <v>29.45</v>
      </c>
      <c r="E441" s="6">
        <v>0</v>
      </c>
      <c r="F441" s="6" t="s">
        <v>14</v>
      </c>
      <c r="G441" s="6" t="s">
        <v>17</v>
      </c>
      <c r="H441" s="7">
        <v>2897.3235</v>
      </c>
      <c r="I441" s="6">
        <v>71</v>
      </c>
      <c r="J441" s="6">
        <v>211</v>
      </c>
      <c r="K441">
        <v>0.12757254444415334</v>
      </c>
      <c r="L441">
        <v>0.75464811537165577</v>
      </c>
      <c r="M4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1" s="8">
        <f>_xlfn.PERCENTRANK.INC($H:$H, insurance[[#This Row],[charges]])</f>
        <v>0.13700000000000001</v>
      </c>
      <c r="O441" s="6">
        <f>10 * _xlfn.FLOOR.MATH(202.3 - insurance[[#This Row],[age]] / 10)</f>
        <v>1990</v>
      </c>
    </row>
    <row r="442" spans="1:15" x14ac:dyDescent="0.25">
      <c r="A442" s="6">
        <v>441</v>
      </c>
      <c r="B442" s="6">
        <v>31</v>
      </c>
      <c r="C442" s="6" t="s">
        <v>10</v>
      </c>
      <c r="D442" s="6">
        <v>32.68</v>
      </c>
      <c r="E442" s="6">
        <v>1</v>
      </c>
      <c r="F442" s="6" t="s">
        <v>14</v>
      </c>
      <c r="G442" s="6" t="s">
        <v>16</v>
      </c>
      <c r="H442" s="7">
        <v>4738.2682000000004</v>
      </c>
      <c r="I442" s="6">
        <v>67</v>
      </c>
      <c r="J442" s="6">
        <v>209</v>
      </c>
      <c r="K442">
        <v>1.0151720144856591E-2</v>
      </c>
      <c r="L442">
        <v>0.76013977628207752</v>
      </c>
      <c r="M4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2" s="8">
        <f>_xlfn.PERCENTRANK.INC($H:$H, insurance[[#This Row],[charges]])</f>
        <v>0.249</v>
      </c>
      <c r="O442" s="6">
        <f>10 * _xlfn.FLOOR.MATH(202.3 - insurance[[#This Row],[age]] / 10)</f>
        <v>1990</v>
      </c>
    </row>
    <row r="443" spans="1:15" x14ac:dyDescent="0.25">
      <c r="A443" s="6">
        <v>442</v>
      </c>
      <c r="B443" s="6">
        <v>33</v>
      </c>
      <c r="C443" s="6" t="s">
        <v>10</v>
      </c>
      <c r="D443" s="6">
        <v>33.5</v>
      </c>
      <c r="E443" s="6">
        <v>0</v>
      </c>
      <c r="F443" s="6" t="s">
        <v>11</v>
      </c>
      <c r="G443" s="6" t="s">
        <v>12</v>
      </c>
      <c r="H443" s="7">
        <v>37079.372000000003</v>
      </c>
      <c r="I443" s="6">
        <v>60</v>
      </c>
      <c r="J443" s="6">
        <v>172</v>
      </c>
      <c r="K443">
        <v>0.233916120246945</v>
      </c>
      <c r="L443">
        <v>0.93374390058859436</v>
      </c>
      <c r="M4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3" s="8">
        <f>_xlfn.PERCENTRANK.INC($H:$H, insurance[[#This Row],[charges]])</f>
        <v>0.91600000000000004</v>
      </c>
      <c r="O443" s="6">
        <f>10 * _xlfn.FLOOR.MATH(202.3 - insurance[[#This Row],[age]] / 10)</f>
        <v>1990</v>
      </c>
    </row>
    <row r="444" spans="1:15" x14ac:dyDescent="0.25">
      <c r="A444" s="6">
        <v>443</v>
      </c>
      <c r="B444" s="6">
        <v>18</v>
      </c>
      <c r="C444" s="6" t="s">
        <v>13</v>
      </c>
      <c r="D444" s="6">
        <v>43.01</v>
      </c>
      <c r="E444" s="6">
        <v>0</v>
      </c>
      <c r="F444" s="6" t="s">
        <v>14</v>
      </c>
      <c r="G444" s="6" t="s">
        <v>15</v>
      </c>
      <c r="H444" s="7">
        <v>1149.3959</v>
      </c>
      <c r="I444" s="6">
        <v>72</v>
      </c>
      <c r="J444" s="6">
        <v>317</v>
      </c>
      <c r="K444">
        <v>0.40442735860330398</v>
      </c>
      <c r="L444">
        <v>0.91481475108992993</v>
      </c>
      <c r="M4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4" s="8">
        <f>_xlfn.PERCENTRANK.INC($H:$H, insurance[[#This Row],[charges]])</f>
        <v>5.0000000000000001E-3</v>
      </c>
      <c r="O444" s="6">
        <f>10 * _xlfn.FLOOR.MATH(202.3 - insurance[[#This Row],[age]] / 10)</f>
        <v>2000</v>
      </c>
    </row>
    <row r="445" spans="1:15" x14ac:dyDescent="0.25">
      <c r="A445" s="6">
        <v>444</v>
      </c>
      <c r="B445" s="6">
        <v>59</v>
      </c>
      <c r="C445" s="6" t="s">
        <v>10</v>
      </c>
      <c r="D445" s="6">
        <v>36.520000000000003</v>
      </c>
      <c r="E445" s="6">
        <v>1</v>
      </c>
      <c r="F445" s="6" t="s">
        <v>14</v>
      </c>
      <c r="G445" s="6" t="s">
        <v>15</v>
      </c>
      <c r="H445" s="7">
        <v>28287.897659999999</v>
      </c>
      <c r="I445" s="6">
        <v>64</v>
      </c>
      <c r="J445" s="6">
        <v>213</v>
      </c>
      <c r="K445">
        <v>0.6839226468857017</v>
      </c>
      <c r="L445">
        <v>0.38380524347713463</v>
      </c>
      <c r="M4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5" s="8">
        <f>_xlfn.PERCENTRANK.INC($H:$H, insurance[[#This Row],[charges]])</f>
        <v>0.871</v>
      </c>
      <c r="O445" s="6">
        <f>10 * _xlfn.FLOOR.MATH(202.3 - insurance[[#This Row],[age]] / 10)</f>
        <v>1960</v>
      </c>
    </row>
    <row r="446" spans="1:15" x14ac:dyDescent="0.25">
      <c r="A446" s="6">
        <v>445</v>
      </c>
      <c r="B446" s="6">
        <v>56</v>
      </c>
      <c r="C446" s="6" t="s">
        <v>13</v>
      </c>
      <c r="D446" s="6">
        <v>26.695</v>
      </c>
      <c r="E446" s="6">
        <v>1</v>
      </c>
      <c r="F446" s="6" t="s">
        <v>11</v>
      </c>
      <c r="G446" s="6" t="s">
        <v>16</v>
      </c>
      <c r="H446" s="7">
        <v>26109.32905</v>
      </c>
      <c r="I446" s="6">
        <v>73</v>
      </c>
      <c r="J446" s="6">
        <v>202</v>
      </c>
      <c r="K446">
        <v>0.16570219591525487</v>
      </c>
      <c r="L446">
        <v>0.78178181069986052</v>
      </c>
      <c r="M4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6" s="8">
        <f>_xlfn.PERCENTRANK.INC($H:$H, insurance[[#This Row],[charges]])</f>
        <v>0.85699999999999998</v>
      </c>
      <c r="O446" s="6">
        <f>10 * _xlfn.FLOOR.MATH(202.3 - insurance[[#This Row],[age]] / 10)</f>
        <v>1960</v>
      </c>
    </row>
    <row r="447" spans="1:15" x14ac:dyDescent="0.25">
      <c r="A447" s="6">
        <v>446</v>
      </c>
      <c r="B447" s="6">
        <v>45</v>
      </c>
      <c r="C447" s="6" t="s">
        <v>10</v>
      </c>
      <c r="D447" s="6">
        <v>33.1</v>
      </c>
      <c r="E447" s="6">
        <v>0</v>
      </c>
      <c r="F447" s="6" t="s">
        <v>14</v>
      </c>
      <c r="G447" s="6" t="s">
        <v>12</v>
      </c>
      <c r="H447" s="7">
        <v>7345.0839999999998</v>
      </c>
      <c r="I447" s="6">
        <v>66</v>
      </c>
      <c r="J447" s="6">
        <v>205</v>
      </c>
      <c r="K447">
        <v>0.69060509870322662</v>
      </c>
      <c r="L447">
        <v>0.19322315659058428</v>
      </c>
      <c r="M4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47" s="8">
        <f>_xlfn.PERCENTRANK.INC($H:$H, insurance[[#This Row],[charges]])</f>
        <v>0.39700000000000002</v>
      </c>
      <c r="O447" s="6">
        <f>10 * _xlfn.FLOOR.MATH(202.3 - insurance[[#This Row],[age]] / 10)</f>
        <v>1970</v>
      </c>
    </row>
    <row r="448" spans="1:15" x14ac:dyDescent="0.25">
      <c r="A448" s="6">
        <v>447</v>
      </c>
      <c r="B448" s="6">
        <v>60</v>
      </c>
      <c r="C448" s="6" t="s">
        <v>13</v>
      </c>
      <c r="D448" s="6">
        <v>29.64</v>
      </c>
      <c r="E448" s="6">
        <v>0</v>
      </c>
      <c r="F448" s="6" t="s">
        <v>14</v>
      </c>
      <c r="G448" s="6" t="s">
        <v>17</v>
      </c>
      <c r="H448" s="7">
        <v>12730.999599999999</v>
      </c>
      <c r="I448" s="6">
        <v>68</v>
      </c>
      <c r="J448" s="6">
        <v>195</v>
      </c>
      <c r="K448">
        <v>0.93292985480880819</v>
      </c>
      <c r="L448">
        <v>0.15365541686939793</v>
      </c>
      <c r="M4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8" s="8">
        <f>_xlfn.PERCENTRANK.INC($H:$H, insurance[[#This Row],[charges]])</f>
        <v>0.66400000000000003</v>
      </c>
      <c r="O448" s="6">
        <f>10 * _xlfn.FLOOR.MATH(202.3 - insurance[[#This Row],[age]] / 10)</f>
        <v>1960</v>
      </c>
    </row>
    <row r="449" spans="1:15" x14ac:dyDescent="0.25">
      <c r="A449" s="6">
        <v>448</v>
      </c>
      <c r="B449" s="6">
        <v>56</v>
      </c>
      <c r="C449" s="6" t="s">
        <v>10</v>
      </c>
      <c r="D449" s="6">
        <v>25.65</v>
      </c>
      <c r="E449" s="6">
        <v>0</v>
      </c>
      <c r="F449" s="6" t="s">
        <v>14</v>
      </c>
      <c r="G449" s="6" t="s">
        <v>16</v>
      </c>
      <c r="H449" s="7">
        <v>11454.021500000001</v>
      </c>
      <c r="I449" s="6">
        <v>66</v>
      </c>
      <c r="J449" s="6">
        <v>159</v>
      </c>
      <c r="K449">
        <v>0.86918782110753834</v>
      </c>
      <c r="L449">
        <v>3.9332932810919791E-2</v>
      </c>
      <c r="M4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49" s="8">
        <f>_xlfn.PERCENTRANK.INC($H:$H, insurance[[#This Row],[charges]])</f>
        <v>0.60199999999999998</v>
      </c>
      <c r="O449" s="6">
        <f>10 * _xlfn.FLOOR.MATH(202.3 - insurance[[#This Row],[age]] / 10)</f>
        <v>1960</v>
      </c>
    </row>
    <row r="450" spans="1:15" x14ac:dyDescent="0.25">
      <c r="A450" s="6">
        <v>449</v>
      </c>
      <c r="B450" s="6">
        <v>40</v>
      </c>
      <c r="C450" s="6" t="s">
        <v>10</v>
      </c>
      <c r="D450" s="6">
        <v>29.6</v>
      </c>
      <c r="E450" s="6">
        <v>0</v>
      </c>
      <c r="F450" s="6" t="s">
        <v>14</v>
      </c>
      <c r="G450" s="6" t="s">
        <v>12</v>
      </c>
      <c r="H450" s="7">
        <v>5910.9440000000004</v>
      </c>
      <c r="I450" s="6">
        <v>61</v>
      </c>
      <c r="J450" s="6">
        <v>157</v>
      </c>
      <c r="K450">
        <v>0.77968143242396482</v>
      </c>
      <c r="L450">
        <v>0.45748792796278742</v>
      </c>
      <c r="M4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0" s="8">
        <f>_xlfn.PERCENTRANK.INC($H:$H, insurance[[#This Row],[charges]])</f>
        <v>0.312</v>
      </c>
      <c r="O450" s="6">
        <f>10 * _xlfn.FLOOR.MATH(202.3 - insurance[[#This Row],[age]] / 10)</f>
        <v>1980</v>
      </c>
    </row>
    <row r="451" spans="1:15" x14ac:dyDescent="0.25">
      <c r="A451" s="6">
        <v>450</v>
      </c>
      <c r="B451" s="6">
        <v>35</v>
      </c>
      <c r="C451" s="6" t="s">
        <v>13</v>
      </c>
      <c r="D451" s="6">
        <v>38.6</v>
      </c>
      <c r="E451" s="6">
        <v>1</v>
      </c>
      <c r="F451" s="6" t="s">
        <v>14</v>
      </c>
      <c r="G451" s="6" t="s">
        <v>12</v>
      </c>
      <c r="H451" s="7">
        <v>4762.3289999999997</v>
      </c>
      <c r="I451" s="6">
        <v>72</v>
      </c>
      <c r="J451" s="6">
        <v>285</v>
      </c>
      <c r="K451">
        <v>0.17506075053245795</v>
      </c>
      <c r="L451">
        <v>0.71119672884754681</v>
      </c>
      <c r="M4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1" s="8">
        <f>_xlfn.PERCENTRANK.INC($H:$H, insurance[[#This Row],[charges]])</f>
        <v>0.253</v>
      </c>
      <c r="O451" s="6">
        <f>10 * _xlfn.FLOOR.MATH(202.3 - insurance[[#This Row],[age]] / 10)</f>
        <v>1980</v>
      </c>
    </row>
    <row r="452" spans="1:15" x14ac:dyDescent="0.25">
      <c r="A452" s="6">
        <v>451</v>
      </c>
      <c r="B452" s="6">
        <v>39</v>
      </c>
      <c r="C452" s="6" t="s">
        <v>13</v>
      </c>
      <c r="D452" s="6">
        <v>29.6</v>
      </c>
      <c r="E452" s="6">
        <v>4</v>
      </c>
      <c r="F452" s="6" t="s">
        <v>14</v>
      </c>
      <c r="G452" s="6" t="s">
        <v>12</v>
      </c>
      <c r="H452" s="7">
        <v>7512.2669999999998</v>
      </c>
      <c r="I452" s="6">
        <v>67</v>
      </c>
      <c r="J452" s="6">
        <v>189</v>
      </c>
      <c r="K452">
        <v>0.26330425742236163</v>
      </c>
      <c r="L452">
        <v>0.97293154288685491</v>
      </c>
      <c r="M4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2" s="8">
        <f>_xlfn.PERCENTRANK.INC($H:$H, insurance[[#This Row],[charges]])</f>
        <v>0.40600000000000003</v>
      </c>
      <c r="O452" s="6">
        <f>10 * _xlfn.FLOOR.MATH(202.3 - insurance[[#This Row],[age]] / 10)</f>
        <v>1980</v>
      </c>
    </row>
    <row r="453" spans="1:15" x14ac:dyDescent="0.25">
      <c r="A453" s="6">
        <v>452</v>
      </c>
      <c r="B453" s="6">
        <v>30</v>
      </c>
      <c r="C453" s="6" t="s">
        <v>13</v>
      </c>
      <c r="D453" s="6">
        <v>24.13</v>
      </c>
      <c r="E453" s="6">
        <v>1</v>
      </c>
      <c r="F453" s="6" t="s">
        <v>14</v>
      </c>
      <c r="G453" s="6" t="s">
        <v>16</v>
      </c>
      <c r="H453" s="7">
        <v>4032.2406999999998</v>
      </c>
      <c r="I453" s="6">
        <v>65</v>
      </c>
      <c r="J453" s="6">
        <v>145</v>
      </c>
      <c r="K453">
        <v>0.70872342945482747</v>
      </c>
      <c r="L453">
        <v>0.25473791838378551</v>
      </c>
      <c r="M4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53" s="8">
        <f>_xlfn.PERCENTRANK.INC($H:$H, insurance[[#This Row],[charges]])</f>
        <v>0.20100000000000001</v>
      </c>
      <c r="O453" s="6">
        <f>10 * _xlfn.FLOOR.MATH(202.3 - insurance[[#This Row],[age]] / 10)</f>
        <v>1990</v>
      </c>
    </row>
    <row r="454" spans="1:15" x14ac:dyDescent="0.25">
      <c r="A454" s="6">
        <v>453</v>
      </c>
      <c r="B454" s="6">
        <v>24</v>
      </c>
      <c r="C454" s="6" t="s">
        <v>13</v>
      </c>
      <c r="D454" s="6">
        <v>23.4</v>
      </c>
      <c r="E454" s="6">
        <v>0</v>
      </c>
      <c r="F454" s="6" t="s">
        <v>14</v>
      </c>
      <c r="G454" s="6" t="s">
        <v>12</v>
      </c>
      <c r="H454" s="7">
        <v>1969.614</v>
      </c>
      <c r="I454" s="6">
        <v>66</v>
      </c>
      <c r="J454" s="6">
        <v>145</v>
      </c>
      <c r="K454">
        <v>3.2880731873624371E-2</v>
      </c>
      <c r="L454">
        <v>9.5274231906642318E-2</v>
      </c>
      <c r="M4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54" s="8">
        <f>_xlfn.PERCENTRANK.INC($H:$H, insurance[[#This Row],[charges]])</f>
        <v>6.3E-2</v>
      </c>
      <c r="O454" s="6">
        <f>10 * _xlfn.FLOOR.MATH(202.3 - insurance[[#This Row],[age]] / 10)</f>
        <v>1990</v>
      </c>
    </row>
    <row r="455" spans="1:15" x14ac:dyDescent="0.25">
      <c r="A455" s="6">
        <v>454</v>
      </c>
      <c r="B455" s="6">
        <v>20</v>
      </c>
      <c r="C455" s="6" t="s">
        <v>13</v>
      </c>
      <c r="D455" s="6">
        <v>29.734999999999999</v>
      </c>
      <c r="E455" s="6">
        <v>0</v>
      </c>
      <c r="F455" s="6" t="s">
        <v>14</v>
      </c>
      <c r="G455" s="6" t="s">
        <v>16</v>
      </c>
      <c r="H455" s="7">
        <v>1769.5316499999999</v>
      </c>
      <c r="I455" s="6">
        <v>69</v>
      </c>
      <c r="J455" s="6">
        <v>201</v>
      </c>
      <c r="K455">
        <v>0.81641805209983986</v>
      </c>
      <c r="L455">
        <v>0.69139324579918437</v>
      </c>
      <c r="M4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55" s="8">
        <f>_xlfn.PERCENTRANK.INC($H:$H, insurance[[#This Row],[charges]])</f>
        <v>0.05</v>
      </c>
      <c r="O455" s="6">
        <f>10 * _xlfn.FLOOR.MATH(202.3 - insurance[[#This Row],[age]] / 10)</f>
        <v>2000</v>
      </c>
    </row>
    <row r="456" spans="1:15" x14ac:dyDescent="0.25">
      <c r="A456" s="6">
        <v>455</v>
      </c>
      <c r="B456" s="6">
        <v>32</v>
      </c>
      <c r="C456" s="6" t="s">
        <v>13</v>
      </c>
      <c r="D456" s="6">
        <v>46.53</v>
      </c>
      <c r="E456" s="6">
        <v>2</v>
      </c>
      <c r="F456" s="6" t="s">
        <v>14</v>
      </c>
      <c r="G456" s="6" t="s">
        <v>15</v>
      </c>
      <c r="H456" s="7">
        <v>4686.3887000000004</v>
      </c>
      <c r="I456" s="6">
        <v>70</v>
      </c>
      <c r="J456" s="6">
        <v>324</v>
      </c>
      <c r="K456">
        <v>0.62067810987153937</v>
      </c>
      <c r="L456">
        <v>0.29614671007550636</v>
      </c>
      <c r="M4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6" s="8">
        <f>_xlfn.PERCENTRANK.INC($H:$H, insurance[[#This Row],[charges]])</f>
        <v>0.246</v>
      </c>
      <c r="O456" s="6">
        <f>10 * _xlfn.FLOOR.MATH(202.3 - insurance[[#This Row],[age]] / 10)</f>
        <v>1990</v>
      </c>
    </row>
    <row r="457" spans="1:15" x14ac:dyDescent="0.25">
      <c r="A457" s="6">
        <v>456</v>
      </c>
      <c r="B457" s="6">
        <v>59</v>
      </c>
      <c r="C457" s="6" t="s">
        <v>13</v>
      </c>
      <c r="D457" s="6">
        <v>37.4</v>
      </c>
      <c r="E457" s="6">
        <v>0</v>
      </c>
      <c r="F457" s="6" t="s">
        <v>14</v>
      </c>
      <c r="G457" s="6" t="s">
        <v>12</v>
      </c>
      <c r="H457" s="7">
        <v>21797.000400000001</v>
      </c>
      <c r="I457" s="6">
        <v>70</v>
      </c>
      <c r="J457" s="6">
        <v>261</v>
      </c>
      <c r="K457">
        <v>0.45329065502308807</v>
      </c>
      <c r="L457">
        <v>0.15552457615524742</v>
      </c>
      <c r="M4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7" s="8">
        <f>_xlfn.PERCENTRANK.INC($H:$H, insurance[[#This Row],[charges]])</f>
        <v>0.81799999999999995</v>
      </c>
      <c r="O457" s="6">
        <f>10 * _xlfn.FLOOR.MATH(202.3 - insurance[[#This Row],[age]] / 10)</f>
        <v>1960</v>
      </c>
    </row>
    <row r="458" spans="1:15" x14ac:dyDescent="0.25">
      <c r="A458" s="6">
        <v>457</v>
      </c>
      <c r="B458" s="6">
        <v>55</v>
      </c>
      <c r="C458" s="6" t="s">
        <v>10</v>
      </c>
      <c r="D458" s="6">
        <v>30.14</v>
      </c>
      <c r="E458" s="6">
        <v>2</v>
      </c>
      <c r="F458" s="6" t="s">
        <v>14</v>
      </c>
      <c r="G458" s="6" t="s">
        <v>15</v>
      </c>
      <c r="H458" s="7">
        <v>11881.9696</v>
      </c>
      <c r="I458" s="6">
        <v>60</v>
      </c>
      <c r="J458" s="6">
        <v>154</v>
      </c>
      <c r="K458">
        <v>0.50316831772363202</v>
      </c>
      <c r="L458">
        <v>0.37764522776829323</v>
      </c>
      <c r="M4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8" s="8">
        <f>_xlfn.PERCENTRANK.INC($H:$H, insurance[[#This Row],[charges]])</f>
        <v>0.626</v>
      </c>
      <c r="O458" s="6">
        <f>10 * _xlfn.FLOOR.MATH(202.3 - insurance[[#This Row],[age]] / 10)</f>
        <v>1960</v>
      </c>
    </row>
    <row r="459" spans="1:15" x14ac:dyDescent="0.25">
      <c r="A459" s="6">
        <v>458</v>
      </c>
      <c r="B459" s="6">
        <v>57</v>
      </c>
      <c r="C459" s="6" t="s">
        <v>10</v>
      </c>
      <c r="D459" s="6">
        <v>30.495000000000001</v>
      </c>
      <c r="E459" s="6">
        <v>0</v>
      </c>
      <c r="F459" s="6" t="s">
        <v>14</v>
      </c>
      <c r="G459" s="6" t="s">
        <v>16</v>
      </c>
      <c r="H459" s="7">
        <v>11840.77505</v>
      </c>
      <c r="I459" s="6">
        <v>67</v>
      </c>
      <c r="J459" s="6">
        <v>195</v>
      </c>
      <c r="K459">
        <v>2.6025863376458111E-2</v>
      </c>
      <c r="L459">
        <v>0.49913635686931029</v>
      </c>
      <c r="M4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59" s="8">
        <f>_xlfn.PERCENTRANK.INC($H:$H, insurance[[#This Row],[charges]])</f>
        <v>0.621</v>
      </c>
      <c r="O459" s="6">
        <f>10 * _xlfn.FLOOR.MATH(202.3 - insurance[[#This Row],[age]] / 10)</f>
        <v>1960</v>
      </c>
    </row>
    <row r="460" spans="1:15" x14ac:dyDescent="0.25">
      <c r="A460" s="6">
        <v>459</v>
      </c>
      <c r="B460" s="6">
        <v>56</v>
      </c>
      <c r="C460" s="6" t="s">
        <v>13</v>
      </c>
      <c r="D460" s="6">
        <v>39.6</v>
      </c>
      <c r="E460" s="6">
        <v>0</v>
      </c>
      <c r="F460" s="6" t="s">
        <v>14</v>
      </c>
      <c r="G460" s="6" t="s">
        <v>12</v>
      </c>
      <c r="H460" s="7">
        <v>10601.412</v>
      </c>
      <c r="I460" s="6">
        <v>70</v>
      </c>
      <c r="J460" s="6">
        <v>276</v>
      </c>
      <c r="K460">
        <v>0.48247205022837597</v>
      </c>
      <c r="L460">
        <v>0.76543158747508733</v>
      </c>
      <c r="M4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0" s="8">
        <f>_xlfn.PERCENTRANK.INC($H:$H, insurance[[#This Row],[charges]])</f>
        <v>0.55900000000000005</v>
      </c>
      <c r="O460" s="6">
        <f>10 * _xlfn.FLOOR.MATH(202.3 - insurance[[#This Row],[age]] / 10)</f>
        <v>1960</v>
      </c>
    </row>
    <row r="461" spans="1:15" x14ac:dyDescent="0.25">
      <c r="A461" s="6">
        <v>460</v>
      </c>
      <c r="B461" s="6">
        <v>40</v>
      </c>
      <c r="C461" s="6" t="s">
        <v>10</v>
      </c>
      <c r="D461" s="6">
        <v>33</v>
      </c>
      <c r="E461" s="6">
        <v>3</v>
      </c>
      <c r="F461" s="6" t="s">
        <v>14</v>
      </c>
      <c r="G461" s="6" t="s">
        <v>15</v>
      </c>
      <c r="H461" s="7">
        <v>7682.67</v>
      </c>
      <c r="I461" s="6">
        <v>66</v>
      </c>
      <c r="J461" s="6">
        <v>204</v>
      </c>
      <c r="K461">
        <v>0.30318699744678429</v>
      </c>
      <c r="L461">
        <v>0.50782546750634228</v>
      </c>
      <c r="M4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1" s="8">
        <f>_xlfn.PERCENTRANK.INC($H:$H, insurance[[#This Row],[charges]])</f>
        <v>0.41499999999999998</v>
      </c>
      <c r="O461" s="6">
        <f>10 * _xlfn.FLOOR.MATH(202.3 - insurance[[#This Row],[age]] / 10)</f>
        <v>1980</v>
      </c>
    </row>
    <row r="462" spans="1:15" x14ac:dyDescent="0.25">
      <c r="A462" s="6">
        <v>461</v>
      </c>
      <c r="B462" s="6">
        <v>49</v>
      </c>
      <c r="C462" s="6" t="s">
        <v>10</v>
      </c>
      <c r="D462" s="6">
        <v>36.630000000000003</v>
      </c>
      <c r="E462" s="6">
        <v>3</v>
      </c>
      <c r="F462" s="6" t="s">
        <v>14</v>
      </c>
      <c r="G462" s="6" t="s">
        <v>15</v>
      </c>
      <c r="H462" s="7">
        <v>10381.4787</v>
      </c>
      <c r="I462" s="6">
        <v>65</v>
      </c>
      <c r="J462" s="6">
        <v>220</v>
      </c>
      <c r="K462">
        <v>0.24952331243526346</v>
      </c>
      <c r="L462">
        <v>0.12896442652166096</v>
      </c>
      <c r="M4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2" s="8">
        <f>_xlfn.PERCENTRANK.INC($H:$H, insurance[[#This Row],[charges]])</f>
        <v>0.54800000000000004</v>
      </c>
      <c r="O462" s="6">
        <f>10 * _xlfn.FLOOR.MATH(202.3 - insurance[[#This Row],[age]] / 10)</f>
        <v>1970</v>
      </c>
    </row>
    <row r="463" spans="1:15" x14ac:dyDescent="0.25">
      <c r="A463" s="6">
        <v>462</v>
      </c>
      <c r="B463" s="6">
        <v>42</v>
      </c>
      <c r="C463" s="6" t="s">
        <v>13</v>
      </c>
      <c r="D463" s="6">
        <v>30</v>
      </c>
      <c r="E463" s="6">
        <v>0</v>
      </c>
      <c r="F463" s="6" t="s">
        <v>11</v>
      </c>
      <c r="G463" s="6" t="s">
        <v>12</v>
      </c>
      <c r="H463" s="7">
        <v>22144.031999999999</v>
      </c>
      <c r="I463" s="6">
        <v>75</v>
      </c>
      <c r="J463" s="6">
        <v>240</v>
      </c>
      <c r="K463">
        <v>0.6687762745045015</v>
      </c>
      <c r="L463">
        <v>0.85557527833412184</v>
      </c>
      <c r="M4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3" s="8">
        <f>_xlfn.PERCENTRANK.INC($H:$H, insurance[[#This Row],[charges]])</f>
        <v>0.82099999999999995</v>
      </c>
      <c r="O463" s="6">
        <f>10 * _xlfn.FLOOR.MATH(202.3 - insurance[[#This Row],[age]] / 10)</f>
        <v>1980</v>
      </c>
    </row>
    <row r="464" spans="1:15" x14ac:dyDescent="0.25">
      <c r="A464" s="6">
        <v>463</v>
      </c>
      <c r="B464" s="6">
        <v>62</v>
      </c>
      <c r="C464" s="6" t="s">
        <v>10</v>
      </c>
      <c r="D464" s="6">
        <v>38.094999999999999</v>
      </c>
      <c r="E464" s="6">
        <v>2</v>
      </c>
      <c r="F464" s="6" t="s">
        <v>14</v>
      </c>
      <c r="G464" s="6" t="s">
        <v>17</v>
      </c>
      <c r="H464" s="7">
        <v>15230.324049999999</v>
      </c>
      <c r="I464" s="6">
        <v>66</v>
      </c>
      <c r="J464" s="6">
        <v>236</v>
      </c>
      <c r="K464">
        <v>0.9667188306184108</v>
      </c>
      <c r="L464">
        <v>0.30086158742236979</v>
      </c>
      <c r="M4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4" s="8">
        <f>_xlfn.PERCENTRANK.INC($H:$H, insurance[[#This Row],[charges]])</f>
        <v>0.73499999999999999</v>
      </c>
      <c r="O464" s="6">
        <f>10 * _xlfn.FLOOR.MATH(202.3 - insurance[[#This Row],[age]] / 10)</f>
        <v>1960</v>
      </c>
    </row>
    <row r="465" spans="1:15" x14ac:dyDescent="0.25">
      <c r="A465" s="6">
        <v>464</v>
      </c>
      <c r="B465" s="6">
        <v>56</v>
      </c>
      <c r="C465" s="6" t="s">
        <v>13</v>
      </c>
      <c r="D465" s="6">
        <v>25.934999999999999</v>
      </c>
      <c r="E465" s="6">
        <v>0</v>
      </c>
      <c r="F465" s="6" t="s">
        <v>14</v>
      </c>
      <c r="G465" s="6" t="s">
        <v>17</v>
      </c>
      <c r="H465" s="7">
        <v>11165.417649999999</v>
      </c>
      <c r="I465" s="6">
        <v>67</v>
      </c>
      <c r="J465" s="6">
        <v>166</v>
      </c>
      <c r="K465">
        <v>9.5513109627884396E-2</v>
      </c>
      <c r="L465">
        <v>0.88315809838620862</v>
      </c>
      <c r="M4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5" s="8">
        <f>_xlfn.PERCENTRANK.INC($H:$H, insurance[[#This Row],[charges]])</f>
        <v>0.58499999999999996</v>
      </c>
      <c r="O465" s="6">
        <f>10 * _xlfn.FLOOR.MATH(202.3 - insurance[[#This Row],[age]] / 10)</f>
        <v>1960</v>
      </c>
    </row>
    <row r="466" spans="1:15" x14ac:dyDescent="0.25">
      <c r="A466" s="6">
        <v>465</v>
      </c>
      <c r="B466" s="6">
        <v>19</v>
      </c>
      <c r="C466" s="6" t="s">
        <v>13</v>
      </c>
      <c r="D466" s="6">
        <v>25.175000000000001</v>
      </c>
      <c r="E466" s="6">
        <v>0</v>
      </c>
      <c r="F466" s="6" t="s">
        <v>14</v>
      </c>
      <c r="G466" s="6" t="s">
        <v>16</v>
      </c>
      <c r="H466" s="7">
        <v>1632.0362500000001</v>
      </c>
      <c r="I466" s="6">
        <v>77</v>
      </c>
      <c r="J466" s="6">
        <v>212</v>
      </c>
      <c r="K466">
        <v>8.7834856513810747E-2</v>
      </c>
      <c r="L466">
        <v>0.41986816815094469</v>
      </c>
      <c r="M4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6" s="8">
        <f>_xlfn.PERCENTRANK.INC($H:$H, insurance[[#This Row],[charges]])</f>
        <v>2.5999999999999999E-2</v>
      </c>
      <c r="O466" s="6">
        <f>10 * _xlfn.FLOOR.MATH(202.3 - insurance[[#This Row],[age]] / 10)</f>
        <v>2000</v>
      </c>
    </row>
    <row r="467" spans="1:15" x14ac:dyDescent="0.25">
      <c r="A467" s="6">
        <v>466</v>
      </c>
      <c r="B467" s="6">
        <v>30</v>
      </c>
      <c r="C467" s="6" t="s">
        <v>10</v>
      </c>
      <c r="D467" s="6">
        <v>28.38</v>
      </c>
      <c r="E467" s="6">
        <v>1</v>
      </c>
      <c r="F467" s="6" t="s">
        <v>11</v>
      </c>
      <c r="G467" s="6" t="s">
        <v>15</v>
      </c>
      <c r="H467" s="7">
        <v>19521.968199999999</v>
      </c>
      <c r="I467" s="6">
        <v>63</v>
      </c>
      <c r="J467" s="6">
        <v>160</v>
      </c>
      <c r="K467">
        <v>0.25069510156786773</v>
      </c>
      <c r="L467">
        <v>0.56099671151535435</v>
      </c>
      <c r="M4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7" s="8">
        <f>_xlfn.PERCENTRANK.INC($H:$H, insurance[[#This Row],[charges]])</f>
        <v>0.78900000000000003</v>
      </c>
      <c r="O467" s="6">
        <f>10 * _xlfn.FLOOR.MATH(202.3 - insurance[[#This Row],[age]] / 10)</f>
        <v>1990</v>
      </c>
    </row>
    <row r="468" spans="1:15" x14ac:dyDescent="0.25">
      <c r="A468" s="6">
        <v>467</v>
      </c>
      <c r="B468" s="6">
        <v>60</v>
      </c>
      <c r="C468" s="6" t="s">
        <v>10</v>
      </c>
      <c r="D468" s="6">
        <v>28.7</v>
      </c>
      <c r="E468" s="6">
        <v>1</v>
      </c>
      <c r="F468" s="6" t="s">
        <v>14</v>
      </c>
      <c r="G468" s="6" t="s">
        <v>12</v>
      </c>
      <c r="H468" s="7">
        <v>13224.692999999999</v>
      </c>
      <c r="I468" s="6">
        <v>64</v>
      </c>
      <c r="J468" s="6">
        <v>167</v>
      </c>
      <c r="K468">
        <v>0.4975589660450625</v>
      </c>
      <c r="L468">
        <v>0.28235524579992294</v>
      </c>
      <c r="M4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68" s="8">
        <f>_xlfn.PERCENTRANK.INC($H:$H, insurance[[#This Row],[charges]])</f>
        <v>0.68500000000000005</v>
      </c>
      <c r="O468" s="6">
        <f>10 * _xlfn.FLOOR.MATH(202.3 - insurance[[#This Row],[age]] / 10)</f>
        <v>1960</v>
      </c>
    </row>
    <row r="469" spans="1:15" x14ac:dyDescent="0.25">
      <c r="A469" s="6">
        <v>468</v>
      </c>
      <c r="B469" s="6">
        <v>56</v>
      </c>
      <c r="C469" s="6" t="s">
        <v>10</v>
      </c>
      <c r="D469" s="6">
        <v>33.82</v>
      </c>
      <c r="E469" s="6">
        <v>2</v>
      </c>
      <c r="F469" s="6" t="s">
        <v>14</v>
      </c>
      <c r="G469" s="6" t="s">
        <v>16</v>
      </c>
      <c r="H469" s="7">
        <v>12643.3778</v>
      </c>
      <c r="I469" s="6">
        <v>66</v>
      </c>
      <c r="J469" s="6">
        <v>210</v>
      </c>
      <c r="K469">
        <v>0.17215692865297055</v>
      </c>
      <c r="L469">
        <v>0.91508946470687602</v>
      </c>
      <c r="M4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69" s="8">
        <f>_xlfn.PERCENTRANK.INC($H:$H, insurance[[#This Row],[charges]])</f>
        <v>0.66100000000000003</v>
      </c>
      <c r="O469" s="6">
        <f>10 * _xlfn.FLOOR.MATH(202.3 - insurance[[#This Row],[age]] / 10)</f>
        <v>1960</v>
      </c>
    </row>
    <row r="470" spans="1:15" x14ac:dyDescent="0.25">
      <c r="A470" s="6">
        <v>469</v>
      </c>
      <c r="B470" s="6">
        <v>28</v>
      </c>
      <c r="C470" s="6" t="s">
        <v>10</v>
      </c>
      <c r="D470" s="6">
        <v>24.32</v>
      </c>
      <c r="E470" s="6">
        <v>1</v>
      </c>
      <c r="F470" s="6" t="s">
        <v>14</v>
      </c>
      <c r="G470" s="6" t="s">
        <v>17</v>
      </c>
      <c r="H470" s="7">
        <v>23288.928400000001</v>
      </c>
      <c r="I470" s="6">
        <v>65</v>
      </c>
      <c r="J470" s="6">
        <v>146</v>
      </c>
      <c r="K470">
        <v>0.11905218573242993</v>
      </c>
      <c r="L470">
        <v>0.95761861463897802</v>
      </c>
      <c r="M4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70" s="8">
        <f>_xlfn.PERCENTRANK.INC($H:$H, insurance[[#This Row],[charges]])</f>
        <v>0.83199999999999996</v>
      </c>
      <c r="O470" s="6">
        <f>10 * _xlfn.FLOOR.MATH(202.3 - insurance[[#This Row],[age]] / 10)</f>
        <v>1990</v>
      </c>
    </row>
    <row r="471" spans="1:15" x14ac:dyDescent="0.25">
      <c r="A471" s="6">
        <v>470</v>
      </c>
      <c r="B471" s="6">
        <v>18</v>
      </c>
      <c r="C471" s="6" t="s">
        <v>10</v>
      </c>
      <c r="D471" s="6">
        <v>24.09</v>
      </c>
      <c r="E471" s="6">
        <v>1</v>
      </c>
      <c r="F471" s="6" t="s">
        <v>14</v>
      </c>
      <c r="G471" s="6" t="s">
        <v>15</v>
      </c>
      <c r="H471" s="7">
        <v>2201.0971</v>
      </c>
      <c r="I471" s="6">
        <v>62</v>
      </c>
      <c r="J471" s="6">
        <v>132</v>
      </c>
      <c r="K471">
        <v>0.69761457792372195</v>
      </c>
      <c r="L471">
        <v>0.16315752927360941</v>
      </c>
      <c r="M4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71" s="8">
        <f>_xlfn.PERCENTRANK.INC($H:$H, insurance[[#This Row],[charges]])</f>
        <v>8.5999999999999993E-2</v>
      </c>
      <c r="O471" s="6">
        <f>10 * _xlfn.FLOOR.MATH(202.3 - insurance[[#This Row],[age]] / 10)</f>
        <v>2000</v>
      </c>
    </row>
    <row r="472" spans="1:15" x14ac:dyDescent="0.25">
      <c r="A472" s="6">
        <v>471</v>
      </c>
      <c r="B472" s="6">
        <v>27</v>
      </c>
      <c r="C472" s="6" t="s">
        <v>13</v>
      </c>
      <c r="D472" s="6">
        <v>32.67</v>
      </c>
      <c r="E472" s="6">
        <v>0</v>
      </c>
      <c r="F472" s="6" t="s">
        <v>14</v>
      </c>
      <c r="G472" s="6" t="s">
        <v>15</v>
      </c>
      <c r="H472" s="7">
        <v>2497.0383000000002</v>
      </c>
      <c r="I472" s="6">
        <v>69</v>
      </c>
      <c r="J472" s="6">
        <v>221</v>
      </c>
      <c r="K472">
        <v>0.52261341014998663</v>
      </c>
      <c r="L472">
        <v>0.71734035933266416</v>
      </c>
      <c r="M4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2" s="8">
        <f>_xlfn.PERCENTRANK.INC($H:$H, insurance[[#This Row],[charges]])</f>
        <v>0.111</v>
      </c>
      <c r="O472" s="6">
        <f>10 * _xlfn.FLOOR.MATH(202.3 - insurance[[#This Row],[age]] / 10)</f>
        <v>1990</v>
      </c>
    </row>
    <row r="473" spans="1:15" x14ac:dyDescent="0.25">
      <c r="A473" s="6">
        <v>472</v>
      </c>
      <c r="B473" s="6">
        <v>18</v>
      </c>
      <c r="C473" s="6" t="s">
        <v>10</v>
      </c>
      <c r="D473" s="6">
        <v>30.114999999999998</v>
      </c>
      <c r="E473" s="6">
        <v>0</v>
      </c>
      <c r="F473" s="6" t="s">
        <v>14</v>
      </c>
      <c r="G473" s="6" t="s">
        <v>17</v>
      </c>
      <c r="H473" s="7">
        <v>2203.4718499999999</v>
      </c>
      <c r="I473" s="6">
        <v>59</v>
      </c>
      <c r="J473" s="6">
        <v>149</v>
      </c>
      <c r="K473">
        <v>0.29685814273397354</v>
      </c>
      <c r="L473">
        <v>0.27381607809747388</v>
      </c>
      <c r="M4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3" s="8">
        <f>_xlfn.PERCENTRANK.INC($H:$H, insurance[[#This Row],[charges]])</f>
        <v>8.6999999999999994E-2</v>
      </c>
      <c r="O473" s="6">
        <f>10 * _xlfn.FLOOR.MATH(202.3 - insurance[[#This Row],[age]] / 10)</f>
        <v>2000</v>
      </c>
    </row>
    <row r="474" spans="1:15" x14ac:dyDescent="0.25">
      <c r="A474" s="6">
        <v>473</v>
      </c>
      <c r="B474" s="6">
        <v>19</v>
      </c>
      <c r="C474" s="6" t="s">
        <v>10</v>
      </c>
      <c r="D474" s="6">
        <v>29.8</v>
      </c>
      <c r="E474" s="6">
        <v>0</v>
      </c>
      <c r="F474" s="6" t="s">
        <v>14</v>
      </c>
      <c r="G474" s="6" t="s">
        <v>12</v>
      </c>
      <c r="H474" s="7">
        <v>1744.4649999999999</v>
      </c>
      <c r="I474" s="6">
        <v>64</v>
      </c>
      <c r="J474" s="6">
        <v>174</v>
      </c>
      <c r="K474">
        <v>0.50730875297789868</v>
      </c>
      <c r="L474">
        <v>0.73865077166755255</v>
      </c>
      <c r="M4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4" s="8">
        <f>_xlfn.PERCENTRANK.INC($H:$H, insurance[[#This Row],[charges]])</f>
        <v>4.8000000000000001E-2</v>
      </c>
      <c r="O474" s="6">
        <f>10 * _xlfn.FLOOR.MATH(202.3 - insurance[[#This Row],[age]] / 10)</f>
        <v>2000</v>
      </c>
    </row>
    <row r="475" spans="1:15" x14ac:dyDescent="0.25">
      <c r="A475" s="6">
        <v>474</v>
      </c>
      <c r="B475" s="6">
        <v>47</v>
      </c>
      <c r="C475" s="6" t="s">
        <v>10</v>
      </c>
      <c r="D475" s="6">
        <v>33.344999999999999</v>
      </c>
      <c r="E475" s="6">
        <v>0</v>
      </c>
      <c r="F475" s="6" t="s">
        <v>14</v>
      </c>
      <c r="G475" s="6" t="s">
        <v>17</v>
      </c>
      <c r="H475" s="7">
        <v>20878.78443</v>
      </c>
      <c r="I475" s="6">
        <v>64</v>
      </c>
      <c r="J475" s="6">
        <v>194</v>
      </c>
      <c r="K475">
        <v>0.59418590347943168</v>
      </c>
      <c r="L475">
        <v>0.55937980281160204</v>
      </c>
      <c r="M4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5" s="8">
        <f>_xlfn.PERCENTRANK.INC($H:$H, insurance[[#This Row],[charges]])</f>
        <v>0.80700000000000005</v>
      </c>
      <c r="O475" s="6">
        <f>10 * _xlfn.FLOOR.MATH(202.3 - insurance[[#This Row],[age]] / 10)</f>
        <v>1970</v>
      </c>
    </row>
    <row r="476" spans="1:15" x14ac:dyDescent="0.25">
      <c r="A476" s="6">
        <v>475</v>
      </c>
      <c r="B476" s="6">
        <v>54</v>
      </c>
      <c r="C476" s="6" t="s">
        <v>13</v>
      </c>
      <c r="D476" s="6">
        <v>25.1</v>
      </c>
      <c r="E476" s="6">
        <v>3</v>
      </c>
      <c r="F476" s="6" t="s">
        <v>11</v>
      </c>
      <c r="G476" s="6" t="s">
        <v>12</v>
      </c>
      <c r="H476" s="7">
        <v>25382.296999999999</v>
      </c>
      <c r="I476" s="6">
        <v>71</v>
      </c>
      <c r="J476" s="6">
        <v>180</v>
      </c>
      <c r="K476">
        <v>0.79002193863970316</v>
      </c>
      <c r="L476">
        <v>0.72071216940912985</v>
      </c>
      <c r="M4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6" s="8">
        <f>_xlfn.PERCENTRANK.INC($H:$H, insurance[[#This Row],[charges]])</f>
        <v>0.85199999999999998</v>
      </c>
      <c r="O476" s="6">
        <f>10 * _xlfn.FLOOR.MATH(202.3 - insurance[[#This Row],[age]] / 10)</f>
        <v>1960</v>
      </c>
    </row>
    <row r="477" spans="1:15" x14ac:dyDescent="0.25">
      <c r="A477" s="6">
        <v>476</v>
      </c>
      <c r="B477" s="6">
        <v>61</v>
      </c>
      <c r="C477" s="6" t="s">
        <v>13</v>
      </c>
      <c r="D477" s="6">
        <v>28.31</v>
      </c>
      <c r="E477" s="6">
        <v>1</v>
      </c>
      <c r="F477" s="6" t="s">
        <v>11</v>
      </c>
      <c r="G477" s="6" t="s">
        <v>16</v>
      </c>
      <c r="H477" s="7">
        <v>28868.6639</v>
      </c>
      <c r="I477" s="6">
        <v>75</v>
      </c>
      <c r="J477" s="6">
        <v>227</v>
      </c>
      <c r="K477">
        <v>0.66092842615252756</v>
      </c>
      <c r="L477">
        <v>0.38723670429887097</v>
      </c>
      <c r="M4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7" s="8">
        <f>_xlfn.PERCENTRANK.INC($H:$H, insurance[[#This Row],[charges]])</f>
        <v>0.874</v>
      </c>
      <c r="O477" s="6">
        <f>10 * _xlfn.FLOOR.MATH(202.3 - insurance[[#This Row],[age]] / 10)</f>
        <v>1960</v>
      </c>
    </row>
    <row r="478" spans="1:15" x14ac:dyDescent="0.25">
      <c r="A478" s="6">
        <v>477</v>
      </c>
      <c r="B478" s="6">
        <v>24</v>
      </c>
      <c r="C478" s="6" t="s">
        <v>13</v>
      </c>
      <c r="D478" s="6">
        <v>28.5</v>
      </c>
      <c r="E478" s="6">
        <v>0</v>
      </c>
      <c r="F478" s="6" t="s">
        <v>11</v>
      </c>
      <c r="G478" s="6" t="s">
        <v>17</v>
      </c>
      <c r="H478" s="7">
        <v>35147.528480000001</v>
      </c>
      <c r="I478" s="6">
        <v>67</v>
      </c>
      <c r="J478" s="6">
        <v>182</v>
      </c>
      <c r="K478">
        <v>0.66707536329844752</v>
      </c>
      <c r="L478">
        <v>0.92589659007540748</v>
      </c>
      <c r="M4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78" s="8">
        <f>_xlfn.PERCENTRANK.INC($H:$H, insurance[[#This Row],[charges]])</f>
        <v>0.90200000000000002</v>
      </c>
      <c r="O478" s="6">
        <f>10 * _xlfn.FLOOR.MATH(202.3 - insurance[[#This Row],[age]] / 10)</f>
        <v>1990</v>
      </c>
    </row>
    <row r="479" spans="1:15" x14ac:dyDescent="0.25">
      <c r="A479" s="6">
        <v>478</v>
      </c>
      <c r="B479" s="6">
        <v>25</v>
      </c>
      <c r="C479" s="6" t="s">
        <v>13</v>
      </c>
      <c r="D479" s="6">
        <v>35.625</v>
      </c>
      <c r="E479" s="6">
        <v>0</v>
      </c>
      <c r="F479" s="6" t="s">
        <v>14</v>
      </c>
      <c r="G479" s="6" t="s">
        <v>16</v>
      </c>
      <c r="H479" s="7">
        <v>2534.3937500000002</v>
      </c>
      <c r="I479" s="6">
        <v>70</v>
      </c>
      <c r="J479" s="6">
        <v>248</v>
      </c>
      <c r="K479">
        <v>0.23610035573882068</v>
      </c>
      <c r="L479">
        <v>0.50748524652211235</v>
      </c>
      <c r="M4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79" s="8">
        <f>_xlfn.PERCENTRANK.INC($H:$H, insurance[[#This Row],[charges]])</f>
        <v>0.114</v>
      </c>
      <c r="O479" s="6">
        <f>10 * _xlfn.FLOOR.MATH(202.3 - insurance[[#This Row],[age]] / 10)</f>
        <v>1990</v>
      </c>
    </row>
    <row r="480" spans="1:15" x14ac:dyDescent="0.25">
      <c r="A480" s="6">
        <v>479</v>
      </c>
      <c r="B480" s="6">
        <v>21</v>
      </c>
      <c r="C480" s="6" t="s">
        <v>13</v>
      </c>
      <c r="D480" s="6">
        <v>36.85</v>
      </c>
      <c r="E480" s="6">
        <v>0</v>
      </c>
      <c r="F480" s="6" t="s">
        <v>14</v>
      </c>
      <c r="G480" s="6" t="s">
        <v>15</v>
      </c>
      <c r="H480" s="7">
        <v>1534.3045</v>
      </c>
      <c r="I480" s="6">
        <v>69</v>
      </c>
      <c r="J480" s="6">
        <v>250</v>
      </c>
      <c r="K480">
        <v>0.22908061706883862</v>
      </c>
      <c r="L480">
        <v>0.96102790858644427</v>
      </c>
      <c r="M4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0" s="8">
        <f>_xlfn.PERCENTRANK.INC($H:$H, insurance[[#This Row],[charges]])</f>
        <v>1.7000000000000001E-2</v>
      </c>
      <c r="O480" s="6">
        <f>10 * _xlfn.FLOOR.MATH(202.3 - insurance[[#This Row],[age]] / 10)</f>
        <v>2000</v>
      </c>
    </row>
    <row r="481" spans="1:15" x14ac:dyDescent="0.25">
      <c r="A481" s="6">
        <v>480</v>
      </c>
      <c r="B481" s="6">
        <v>23</v>
      </c>
      <c r="C481" s="6" t="s">
        <v>13</v>
      </c>
      <c r="D481" s="6">
        <v>32.56</v>
      </c>
      <c r="E481" s="6">
        <v>0</v>
      </c>
      <c r="F481" s="6" t="s">
        <v>14</v>
      </c>
      <c r="G481" s="6" t="s">
        <v>15</v>
      </c>
      <c r="H481" s="7">
        <v>1824.2854</v>
      </c>
      <c r="I481" s="6">
        <v>75</v>
      </c>
      <c r="J481" s="6">
        <v>261</v>
      </c>
      <c r="K481">
        <v>0.41014356744016689</v>
      </c>
      <c r="L481">
        <v>0.50257637282022105</v>
      </c>
      <c r="M4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1" s="8">
        <f>_xlfn.PERCENTRANK.INC($H:$H, insurance[[#This Row],[charges]])</f>
        <v>5.1999999999999998E-2</v>
      </c>
      <c r="O481" s="6">
        <f>10 * _xlfn.FLOOR.MATH(202.3 - insurance[[#This Row],[age]] / 10)</f>
        <v>2000</v>
      </c>
    </row>
    <row r="482" spans="1:15" x14ac:dyDescent="0.25">
      <c r="A482" s="6">
        <v>481</v>
      </c>
      <c r="B482" s="6">
        <v>63</v>
      </c>
      <c r="C482" s="6" t="s">
        <v>13</v>
      </c>
      <c r="D482" s="6">
        <v>41.325000000000003</v>
      </c>
      <c r="E482" s="6">
        <v>3</v>
      </c>
      <c r="F482" s="6" t="s">
        <v>14</v>
      </c>
      <c r="G482" s="6" t="s">
        <v>16</v>
      </c>
      <c r="H482" s="7">
        <v>15555.188749999999</v>
      </c>
      <c r="I482" s="6">
        <v>70</v>
      </c>
      <c r="J482" s="6">
        <v>288</v>
      </c>
      <c r="K482">
        <v>0.45051152978581915</v>
      </c>
      <c r="L482">
        <v>0.13201034028642361</v>
      </c>
      <c r="M4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2" s="8">
        <f>_xlfn.PERCENTRANK.INC($H:$H, insurance[[#This Row],[charges]])</f>
        <v>0.73799999999999999</v>
      </c>
      <c r="O482" s="6">
        <f>10 * _xlfn.FLOOR.MATH(202.3 - insurance[[#This Row],[age]] / 10)</f>
        <v>1960</v>
      </c>
    </row>
    <row r="483" spans="1:15" x14ac:dyDescent="0.25">
      <c r="A483" s="6">
        <v>482</v>
      </c>
      <c r="B483" s="6">
        <v>49</v>
      </c>
      <c r="C483" s="6" t="s">
        <v>13</v>
      </c>
      <c r="D483" s="6">
        <v>37.51</v>
      </c>
      <c r="E483" s="6">
        <v>2</v>
      </c>
      <c r="F483" s="6" t="s">
        <v>14</v>
      </c>
      <c r="G483" s="6" t="s">
        <v>15</v>
      </c>
      <c r="H483" s="7">
        <v>9304.7019</v>
      </c>
      <c r="I483" s="6">
        <v>75</v>
      </c>
      <c r="J483" s="6">
        <v>300</v>
      </c>
      <c r="K483">
        <v>0.8721826634705917</v>
      </c>
      <c r="L483">
        <v>0.50154548208301208</v>
      </c>
      <c r="M4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3" s="8">
        <f>_xlfn.PERCENTRANK.INC($H:$H, insurance[[#This Row],[charges]])</f>
        <v>0.498</v>
      </c>
      <c r="O483" s="6">
        <f>10 * _xlfn.FLOOR.MATH(202.3 - insurance[[#This Row],[age]] / 10)</f>
        <v>1970</v>
      </c>
    </row>
    <row r="484" spans="1:15" x14ac:dyDescent="0.25">
      <c r="A484" s="6">
        <v>483</v>
      </c>
      <c r="B484" s="6">
        <v>18</v>
      </c>
      <c r="C484" s="6" t="s">
        <v>10</v>
      </c>
      <c r="D484" s="6">
        <v>31.35</v>
      </c>
      <c r="E484" s="6">
        <v>0</v>
      </c>
      <c r="F484" s="6" t="s">
        <v>14</v>
      </c>
      <c r="G484" s="6" t="s">
        <v>15</v>
      </c>
      <c r="H484" s="7">
        <v>1622.1885</v>
      </c>
      <c r="I484" s="6">
        <v>67</v>
      </c>
      <c r="J484" s="6">
        <v>200</v>
      </c>
      <c r="K484">
        <v>0.46514520862379355</v>
      </c>
      <c r="L484">
        <v>0.75936677901044802</v>
      </c>
      <c r="M4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4" s="8">
        <f>_xlfn.PERCENTRANK.INC($H:$H, insurance[[#This Row],[charges]])</f>
        <v>0.02</v>
      </c>
      <c r="O484" s="6">
        <f>10 * _xlfn.FLOOR.MATH(202.3 - insurance[[#This Row],[age]] / 10)</f>
        <v>2000</v>
      </c>
    </row>
    <row r="485" spans="1:15" x14ac:dyDescent="0.25">
      <c r="A485" s="6">
        <v>484</v>
      </c>
      <c r="B485" s="6">
        <v>51</v>
      </c>
      <c r="C485" s="6" t="s">
        <v>10</v>
      </c>
      <c r="D485" s="6">
        <v>39.5</v>
      </c>
      <c r="E485" s="6">
        <v>1</v>
      </c>
      <c r="F485" s="6" t="s">
        <v>14</v>
      </c>
      <c r="G485" s="6" t="s">
        <v>12</v>
      </c>
      <c r="H485" s="7">
        <v>9880.0679999999993</v>
      </c>
      <c r="I485" s="6">
        <v>68</v>
      </c>
      <c r="J485" s="6">
        <v>260</v>
      </c>
      <c r="K485">
        <v>0.68969977492918255</v>
      </c>
      <c r="L485">
        <v>0.43978570375581538</v>
      </c>
      <c r="M4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5" s="8">
        <f>_xlfn.PERCENTRANK.INC($H:$H, insurance[[#This Row],[charges]])</f>
        <v>0.52800000000000002</v>
      </c>
      <c r="O485" s="6">
        <f>10 * _xlfn.FLOOR.MATH(202.3 - insurance[[#This Row],[age]] / 10)</f>
        <v>1970</v>
      </c>
    </row>
    <row r="486" spans="1:15" x14ac:dyDescent="0.25">
      <c r="A486" s="6">
        <v>485</v>
      </c>
      <c r="B486" s="6">
        <v>48</v>
      </c>
      <c r="C486" s="6" t="s">
        <v>13</v>
      </c>
      <c r="D486" s="6">
        <v>34.299999999999997</v>
      </c>
      <c r="E486" s="6">
        <v>3</v>
      </c>
      <c r="F486" s="6" t="s">
        <v>14</v>
      </c>
      <c r="G486" s="6" t="s">
        <v>12</v>
      </c>
      <c r="H486" s="7">
        <v>9563.0290000000005</v>
      </c>
      <c r="I486" s="6">
        <v>69</v>
      </c>
      <c r="J486" s="6">
        <v>232</v>
      </c>
      <c r="K486">
        <v>0.52063025791227369</v>
      </c>
      <c r="L486">
        <v>0.86841903900188344</v>
      </c>
      <c r="M4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6" s="8">
        <f>_xlfn.PERCENTRANK.INC($H:$H, insurance[[#This Row],[charges]])</f>
        <v>0.50900000000000001</v>
      </c>
      <c r="O486" s="6">
        <f>10 * _xlfn.FLOOR.MATH(202.3 - insurance[[#This Row],[age]] / 10)</f>
        <v>1970</v>
      </c>
    </row>
    <row r="487" spans="1:15" x14ac:dyDescent="0.25">
      <c r="A487" s="6">
        <v>486</v>
      </c>
      <c r="B487" s="6">
        <v>31</v>
      </c>
      <c r="C487" s="6" t="s">
        <v>10</v>
      </c>
      <c r="D487" s="6">
        <v>31.065000000000001</v>
      </c>
      <c r="E487" s="6">
        <v>0</v>
      </c>
      <c r="F487" s="6" t="s">
        <v>14</v>
      </c>
      <c r="G487" s="6" t="s">
        <v>17</v>
      </c>
      <c r="H487" s="7">
        <v>4347.0233500000004</v>
      </c>
      <c r="I487" s="6">
        <v>63</v>
      </c>
      <c r="J487" s="6">
        <v>175</v>
      </c>
      <c r="K487">
        <v>0.67162365777027966</v>
      </c>
      <c r="L487">
        <v>0.1716477885710298</v>
      </c>
      <c r="M4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87" s="8">
        <f>_xlfn.PERCENTRANK.INC($H:$H, insurance[[#This Row],[charges]])</f>
        <v>0.219</v>
      </c>
      <c r="O487" s="6">
        <f>10 * _xlfn.FLOOR.MATH(202.3 - insurance[[#This Row],[age]] / 10)</f>
        <v>1990</v>
      </c>
    </row>
    <row r="488" spans="1:15" x14ac:dyDescent="0.25">
      <c r="A488" s="6">
        <v>487</v>
      </c>
      <c r="B488" s="6">
        <v>54</v>
      </c>
      <c r="C488" s="6" t="s">
        <v>10</v>
      </c>
      <c r="D488" s="6">
        <v>21.47</v>
      </c>
      <c r="E488" s="6">
        <v>3</v>
      </c>
      <c r="F488" s="6" t="s">
        <v>14</v>
      </c>
      <c r="G488" s="6" t="s">
        <v>16</v>
      </c>
      <c r="H488" s="7">
        <v>12475.3513</v>
      </c>
      <c r="I488" s="6">
        <v>63</v>
      </c>
      <c r="J488" s="6">
        <v>121</v>
      </c>
      <c r="K488">
        <v>0.78201775056403955</v>
      </c>
      <c r="L488">
        <v>0.11204598011078591</v>
      </c>
      <c r="M4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88" s="8">
        <f>_xlfn.PERCENTRANK.INC($H:$H, insurance[[#This Row],[charges]])</f>
        <v>0.65100000000000002</v>
      </c>
      <c r="O488" s="6">
        <f>10 * _xlfn.FLOOR.MATH(202.3 - insurance[[#This Row],[age]] / 10)</f>
        <v>1960</v>
      </c>
    </row>
    <row r="489" spans="1:15" x14ac:dyDescent="0.25">
      <c r="A489" s="6">
        <v>488</v>
      </c>
      <c r="B489" s="6">
        <v>19</v>
      </c>
      <c r="C489" s="6" t="s">
        <v>13</v>
      </c>
      <c r="D489" s="6">
        <v>28.7</v>
      </c>
      <c r="E489" s="6">
        <v>0</v>
      </c>
      <c r="F489" s="6" t="s">
        <v>14</v>
      </c>
      <c r="G489" s="6" t="s">
        <v>12</v>
      </c>
      <c r="H489" s="7">
        <v>1253.9359999999999</v>
      </c>
      <c r="I489" s="6">
        <v>69</v>
      </c>
      <c r="J489" s="6">
        <v>194</v>
      </c>
      <c r="K489">
        <v>0.13430969609613982</v>
      </c>
      <c r="L489">
        <v>0.86655711842074856</v>
      </c>
      <c r="M4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89" s="8">
        <f>_xlfn.PERCENTRANK.INC($H:$H, insurance[[#This Row],[charges]])</f>
        <v>0.01</v>
      </c>
      <c r="O489" s="6">
        <f>10 * _xlfn.FLOOR.MATH(202.3 - insurance[[#This Row],[age]] / 10)</f>
        <v>2000</v>
      </c>
    </row>
    <row r="490" spans="1:15" x14ac:dyDescent="0.25">
      <c r="A490" s="6">
        <v>489</v>
      </c>
      <c r="B490" s="6">
        <v>44</v>
      </c>
      <c r="C490" s="6" t="s">
        <v>10</v>
      </c>
      <c r="D490" s="6">
        <v>38.06</v>
      </c>
      <c r="E490" s="6">
        <v>0</v>
      </c>
      <c r="F490" s="6" t="s">
        <v>11</v>
      </c>
      <c r="G490" s="6" t="s">
        <v>15</v>
      </c>
      <c r="H490" s="7">
        <v>48885.135609999998</v>
      </c>
      <c r="I490" s="6">
        <v>68</v>
      </c>
      <c r="J490" s="6">
        <v>250</v>
      </c>
      <c r="K490">
        <v>0.8587619899114417</v>
      </c>
      <c r="L490">
        <v>0.16532119650641511</v>
      </c>
      <c r="M4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0" s="8">
        <f>_xlfn.PERCENTRANK.INC($H:$H, insurance[[#This Row],[charges]])</f>
        <v>0.99299999999999999</v>
      </c>
      <c r="O490" s="6">
        <f>10 * _xlfn.FLOOR.MATH(202.3 - insurance[[#This Row],[age]] / 10)</f>
        <v>1970</v>
      </c>
    </row>
    <row r="491" spans="1:15" x14ac:dyDescent="0.25">
      <c r="A491" s="6">
        <v>490</v>
      </c>
      <c r="B491" s="6">
        <v>53</v>
      </c>
      <c r="C491" s="6" t="s">
        <v>13</v>
      </c>
      <c r="D491" s="6">
        <v>31.16</v>
      </c>
      <c r="E491" s="6">
        <v>1</v>
      </c>
      <c r="F491" s="6" t="s">
        <v>14</v>
      </c>
      <c r="G491" s="6" t="s">
        <v>16</v>
      </c>
      <c r="H491" s="7">
        <v>10461.9794</v>
      </c>
      <c r="I491" s="6">
        <v>72</v>
      </c>
      <c r="J491" s="6">
        <v>230</v>
      </c>
      <c r="K491">
        <v>0.67129431044277466</v>
      </c>
      <c r="L491">
        <v>0.80155298151148158</v>
      </c>
      <c r="M4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1" s="8">
        <f>_xlfn.PERCENTRANK.INC($H:$H, insurance[[#This Row],[charges]])</f>
        <v>0.55200000000000005</v>
      </c>
      <c r="O491" s="6">
        <f>10 * _xlfn.FLOOR.MATH(202.3 - insurance[[#This Row],[age]] / 10)</f>
        <v>1970</v>
      </c>
    </row>
    <row r="492" spans="1:15" x14ac:dyDescent="0.25">
      <c r="A492" s="6">
        <v>491</v>
      </c>
      <c r="B492" s="6">
        <v>19</v>
      </c>
      <c r="C492" s="6" t="s">
        <v>10</v>
      </c>
      <c r="D492" s="6">
        <v>32.9</v>
      </c>
      <c r="E492" s="6">
        <v>0</v>
      </c>
      <c r="F492" s="6" t="s">
        <v>14</v>
      </c>
      <c r="G492" s="6" t="s">
        <v>12</v>
      </c>
      <c r="H492" s="7">
        <v>1748.7739999999999</v>
      </c>
      <c r="I492" s="6">
        <v>67</v>
      </c>
      <c r="J492" s="6">
        <v>210</v>
      </c>
      <c r="K492">
        <v>0.26033266273342665</v>
      </c>
      <c r="L492">
        <v>0.69388488060510012</v>
      </c>
      <c r="M4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2" s="8">
        <f>_xlfn.PERCENTRANK.INC($H:$H, insurance[[#This Row],[charges]])</f>
        <v>4.9000000000000002E-2</v>
      </c>
      <c r="O492" s="6">
        <f>10 * _xlfn.FLOOR.MATH(202.3 - insurance[[#This Row],[age]] / 10)</f>
        <v>2000</v>
      </c>
    </row>
    <row r="493" spans="1:15" x14ac:dyDescent="0.25">
      <c r="A493" s="6">
        <v>492</v>
      </c>
      <c r="B493" s="6">
        <v>61</v>
      </c>
      <c r="C493" s="6" t="s">
        <v>10</v>
      </c>
      <c r="D493" s="6">
        <v>25.08</v>
      </c>
      <c r="E493" s="6">
        <v>0</v>
      </c>
      <c r="F493" s="6" t="s">
        <v>14</v>
      </c>
      <c r="G493" s="6" t="s">
        <v>15</v>
      </c>
      <c r="H493" s="7">
        <v>24513.091260000001</v>
      </c>
      <c r="I493" s="6">
        <v>66</v>
      </c>
      <c r="J493" s="6">
        <v>155</v>
      </c>
      <c r="K493">
        <v>0.37236524297500273</v>
      </c>
      <c r="L493">
        <v>0.56993218770713183</v>
      </c>
      <c r="M4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3" s="8">
        <f>_xlfn.PERCENTRANK.INC($H:$H, insurance[[#This Row],[charges]])</f>
        <v>0.84199999999999997</v>
      </c>
      <c r="O493" s="6">
        <f>10 * _xlfn.FLOOR.MATH(202.3 - insurance[[#This Row],[age]] / 10)</f>
        <v>1960</v>
      </c>
    </row>
    <row r="494" spans="1:15" x14ac:dyDescent="0.25">
      <c r="A494" s="6">
        <v>493</v>
      </c>
      <c r="B494" s="6">
        <v>18</v>
      </c>
      <c r="C494" s="6" t="s">
        <v>10</v>
      </c>
      <c r="D494" s="6">
        <v>25.08</v>
      </c>
      <c r="E494" s="6">
        <v>0</v>
      </c>
      <c r="F494" s="6" t="s">
        <v>14</v>
      </c>
      <c r="G494" s="6" t="s">
        <v>17</v>
      </c>
      <c r="H494" s="7">
        <v>2196.4731999999999</v>
      </c>
      <c r="I494" s="6">
        <v>66</v>
      </c>
      <c r="J494" s="6">
        <v>155</v>
      </c>
      <c r="K494">
        <v>0.8957495577147927</v>
      </c>
      <c r="L494">
        <v>0.13044970162699451</v>
      </c>
      <c r="M4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4" s="8">
        <f>_xlfn.PERCENTRANK.INC($H:$H, insurance[[#This Row],[charges]])</f>
        <v>8.4000000000000005E-2</v>
      </c>
      <c r="O494" s="6">
        <f>10 * _xlfn.FLOOR.MATH(202.3 - insurance[[#This Row],[age]] / 10)</f>
        <v>2000</v>
      </c>
    </row>
    <row r="495" spans="1:15" x14ac:dyDescent="0.25">
      <c r="A495" s="6">
        <v>494</v>
      </c>
      <c r="B495" s="6">
        <v>61</v>
      </c>
      <c r="C495" s="6" t="s">
        <v>13</v>
      </c>
      <c r="D495" s="6">
        <v>43.4</v>
      </c>
      <c r="E495" s="6">
        <v>0</v>
      </c>
      <c r="F495" s="6" t="s">
        <v>14</v>
      </c>
      <c r="G495" s="6" t="s">
        <v>12</v>
      </c>
      <c r="H495" s="7">
        <v>12574.049000000001</v>
      </c>
      <c r="I495" s="6">
        <v>67</v>
      </c>
      <c r="J495" s="6">
        <v>277</v>
      </c>
      <c r="K495">
        <v>0.84344417222004575</v>
      </c>
      <c r="L495">
        <v>0.48245651856179189</v>
      </c>
      <c r="M4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495" s="8">
        <f>_xlfn.PERCENTRANK.INC($H:$H, insurance[[#This Row],[charges]])</f>
        <v>0.65500000000000003</v>
      </c>
      <c r="O495" s="6">
        <f>10 * _xlfn.FLOOR.MATH(202.3 - insurance[[#This Row],[age]] / 10)</f>
        <v>1960</v>
      </c>
    </row>
    <row r="496" spans="1:15" x14ac:dyDescent="0.25">
      <c r="A496" s="6">
        <v>495</v>
      </c>
      <c r="B496" s="6">
        <v>21</v>
      </c>
      <c r="C496" s="6" t="s">
        <v>13</v>
      </c>
      <c r="D496" s="6">
        <v>25.7</v>
      </c>
      <c r="E496" s="6">
        <v>4</v>
      </c>
      <c r="F496" s="6" t="s">
        <v>11</v>
      </c>
      <c r="G496" s="6" t="s">
        <v>12</v>
      </c>
      <c r="H496" s="7">
        <v>17942.106</v>
      </c>
      <c r="I496" s="6">
        <v>71</v>
      </c>
      <c r="J496" s="6">
        <v>184</v>
      </c>
      <c r="K496">
        <v>0.91527636019293046</v>
      </c>
      <c r="L496">
        <v>0.90989413387602858</v>
      </c>
      <c r="M4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6" s="8">
        <f>_xlfn.PERCENTRANK.INC($H:$H, insurance[[#This Row],[charges]])</f>
        <v>0.76500000000000001</v>
      </c>
      <c r="O496" s="6">
        <f>10 * _xlfn.FLOOR.MATH(202.3 - insurance[[#This Row],[age]] / 10)</f>
        <v>2000</v>
      </c>
    </row>
    <row r="497" spans="1:15" x14ac:dyDescent="0.25">
      <c r="A497" s="6">
        <v>496</v>
      </c>
      <c r="B497" s="6">
        <v>20</v>
      </c>
      <c r="C497" s="6" t="s">
        <v>13</v>
      </c>
      <c r="D497" s="6">
        <v>27.93</v>
      </c>
      <c r="E497" s="6">
        <v>0</v>
      </c>
      <c r="F497" s="6" t="s">
        <v>14</v>
      </c>
      <c r="G497" s="6" t="s">
        <v>17</v>
      </c>
      <c r="H497" s="7">
        <v>1967.0227</v>
      </c>
      <c r="I497" s="6">
        <v>72</v>
      </c>
      <c r="J497" s="6">
        <v>206</v>
      </c>
      <c r="K497">
        <v>0.67177746383090386</v>
      </c>
      <c r="L497">
        <v>0.9556672838310093</v>
      </c>
      <c r="M4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7" s="8">
        <f>_xlfn.PERCENTRANK.INC($H:$H, insurance[[#This Row],[charges]])</f>
        <v>6.2E-2</v>
      </c>
      <c r="O497" s="6">
        <f>10 * _xlfn.FLOOR.MATH(202.3 - insurance[[#This Row],[age]] / 10)</f>
        <v>2000</v>
      </c>
    </row>
    <row r="498" spans="1:15" x14ac:dyDescent="0.25">
      <c r="A498" s="6">
        <v>497</v>
      </c>
      <c r="B498" s="6">
        <v>31</v>
      </c>
      <c r="C498" s="6" t="s">
        <v>10</v>
      </c>
      <c r="D498" s="6">
        <v>23.6</v>
      </c>
      <c r="E498" s="6">
        <v>2</v>
      </c>
      <c r="F498" s="6" t="s">
        <v>14</v>
      </c>
      <c r="G498" s="6" t="s">
        <v>12</v>
      </c>
      <c r="H498" s="7">
        <v>4931.6469999999999</v>
      </c>
      <c r="I498" s="6">
        <v>65</v>
      </c>
      <c r="J498" s="6">
        <v>142</v>
      </c>
      <c r="K498">
        <v>0.23607931343656002</v>
      </c>
      <c r="L498">
        <v>9.465553569358566E-2</v>
      </c>
      <c r="M4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498" s="8">
        <f>_xlfn.PERCENTRANK.INC($H:$H, insurance[[#This Row],[charges]])</f>
        <v>0.26500000000000001</v>
      </c>
      <c r="O498" s="6">
        <f>10 * _xlfn.FLOOR.MATH(202.3 - insurance[[#This Row],[age]] / 10)</f>
        <v>1990</v>
      </c>
    </row>
    <row r="499" spans="1:15" x14ac:dyDescent="0.25">
      <c r="A499" s="6">
        <v>498</v>
      </c>
      <c r="B499" s="6">
        <v>45</v>
      </c>
      <c r="C499" s="6" t="s">
        <v>13</v>
      </c>
      <c r="D499" s="6">
        <v>28.7</v>
      </c>
      <c r="E499" s="6">
        <v>2</v>
      </c>
      <c r="F499" s="6" t="s">
        <v>14</v>
      </c>
      <c r="G499" s="6" t="s">
        <v>12</v>
      </c>
      <c r="H499" s="7">
        <v>8027.9679999999998</v>
      </c>
      <c r="I499" s="6">
        <v>73</v>
      </c>
      <c r="J499" s="6">
        <v>218</v>
      </c>
      <c r="K499">
        <v>0.84242190599554312</v>
      </c>
      <c r="L499">
        <v>0.81385251312230367</v>
      </c>
      <c r="M4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499" s="8">
        <f>_xlfn.PERCENTRANK.INC($H:$H, insurance[[#This Row],[charges]])</f>
        <v>0.42799999999999999</v>
      </c>
      <c r="O499" s="6">
        <f>10 * _xlfn.FLOOR.MATH(202.3 - insurance[[#This Row],[age]] / 10)</f>
        <v>1970</v>
      </c>
    </row>
    <row r="500" spans="1:15" x14ac:dyDescent="0.25">
      <c r="A500" s="6">
        <v>499</v>
      </c>
      <c r="B500" s="6">
        <v>44</v>
      </c>
      <c r="C500" s="6" t="s">
        <v>10</v>
      </c>
      <c r="D500" s="6">
        <v>23.98</v>
      </c>
      <c r="E500" s="6">
        <v>2</v>
      </c>
      <c r="F500" s="6" t="s">
        <v>14</v>
      </c>
      <c r="G500" s="6" t="s">
        <v>15</v>
      </c>
      <c r="H500" s="7">
        <v>8211.1002000000008</v>
      </c>
      <c r="I500" s="6">
        <v>67</v>
      </c>
      <c r="J500" s="6">
        <v>153</v>
      </c>
      <c r="K500">
        <v>0.80021161995838008</v>
      </c>
      <c r="L500">
        <v>9.1763786548638621E-2</v>
      </c>
      <c r="M5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0" s="8">
        <f>_xlfn.PERCENTRANK.INC($H:$H, insurance[[#This Row],[charges]])</f>
        <v>0.436</v>
      </c>
      <c r="O500" s="6">
        <f>10 * _xlfn.FLOOR.MATH(202.3 - insurance[[#This Row],[age]] / 10)</f>
        <v>1970</v>
      </c>
    </row>
    <row r="501" spans="1:15" x14ac:dyDescent="0.25">
      <c r="A501" s="6">
        <v>500</v>
      </c>
      <c r="B501" s="6">
        <v>62</v>
      </c>
      <c r="C501" s="6" t="s">
        <v>10</v>
      </c>
      <c r="D501" s="6">
        <v>39.200000000000003</v>
      </c>
      <c r="E501" s="6">
        <v>0</v>
      </c>
      <c r="F501" s="6" t="s">
        <v>14</v>
      </c>
      <c r="G501" s="6" t="s">
        <v>12</v>
      </c>
      <c r="H501" s="7">
        <v>13470.86</v>
      </c>
      <c r="I501" s="6">
        <v>63</v>
      </c>
      <c r="J501" s="6">
        <v>221</v>
      </c>
      <c r="K501">
        <v>0.91667480110967292</v>
      </c>
      <c r="L501">
        <v>0.50275359791831742</v>
      </c>
      <c r="M5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1" s="8">
        <f>_xlfn.PERCENTRANK.INC($H:$H, insurance[[#This Row],[charges]])</f>
        <v>0.69399999999999995</v>
      </c>
      <c r="O501" s="6">
        <f>10 * _xlfn.FLOOR.MATH(202.3 - insurance[[#This Row],[age]] / 10)</f>
        <v>1960</v>
      </c>
    </row>
    <row r="502" spans="1:15" x14ac:dyDescent="0.25">
      <c r="A502" s="6">
        <v>501</v>
      </c>
      <c r="B502" s="6">
        <v>29</v>
      </c>
      <c r="C502" s="6" t="s">
        <v>13</v>
      </c>
      <c r="D502" s="6">
        <v>34.4</v>
      </c>
      <c r="E502" s="6">
        <v>0</v>
      </c>
      <c r="F502" s="6" t="s">
        <v>11</v>
      </c>
      <c r="G502" s="6" t="s">
        <v>12</v>
      </c>
      <c r="H502" s="7">
        <v>36197.699000000001</v>
      </c>
      <c r="I502" s="6">
        <v>70</v>
      </c>
      <c r="J502" s="6">
        <v>240</v>
      </c>
      <c r="K502">
        <v>0.23139415645571154</v>
      </c>
      <c r="L502">
        <v>0.6668177324658342</v>
      </c>
      <c r="M5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2" s="8">
        <f>_xlfn.PERCENTRANK.INC($H:$H, insurance[[#This Row],[charges]])</f>
        <v>0.90900000000000003</v>
      </c>
      <c r="O502" s="6">
        <f>10 * _xlfn.FLOOR.MATH(202.3 - insurance[[#This Row],[age]] / 10)</f>
        <v>1990</v>
      </c>
    </row>
    <row r="503" spans="1:15" x14ac:dyDescent="0.25">
      <c r="A503" s="6">
        <v>502</v>
      </c>
      <c r="B503" s="6">
        <v>43</v>
      </c>
      <c r="C503" s="6" t="s">
        <v>13</v>
      </c>
      <c r="D503" s="6">
        <v>26.03</v>
      </c>
      <c r="E503" s="6">
        <v>0</v>
      </c>
      <c r="F503" s="6" t="s">
        <v>14</v>
      </c>
      <c r="G503" s="6" t="s">
        <v>17</v>
      </c>
      <c r="H503" s="7">
        <v>6837.3687</v>
      </c>
      <c r="I503" s="6">
        <v>73</v>
      </c>
      <c r="J503" s="6">
        <v>197</v>
      </c>
      <c r="K503">
        <v>0.60045123826733382</v>
      </c>
      <c r="L503">
        <v>7.9010305962995773E-3</v>
      </c>
      <c r="M5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03" s="8">
        <f>_xlfn.PERCENTRANK.INC($H:$H, insurance[[#This Row],[charges]])</f>
        <v>0.36699999999999999</v>
      </c>
      <c r="O503" s="6">
        <f>10 * _xlfn.FLOOR.MATH(202.3 - insurance[[#This Row],[age]] / 10)</f>
        <v>1980</v>
      </c>
    </row>
    <row r="504" spans="1:15" x14ac:dyDescent="0.25">
      <c r="A504" s="6">
        <v>503</v>
      </c>
      <c r="B504" s="6">
        <v>51</v>
      </c>
      <c r="C504" s="6" t="s">
        <v>13</v>
      </c>
      <c r="D504" s="6">
        <v>23.21</v>
      </c>
      <c r="E504" s="6">
        <v>1</v>
      </c>
      <c r="F504" s="6" t="s">
        <v>11</v>
      </c>
      <c r="G504" s="6" t="s">
        <v>15</v>
      </c>
      <c r="H504" s="7">
        <v>22218.1149</v>
      </c>
      <c r="I504" s="6">
        <v>71</v>
      </c>
      <c r="J504" s="6">
        <v>166</v>
      </c>
      <c r="K504">
        <v>0.25957674824612997</v>
      </c>
      <c r="L504">
        <v>0.24717126006594453</v>
      </c>
      <c r="M5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4" s="8">
        <f>_xlfn.PERCENTRANK.INC($H:$H, insurance[[#This Row],[charges]])</f>
        <v>0.82299999999999995</v>
      </c>
      <c r="O504" s="6">
        <f>10 * _xlfn.FLOOR.MATH(202.3 - insurance[[#This Row],[age]] / 10)</f>
        <v>1970</v>
      </c>
    </row>
    <row r="505" spans="1:15" x14ac:dyDescent="0.25">
      <c r="A505" s="6">
        <v>504</v>
      </c>
      <c r="B505" s="6">
        <v>19</v>
      </c>
      <c r="C505" s="6" t="s">
        <v>13</v>
      </c>
      <c r="D505" s="6">
        <v>30.25</v>
      </c>
      <c r="E505" s="6">
        <v>0</v>
      </c>
      <c r="F505" s="6" t="s">
        <v>11</v>
      </c>
      <c r="G505" s="6" t="s">
        <v>15</v>
      </c>
      <c r="H505" s="7">
        <v>32548.340499999998</v>
      </c>
      <c r="I505" s="6">
        <v>75</v>
      </c>
      <c r="J505" s="6">
        <v>242</v>
      </c>
      <c r="K505">
        <v>0.10537742222909696</v>
      </c>
      <c r="L505">
        <v>4.1847764533873538E-2</v>
      </c>
      <c r="M5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5" s="8">
        <f>_xlfn.PERCENTRANK.INC($H:$H, insurance[[#This Row],[charges]])</f>
        <v>0.88500000000000001</v>
      </c>
      <c r="O505" s="6">
        <f>10 * _xlfn.FLOOR.MATH(202.3 - insurance[[#This Row],[age]] / 10)</f>
        <v>2000</v>
      </c>
    </row>
    <row r="506" spans="1:15" x14ac:dyDescent="0.25">
      <c r="A506" s="6">
        <v>505</v>
      </c>
      <c r="B506" s="6">
        <v>38</v>
      </c>
      <c r="C506" s="6" t="s">
        <v>10</v>
      </c>
      <c r="D506" s="6">
        <v>28.93</v>
      </c>
      <c r="E506" s="6">
        <v>1</v>
      </c>
      <c r="F506" s="6" t="s">
        <v>14</v>
      </c>
      <c r="G506" s="6" t="s">
        <v>15</v>
      </c>
      <c r="H506" s="7">
        <v>5974.3846999999996</v>
      </c>
      <c r="I506" s="6">
        <v>65</v>
      </c>
      <c r="J506" s="6">
        <v>174</v>
      </c>
      <c r="K506">
        <v>0.87523391045408039</v>
      </c>
      <c r="L506">
        <v>0.12649756955285443</v>
      </c>
      <c r="M5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06" s="8">
        <f>_xlfn.PERCENTRANK.INC($H:$H, insurance[[#This Row],[charges]])</f>
        <v>0.317</v>
      </c>
      <c r="O506" s="6">
        <f>10 * _xlfn.FLOOR.MATH(202.3 - insurance[[#This Row],[age]] / 10)</f>
        <v>1980</v>
      </c>
    </row>
    <row r="507" spans="1:15" x14ac:dyDescent="0.25">
      <c r="A507" s="6">
        <v>506</v>
      </c>
      <c r="B507" s="6">
        <v>37</v>
      </c>
      <c r="C507" s="6" t="s">
        <v>13</v>
      </c>
      <c r="D507" s="6">
        <v>30.875</v>
      </c>
      <c r="E507" s="6">
        <v>3</v>
      </c>
      <c r="F507" s="6" t="s">
        <v>14</v>
      </c>
      <c r="G507" s="6" t="s">
        <v>16</v>
      </c>
      <c r="H507" s="7">
        <v>6796.8632500000003</v>
      </c>
      <c r="I507" s="6">
        <v>66</v>
      </c>
      <c r="J507" s="6">
        <v>191</v>
      </c>
      <c r="K507">
        <v>0.702336310270399</v>
      </c>
      <c r="L507">
        <v>0.22018324733720313</v>
      </c>
      <c r="M5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7" s="8">
        <f>_xlfn.PERCENTRANK.INC($H:$H, insurance[[#This Row],[charges]])</f>
        <v>0.36599999999999999</v>
      </c>
      <c r="O507" s="6">
        <f>10 * _xlfn.FLOOR.MATH(202.3 - insurance[[#This Row],[age]] / 10)</f>
        <v>1980</v>
      </c>
    </row>
    <row r="508" spans="1:15" x14ac:dyDescent="0.25">
      <c r="A508" s="6">
        <v>507</v>
      </c>
      <c r="B508" s="6">
        <v>22</v>
      </c>
      <c r="C508" s="6" t="s">
        <v>13</v>
      </c>
      <c r="D508" s="6">
        <v>31.35</v>
      </c>
      <c r="E508" s="6">
        <v>1</v>
      </c>
      <c r="F508" s="6" t="s">
        <v>14</v>
      </c>
      <c r="G508" s="6" t="s">
        <v>16</v>
      </c>
      <c r="H508" s="7">
        <v>2643.2685000000001</v>
      </c>
      <c r="I508" s="6">
        <v>70</v>
      </c>
      <c r="J508" s="6">
        <v>219</v>
      </c>
      <c r="K508">
        <v>0.30983535401049783</v>
      </c>
      <c r="L508">
        <v>0.87502637825674678</v>
      </c>
      <c r="M5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08" s="8">
        <f>_xlfn.PERCENTRANK.INC($H:$H, insurance[[#This Row],[charges]])</f>
        <v>0.11899999999999999</v>
      </c>
      <c r="O508" s="6">
        <f>10 * _xlfn.FLOOR.MATH(202.3 - insurance[[#This Row],[age]] / 10)</f>
        <v>2000</v>
      </c>
    </row>
    <row r="509" spans="1:15" x14ac:dyDescent="0.25">
      <c r="A509" s="6">
        <v>508</v>
      </c>
      <c r="B509" s="6">
        <v>21</v>
      </c>
      <c r="C509" s="6" t="s">
        <v>13</v>
      </c>
      <c r="D509" s="6">
        <v>23.75</v>
      </c>
      <c r="E509" s="6">
        <v>2</v>
      </c>
      <c r="F509" s="6" t="s">
        <v>14</v>
      </c>
      <c r="G509" s="6" t="s">
        <v>16</v>
      </c>
      <c r="H509" s="7">
        <v>3077.0954999999999</v>
      </c>
      <c r="I509" s="6">
        <v>72</v>
      </c>
      <c r="J509" s="6">
        <v>175</v>
      </c>
      <c r="K509">
        <v>0.61056934511781169</v>
      </c>
      <c r="L509">
        <v>4.1941051856587197E-2</v>
      </c>
      <c r="M5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09" s="8">
        <f>_xlfn.PERCENTRANK.INC($H:$H, insurance[[#This Row],[charges]])</f>
        <v>0.14699999999999999</v>
      </c>
      <c r="O509" s="6">
        <f>10 * _xlfn.FLOOR.MATH(202.3 - insurance[[#This Row],[age]] / 10)</f>
        <v>2000</v>
      </c>
    </row>
    <row r="510" spans="1:15" x14ac:dyDescent="0.25">
      <c r="A510" s="6">
        <v>509</v>
      </c>
      <c r="B510" s="6">
        <v>24</v>
      </c>
      <c r="C510" s="6" t="s">
        <v>10</v>
      </c>
      <c r="D510" s="6">
        <v>25.27</v>
      </c>
      <c r="E510" s="6">
        <v>0</v>
      </c>
      <c r="F510" s="6" t="s">
        <v>14</v>
      </c>
      <c r="G510" s="6" t="s">
        <v>17</v>
      </c>
      <c r="H510" s="7">
        <v>3044.2132999999999</v>
      </c>
      <c r="I510" s="6">
        <v>63</v>
      </c>
      <c r="J510" s="6">
        <v>143</v>
      </c>
      <c r="K510">
        <v>0.54525708525686389</v>
      </c>
      <c r="L510">
        <v>3.3730168376923615E-2</v>
      </c>
      <c r="M5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0" s="8">
        <f>_xlfn.PERCENTRANK.INC($H:$H, insurance[[#This Row],[charges]])</f>
        <v>0.14299999999999999</v>
      </c>
      <c r="O510" s="6">
        <f>10 * _xlfn.FLOOR.MATH(202.3 - insurance[[#This Row],[age]] / 10)</f>
        <v>1990</v>
      </c>
    </row>
    <row r="511" spans="1:15" x14ac:dyDescent="0.25">
      <c r="A511" s="6">
        <v>510</v>
      </c>
      <c r="B511" s="6">
        <v>57</v>
      </c>
      <c r="C511" s="6" t="s">
        <v>10</v>
      </c>
      <c r="D511" s="6">
        <v>28.7</v>
      </c>
      <c r="E511" s="6">
        <v>0</v>
      </c>
      <c r="F511" s="6" t="s">
        <v>14</v>
      </c>
      <c r="G511" s="6" t="s">
        <v>12</v>
      </c>
      <c r="H511" s="7">
        <v>11455.28</v>
      </c>
      <c r="I511" s="6">
        <v>65</v>
      </c>
      <c r="J511" s="6">
        <v>172</v>
      </c>
      <c r="K511">
        <v>0.22921376965437726</v>
      </c>
      <c r="L511">
        <v>0.34912947721273146</v>
      </c>
      <c r="M5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1" s="8">
        <f>_xlfn.PERCENTRANK.INC($H:$H, insurance[[#This Row],[charges]])</f>
        <v>0.60199999999999998</v>
      </c>
      <c r="O511" s="6">
        <f>10 * _xlfn.FLOOR.MATH(202.3 - insurance[[#This Row],[age]] / 10)</f>
        <v>1960</v>
      </c>
    </row>
    <row r="512" spans="1:15" x14ac:dyDescent="0.25">
      <c r="A512" s="6">
        <v>511</v>
      </c>
      <c r="B512" s="6">
        <v>56</v>
      </c>
      <c r="C512" s="6" t="s">
        <v>13</v>
      </c>
      <c r="D512" s="6">
        <v>32.11</v>
      </c>
      <c r="E512" s="6">
        <v>1</v>
      </c>
      <c r="F512" s="6" t="s">
        <v>14</v>
      </c>
      <c r="G512" s="6" t="s">
        <v>17</v>
      </c>
      <c r="H512" s="7">
        <v>11763.000899999999</v>
      </c>
      <c r="I512" s="6">
        <v>71</v>
      </c>
      <c r="J512" s="6">
        <v>230</v>
      </c>
      <c r="K512">
        <v>0.91876480864303411</v>
      </c>
      <c r="L512">
        <v>0.8645757086875735</v>
      </c>
      <c r="M5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2" s="8">
        <f>_xlfn.PERCENTRANK.INC($H:$H, insurance[[#This Row],[charges]])</f>
        <v>0.61799999999999999</v>
      </c>
      <c r="O512" s="6">
        <f>10 * _xlfn.FLOOR.MATH(202.3 - insurance[[#This Row],[age]] / 10)</f>
        <v>1960</v>
      </c>
    </row>
    <row r="513" spans="1:15" x14ac:dyDescent="0.25">
      <c r="A513" s="6">
        <v>512</v>
      </c>
      <c r="B513" s="6">
        <v>27</v>
      </c>
      <c r="C513" s="6" t="s">
        <v>13</v>
      </c>
      <c r="D513" s="6">
        <v>33.659999999999997</v>
      </c>
      <c r="E513" s="6">
        <v>0</v>
      </c>
      <c r="F513" s="6" t="s">
        <v>14</v>
      </c>
      <c r="G513" s="6" t="s">
        <v>15</v>
      </c>
      <c r="H513" s="7">
        <v>2498.4144000000001</v>
      </c>
      <c r="I513" s="6">
        <v>66</v>
      </c>
      <c r="J513" s="6">
        <v>209</v>
      </c>
      <c r="K513">
        <v>0.25910231809090001</v>
      </c>
      <c r="L513">
        <v>0.77231809951938601</v>
      </c>
      <c r="M5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3" s="8">
        <f>_xlfn.PERCENTRANK.INC($H:$H, insurance[[#This Row],[charges]])</f>
        <v>0.112</v>
      </c>
      <c r="O513" s="6">
        <f>10 * _xlfn.FLOOR.MATH(202.3 - insurance[[#This Row],[age]] / 10)</f>
        <v>1990</v>
      </c>
    </row>
    <row r="514" spans="1:15" x14ac:dyDescent="0.25">
      <c r="A514" s="6">
        <v>513</v>
      </c>
      <c r="B514" s="6">
        <v>51</v>
      </c>
      <c r="C514" s="6" t="s">
        <v>13</v>
      </c>
      <c r="D514" s="6">
        <v>22.42</v>
      </c>
      <c r="E514" s="6">
        <v>0</v>
      </c>
      <c r="F514" s="6" t="s">
        <v>14</v>
      </c>
      <c r="G514" s="6" t="s">
        <v>17</v>
      </c>
      <c r="H514" s="7">
        <v>9361.3268000000007</v>
      </c>
      <c r="I514" s="6">
        <v>71</v>
      </c>
      <c r="J514" s="6">
        <v>161</v>
      </c>
      <c r="K514">
        <v>0.76776142174739459</v>
      </c>
      <c r="L514">
        <v>0.67489906990663107</v>
      </c>
      <c r="M5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14" s="8">
        <f>_xlfn.PERCENTRANK.INC($H:$H, insurance[[#This Row],[charges]])</f>
        <v>0.498</v>
      </c>
      <c r="O514" s="6">
        <f>10 * _xlfn.FLOOR.MATH(202.3 - insurance[[#This Row],[age]] / 10)</f>
        <v>1970</v>
      </c>
    </row>
    <row r="515" spans="1:15" x14ac:dyDescent="0.25">
      <c r="A515" s="6">
        <v>514</v>
      </c>
      <c r="B515" s="6">
        <v>19</v>
      </c>
      <c r="C515" s="6" t="s">
        <v>13</v>
      </c>
      <c r="D515" s="6">
        <v>30.4</v>
      </c>
      <c r="E515" s="6">
        <v>0</v>
      </c>
      <c r="F515" s="6" t="s">
        <v>14</v>
      </c>
      <c r="G515" s="6" t="s">
        <v>12</v>
      </c>
      <c r="H515" s="7">
        <v>1256.299</v>
      </c>
      <c r="I515" s="6">
        <v>70</v>
      </c>
      <c r="J515" s="6">
        <v>212</v>
      </c>
      <c r="K515">
        <v>0.95468923214575707</v>
      </c>
      <c r="L515">
        <v>0.90636818805074704</v>
      </c>
      <c r="M5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5" s="8">
        <f>_xlfn.PERCENTRANK.INC($H:$H, insurance[[#This Row],[charges]])</f>
        <v>1.0999999999999999E-2</v>
      </c>
      <c r="O515" s="6">
        <f>10 * _xlfn.FLOOR.MATH(202.3 - insurance[[#This Row],[age]] / 10)</f>
        <v>2000</v>
      </c>
    </row>
    <row r="516" spans="1:15" x14ac:dyDescent="0.25">
      <c r="A516" s="6">
        <v>515</v>
      </c>
      <c r="B516" s="6">
        <v>39</v>
      </c>
      <c r="C516" s="6" t="s">
        <v>13</v>
      </c>
      <c r="D516" s="6">
        <v>28.3</v>
      </c>
      <c r="E516" s="6">
        <v>1</v>
      </c>
      <c r="F516" s="6" t="s">
        <v>11</v>
      </c>
      <c r="G516" s="6" t="s">
        <v>12</v>
      </c>
      <c r="H516" s="7">
        <v>21082.16</v>
      </c>
      <c r="I516" s="6">
        <v>67</v>
      </c>
      <c r="J516" s="6">
        <v>181</v>
      </c>
      <c r="K516">
        <v>0.71960276165958625</v>
      </c>
      <c r="L516">
        <v>0.73306551190701574</v>
      </c>
      <c r="M5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16" s="8">
        <f>_xlfn.PERCENTRANK.INC($H:$H, insurance[[#This Row],[charges]])</f>
        <v>0.80800000000000005</v>
      </c>
      <c r="O516" s="6">
        <f>10 * _xlfn.FLOOR.MATH(202.3 - insurance[[#This Row],[age]] / 10)</f>
        <v>1980</v>
      </c>
    </row>
    <row r="517" spans="1:15" x14ac:dyDescent="0.25">
      <c r="A517" s="6">
        <v>516</v>
      </c>
      <c r="B517" s="6">
        <v>58</v>
      </c>
      <c r="C517" s="6" t="s">
        <v>13</v>
      </c>
      <c r="D517" s="6">
        <v>35.700000000000003</v>
      </c>
      <c r="E517" s="6">
        <v>0</v>
      </c>
      <c r="F517" s="6" t="s">
        <v>14</v>
      </c>
      <c r="G517" s="6" t="s">
        <v>12</v>
      </c>
      <c r="H517" s="7">
        <v>11362.754999999999</v>
      </c>
      <c r="I517" s="6">
        <v>71</v>
      </c>
      <c r="J517" s="6">
        <v>256</v>
      </c>
      <c r="K517">
        <v>0.70571201746618006</v>
      </c>
      <c r="L517">
        <v>0.94681317868959769</v>
      </c>
      <c r="M5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7" s="8">
        <f>_xlfn.PERCENTRANK.INC($H:$H, insurance[[#This Row],[charges]])</f>
        <v>0.59599999999999997</v>
      </c>
      <c r="O517" s="6">
        <f>10 * _xlfn.FLOOR.MATH(202.3 - insurance[[#This Row],[age]] / 10)</f>
        <v>1960</v>
      </c>
    </row>
    <row r="518" spans="1:15" x14ac:dyDescent="0.25">
      <c r="A518" s="6">
        <v>517</v>
      </c>
      <c r="B518" s="6">
        <v>20</v>
      </c>
      <c r="C518" s="6" t="s">
        <v>13</v>
      </c>
      <c r="D518" s="6">
        <v>35.31</v>
      </c>
      <c r="E518" s="6">
        <v>1</v>
      </c>
      <c r="F518" s="6" t="s">
        <v>14</v>
      </c>
      <c r="G518" s="6" t="s">
        <v>15</v>
      </c>
      <c r="H518" s="7">
        <v>27724.28875</v>
      </c>
      <c r="I518" s="6">
        <v>69</v>
      </c>
      <c r="J518" s="6">
        <v>239</v>
      </c>
      <c r="K518">
        <v>0.52354212781579335</v>
      </c>
      <c r="L518">
        <v>0.63513910474029323</v>
      </c>
      <c r="M5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8" s="8">
        <f>_xlfn.PERCENTRANK.INC($H:$H, insurance[[#This Row],[charges]])</f>
        <v>0.86799999999999999</v>
      </c>
      <c r="O518" s="6">
        <f>10 * _xlfn.FLOOR.MATH(202.3 - insurance[[#This Row],[age]] / 10)</f>
        <v>2000</v>
      </c>
    </row>
    <row r="519" spans="1:15" x14ac:dyDescent="0.25">
      <c r="A519" s="6">
        <v>518</v>
      </c>
      <c r="B519" s="6">
        <v>45</v>
      </c>
      <c r="C519" s="6" t="s">
        <v>13</v>
      </c>
      <c r="D519" s="6">
        <v>30.495000000000001</v>
      </c>
      <c r="E519" s="6">
        <v>2</v>
      </c>
      <c r="F519" s="6" t="s">
        <v>14</v>
      </c>
      <c r="G519" s="6" t="s">
        <v>16</v>
      </c>
      <c r="H519" s="7">
        <v>8413.4630500000003</v>
      </c>
      <c r="I519" s="6">
        <v>73</v>
      </c>
      <c r="J519" s="6">
        <v>231</v>
      </c>
      <c r="K519">
        <v>0.56713313309807944</v>
      </c>
      <c r="L519">
        <v>0.66401339446381358</v>
      </c>
      <c r="M5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19" s="8">
        <f>_xlfn.PERCENTRANK.INC($H:$H, insurance[[#This Row],[charges]])</f>
        <v>0.44800000000000001</v>
      </c>
      <c r="O519" s="6">
        <f>10 * _xlfn.FLOOR.MATH(202.3 - insurance[[#This Row],[age]] / 10)</f>
        <v>1970</v>
      </c>
    </row>
    <row r="520" spans="1:15" x14ac:dyDescent="0.25">
      <c r="A520" s="6">
        <v>519</v>
      </c>
      <c r="B520" s="6">
        <v>35</v>
      </c>
      <c r="C520" s="6" t="s">
        <v>10</v>
      </c>
      <c r="D520" s="6">
        <v>31</v>
      </c>
      <c r="E520" s="6">
        <v>1</v>
      </c>
      <c r="F520" s="6" t="s">
        <v>14</v>
      </c>
      <c r="G520" s="6" t="s">
        <v>12</v>
      </c>
      <c r="H520" s="7">
        <v>5240.7650000000003</v>
      </c>
      <c r="I520" s="6">
        <v>63</v>
      </c>
      <c r="J520" s="6">
        <v>175</v>
      </c>
      <c r="K520">
        <v>0.35901590546547246</v>
      </c>
      <c r="L520">
        <v>0.85534614830061151</v>
      </c>
      <c r="M5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0" s="8">
        <f>_xlfn.PERCENTRANK.INC($H:$H, insurance[[#This Row],[charges]])</f>
        <v>0.27800000000000002</v>
      </c>
      <c r="O520" s="6">
        <f>10 * _xlfn.FLOOR.MATH(202.3 - insurance[[#This Row],[age]] / 10)</f>
        <v>1980</v>
      </c>
    </row>
    <row r="521" spans="1:15" x14ac:dyDescent="0.25">
      <c r="A521" s="6">
        <v>520</v>
      </c>
      <c r="B521" s="6">
        <v>31</v>
      </c>
      <c r="C521" s="6" t="s">
        <v>13</v>
      </c>
      <c r="D521" s="6">
        <v>30.875</v>
      </c>
      <c r="E521" s="6">
        <v>0</v>
      </c>
      <c r="F521" s="6" t="s">
        <v>14</v>
      </c>
      <c r="G521" s="6" t="s">
        <v>17</v>
      </c>
      <c r="H521" s="7">
        <v>3857.7592500000001</v>
      </c>
      <c r="I521" s="6">
        <v>68</v>
      </c>
      <c r="J521" s="6">
        <v>203</v>
      </c>
      <c r="K521">
        <v>0.6726704000833772</v>
      </c>
      <c r="L521">
        <v>0.30508802426284554</v>
      </c>
      <c r="M5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1" s="8">
        <f>_xlfn.PERCENTRANK.INC($H:$H, insurance[[#This Row],[charges]])</f>
        <v>0.189</v>
      </c>
      <c r="O521" s="6">
        <f>10 * _xlfn.FLOOR.MATH(202.3 - insurance[[#This Row],[age]] / 10)</f>
        <v>1990</v>
      </c>
    </row>
    <row r="522" spans="1:15" x14ac:dyDescent="0.25">
      <c r="A522" s="6">
        <v>521</v>
      </c>
      <c r="B522" s="6">
        <v>50</v>
      </c>
      <c r="C522" s="6" t="s">
        <v>10</v>
      </c>
      <c r="D522" s="6">
        <v>27.36</v>
      </c>
      <c r="E522" s="6">
        <v>0</v>
      </c>
      <c r="F522" s="6" t="s">
        <v>14</v>
      </c>
      <c r="G522" s="6" t="s">
        <v>17</v>
      </c>
      <c r="H522" s="7">
        <v>25656.575260000001</v>
      </c>
      <c r="I522" s="6">
        <v>66</v>
      </c>
      <c r="J522" s="6">
        <v>170</v>
      </c>
      <c r="K522">
        <v>0.63420196978105325</v>
      </c>
      <c r="L522">
        <v>3.7169434147500166E-2</v>
      </c>
      <c r="M5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2" s="8">
        <f>_xlfn.PERCENTRANK.INC($H:$H, insurance[[#This Row],[charges]])</f>
        <v>0.85399999999999998</v>
      </c>
      <c r="O522" s="6">
        <f>10 * _xlfn.FLOOR.MATH(202.3 - insurance[[#This Row],[age]] / 10)</f>
        <v>1970</v>
      </c>
    </row>
    <row r="523" spans="1:15" x14ac:dyDescent="0.25">
      <c r="A523" s="6">
        <v>522</v>
      </c>
      <c r="B523" s="6">
        <v>32</v>
      </c>
      <c r="C523" s="6" t="s">
        <v>10</v>
      </c>
      <c r="D523" s="6">
        <v>44.22</v>
      </c>
      <c r="E523" s="6">
        <v>0</v>
      </c>
      <c r="F523" s="6" t="s">
        <v>14</v>
      </c>
      <c r="G523" s="6" t="s">
        <v>15</v>
      </c>
      <c r="H523" s="7">
        <v>3994.1777999999999</v>
      </c>
      <c r="I523" s="6">
        <v>66</v>
      </c>
      <c r="J523" s="6">
        <v>274</v>
      </c>
      <c r="K523">
        <v>0.84043210783993461</v>
      </c>
      <c r="L523">
        <v>0.70130252311998165</v>
      </c>
      <c r="M5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3" s="8">
        <f>_xlfn.PERCENTRANK.INC($H:$H, insurance[[#This Row],[charges]])</f>
        <v>0.2</v>
      </c>
      <c r="O523" s="6">
        <f>10 * _xlfn.FLOOR.MATH(202.3 - insurance[[#This Row],[age]] / 10)</f>
        <v>1990</v>
      </c>
    </row>
    <row r="524" spans="1:15" x14ac:dyDescent="0.25">
      <c r="A524" s="6">
        <v>523</v>
      </c>
      <c r="B524" s="6">
        <v>51</v>
      </c>
      <c r="C524" s="6" t="s">
        <v>10</v>
      </c>
      <c r="D524" s="6">
        <v>33.914999999999999</v>
      </c>
      <c r="E524" s="6">
        <v>0</v>
      </c>
      <c r="F524" s="6" t="s">
        <v>14</v>
      </c>
      <c r="G524" s="6" t="s">
        <v>17</v>
      </c>
      <c r="H524" s="7">
        <v>9866.3048500000004</v>
      </c>
      <c r="I524" s="6">
        <v>62</v>
      </c>
      <c r="J524" s="6">
        <v>185</v>
      </c>
      <c r="K524">
        <v>0.97924672904389287</v>
      </c>
      <c r="L524">
        <v>0.14119440277162679</v>
      </c>
      <c r="M5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4" s="8">
        <f>_xlfn.PERCENTRANK.INC($H:$H, insurance[[#This Row],[charges]])</f>
        <v>0.52500000000000002</v>
      </c>
      <c r="O524" s="6">
        <f>10 * _xlfn.FLOOR.MATH(202.3 - insurance[[#This Row],[age]] / 10)</f>
        <v>1970</v>
      </c>
    </row>
    <row r="525" spans="1:15" x14ac:dyDescent="0.25">
      <c r="A525" s="6">
        <v>524</v>
      </c>
      <c r="B525" s="6">
        <v>38</v>
      </c>
      <c r="C525" s="6" t="s">
        <v>10</v>
      </c>
      <c r="D525" s="6">
        <v>37.729999999999997</v>
      </c>
      <c r="E525" s="6">
        <v>0</v>
      </c>
      <c r="F525" s="6" t="s">
        <v>14</v>
      </c>
      <c r="G525" s="6" t="s">
        <v>15</v>
      </c>
      <c r="H525" s="7">
        <v>5397.6166999999996</v>
      </c>
      <c r="I525" s="6">
        <v>62</v>
      </c>
      <c r="J525" s="6">
        <v>206</v>
      </c>
      <c r="K525">
        <v>7.2558408636859806E-2</v>
      </c>
      <c r="L525">
        <v>1.7979329460290881E-2</v>
      </c>
      <c r="M5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5" s="8">
        <f>_xlfn.PERCENTRANK.INC($H:$H, insurance[[#This Row],[charges]])</f>
        <v>0.29199999999999998</v>
      </c>
      <c r="O525" s="6">
        <f>10 * _xlfn.FLOOR.MATH(202.3 - insurance[[#This Row],[age]] / 10)</f>
        <v>1980</v>
      </c>
    </row>
    <row r="526" spans="1:15" x14ac:dyDescent="0.25">
      <c r="A526" s="6">
        <v>525</v>
      </c>
      <c r="B526" s="6">
        <v>42</v>
      </c>
      <c r="C526" s="6" t="s">
        <v>13</v>
      </c>
      <c r="D526" s="6">
        <v>26.07</v>
      </c>
      <c r="E526" s="6">
        <v>1</v>
      </c>
      <c r="F526" s="6" t="s">
        <v>11</v>
      </c>
      <c r="G526" s="6" t="s">
        <v>15</v>
      </c>
      <c r="H526" s="7">
        <v>38245.593269999998</v>
      </c>
      <c r="I526" s="6">
        <v>77</v>
      </c>
      <c r="J526" s="6">
        <v>220</v>
      </c>
      <c r="K526">
        <v>0.43115362545063424</v>
      </c>
      <c r="L526">
        <v>0.93747765893930457</v>
      </c>
      <c r="M5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6" s="8">
        <f>_xlfn.PERCENTRANK.INC($H:$H, insurance[[#This Row],[charges]])</f>
        <v>0.92400000000000004</v>
      </c>
      <c r="O526" s="6">
        <f>10 * _xlfn.FLOOR.MATH(202.3 - insurance[[#This Row],[age]] / 10)</f>
        <v>1980</v>
      </c>
    </row>
    <row r="527" spans="1:15" x14ac:dyDescent="0.25">
      <c r="A527" s="6">
        <v>526</v>
      </c>
      <c r="B527" s="6">
        <v>18</v>
      </c>
      <c r="C527" s="6" t="s">
        <v>10</v>
      </c>
      <c r="D527" s="6">
        <v>33.880000000000003</v>
      </c>
      <c r="E527" s="6">
        <v>0</v>
      </c>
      <c r="F527" s="6" t="s">
        <v>14</v>
      </c>
      <c r="G527" s="6" t="s">
        <v>15</v>
      </c>
      <c r="H527" s="7">
        <v>11482.63485</v>
      </c>
      <c r="I527" s="6">
        <v>67</v>
      </c>
      <c r="J527" s="6">
        <v>216</v>
      </c>
      <c r="K527">
        <v>1.624283009033782E-2</v>
      </c>
      <c r="L527">
        <v>0.1748542148502796</v>
      </c>
      <c r="M5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7" s="8">
        <f>_xlfn.PERCENTRANK.INC($H:$H, insurance[[#This Row],[charges]])</f>
        <v>0.60299999999999998</v>
      </c>
      <c r="O527" s="6">
        <f>10 * _xlfn.FLOOR.MATH(202.3 - insurance[[#This Row],[age]] / 10)</f>
        <v>2000</v>
      </c>
    </row>
    <row r="528" spans="1:15" x14ac:dyDescent="0.25">
      <c r="A528" s="6">
        <v>527</v>
      </c>
      <c r="B528" s="6">
        <v>19</v>
      </c>
      <c r="C528" s="6" t="s">
        <v>10</v>
      </c>
      <c r="D528" s="6">
        <v>30.59</v>
      </c>
      <c r="E528" s="6">
        <v>2</v>
      </c>
      <c r="F528" s="6" t="s">
        <v>14</v>
      </c>
      <c r="G528" s="6" t="s">
        <v>16</v>
      </c>
      <c r="H528" s="7">
        <v>24059.680189999999</v>
      </c>
      <c r="I528" s="6">
        <v>64</v>
      </c>
      <c r="J528" s="6">
        <v>178</v>
      </c>
      <c r="K528">
        <v>0.42518555020223631</v>
      </c>
      <c r="L528">
        <v>0.2945570281215743</v>
      </c>
      <c r="M5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28" s="8">
        <f>_xlfn.PERCENTRANK.INC($H:$H, insurance[[#This Row],[charges]])</f>
        <v>0.83799999999999997</v>
      </c>
      <c r="O528" s="6">
        <f>10 * _xlfn.FLOOR.MATH(202.3 - insurance[[#This Row],[age]] / 10)</f>
        <v>2000</v>
      </c>
    </row>
    <row r="529" spans="1:15" x14ac:dyDescent="0.25">
      <c r="A529" s="6">
        <v>528</v>
      </c>
      <c r="B529" s="6">
        <v>51</v>
      </c>
      <c r="C529" s="6" t="s">
        <v>10</v>
      </c>
      <c r="D529" s="6">
        <v>25.8</v>
      </c>
      <c r="E529" s="6">
        <v>1</v>
      </c>
      <c r="F529" s="6" t="s">
        <v>14</v>
      </c>
      <c r="G529" s="6" t="s">
        <v>12</v>
      </c>
      <c r="H529" s="7">
        <v>9861.0249999999996</v>
      </c>
      <c r="I529" s="6">
        <v>65</v>
      </c>
      <c r="J529" s="6">
        <v>155</v>
      </c>
      <c r="K529">
        <v>0.30036686095426179</v>
      </c>
      <c r="L529">
        <v>0.65304523876544329</v>
      </c>
      <c r="M5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29" s="8">
        <f>_xlfn.PERCENTRANK.INC($H:$H, insurance[[#This Row],[charges]])</f>
        <v>0.52300000000000002</v>
      </c>
      <c r="O529" s="6">
        <f>10 * _xlfn.FLOOR.MATH(202.3 - insurance[[#This Row],[age]] / 10)</f>
        <v>1970</v>
      </c>
    </row>
    <row r="530" spans="1:15" x14ac:dyDescent="0.25">
      <c r="A530" s="6">
        <v>529</v>
      </c>
      <c r="B530" s="6">
        <v>46</v>
      </c>
      <c r="C530" s="6" t="s">
        <v>13</v>
      </c>
      <c r="D530" s="6">
        <v>39.424999999999997</v>
      </c>
      <c r="E530" s="6">
        <v>1</v>
      </c>
      <c r="F530" s="6" t="s">
        <v>14</v>
      </c>
      <c r="G530" s="6" t="s">
        <v>17</v>
      </c>
      <c r="H530" s="7">
        <v>8342.9087500000005</v>
      </c>
      <c r="I530" s="6">
        <v>70</v>
      </c>
      <c r="J530" s="6">
        <v>275</v>
      </c>
      <c r="K530">
        <v>0.4008264441046987</v>
      </c>
      <c r="L530">
        <v>0.52598744608740666</v>
      </c>
      <c r="M5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0" s="8">
        <f>_xlfn.PERCENTRANK.INC($H:$H, insurance[[#This Row],[charges]])</f>
        <v>0.44600000000000001</v>
      </c>
      <c r="O530" s="6">
        <f>10 * _xlfn.FLOOR.MATH(202.3 - insurance[[#This Row],[age]] / 10)</f>
        <v>1970</v>
      </c>
    </row>
    <row r="531" spans="1:15" x14ac:dyDescent="0.25">
      <c r="A531" s="6">
        <v>530</v>
      </c>
      <c r="B531" s="6">
        <v>18</v>
      </c>
      <c r="C531" s="6" t="s">
        <v>13</v>
      </c>
      <c r="D531" s="6">
        <v>25.46</v>
      </c>
      <c r="E531" s="6">
        <v>0</v>
      </c>
      <c r="F531" s="6" t="s">
        <v>14</v>
      </c>
      <c r="G531" s="6" t="s">
        <v>17</v>
      </c>
      <c r="H531" s="7">
        <v>1708.0014000000001</v>
      </c>
      <c r="I531" s="6">
        <v>69</v>
      </c>
      <c r="J531" s="6">
        <v>172</v>
      </c>
      <c r="K531">
        <v>0.91728741299234673</v>
      </c>
      <c r="L531">
        <v>0.79901443971275088</v>
      </c>
      <c r="M5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1" s="8">
        <f>_xlfn.PERCENTRANK.INC($H:$H, insurance[[#This Row],[charges]])</f>
        <v>3.7999999999999999E-2</v>
      </c>
      <c r="O531" s="6">
        <f>10 * _xlfn.FLOOR.MATH(202.3 - insurance[[#This Row],[age]] / 10)</f>
        <v>2000</v>
      </c>
    </row>
    <row r="532" spans="1:15" x14ac:dyDescent="0.25">
      <c r="A532" s="6">
        <v>531</v>
      </c>
      <c r="B532" s="6">
        <v>57</v>
      </c>
      <c r="C532" s="6" t="s">
        <v>13</v>
      </c>
      <c r="D532" s="6">
        <v>42.13</v>
      </c>
      <c r="E532" s="6">
        <v>1</v>
      </c>
      <c r="F532" s="6" t="s">
        <v>11</v>
      </c>
      <c r="G532" s="6" t="s">
        <v>15</v>
      </c>
      <c r="H532" s="7">
        <v>48675.517699999997</v>
      </c>
      <c r="I532" s="6">
        <v>70</v>
      </c>
      <c r="J532" s="6">
        <v>294</v>
      </c>
      <c r="K532">
        <v>0.14988765639713392</v>
      </c>
      <c r="L532">
        <v>0.78781425011708128</v>
      </c>
      <c r="M5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2" s="8">
        <f>_xlfn.PERCENTRANK.INC($H:$H, insurance[[#This Row],[charges]])</f>
        <v>0.99099999999999999</v>
      </c>
      <c r="O532" s="6">
        <f>10 * _xlfn.FLOOR.MATH(202.3 - insurance[[#This Row],[age]] / 10)</f>
        <v>1960</v>
      </c>
    </row>
    <row r="533" spans="1:15" x14ac:dyDescent="0.25">
      <c r="A533" s="6">
        <v>532</v>
      </c>
      <c r="B533" s="6">
        <v>62</v>
      </c>
      <c r="C533" s="6" t="s">
        <v>10</v>
      </c>
      <c r="D533" s="6">
        <v>31.73</v>
      </c>
      <c r="E533" s="6">
        <v>0</v>
      </c>
      <c r="F533" s="6" t="s">
        <v>14</v>
      </c>
      <c r="G533" s="6" t="s">
        <v>17</v>
      </c>
      <c r="H533" s="7">
        <v>14043.476699999999</v>
      </c>
      <c r="I533" s="6">
        <v>70</v>
      </c>
      <c r="J533" s="6">
        <v>221</v>
      </c>
      <c r="K533">
        <v>0.24767599964871817</v>
      </c>
      <c r="L533">
        <v>0.8261652033897886</v>
      </c>
      <c r="M5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3" s="8">
        <f>_xlfn.PERCENTRANK.INC($H:$H, insurance[[#This Row],[charges]])</f>
        <v>0.71099999999999997</v>
      </c>
      <c r="O533" s="6">
        <f>10 * _xlfn.FLOOR.MATH(202.3 - insurance[[#This Row],[age]] / 10)</f>
        <v>1960</v>
      </c>
    </row>
    <row r="534" spans="1:15" x14ac:dyDescent="0.25">
      <c r="A534" s="6">
        <v>533</v>
      </c>
      <c r="B534" s="6">
        <v>59</v>
      </c>
      <c r="C534" s="6" t="s">
        <v>13</v>
      </c>
      <c r="D534" s="6">
        <v>29.7</v>
      </c>
      <c r="E534" s="6">
        <v>2</v>
      </c>
      <c r="F534" s="6" t="s">
        <v>14</v>
      </c>
      <c r="G534" s="6" t="s">
        <v>15</v>
      </c>
      <c r="H534" s="7">
        <v>12925.886</v>
      </c>
      <c r="I534" s="6">
        <v>72</v>
      </c>
      <c r="J534" s="6">
        <v>219</v>
      </c>
      <c r="K534">
        <v>0.31923418879473309</v>
      </c>
      <c r="L534">
        <v>0.38610147330262767</v>
      </c>
      <c r="M5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4" s="8">
        <f>_xlfn.PERCENTRANK.INC($H:$H, insurance[[#This Row],[charges]])</f>
        <v>0.66900000000000004</v>
      </c>
      <c r="O534" s="6">
        <f>10 * _xlfn.FLOOR.MATH(202.3 - insurance[[#This Row],[age]] / 10)</f>
        <v>1960</v>
      </c>
    </row>
    <row r="535" spans="1:15" x14ac:dyDescent="0.25">
      <c r="A535" s="6">
        <v>534</v>
      </c>
      <c r="B535" s="6">
        <v>37</v>
      </c>
      <c r="C535" s="6" t="s">
        <v>13</v>
      </c>
      <c r="D535" s="6">
        <v>36.19</v>
      </c>
      <c r="E535" s="6">
        <v>0</v>
      </c>
      <c r="F535" s="6" t="s">
        <v>14</v>
      </c>
      <c r="G535" s="6" t="s">
        <v>15</v>
      </c>
      <c r="H535" s="7">
        <v>19214.705529999999</v>
      </c>
      <c r="I535" s="6">
        <v>71</v>
      </c>
      <c r="J535" s="6">
        <v>260</v>
      </c>
      <c r="K535">
        <v>0.39365528030025554</v>
      </c>
      <c r="L535">
        <v>0.87797855673263714</v>
      </c>
      <c r="M5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5" s="8">
        <f>_xlfn.PERCENTRANK.INC($H:$H, insurance[[#This Row],[charges]])</f>
        <v>0.78400000000000003</v>
      </c>
      <c r="O535" s="6">
        <f>10 * _xlfn.FLOOR.MATH(202.3 - insurance[[#This Row],[age]] / 10)</f>
        <v>1980</v>
      </c>
    </row>
    <row r="536" spans="1:15" x14ac:dyDescent="0.25">
      <c r="A536" s="6">
        <v>535</v>
      </c>
      <c r="B536" s="6">
        <v>64</v>
      </c>
      <c r="C536" s="6" t="s">
        <v>13</v>
      </c>
      <c r="D536" s="6">
        <v>40.479999999999997</v>
      </c>
      <c r="E536" s="6">
        <v>0</v>
      </c>
      <c r="F536" s="6" t="s">
        <v>14</v>
      </c>
      <c r="G536" s="6" t="s">
        <v>15</v>
      </c>
      <c r="H536" s="7">
        <v>13831.1152</v>
      </c>
      <c r="I536" s="6">
        <v>67</v>
      </c>
      <c r="J536" s="6">
        <v>258</v>
      </c>
      <c r="K536">
        <v>0.48185490653005192</v>
      </c>
      <c r="L536">
        <v>0.35338599111576846</v>
      </c>
      <c r="M5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6" s="8">
        <f>_xlfn.PERCENTRANK.INC($H:$H, insurance[[#This Row],[charges]])</f>
        <v>0.70099999999999996</v>
      </c>
      <c r="O536" s="6">
        <f>10 * _xlfn.FLOOR.MATH(202.3 - insurance[[#This Row],[age]] / 10)</f>
        <v>1950</v>
      </c>
    </row>
    <row r="537" spans="1:15" x14ac:dyDescent="0.25">
      <c r="A537" s="6">
        <v>536</v>
      </c>
      <c r="B537" s="6">
        <v>38</v>
      </c>
      <c r="C537" s="6" t="s">
        <v>13</v>
      </c>
      <c r="D537" s="6">
        <v>28.024999999999999</v>
      </c>
      <c r="E537" s="6">
        <v>1</v>
      </c>
      <c r="F537" s="6" t="s">
        <v>14</v>
      </c>
      <c r="G537" s="6" t="s">
        <v>17</v>
      </c>
      <c r="H537" s="7">
        <v>6067.1267500000004</v>
      </c>
      <c r="I537" s="6">
        <v>74</v>
      </c>
      <c r="J537" s="6">
        <v>218</v>
      </c>
      <c r="K537">
        <v>0.54330572278392764</v>
      </c>
      <c r="L537">
        <v>0.91126715201477848</v>
      </c>
      <c r="M5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37" s="8">
        <f>_xlfn.PERCENTRANK.INC($H:$H, insurance[[#This Row],[charges]])</f>
        <v>0.32100000000000001</v>
      </c>
      <c r="O537" s="6">
        <f>10 * _xlfn.FLOOR.MATH(202.3 - insurance[[#This Row],[age]] / 10)</f>
        <v>1980</v>
      </c>
    </row>
    <row r="538" spans="1:15" x14ac:dyDescent="0.25">
      <c r="A538" s="6">
        <v>537</v>
      </c>
      <c r="B538" s="6">
        <v>33</v>
      </c>
      <c r="C538" s="6" t="s">
        <v>10</v>
      </c>
      <c r="D538" s="6">
        <v>38.9</v>
      </c>
      <c r="E538" s="6">
        <v>3</v>
      </c>
      <c r="F538" s="6" t="s">
        <v>14</v>
      </c>
      <c r="G538" s="6" t="s">
        <v>12</v>
      </c>
      <c r="H538" s="7">
        <v>5972.3779999999997</v>
      </c>
      <c r="I538" s="6">
        <v>67</v>
      </c>
      <c r="J538" s="6">
        <v>248</v>
      </c>
      <c r="K538">
        <v>0.9641878339295219</v>
      </c>
      <c r="L538">
        <v>7.032068915214422E-2</v>
      </c>
      <c r="M5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8" s="8">
        <f>_xlfn.PERCENTRANK.INC($H:$H, insurance[[#This Row],[charges]])</f>
        <v>0.317</v>
      </c>
      <c r="O538" s="6">
        <f>10 * _xlfn.FLOOR.MATH(202.3 - insurance[[#This Row],[age]] / 10)</f>
        <v>1990</v>
      </c>
    </row>
    <row r="539" spans="1:15" x14ac:dyDescent="0.25">
      <c r="A539" s="6">
        <v>538</v>
      </c>
      <c r="B539" s="6">
        <v>46</v>
      </c>
      <c r="C539" s="6" t="s">
        <v>10</v>
      </c>
      <c r="D539" s="6">
        <v>30.2</v>
      </c>
      <c r="E539" s="6">
        <v>2</v>
      </c>
      <c r="F539" s="6" t="s">
        <v>14</v>
      </c>
      <c r="G539" s="6" t="s">
        <v>12</v>
      </c>
      <c r="H539" s="7">
        <v>8825.0859999999993</v>
      </c>
      <c r="I539" s="6">
        <v>63</v>
      </c>
      <c r="J539" s="6">
        <v>171</v>
      </c>
      <c r="K539">
        <v>0.94631153668570867</v>
      </c>
      <c r="L539">
        <v>0.40549562517809479</v>
      </c>
      <c r="M5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39" s="8">
        <f>_xlfn.PERCENTRANK.INC($H:$H, insurance[[#This Row],[charges]])</f>
        <v>0.47399999999999998</v>
      </c>
      <c r="O539" s="6">
        <f>10 * _xlfn.FLOOR.MATH(202.3 - insurance[[#This Row],[age]] / 10)</f>
        <v>1970</v>
      </c>
    </row>
    <row r="540" spans="1:15" x14ac:dyDescent="0.25">
      <c r="A540" s="6">
        <v>539</v>
      </c>
      <c r="B540" s="6">
        <v>46</v>
      </c>
      <c r="C540" s="6" t="s">
        <v>10</v>
      </c>
      <c r="D540" s="6">
        <v>28.05</v>
      </c>
      <c r="E540" s="6">
        <v>1</v>
      </c>
      <c r="F540" s="6" t="s">
        <v>14</v>
      </c>
      <c r="G540" s="6" t="s">
        <v>15</v>
      </c>
      <c r="H540" s="7">
        <v>8233.0974999999999</v>
      </c>
      <c r="I540" s="6">
        <v>59</v>
      </c>
      <c r="J540" s="6">
        <v>139</v>
      </c>
      <c r="K540">
        <v>0.8941133436253822</v>
      </c>
      <c r="L540">
        <v>0.72521588007231053</v>
      </c>
      <c r="M5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0" s="8">
        <f>_xlfn.PERCENTRANK.INC($H:$H, insurance[[#This Row],[charges]])</f>
        <v>0.438</v>
      </c>
      <c r="O540" s="6">
        <f>10 * _xlfn.FLOOR.MATH(202.3 - insurance[[#This Row],[age]] / 10)</f>
        <v>1970</v>
      </c>
    </row>
    <row r="541" spans="1:15" x14ac:dyDescent="0.25">
      <c r="A541" s="6">
        <v>540</v>
      </c>
      <c r="B541" s="6">
        <v>53</v>
      </c>
      <c r="C541" s="6" t="s">
        <v>13</v>
      </c>
      <c r="D541" s="6">
        <v>31.35</v>
      </c>
      <c r="E541" s="6">
        <v>0</v>
      </c>
      <c r="F541" s="6" t="s">
        <v>14</v>
      </c>
      <c r="G541" s="6" t="s">
        <v>15</v>
      </c>
      <c r="H541" s="7">
        <v>27346.04207</v>
      </c>
      <c r="I541" s="6">
        <v>72</v>
      </c>
      <c r="J541" s="6">
        <v>231</v>
      </c>
      <c r="K541">
        <v>0.1128740162182944</v>
      </c>
      <c r="L541">
        <v>0.24903662141833297</v>
      </c>
      <c r="M5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1" s="8">
        <f>_xlfn.PERCENTRANK.INC($H:$H, insurance[[#This Row],[charges]])</f>
        <v>0.86599999999999999</v>
      </c>
      <c r="O541" s="6">
        <f>10 * _xlfn.FLOOR.MATH(202.3 - insurance[[#This Row],[age]] / 10)</f>
        <v>1970</v>
      </c>
    </row>
    <row r="542" spans="1:15" x14ac:dyDescent="0.25">
      <c r="A542" s="6">
        <v>541</v>
      </c>
      <c r="B542" s="6">
        <v>34</v>
      </c>
      <c r="C542" s="6" t="s">
        <v>10</v>
      </c>
      <c r="D542" s="6">
        <v>38</v>
      </c>
      <c r="E542" s="6">
        <v>3</v>
      </c>
      <c r="F542" s="6" t="s">
        <v>14</v>
      </c>
      <c r="G542" s="6" t="s">
        <v>12</v>
      </c>
      <c r="H542" s="7">
        <v>6196.4480000000003</v>
      </c>
      <c r="I542" s="6">
        <v>64</v>
      </c>
      <c r="J542" s="6">
        <v>221</v>
      </c>
      <c r="K542">
        <v>0.91101082270546385</v>
      </c>
      <c r="L542">
        <v>0.11777342582017808</v>
      </c>
      <c r="M5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2" s="8">
        <f>_xlfn.PERCENTRANK.INC($H:$H, insurance[[#This Row],[charges]])</f>
        <v>0.32900000000000001</v>
      </c>
      <c r="O542" s="6">
        <f>10 * _xlfn.FLOOR.MATH(202.3 - insurance[[#This Row],[age]] / 10)</f>
        <v>1980</v>
      </c>
    </row>
    <row r="543" spans="1:15" x14ac:dyDescent="0.25">
      <c r="A543" s="6">
        <v>542</v>
      </c>
      <c r="B543" s="6">
        <v>20</v>
      </c>
      <c r="C543" s="6" t="s">
        <v>10</v>
      </c>
      <c r="D543" s="6">
        <v>31.79</v>
      </c>
      <c r="E543" s="6">
        <v>2</v>
      </c>
      <c r="F543" s="6" t="s">
        <v>14</v>
      </c>
      <c r="G543" s="6" t="s">
        <v>15</v>
      </c>
      <c r="H543" s="7">
        <v>3056.3881000000001</v>
      </c>
      <c r="I543" s="6">
        <v>64</v>
      </c>
      <c r="J543" s="6">
        <v>185</v>
      </c>
      <c r="K543">
        <v>0.37108164996424764</v>
      </c>
      <c r="L543">
        <v>3.919698858596244E-2</v>
      </c>
      <c r="M5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3" s="8">
        <f>_xlfn.PERCENTRANK.INC($H:$H, insurance[[#This Row],[charges]])</f>
        <v>0.14499999999999999</v>
      </c>
      <c r="O543" s="6">
        <f>10 * _xlfn.FLOOR.MATH(202.3 - insurance[[#This Row],[age]] / 10)</f>
        <v>2000</v>
      </c>
    </row>
    <row r="544" spans="1:15" x14ac:dyDescent="0.25">
      <c r="A544" s="6">
        <v>543</v>
      </c>
      <c r="B544" s="6">
        <v>63</v>
      </c>
      <c r="C544" s="6" t="s">
        <v>10</v>
      </c>
      <c r="D544" s="6">
        <v>36.299999999999997</v>
      </c>
      <c r="E544" s="6">
        <v>0</v>
      </c>
      <c r="F544" s="6" t="s">
        <v>14</v>
      </c>
      <c r="G544" s="6" t="s">
        <v>15</v>
      </c>
      <c r="H544" s="7">
        <v>13887.204</v>
      </c>
      <c r="I544" s="6">
        <v>66</v>
      </c>
      <c r="J544" s="6">
        <v>225</v>
      </c>
      <c r="K544">
        <v>0.45896510661531476</v>
      </c>
      <c r="L544">
        <v>0.96561100797988986</v>
      </c>
      <c r="M5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4" s="8">
        <f>_xlfn.PERCENTRANK.INC($H:$H, insurance[[#This Row],[charges]])</f>
        <v>0.70399999999999996</v>
      </c>
      <c r="O544" s="6">
        <f>10 * _xlfn.FLOOR.MATH(202.3 - insurance[[#This Row],[age]] / 10)</f>
        <v>1960</v>
      </c>
    </row>
    <row r="545" spans="1:15" x14ac:dyDescent="0.25">
      <c r="A545" s="6">
        <v>544</v>
      </c>
      <c r="B545" s="6">
        <v>54</v>
      </c>
      <c r="C545" s="6" t="s">
        <v>10</v>
      </c>
      <c r="D545" s="6">
        <v>47.41</v>
      </c>
      <c r="E545" s="6">
        <v>0</v>
      </c>
      <c r="F545" s="6" t="s">
        <v>11</v>
      </c>
      <c r="G545" s="6" t="s">
        <v>15</v>
      </c>
      <c r="H545" s="7">
        <v>63770.428010000003</v>
      </c>
      <c r="I545" s="6">
        <v>67</v>
      </c>
      <c r="J545" s="6">
        <v>303</v>
      </c>
      <c r="K545">
        <v>6.2480964261331116E-2</v>
      </c>
      <c r="L545">
        <v>0.91284412234688372</v>
      </c>
      <c r="M5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5" s="8">
        <f>_xlfn.PERCENTRANK.INC($H:$H, insurance[[#This Row],[charges]])</f>
        <v>1</v>
      </c>
      <c r="O545" s="6">
        <f>10 * _xlfn.FLOOR.MATH(202.3 - insurance[[#This Row],[age]] / 10)</f>
        <v>1960</v>
      </c>
    </row>
    <row r="546" spans="1:15" x14ac:dyDescent="0.25">
      <c r="A546" s="6">
        <v>545</v>
      </c>
      <c r="B546" s="6">
        <v>54</v>
      </c>
      <c r="C546" s="6" t="s">
        <v>13</v>
      </c>
      <c r="D546" s="6">
        <v>30.21</v>
      </c>
      <c r="E546" s="6">
        <v>0</v>
      </c>
      <c r="F546" s="6" t="s">
        <v>14</v>
      </c>
      <c r="G546" s="6" t="s">
        <v>16</v>
      </c>
      <c r="H546" s="7">
        <v>10231.499900000001</v>
      </c>
      <c r="I546" s="6">
        <v>65</v>
      </c>
      <c r="J546" s="6">
        <v>182</v>
      </c>
      <c r="K546">
        <v>0.77489589004539694</v>
      </c>
      <c r="L546">
        <v>0.99976872885588963</v>
      </c>
      <c r="M5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6" s="8">
        <f>_xlfn.PERCENTRANK.INC($H:$H, insurance[[#This Row],[charges]])</f>
        <v>0.54300000000000004</v>
      </c>
      <c r="O546" s="6">
        <f>10 * _xlfn.FLOOR.MATH(202.3 - insurance[[#This Row],[age]] / 10)</f>
        <v>1960</v>
      </c>
    </row>
    <row r="547" spans="1:15" x14ac:dyDescent="0.25">
      <c r="A547" s="6">
        <v>546</v>
      </c>
      <c r="B547" s="6">
        <v>49</v>
      </c>
      <c r="C547" s="6" t="s">
        <v>13</v>
      </c>
      <c r="D547" s="6">
        <v>25.84</v>
      </c>
      <c r="E547" s="6">
        <v>2</v>
      </c>
      <c r="F547" s="6" t="s">
        <v>11</v>
      </c>
      <c r="G547" s="6" t="s">
        <v>16</v>
      </c>
      <c r="H547" s="7">
        <v>23807.240600000001</v>
      </c>
      <c r="I547" s="6">
        <v>72</v>
      </c>
      <c r="J547" s="6">
        <v>191</v>
      </c>
      <c r="K547">
        <v>0.12809318263460565</v>
      </c>
      <c r="L547">
        <v>0.63603904546985357</v>
      </c>
      <c r="M5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47" s="8">
        <f>_xlfn.PERCENTRANK.INC($H:$H, insurance[[#This Row],[charges]])</f>
        <v>0.83599999999999997</v>
      </c>
      <c r="O547" s="6">
        <f>10 * _xlfn.FLOOR.MATH(202.3 - insurance[[#This Row],[age]] / 10)</f>
        <v>1970</v>
      </c>
    </row>
    <row r="548" spans="1:15" x14ac:dyDescent="0.25">
      <c r="A548" s="6">
        <v>547</v>
      </c>
      <c r="B548" s="6">
        <v>28</v>
      </c>
      <c r="C548" s="6" t="s">
        <v>13</v>
      </c>
      <c r="D548" s="6">
        <v>35.435000000000002</v>
      </c>
      <c r="E548" s="6">
        <v>0</v>
      </c>
      <c r="F548" s="6" t="s">
        <v>14</v>
      </c>
      <c r="G548" s="6" t="s">
        <v>17</v>
      </c>
      <c r="H548" s="7">
        <v>3268.84665</v>
      </c>
      <c r="I548" s="6">
        <v>74</v>
      </c>
      <c r="J548" s="6">
        <v>276</v>
      </c>
      <c r="K548">
        <v>0.50118598179015605</v>
      </c>
      <c r="L548">
        <v>0.66188764370134456</v>
      </c>
      <c r="M5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8" s="8">
        <f>_xlfn.PERCENTRANK.INC($H:$H, insurance[[#This Row],[charges]])</f>
        <v>0.158</v>
      </c>
      <c r="O548" s="6">
        <f>10 * _xlfn.FLOOR.MATH(202.3 - insurance[[#This Row],[age]] / 10)</f>
        <v>1990</v>
      </c>
    </row>
    <row r="549" spans="1:15" x14ac:dyDescent="0.25">
      <c r="A549" s="6">
        <v>548</v>
      </c>
      <c r="B549" s="6">
        <v>54</v>
      </c>
      <c r="C549" s="6" t="s">
        <v>10</v>
      </c>
      <c r="D549" s="6">
        <v>46.7</v>
      </c>
      <c r="E549" s="6">
        <v>2</v>
      </c>
      <c r="F549" s="6" t="s">
        <v>14</v>
      </c>
      <c r="G549" s="6" t="s">
        <v>12</v>
      </c>
      <c r="H549" s="7">
        <v>11538.421</v>
      </c>
      <c r="I549" s="6">
        <v>66</v>
      </c>
      <c r="J549" s="6">
        <v>289</v>
      </c>
      <c r="K549">
        <v>0.3758900665565813</v>
      </c>
      <c r="L549">
        <v>2.9998460332862315E-2</v>
      </c>
      <c r="M5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49" s="8">
        <f>_xlfn.PERCENTRANK.INC($H:$H, insurance[[#This Row],[charges]])</f>
        <v>0.60699999999999998</v>
      </c>
      <c r="O549" s="6">
        <f>10 * _xlfn.FLOOR.MATH(202.3 - insurance[[#This Row],[age]] / 10)</f>
        <v>1960</v>
      </c>
    </row>
    <row r="550" spans="1:15" x14ac:dyDescent="0.25">
      <c r="A550" s="6">
        <v>549</v>
      </c>
      <c r="B550" s="6">
        <v>25</v>
      </c>
      <c r="C550" s="6" t="s">
        <v>10</v>
      </c>
      <c r="D550" s="6">
        <v>28.594999999999999</v>
      </c>
      <c r="E550" s="6">
        <v>0</v>
      </c>
      <c r="F550" s="6" t="s">
        <v>14</v>
      </c>
      <c r="G550" s="6" t="s">
        <v>17</v>
      </c>
      <c r="H550" s="7">
        <v>3213.6220499999999</v>
      </c>
      <c r="I550" s="6">
        <v>61</v>
      </c>
      <c r="J550" s="6">
        <v>151</v>
      </c>
      <c r="K550">
        <v>0.90554260690954635</v>
      </c>
      <c r="L550">
        <v>0.13219725160496182</v>
      </c>
      <c r="M5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50" s="8">
        <f>_xlfn.PERCENTRANK.INC($H:$H, insurance[[#This Row],[charges]])</f>
        <v>0.155</v>
      </c>
      <c r="O550" s="6">
        <f>10 * _xlfn.FLOOR.MATH(202.3 - insurance[[#This Row],[age]] / 10)</f>
        <v>1990</v>
      </c>
    </row>
    <row r="551" spans="1:15" x14ac:dyDescent="0.25">
      <c r="A551" s="6">
        <v>550</v>
      </c>
      <c r="B551" s="6">
        <v>43</v>
      </c>
      <c r="C551" s="6" t="s">
        <v>10</v>
      </c>
      <c r="D551" s="6">
        <v>46.2</v>
      </c>
      <c r="E551" s="6">
        <v>0</v>
      </c>
      <c r="F551" s="6" t="s">
        <v>11</v>
      </c>
      <c r="G551" s="6" t="s">
        <v>15</v>
      </c>
      <c r="H551" s="7">
        <v>45863.205000000002</v>
      </c>
      <c r="I551" s="6">
        <v>66</v>
      </c>
      <c r="J551" s="6">
        <v>286</v>
      </c>
      <c r="K551">
        <v>0.36250459838775201</v>
      </c>
      <c r="L551">
        <v>0.7176364267792722</v>
      </c>
      <c r="M5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1" s="8">
        <f>_xlfn.PERCENTRANK.INC($H:$H, insurance[[#This Row],[charges]])</f>
        <v>0.97399999999999998</v>
      </c>
      <c r="O551" s="6">
        <f>10 * _xlfn.FLOOR.MATH(202.3 - insurance[[#This Row],[age]] / 10)</f>
        <v>1980</v>
      </c>
    </row>
    <row r="552" spans="1:15" x14ac:dyDescent="0.25">
      <c r="A552" s="6">
        <v>551</v>
      </c>
      <c r="B552" s="6">
        <v>63</v>
      </c>
      <c r="C552" s="6" t="s">
        <v>13</v>
      </c>
      <c r="D552" s="6">
        <v>30.8</v>
      </c>
      <c r="E552" s="6">
        <v>0</v>
      </c>
      <c r="F552" s="6" t="s">
        <v>14</v>
      </c>
      <c r="G552" s="6" t="s">
        <v>12</v>
      </c>
      <c r="H552" s="7">
        <v>13390.558999999999</v>
      </c>
      <c r="I552" s="6">
        <v>73</v>
      </c>
      <c r="J552" s="6">
        <v>233</v>
      </c>
      <c r="K552">
        <v>0.57600772454217442</v>
      </c>
      <c r="L552">
        <v>0.23015678870964645</v>
      </c>
      <c r="M5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2" s="8">
        <f>_xlfn.PERCENTRANK.INC($H:$H, insurance[[#This Row],[charges]])</f>
        <v>0.68700000000000006</v>
      </c>
      <c r="O552" s="6">
        <f>10 * _xlfn.FLOOR.MATH(202.3 - insurance[[#This Row],[age]] / 10)</f>
        <v>1960</v>
      </c>
    </row>
    <row r="553" spans="1:15" x14ac:dyDescent="0.25">
      <c r="A553" s="6">
        <v>552</v>
      </c>
      <c r="B553" s="6">
        <v>32</v>
      </c>
      <c r="C553" s="6" t="s">
        <v>10</v>
      </c>
      <c r="D553" s="6">
        <v>28.93</v>
      </c>
      <c r="E553" s="6">
        <v>0</v>
      </c>
      <c r="F553" s="6" t="s">
        <v>14</v>
      </c>
      <c r="G553" s="6" t="s">
        <v>15</v>
      </c>
      <c r="H553" s="7">
        <v>3972.9247</v>
      </c>
      <c r="I553" s="6">
        <v>64</v>
      </c>
      <c r="J553" s="6">
        <v>169</v>
      </c>
      <c r="K553">
        <v>2.4432391405306939E-2</v>
      </c>
      <c r="L553">
        <v>0.42998345216269768</v>
      </c>
      <c r="M5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53" s="8">
        <f>_xlfn.PERCENTRANK.INC($H:$H, insurance[[#This Row],[charges]])</f>
        <v>0.19700000000000001</v>
      </c>
      <c r="O553" s="6">
        <f>10 * _xlfn.FLOOR.MATH(202.3 - insurance[[#This Row],[age]] / 10)</f>
        <v>1990</v>
      </c>
    </row>
    <row r="554" spans="1:15" x14ac:dyDescent="0.25">
      <c r="A554" s="6">
        <v>553</v>
      </c>
      <c r="B554" s="6">
        <v>62</v>
      </c>
      <c r="C554" s="6" t="s">
        <v>13</v>
      </c>
      <c r="D554" s="6">
        <v>21.4</v>
      </c>
      <c r="E554" s="6">
        <v>0</v>
      </c>
      <c r="F554" s="6" t="s">
        <v>14</v>
      </c>
      <c r="G554" s="6" t="s">
        <v>12</v>
      </c>
      <c r="H554" s="7">
        <v>12957.118</v>
      </c>
      <c r="I554" s="6">
        <v>62</v>
      </c>
      <c r="J554" s="6">
        <v>117</v>
      </c>
      <c r="K554">
        <v>0.20302612856171379</v>
      </c>
      <c r="L554">
        <v>0.12225310277298702</v>
      </c>
      <c r="M5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54" s="8">
        <f>_xlfn.PERCENTRANK.INC($H:$H, insurance[[#This Row],[charges]])</f>
        <v>0.67200000000000004</v>
      </c>
      <c r="O554" s="6">
        <f>10 * _xlfn.FLOOR.MATH(202.3 - insurance[[#This Row],[age]] / 10)</f>
        <v>1960</v>
      </c>
    </row>
    <row r="555" spans="1:15" x14ac:dyDescent="0.25">
      <c r="A555" s="6">
        <v>554</v>
      </c>
      <c r="B555" s="6">
        <v>52</v>
      </c>
      <c r="C555" s="6" t="s">
        <v>10</v>
      </c>
      <c r="D555" s="6">
        <v>31.73</v>
      </c>
      <c r="E555" s="6">
        <v>2</v>
      </c>
      <c r="F555" s="6" t="s">
        <v>14</v>
      </c>
      <c r="G555" s="6" t="s">
        <v>16</v>
      </c>
      <c r="H555" s="7">
        <v>11187.6567</v>
      </c>
      <c r="I555" s="6">
        <v>64</v>
      </c>
      <c r="J555" s="6">
        <v>185</v>
      </c>
      <c r="K555">
        <v>0.26286900055728341</v>
      </c>
      <c r="L555">
        <v>0.32968242155838873</v>
      </c>
      <c r="M5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5" s="8">
        <f>_xlfn.PERCENTRANK.INC($H:$H, insurance[[#This Row],[charges]])</f>
        <v>0.58599999999999997</v>
      </c>
      <c r="O555" s="6">
        <f>10 * _xlfn.FLOOR.MATH(202.3 - insurance[[#This Row],[age]] / 10)</f>
        <v>1970</v>
      </c>
    </row>
    <row r="556" spans="1:15" x14ac:dyDescent="0.25">
      <c r="A556" s="6">
        <v>555</v>
      </c>
      <c r="B556" s="6">
        <v>25</v>
      </c>
      <c r="C556" s="6" t="s">
        <v>10</v>
      </c>
      <c r="D556" s="6">
        <v>41.325000000000003</v>
      </c>
      <c r="E556" s="6">
        <v>0</v>
      </c>
      <c r="F556" s="6" t="s">
        <v>14</v>
      </c>
      <c r="G556" s="6" t="s">
        <v>17</v>
      </c>
      <c r="H556" s="7">
        <v>17878.900679999999</v>
      </c>
      <c r="I556" s="6">
        <v>67</v>
      </c>
      <c r="J556" s="6">
        <v>264</v>
      </c>
      <c r="K556">
        <v>0.66504810362358024</v>
      </c>
      <c r="L556">
        <v>5.7493033845672867E-3</v>
      </c>
      <c r="M5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6" s="8">
        <f>_xlfn.PERCENTRANK.INC($H:$H, insurance[[#This Row],[charges]])</f>
        <v>0.76300000000000001</v>
      </c>
      <c r="O556" s="6">
        <f>10 * _xlfn.FLOOR.MATH(202.3 - insurance[[#This Row],[age]] / 10)</f>
        <v>1990</v>
      </c>
    </row>
    <row r="557" spans="1:15" x14ac:dyDescent="0.25">
      <c r="A557" s="6">
        <v>556</v>
      </c>
      <c r="B557" s="6">
        <v>28</v>
      </c>
      <c r="C557" s="6" t="s">
        <v>13</v>
      </c>
      <c r="D557" s="6">
        <v>23.8</v>
      </c>
      <c r="E557" s="6">
        <v>2</v>
      </c>
      <c r="F557" s="6" t="s">
        <v>14</v>
      </c>
      <c r="G557" s="6" t="s">
        <v>12</v>
      </c>
      <c r="H557" s="7">
        <v>3847.674</v>
      </c>
      <c r="I557" s="6">
        <v>67</v>
      </c>
      <c r="J557" s="6">
        <v>152</v>
      </c>
      <c r="K557">
        <v>0.27696291975535586</v>
      </c>
      <c r="L557">
        <v>0.97404467452971477</v>
      </c>
      <c r="M5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57" s="8">
        <f>_xlfn.PERCENTRANK.INC($H:$H, insurance[[#This Row],[charges]])</f>
        <v>0.188</v>
      </c>
      <c r="O557" s="6">
        <f>10 * _xlfn.FLOOR.MATH(202.3 - insurance[[#This Row],[age]] / 10)</f>
        <v>1990</v>
      </c>
    </row>
    <row r="558" spans="1:15" x14ac:dyDescent="0.25">
      <c r="A558" s="6">
        <v>557</v>
      </c>
      <c r="B558" s="6">
        <v>46</v>
      </c>
      <c r="C558" s="6" t="s">
        <v>13</v>
      </c>
      <c r="D558" s="6">
        <v>33.44</v>
      </c>
      <c r="E558" s="6">
        <v>1</v>
      </c>
      <c r="F558" s="6" t="s">
        <v>14</v>
      </c>
      <c r="G558" s="6" t="s">
        <v>17</v>
      </c>
      <c r="H558" s="7">
        <v>8334.5895999999993</v>
      </c>
      <c r="I558" s="6">
        <v>74</v>
      </c>
      <c r="J558" s="6">
        <v>260</v>
      </c>
      <c r="K558">
        <v>0.52048313595377049</v>
      </c>
      <c r="L558">
        <v>0.22803091035598466</v>
      </c>
      <c r="M5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8" s="8">
        <f>_xlfn.PERCENTRANK.INC($H:$H, insurance[[#This Row],[charges]])</f>
        <v>0.44500000000000001</v>
      </c>
      <c r="O558" s="6">
        <f>10 * _xlfn.FLOOR.MATH(202.3 - insurance[[#This Row],[age]] / 10)</f>
        <v>1970</v>
      </c>
    </row>
    <row r="559" spans="1:15" x14ac:dyDescent="0.25">
      <c r="A559" s="6">
        <v>558</v>
      </c>
      <c r="B559" s="6">
        <v>34</v>
      </c>
      <c r="C559" s="6" t="s">
        <v>13</v>
      </c>
      <c r="D559" s="6">
        <v>34.21</v>
      </c>
      <c r="E559" s="6">
        <v>0</v>
      </c>
      <c r="F559" s="6" t="s">
        <v>14</v>
      </c>
      <c r="G559" s="6" t="s">
        <v>15</v>
      </c>
      <c r="H559" s="7">
        <v>3935.1799000000001</v>
      </c>
      <c r="I559" s="6">
        <v>71</v>
      </c>
      <c r="J559" s="6">
        <v>245</v>
      </c>
      <c r="K559">
        <v>0.5900376665359538</v>
      </c>
      <c r="L559">
        <v>4.4498871566960065E-2</v>
      </c>
      <c r="M5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59" s="8">
        <f>_xlfn.PERCENTRANK.INC($H:$H, insurance[[#This Row],[charges]])</f>
        <v>0.19400000000000001</v>
      </c>
      <c r="O559" s="6">
        <f>10 * _xlfn.FLOOR.MATH(202.3 - insurance[[#This Row],[age]] / 10)</f>
        <v>1980</v>
      </c>
    </row>
    <row r="560" spans="1:15" x14ac:dyDescent="0.25">
      <c r="A560" s="6">
        <v>559</v>
      </c>
      <c r="B560" s="6">
        <v>35</v>
      </c>
      <c r="C560" s="6" t="s">
        <v>10</v>
      </c>
      <c r="D560" s="6">
        <v>34.104999999999997</v>
      </c>
      <c r="E560" s="6">
        <v>3</v>
      </c>
      <c r="F560" s="6" t="s">
        <v>11</v>
      </c>
      <c r="G560" s="6" t="s">
        <v>16</v>
      </c>
      <c r="H560" s="7">
        <v>39983.425949999997</v>
      </c>
      <c r="I560" s="6">
        <v>68</v>
      </c>
      <c r="J560" s="6">
        <v>224</v>
      </c>
      <c r="K560">
        <v>0.26017903036446266</v>
      </c>
      <c r="L560">
        <v>0.48164539666923012</v>
      </c>
      <c r="M5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0" s="8">
        <f>_xlfn.PERCENTRANK.INC($H:$H, insurance[[#This Row],[charges]])</f>
        <v>0.94</v>
      </c>
      <c r="O560" s="6">
        <f>10 * _xlfn.FLOOR.MATH(202.3 - insurance[[#This Row],[age]] / 10)</f>
        <v>1980</v>
      </c>
    </row>
    <row r="561" spans="1:15" x14ac:dyDescent="0.25">
      <c r="A561" s="6">
        <v>560</v>
      </c>
      <c r="B561" s="6">
        <v>19</v>
      </c>
      <c r="C561" s="6" t="s">
        <v>13</v>
      </c>
      <c r="D561" s="6">
        <v>35.53</v>
      </c>
      <c r="E561" s="6">
        <v>0</v>
      </c>
      <c r="F561" s="6" t="s">
        <v>14</v>
      </c>
      <c r="G561" s="6" t="s">
        <v>16</v>
      </c>
      <c r="H561" s="7">
        <v>1646.4296999999999</v>
      </c>
      <c r="I561" s="6">
        <v>71</v>
      </c>
      <c r="J561" s="6">
        <v>255</v>
      </c>
      <c r="K561">
        <v>3.1535150497935317E-3</v>
      </c>
      <c r="L561">
        <v>0.24471180757727093</v>
      </c>
      <c r="M5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1" s="8">
        <f>_xlfn.PERCENTRANK.INC($H:$H, insurance[[#This Row],[charges]])</f>
        <v>3.2000000000000001E-2</v>
      </c>
      <c r="O561" s="6">
        <f>10 * _xlfn.FLOOR.MATH(202.3 - insurance[[#This Row],[age]] / 10)</f>
        <v>2000</v>
      </c>
    </row>
    <row r="562" spans="1:15" x14ac:dyDescent="0.25">
      <c r="A562" s="6">
        <v>561</v>
      </c>
      <c r="B562" s="6">
        <v>46</v>
      </c>
      <c r="C562" s="6" t="s">
        <v>10</v>
      </c>
      <c r="D562" s="6">
        <v>19.95</v>
      </c>
      <c r="E562" s="6">
        <v>2</v>
      </c>
      <c r="F562" s="6" t="s">
        <v>14</v>
      </c>
      <c r="G562" s="6" t="s">
        <v>16</v>
      </c>
      <c r="H562" s="7">
        <v>9193.8384999999998</v>
      </c>
      <c r="I562" s="6">
        <v>64</v>
      </c>
      <c r="J562" s="6">
        <v>116</v>
      </c>
      <c r="K562">
        <v>0.36401819408127023</v>
      </c>
      <c r="L562">
        <v>0.21120485207587705</v>
      </c>
      <c r="M5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62" s="8">
        <f>_xlfn.PERCENTRANK.INC($H:$H, insurance[[#This Row],[charges]])</f>
        <v>0.49</v>
      </c>
      <c r="O562" s="6">
        <f>10 * _xlfn.FLOOR.MATH(202.3 - insurance[[#This Row],[age]] / 10)</f>
        <v>1970</v>
      </c>
    </row>
    <row r="563" spans="1:15" x14ac:dyDescent="0.25">
      <c r="A563" s="6">
        <v>562</v>
      </c>
      <c r="B563" s="6">
        <v>54</v>
      </c>
      <c r="C563" s="6" t="s">
        <v>10</v>
      </c>
      <c r="D563" s="6">
        <v>32.68</v>
      </c>
      <c r="E563" s="6">
        <v>0</v>
      </c>
      <c r="F563" s="6" t="s">
        <v>14</v>
      </c>
      <c r="G563" s="6" t="s">
        <v>17</v>
      </c>
      <c r="H563" s="7">
        <v>10923.933199999999</v>
      </c>
      <c r="I563" s="6">
        <v>70</v>
      </c>
      <c r="J563" s="6">
        <v>228</v>
      </c>
      <c r="K563">
        <v>5.680786494948336E-2</v>
      </c>
      <c r="L563">
        <v>0.73020464588431855</v>
      </c>
      <c r="M5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3" s="8">
        <f>_xlfn.PERCENTRANK.INC($H:$H, insurance[[#This Row],[charges]])</f>
        <v>0.56999999999999995</v>
      </c>
      <c r="O563" s="6">
        <f>10 * _xlfn.FLOOR.MATH(202.3 - insurance[[#This Row],[age]] / 10)</f>
        <v>1960</v>
      </c>
    </row>
    <row r="564" spans="1:15" x14ac:dyDescent="0.25">
      <c r="A564" s="6">
        <v>563</v>
      </c>
      <c r="B564" s="6">
        <v>27</v>
      </c>
      <c r="C564" s="6" t="s">
        <v>13</v>
      </c>
      <c r="D564" s="6">
        <v>30.5</v>
      </c>
      <c r="E564" s="6">
        <v>0</v>
      </c>
      <c r="F564" s="6" t="s">
        <v>14</v>
      </c>
      <c r="G564" s="6" t="s">
        <v>12</v>
      </c>
      <c r="H564" s="7">
        <v>2494.0219999999999</v>
      </c>
      <c r="I564" s="6">
        <v>71</v>
      </c>
      <c r="J564" s="6">
        <v>219</v>
      </c>
      <c r="K564">
        <v>0.8461454193322665</v>
      </c>
      <c r="L564">
        <v>0.94722202697173785</v>
      </c>
      <c r="M5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4" s="8">
        <f>_xlfn.PERCENTRANK.INC($H:$H, insurance[[#This Row],[charges]])</f>
        <v>0.11</v>
      </c>
      <c r="O564" s="6">
        <f>10 * _xlfn.FLOOR.MATH(202.3 - insurance[[#This Row],[age]] / 10)</f>
        <v>1990</v>
      </c>
    </row>
    <row r="565" spans="1:15" x14ac:dyDescent="0.25">
      <c r="A565" s="6">
        <v>564</v>
      </c>
      <c r="B565" s="6">
        <v>50</v>
      </c>
      <c r="C565" s="6" t="s">
        <v>13</v>
      </c>
      <c r="D565" s="6">
        <v>44.77</v>
      </c>
      <c r="E565" s="6">
        <v>1</v>
      </c>
      <c r="F565" s="6" t="s">
        <v>14</v>
      </c>
      <c r="G565" s="6" t="s">
        <v>15</v>
      </c>
      <c r="H565" s="7">
        <v>9058.7302999999993</v>
      </c>
      <c r="I565" s="6">
        <v>65</v>
      </c>
      <c r="J565" s="6">
        <v>269</v>
      </c>
      <c r="K565">
        <v>3.6441625578534614E-2</v>
      </c>
      <c r="L565">
        <v>0.66674740038195035</v>
      </c>
      <c r="M5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5" s="8">
        <f>_xlfn.PERCENTRANK.INC($H:$H, insurance[[#This Row],[charges]])</f>
        <v>0.48499999999999999</v>
      </c>
      <c r="O565" s="6">
        <f>10 * _xlfn.FLOOR.MATH(202.3 - insurance[[#This Row],[age]] / 10)</f>
        <v>1970</v>
      </c>
    </row>
    <row r="566" spans="1:15" x14ac:dyDescent="0.25">
      <c r="A566" s="6">
        <v>565</v>
      </c>
      <c r="B566" s="6">
        <v>18</v>
      </c>
      <c r="C566" s="6" t="s">
        <v>10</v>
      </c>
      <c r="D566" s="6">
        <v>32.119999999999997</v>
      </c>
      <c r="E566" s="6">
        <v>2</v>
      </c>
      <c r="F566" s="6" t="s">
        <v>14</v>
      </c>
      <c r="G566" s="6" t="s">
        <v>15</v>
      </c>
      <c r="H566" s="7">
        <v>2801.2588000000001</v>
      </c>
      <c r="I566" s="6">
        <v>65</v>
      </c>
      <c r="J566" s="6">
        <v>193</v>
      </c>
      <c r="K566">
        <v>0.14685202722756752</v>
      </c>
      <c r="L566">
        <v>0.16367562821306084</v>
      </c>
      <c r="M5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6" s="8">
        <f>_xlfn.PERCENTRANK.INC($H:$H, insurance[[#This Row],[charges]])</f>
        <v>0.13200000000000001</v>
      </c>
      <c r="O566" s="6">
        <f>10 * _xlfn.FLOOR.MATH(202.3 - insurance[[#This Row],[age]] / 10)</f>
        <v>2000</v>
      </c>
    </row>
    <row r="567" spans="1:15" x14ac:dyDescent="0.25">
      <c r="A567" s="6">
        <v>566</v>
      </c>
      <c r="B567" s="6">
        <v>19</v>
      </c>
      <c r="C567" s="6" t="s">
        <v>10</v>
      </c>
      <c r="D567" s="6">
        <v>30.495000000000001</v>
      </c>
      <c r="E567" s="6">
        <v>0</v>
      </c>
      <c r="F567" s="6" t="s">
        <v>14</v>
      </c>
      <c r="G567" s="6" t="s">
        <v>16</v>
      </c>
      <c r="H567" s="7">
        <v>2128.4310500000001</v>
      </c>
      <c r="I567" s="6">
        <v>65</v>
      </c>
      <c r="J567" s="6">
        <v>183</v>
      </c>
      <c r="K567">
        <v>0.20085559003094938</v>
      </c>
      <c r="L567">
        <v>0.19848626628447616</v>
      </c>
      <c r="M5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7" s="8">
        <f>_xlfn.PERCENTRANK.INC($H:$H, insurance[[#This Row],[charges]])</f>
        <v>7.5999999999999998E-2</v>
      </c>
      <c r="O567" s="6">
        <f>10 * _xlfn.FLOOR.MATH(202.3 - insurance[[#This Row],[age]] / 10)</f>
        <v>2000</v>
      </c>
    </row>
    <row r="568" spans="1:15" x14ac:dyDescent="0.25">
      <c r="A568" s="6">
        <v>567</v>
      </c>
      <c r="B568" s="6">
        <v>38</v>
      </c>
      <c r="C568" s="6" t="s">
        <v>10</v>
      </c>
      <c r="D568" s="6">
        <v>40.564999999999998</v>
      </c>
      <c r="E568" s="6">
        <v>1</v>
      </c>
      <c r="F568" s="6" t="s">
        <v>14</v>
      </c>
      <c r="G568" s="6" t="s">
        <v>16</v>
      </c>
      <c r="H568" s="7">
        <v>6373.55735</v>
      </c>
      <c r="I568" s="6">
        <v>64</v>
      </c>
      <c r="J568" s="6">
        <v>236</v>
      </c>
      <c r="K568">
        <v>0.42457639771726746</v>
      </c>
      <c r="L568">
        <v>0.75086320925078509</v>
      </c>
      <c r="M5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8" s="8">
        <f>_xlfn.PERCENTRANK.INC($H:$H, insurance[[#This Row],[charges]])</f>
        <v>0.34100000000000003</v>
      </c>
      <c r="O568" s="6">
        <f>10 * _xlfn.FLOOR.MATH(202.3 - insurance[[#This Row],[age]] / 10)</f>
        <v>1980</v>
      </c>
    </row>
    <row r="569" spans="1:15" x14ac:dyDescent="0.25">
      <c r="A569" s="6">
        <v>568</v>
      </c>
      <c r="B569" s="6">
        <v>41</v>
      </c>
      <c r="C569" s="6" t="s">
        <v>13</v>
      </c>
      <c r="D569" s="6">
        <v>30.59</v>
      </c>
      <c r="E569" s="6">
        <v>2</v>
      </c>
      <c r="F569" s="6" t="s">
        <v>14</v>
      </c>
      <c r="G569" s="6" t="s">
        <v>16</v>
      </c>
      <c r="H569" s="7">
        <v>7256.7231000000002</v>
      </c>
      <c r="I569" s="6">
        <v>68</v>
      </c>
      <c r="J569" s="6">
        <v>201</v>
      </c>
      <c r="K569">
        <v>7.4070207343469474E-2</v>
      </c>
      <c r="L569">
        <v>0.95692683102419918</v>
      </c>
      <c r="M5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69" s="8">
        <f>_xlfn.PERCENTRANK.INC($H:$H, insurance[[#This Row],[charges]])</f>
        <v>0.39100000000000001</v>
      </c>
      <c r="O569" s="6">
        <f>10 * _xlfn.FLOOR.MATH(202.3 - insurance[[#This Row],[age]] / 10)</f>
        <v>1980</v>
      </c>
    </row>
    <row r="570" spans="1:15" x14ac:dyDescent="0.25">
      <c r="A570" s="6">
        <v>569</v>
      </c>
      <c r="B570" s="6">
        <v>49</v>
      </c>
      <c r="C570" s="6" t="s">
        <v>10</v>
      </c>
      <c r="D570" s="6">
        <v>31.9</v>
      </c>
      <c r="E570" s="6">
        <v>5</v>
      </c>
      <c r="F570" s="6" t="s">
        <v>14</v>
      </c>
      <c r="G570" s="6" t="s">
        <v>12</v>
      </c>
      <c r="H570" s="7">
        <v>11552.904</v>
      </c>
      <c r="I570" s="6">
        <v>63</v>
      </c>
      <c r="J570" s="6">
        <v>180</v>
      </c>
      <c r="K570">
        <v>0.32113770829566646</v>
      </c>
      <c r="L570">
        <v>0.33827471329750247</v>
      </c>
      <c r="M5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0" s="8">
        <f>_xlfn.PERCENTRANK.INC($H:$H, insurance[[#This Row],[charges]])</f>
        <v>0.60799999999999998</v>
      </c>
      <c r="O570" s="6">
        <f>10 * _xlfn.FLOOR.MATH(202.3 - insurance[[#This Row],[age]] / 10)</f>
        <v>1970</v>
      </c>
    </row>
    <row r="571" spans="1:15" x14ac:dyDescent="0.25">
      <c r="A571" s="6">
        <v>570</v>
      </c>
      <c r="B571" s="6">
        <v>48</v>
      </c>
      <c r="C571" s="6" t="s">
        <v>13</v>
      </c>
      <c r="D571" s="6">
        <v>40.564999999999998</v>
      </c>
      <c r="E571" s="6">
        <v>2</v>
      </c>
      <c r="F571" s="6" t="s">
        <v>11</v>
      </c>
      <c r="G571" s="6" t="s">
        <v>16</v>
      </c>
      <c r="H571" s="7">
        <v>45702.022349999999</v>
      </c>
      <c r="I571" s="6">
        <v>65</v>
      </c>
      <c r="J571" s="6">
        <v>244</v>
      </c>
      <c r="K571">
        <v>0.23972658731030608</v>
      </c>
      <c r="L571">
        <v>6.272251720667002E-2</v>
      </c>
      <c r="M5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1" s="8">
        <f>_xlfn.PERCENTRANK.INC($H:$H, insurance[[#This Row],[charges]])</f>
        <v>0.97299999999999998</v>
      </c>
      <c r="O571" s="6">
        <f>10 * _xlfn.FLOOR.MATH(202.3 - insurance[[#This Row],[age]] / 10)</f>
        <v>1970</v>
      </c>
    </row>
    <row r="572" spans="1:15" x14ac:dyDescent="0.25">
      <c r="A572" s="6">
        <v>571</v>
      </c>
      <c r="B572" s="6">
        <v>31</v>
      </c>
      <c r="C572" s="6" t="s">
        <v>10</v>
      </c>
      <c r="D572" s="6">
        <v>29.1</v>
      </c>
      <c r="E572" s="6">
        <v>0</v>
      </c>
      <c r="F572" s="6" t="s">
        <v>14</v>
      </c>
      <c r="G572" s="6" t="s">
        <v>12</v>
      </c>
      <c r="H572" s="7">
        <v>3761.2919999999999</v>
      </c>
      <c r="I572" s="6">
        <v>66</v>
      </c>
      <c r="J572" s="6">
        <v>180</v>
      </c>
      <c r="K572">
        <v>0.49189200880559719</v>
      </c>
      <c r="L572">
        <v>0.98166171507055955</v>
      </c>
      <c r="M5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2" s="8">
        <f>_xlfn.PERCENTRANK.INC($H:$H, insurance[[#This Row],[charges]])</f>
        <v>0.186</v>
      </c>
      <c r="O572" s="6">
        <f>10 * _xlfn.FLOOR.MATH(202.3 - insurance[[#This Row],[age]] / 10)</f>
        <v>1990</v>
      </c>
    </row>
    <row r="573" spans="1:15" x14ac:dyDescent="0.25">
      <c r="A573" s="6">
        <v>572</v>
      </c>
      <c r="B573" s="6">
        <v>18</v>
      </c>
      <c r="C573" s="6" t="s">
        <v>10</v>
      </c>
      <c r="D573" s="6">
        <v>37.29</v>
      </c>
      <c r="E573" s="6">
        <v>1</v>
      </c>
      <c r="F573" s="6" t="s">
        <v>14</v>
      </c>
      <c r="G573" s="6" t="s">
        <v>15</v>
      </c>
      <c r="H573" s="7">
        <v>2219.4450999999999</v>
      </c>
      <c r="I573" s="6">
        <v>62</v>
      </c>
      <c r="J573" s="6">
        <v>204</v>
      </c>
      <c r="K573">
        <v>0.44800778871775038</v>
      </c>
      <c r="L573">
        <v>0.84550920913252481</v>
      </c>
      <c r="M5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3" s="8">
        <f>_xlfn.PERCENTRANK.INC($H:$H, insurance[[#This Row],[charges]])</f>
        <v>9.1999999999999998E-2</v>
      </c>
      <c r="O573" s="6">
        <f>10 * _xlfn.FLOOR.MATH(202.3 - insurance[[#This Row],[age]] / 10)</f>
        <v>2000</v>
      </c>
    </row>
    <row r="574" spans="1:15" x14ac:dyDescent="0.25">
      <c r="A574" s="6">
        <v>573</v>
      </c>
      <c r="B574" s="6">
        <v>30</v>
      </c>
      <c r="C574" s="6" t="s">
        <v>10</v>
      </c>
      <c r="D574" s="6">
        <v>43.12</v>
      </c>
      <c r="E574" s="6">
        <v>2</v>
      </c>
      <c r="F574" s="6" t="s">
        <v>14</v>
      </c>
      <c r="G574" s="6" t="s">
        <v>15</v>
      </c>
      <c r="H574" s="7">
        <v>4753.6368000000002</v>
      </c>
      <c r="I574" s="6">
        <v>65</v>
      </c>
      <c r="J574" s="6">
        <v>259</v>
      </c>
      <c r="K574">
        <v>0.76628183795431715</v>
      </c>
      <c r="L574">
        <v>0.49576583481196584</v>
      </c>
      <c r="M5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4" s="8">
        <f>_xlfn.PERCENTRANK.INC($H:$H, insurance[[#This Row],[charges]])</f>
        <v>0.252</v>
      </c>
      <c r="O574" s="6">
        <f>10 * _xlfn.FLOOR.MATH(202.3 - insurance[[#This Row],[age]] / 10)</f>
        <v>1990</v>
      </c>
    </row>
    <row r="575" spans="1:15" x14ac:dyDescent="0.25">
      <c r="A575" s="6">
        <v>574</v>
      </c>
      <c r="B575" s="6">
        <v>62</v>
      </c>
      <c r="C575" s="6" t="s">
        <v>10</v>
      </c>
      <c r="D575" s="6">
        <v>36.86</v>
      </c>
      <c r="E575" s="6">
        <v>1</v>
      </c>
      <c r="F575" s="6" t="s">
        <v>14</v>
      </c>
      <c r="G575" s="6" t="s">
        <v>17</v>
      </c>
      <c r="H575" s="7">
        <v>31620.001059999999</v>
      </c>
      <c r="I575" s="6">
        <v>64</v>
      </c>
      <c r="J575" s="6">
        <v>215</v>
      </c>
      <c r="K575">
        <v>0.34017974433497516</v>
      </c>
      <c r="L575">
        <v>0.75392739975542178</v>
      </c>
      <c r="M5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5" s="8">
        <f>_xlfn.PERCENTRANK.INC($H:$H, insurance[[#This Row],[charges]])</f>
        <v>0.88400000000000001</v>
      </c>
      <c r="O575" s="6">
        <f>10 * _xlfn.FLOOR.MATH(202.3 - insurance[[#This Row],[age]] / 10)</f>
        <v>1960</v>
      </c>
    </row>
    <row r="576" spans="1:15" x14ac:dyDescent="0.25">
      <c r="A576" s="6">
        <v>575</v>
      </c>
      <c r="B576" s="6">
        <v>57</v>
      </c>
      <c r="C576" s="6" t="s">
        <v>10</v>
      </c>
      <c r="D576" s="6">
        <v>34.295000000000002</v>
      </c>
      <c r="E576" s="6">
        <v>2</v>
      </c>
      <c r="F576" s="6" t="s">
        <v>14</v>
      </c>
      <c r="G576" s="6" t="s">
        <v>17</v>
      </c>
      <c r="H576" s="7">
        <v>13224.057049999999</v>
      </c>
      <c r="I576" s="6">
        <v>68</v>
      </c>
      <c r="J576" s="6">
        <v>226</v>
      </c>
      <c r="K576">
        <v>0.56939655242925347</v>
      </c>
      <c r="L576">
        <v>9.2463750900916644E-2</v>
      </c>
      <c r="M5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6" s="8">
        <f>_xlfn.PERCENTRANK.INC($H:$H, insurance[[#This Row],[charges]])</f>
        <v>0.68400000000000005</v>
      </c>
      <c r="O576" s="6">
        <f>10 * _xlfn.FLOOR.MATH(202.3 - insurance[[#This Row],[age]] / 10)</f>
        <v>1960</v>
      </c>
    </row>
    <row r="577" spans="1:15" x14ac:dyDescent="0.25">
      <c r="A577" s="6">
        <v>576</v>
      </c>
      <c r="B577" s="6">
        <v>58</v>
      </c>
      <c r="C577" s="6" t="s">
        <v>10</v>
      </c>
      <c r="D577" s="6">
        <v>27.17</v>
      </c>
      <c r="E577" s="6">
        <v>0</v>
      </c>
      <c r="F577" s="6" t="s">
        <v>14</v>
      </c>
      <c r="G577" s="6" t="s">
        <v>16</v>
      </c>
      <c r="H577" s="7">
        <v>12222.898300000001</v>
      </c>
      <c r="I577" s="6">
        <v>61</v>
      </c>
      <c r="J577" s="6">
        <v>144</v>
      </c>
      <c r="K577">
        <v>6.2089982937131999E-2</v>
      </c>
      <c r="L577">
        <v>0.40884326557109285</v>
      </c>
      <c r="M5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7" s="8">
        <f>_xlfn.PERCENTRANK.INC($H:$H, insurance[[#This Row],[charges]])</f>
        <v>0.64</v>
      </c>
      <c r="O577" s="6">
        <f>10 * _xlfn.FLOOR.MATH(202.3 - insurance[[#This Row],[age]] / 10)</f>
        <v>1960</v>
      </c>
    </row>
    <row r="578" spans="1:15" x14ac:dyDescent="0.25">
      <c r="A578" s="6">
        <v>577</v>
      </c>
      <c r="B578" s="6">
        <v>22</v>
      </c>
      <c r="C578" s="6" t="s">
        <v>13</v>
      </c>
      <c r="D578" s="6">
        <v>26.84</v>
      </c>
      <c r="E578" s="6">
        <v>0</v>
      </c>
      <c r="F578" s="6" t="s">
        <v>14</v>
      </c>
      <c r="G578" s="6" t="s">
        <v>15</v>
      </c>
      <c r="H578" s="7">
        <v>1664.9996000000001</v>
      </c>
      <c r="I578" s="6">
        <v>68</v>
      </c>
      <c r="J578" s="6">
        <v>177</v>
      </c>
      <c r="K578">
        <v>0.15409853409700958</v>
      </c>
      <c r="L578">
        <v>3.4979391859369068E-2</v>
      </c>
      <c r="M5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78" s="8">
        <f>_xlfn.PERCENTRANK.INC($H:$H, insurance[[#This Row],[charges]])</f>
        <v>3.2000000000000001E-2</v>
      </c>
      <c r="O578" s="6">
        <f>10 * _xlfn.FLOOR.MATH(202.3 - insurance[[#This Row],[age]] / 10)</f>
        <v>2000</v>
      </c>
    </row>
    <row r="579" spans="1:15" x14ac:dyDescent="0.25">
      <c r="A579" s="6">
        <v>578</v>
      </c>
      <c r="B579" s="6">
        <v>31</v>
      </c>
      <c r="C579" s="6" t="s">
        <v>10</v>
      </c>
      <c r="D579" s="6">
        <v>38.094999999999999</v>
      </c>
      <c r="E579" s="6">
        <v>1</v>
      </c>
      <c r="F579" s="6" t="s">
        <v>11</v>
      </c>
      <c r="G579" s="6" t="s">
        <v>17</v>
      </c>
      <c r="H579" s="7">
        <v>58571.074480000003</v>
      </c>
      <c r="I579" s="6">
        <v>61</v>
      </c>
      <c r="J579" s="6">
        <v>202</v>
      </c>
      <c r="K579">
        <v>0.5549829995981338</v>
      </c>
      <c r="L579">
        <v>9.8914399789140739E-2</v>
      </c>
      <c r="M5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79" s="8">
        <f>_xlfn.PERCENTRANK.INC($H:$H, insurance[[#This Row],[charges]])</f>
        <v>0.997</v>
      </c>
      <c r="O579" s="6">
        <f>10 * _xlfn.FLOOR.MATH(202.3 - insurance[[#This Row],[age]] / 10)</f>
        <v>1990</v>
      </c>
    </row>
    <row r="580" spans="1:15" x14ac:dyDescent="0.25">
      <c r="A580" s="6">
        <v>579</v>
      </c>
      <c r="B580" s="6">
        <v>52</v>
      </c>
      <c r="C580" s="6" t="s">
        <v>13</v>
      </c>
      <c r="D580" s="6">
        <v>30.2</v>
      </c>
      <c r="E580" s="6">
        <v>1</v>
      </c>
      <c r="F580" s="6" t="s">
        <v>14</v>
      </c>
      <c r="G580" s="6" t="s">
        <v>12</v>
      </c>
      <c r="H580" s="7">
        <v>9724.5300000000007</v>
      </c>
      <c r="I580" s="6">
        <v>73</v>
      </c>
      <c r="J580" s="6">
        <v>229</v>
      </c>
      <c r="K580">
        <v>0.61441744520068986</v>
      </c>
      <c r="L580">
        <v>0.13104631152518387</v>
      </c>
      <c r="M5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0" s="8">
        <f>_xlfn.PERCENTRANK.INC($H:$H, insurance[[#This Row],[charges]])</f>
        <v>0.51800000000000002</v>
      </c>
      <c r="O580" s="6">
        <f>10 * _xlfn.FLOOR.MATH(202.3 - insurance[[#This Row],[age]] / 10)</f>
        <v>1970</v>
      </c>
    </row>
    <row r="581" spans="1:15" x14ac:dyDescent="0.25">
      <c r="A581" s="6">
        <v>580</v>
      </c>
      <c r="B581" s="6">
        <v>25</v>
      </c>
      <c r="C581" s="6" t="s">
        <v>10</v>
      </c>
      <c r="D581" s="6">
        <v>23.465</v>
      </c>
      <c r="E581" s="6">
        <v>0</v>
      </c>
      <c r="F581" s="6" t="s">
        <v>14</v>
      </c>
      <c r="G581" s="6" t="s">
        <v>17</v>
      </c>
      <c r="H581" s="7">
        <v>3206.4913499999998</v>
      </c>
      <c r="I581" s="6">
        <v>69</v>
      </c>
      <c r="J581" s="6">
        <v>159</v>
      </c>
      <c r="K581">
        <v>0.14885375562536241</v>
      </c>
      <c r="L581">
        <v>0.48929869918585694</v>
      </c>
      <c r="M5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1" s="8">
        <f>_xlfn.PERCENTRANK.INC($H:$H, insurance[[#This Row],[charges]])</f>
        <v>0.154</v>
      </c>
      <c r="O581" s="6">
        <f>10 * _xlfn.FLOOR.MATH(202.3 - insurance[[#This Row],[age]] / 10)</f>
        <v>1990</v>
      </c>
    </row>
    <row r="582" spans="1:15" x14ac:dyDescent="0.25">
      <c r="A582" s="6">
        <v>581</v>
      </c>
      <c r="B582" s="6">
        <v>59</v>
      </c>
      <c r="C582" s="6" t="s">
        <v>13</v>
      </c>
      <c r="D582" s="6">
        <v>25.46</v>
      </c>
      <c r="E582" s="6">
        <v>1</v>
      </c>
      <c r="F582" s="6" t="s">
        <v>14</v>
      </c>
      <c r="G582" s="6" t="s">
        <v>17</v>
      </c>
      <c r="H582" s="7">
        <v>12913.992399999999</v>
      </c>
      <c r="I582" s="6">
        <v>70</v>
      </c>
      <c r="J582" s="6">
        <v>177</v>
      </c>
      <c r="K582">
        <v>0.26171016146508519</v>
      </c>
      <c r="L582">
        <v>0.11237224429490615</v>
      </c>
      <c r="M5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82" s="8">
        <f>_xlfn.PERCENTRANK.INC($H:$H, insurance[[#This Row],[charges]])</f>
        <v>0.66800000000000004</v>
      </c>
      <c r="O582" s="6">
        <f>10 * _xlfn.FLOOR.MATH(202.3 - insurance[[#This Row],[age]] / 10)</f>
        <v>1960</v>
      </c>
    </row>
    <row r="583" spans="1:15" x14ac:dyDescent="0.25">
      <c r="A583" s="6">
        <v>582</v>
      </c>
      <c r="B583" s="6">
        <v>19</v>
      </c>
      <c r="C583" s="6" t="s">
        <v>13</v>
      </c>
      <c r="D583" s="6">
        <v>30.59</v>
      </c>
      <c r="E583" s="6">
        <v>0</v>
      </c>
      <c r="F583" s="6" t="s">
        <v>14</v>
      </c>
      <c r="G583" s="6" t="s">
        <v>16</v>
      </c>
      <c r="H583" s="7">
        <v>1639.5631000000001</v>
      </c>
      <c r="I583" s="6">
        <v>71</v>
      </c>
      <c r="J583" s="6">
        <v>219</v>
      </c>
      <c r="K583">
        <v>0.66554993794558104</v>
      </c>
      <c r="L583">
        <v>0.89260140522038633</v>
      </c>
      <c r="M5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3" s="8">
        <f>_xlfn.PERCENTRANK.INC($H:$H, insurance[[#This Row],[charges]])</f>
        <v>0.03</v>
      </c>
      <c r="O583" s="6">
        <f>10 * _xlfn.FLOOR.MATH(202.3 - insurance[[#This Row],[age]] / 10)</f>
        <v>2000</v>
      </c>
    </row>
    <row r="584" spans="1:15" x14ac:dyDescent="0.25">
      <c r="A584" s="6">
        <v>583</v>
      </c>
      <c r="B584" s="6">
        <v>39</v>
      </c>
      <c r="C584" s="6" t="s">
        <v>13</v>
      </c>
      <c r="D584" s="6">
        <v>45.43</v>
      </c>
      <c r="E584" s="6">
        <v>2</v>
      </c>
      <c r="F584" s="6" t="s">
        <v>14</v>
      </c>
      <c r="G584" s="6" t="s">
        <v>15</v>
      </c>
      <c r="H584" s="7">
        <v>6356.2707</v>
      </c>
      <c r="I584" s="6">
        <v>71</v>
      </c>
      <c r="J584" s="6">
        <v>326</v>
      </c>
      <c r="K584">
        <v>0.46531656871797356</v>
      </c>
      <c r="L584">
        <v>0.35270436823028345</v>
      </c>
      <c r="M5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4" s="8">
        <f>_xlfn.PERCENTRANK.INC($H:$H, insurance[[#This Row],[charges]])</f>
        <v>0.33800000000000002</v>
      </c>
      <c r="O584" s="6">
        <f>10 * _xlfn.FLOOR.MATH(202.3 - insurance[[#This Row],[age]] / 10)</f>
        <v>1980</v>
      </c>
    </row>
    <row r="585" spans="1:15" x14ac:dyDescent="0.25">
      <c r="A585" s="6">
        <v>584</v>
      </c>
      <c r="B585" s="6">
        <v>32</v>
      </c>
      <c r="C585" s="6" t="s">
        <v>10</v>
      </c>
      <c r="D585" s="6">
        <v>23.65</v>
      </c>
      <c r="E585" s="6">
        <v>1</v>
      </c>
      <c r="F585" s="6" t="s">
        <v>14</v>
      </c>
      <c r="G585" s="6" t="s">
        <v>15</v>
      </c>
      <c r="H585" s="7">
        <v>17626.239509999999</v>
      </c>
      <c r="I585" s="6">
        <v>66</v>
      </c>
      <c r="J585" s="6">
        <v>147</v>
      </c>
      <c r="K585">
        <v>0.64543826442465102</v>
      </c>
      <c r="L585">
        <v>0.24315718433035408</v>
      </c>
      <c r="M5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5" s="8">
        <f>_xlfn.PERCENTRANK.INC($H:$H, insurance[[#This Row],[charges]])</f>
        <v>0.76100000000000001</v>
      </c>
      <c r="O585" s="6">
        <f>10 * _xlfn.FLOOR.MATH(202.3 - insurance[[#This Row],[age]] / 10)</f>
        <v>1990</v>
      </c>
    </row>
    <row r="586" spans="1:15" x14ac:dyDescent="0.25">
      <c r="A586" s="6">
        <v>585</v>
      </c>
      <c r="B586" s="6">
        <v>19</v>
      </c>
      <c r="C586" s="6" t="s">
        <v>13</v>
      </c>
      <c r="D586" s="6">
        <v>20.7</v>
      </c>
      <c r="E586" s="6">
        <v>0</v>
      </c>
      <c r="F586" s="6" t="s">
        <v>14</v>
      </c>
      <c r="G586" s="6" t="s">
        <v>12</v>
      </c>
      <c r="H586" s="7">
        <v>1242.816</v>
      </c>
      <c r="I586" s="6">
        <v>66</v>
      </c>
      <c r="J586" s="6">
        <v>128</v>
      </c>
      <c r="K586">
        <v>0.84426336262573642</v>
      </c>
      <c r="L586">
        <v>8.2776427307527711E-2</v>
      </c>
      <c r="M5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6" s="8">
        <f>_xlfn.PERCENTRANK.INC($H:$H, insurance[[#This Row],[charges]])</f>
        <v>8.0000000000000002E-3</v>
      </c>
      <c r="O586" s="6">
        <f>10 * _xlfn.FLOOR.MATH(202.3 - insurance[[#This Row],[age]] / 10)</f>
        <v>2000</v>
      </c>
    </row>
    <row r="587" spans="1:15" x14ac:dyDescent="0.25">
      <c r="A587" s="6">
        <v>586</v>
      </c>
      <c r="B587" s="6">
        <v>33</v>
      </c>
      <c r="C587" s="6" t="s">
        <v>10</v>
      </c>
      <c r="D587" s="6">
        <v>28.27</v>
      </c>
      <c r="E587" s="6">
        <v>1</v>
      </c>
      <c r="F587" s="6" t="s">
        <v>14</v>
      </c>
      <c r="G587" s="6" t="s">
        <v>15</v>
      </c>
      <c r="H587" s="7">
        <v>4779.6022999999996</v>
      </c>
      <c r="I587" s="6">
        <v>58</v>
      </c>
      <c r="J587" s="6">
        <v>135</v>
      </c>
      <c r="K587">
        <v>0.90280671925414668</v>
      </c>
      <c r="L587">
        <v>0.96047405570767541</v>
      </c>
      <c r="M5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87" s="8">
        <f>_xlfn.PERCENTRANK.INC($H:$H, insurance[[#This Row],[charges]])</f>
        <v>0.255</v>
      </c>
      <c r="O587" s="6">
        <f>10 * _xlfn.FLOOR.MATH(202.3 - insurance[[#This Row],[age]] / 10)</f>
        <v>1990</v>
      </c>
    </row>
    <row r="588" spans="1:15" x14ac:dyDescent="0.25">
      <c r="A588" s="6">
        <v>587</v>
      </c>
      <c r="B588" s="6">
        <v>21</v>
      </c>
      <c r="C588" s="6" t="s">
        <v>13</v>
      </c>
      <c r="D588" s="6">
        <v>20.234999999999999</v>
      </c>
      <c r="E588" s="6">
        <v>3</v>
      </c>
      <c r="F588" s="6" t="s">
        <v>14</v>
      </c>
      <c r="G588" s="6" t="s">
        <v>17</v>
      </c>
      <c r="H588" s="7">
        <v>3861.2096499999998</v>
      </c>
      <c r="I588" s="6">
        <v>69</v>
      </c>
      <c r="J588" s="6">
        <v>137</v>
      </c>
      <c r="K588">
        <v>0.20312580941390518</v>
      </c>
      <c r="L588">
        <v>0.49546971614261609</v>
      </c>
      <c r="M5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88" s="8">
        <f>_xlfn.PERCENTRANK.INC($H:$H, insurance[[#This Row],[charges]])</f>
        <v>0.189</v>
      </c>
      <c r="O588" s="6">
        <f>10 * _xlfn.FLOOR.MATH(202.3 - insurance[[#This Row],[age]] / 10)</f>
        <v>2000</v>
      </c>
    </row>
    <row r="589" spans="1:15" x14ac:dyDescent="0.25">
      <c r="A589" s="6">
        <v>588</v>
      </c>
      <c r="B589" s="6">
        <v>34</v>
      </c>
      <c r="C589" s="6" t="s">
        <v>10</v>
      </c>
      <c r="D589" s="6">
        <v>30.21</v>
      </c>
      <c r="E589" s="6">
        <v>1</v>
      </c>
      <c r="F589" s="6" t="s">
        <v>11</v>
      </c>
      <c r="G589" s="6" t="s">
        <v>16</v>
      </c>
      <c r="H589" s="7">
        <v>43943.876100000001</v>
      </c>
      <c r="I589" s="6">
        <v>61</v>
      </c>
      <c r="J589" s="6">
        <v>160</v>
      </c>
      <c r="K589">
        <v>0.39159984532352532</v>
      </c>
      <c r="L589">
        <v>0.88319957483708844</v>
      </c>
      <c r="M5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89" s="8">
        <f>_xlfn.PERCENTRANK.INC($H:$H, insurance[[#This Row],[charges]])</f>
        <v>0.96599999999999997</v>
      </c>
      <c r="O589" s="6">
        <f>10 * _xlfn.FLOOR.MATH(202.3 - insurance[[#This Row],[age]] / 10)</f>
        <v>1980</v>
      </c>
    </row>
    <row r="590" spans="1:15" x14ac:dyDescent="0.25">
      <c r="A590" s="6">
        <v>589</v>
      </c>
      <c r="B590" s="6">
        <v>61</v>
      </c>
      <c r="C590" s="6" t="s">
        <v>10</v>
      </c>
      <c r="D590" s="6">
        <v>35.909999999999997</v>
      </c>
      <c r="E590" s="6">
        <v>0</v>
      </c>
      <c r="F590" s="6" t="s">
        <v>14</v>
      </c>
      <c r="G590" s="6" t="s">
        <v>17</v>
      </c>
      <c r="H590" s="7">
        <v>13635.6379</v>
      </c>
      <c r="I590" s="6">
        <v>61</v>
      </c>
      <c r="J590" s="6">
        <v>190</v>
      </c>
      <c r="K590">
        <v>9.3378859149934199E-2</v>
      </c>
      <c r="L590">
        <v>3.7648025917656732E-3</v>
      </c>
      <c r="M5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0" s="8">
        <f>_xlfn.PERCENTRANK.INC($H:$H, insurance[[#This Row],[charges]])</f>
        <v>0.69699999999999995</v>
      </c>
      <c r="O590" s="6">
        <f>10 * _xlfn.FLOOR.MATH(202.3 - insurance[[#This Row],[age]] / 10)</f>
        <v>1960</v>
      </c>
    </row>
    <row r="591" spans="1:15" x14ac:dyDescent="0.25">
      <c r="A591" s="6">
        <v>590</v>
      </c>
      <c r="B591" s="6">
        <v>38</v>
      </c>
      <c r="C591" s="6" t="s">
        <v>10</v>
      </c>
      <c r="D591" s="6">
        <v>30.69</v>
      </c>
      <c r="E591" s="6">
        <v>1</v>
      </c>
      <c r="F591" s="6" t="s">
        <v>14</v>
      </c>
      <c r="G591" s="6" t="s">
        <v>15</v>
      </c>
      <c r="H591" s="7">
        <v>5976.8311000000003</v>
      </c>
      <c r="I591" s="6">
        <v>58</v>
      </c>
      <c r="J591" s="6">
        <v>147</v>
      </c>
      <c r="K591">
        <v>0.2082101619840647</v>
      </c>
      <c r="L591">
        <v>0.43051949489420255</v>
      </c>
      <c r="M5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1" s="8">
        <f>_xlfn.PERCENTRANK.INC($H:$H, insurance[[#This Row],[charges]])</f>
        <v>0.318</v>
      </c>
      <c r="O591" s="6">
        <f>10 * _xlfn.FLOOR.MATH(202.3 - insurance[[#This Row],[age]] / 10)</f>
        <v>1980</v>
      </c>
    </row>
    <row r="592" spans="1:15" x14ac:dyDescent="0.25">
      <c r="A592" s="6">
        <v>591</v>
      </c>
      <c r="B592" s="6">
        <v>58</v>
      </c>
      <c r="C592" s="6" t="s">
        <v>10</v>
      </c>
      <c r="D592" s="6">
        <v>29</v>
      </c>
      <c r="E592" s="6">
        <v>0</v>
      </c>
      <c r="F592" s="6" t="s">
        <v>14</v>
      </c>
      <c r="G592" s="6" t="s">
        <v>12</v>
      </c>
      <c r="H592" s="7">
        <v>11842.441999999999</v>
      </c>
      <c r="I592" s="6">
        <v>67</v>
      </c>
      <c r="J592" s="6">
        <v>185</v>
      </c>
      <c r="K592">
        <v>0.67427219575004294</v>
      </c>
      <c r="L592">
        <v>0.48611137014166983</v>
      </c>
      <c r="M5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92" s="8">
        <f>_xlfn.PERCENTRANK.INC($H:$H, insurance[[#This Row],[charges]])</f>
        <v>0.622</v>
      </c>
      <c r="O592" s="6">
        <f>10 * _xlfn.FLOOR.MATH(202.3 - insurance[[#This Row],[age]] / 10)</f>
        <v>1960</v>
      </c>
    </row>
    <row r="593" spans="1:15" x14ac:dyDescent="0.25">
      <c r="A593" s="6">
        <v>592</v>
      </c>
      <c r="B593" s="6">
        <v>47</v>
      </c>
      <c r="C593" s="6" t="s">
        <v>13</v>
      </c>
      <c r="D593" s="6">
        <v>19.57</v>
      </c>
      <c r="E593" s="6">
        <v>1</v>
      </c>
      <c r="F593" s="6" t="s">
        <v>14</v>
      </c>
      <c r="G593" s="6" t="s">
        <v>16</v>
      </c>
      <c r="H593" s="7">
        <v>8428.0692999999992</v>
      </c>
      <c r="I593" s="6">
        <v>67</v>
      </c>
      <c r="J593" s="6">
        <v>125</v>
      </c>
      <c r="K593">
        <v>0.53371676408393154</v>
      </c>
      <c r="L593">
        <v>0.20552062532190263</v>
      </c>
      <c r="M5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93" s="8">
        <f>_xlfn.PERCENTRANK.INC($H:$H, insurance[[#This Row],[charges]])</f>
        <v>0.44900000000000001</v>
      </c>
      <c r="O593" s="6">
        <f>10 * _xlfn.FLOOR.MATH(202.3 - insurance[[#This Row],[age]] / 10)</f>
        <v>1970</v>
      </c>
    </row>
    <row r="594" spans="1:15" x14ac:dyDescent="0.25">
      <c r="A594" s="6">
        <v>593</v>
      </c>
      <c r="B594" s="6">
        <v>20</v>
      </c>
      <c r="C594" s="6" t="s">
        <v>13</v>
      </c>
      <c r="D594" s="6">
        <v>31.13</v>
      </c>
      <c r="E594" s="6">
        <v>2</v>
      </c>
      <c r="F594" s="6" t="s">
        <v>14</v>
      </c>
      <c r="G594" s="6" t="s">
        <v>15</v>
      </c>
      <c r="H594" s="7">
        <v>2566.4706999999999</v>
      </c>
      <c r="I594" s="6">
        <v>65</v>
      </c>
      <c r="J594" s="6">
        <v>187</v>
      </c>
      <c r="K594">
        <v>0.21920662383511971</v>
      </c>
      <c r="L594">
        <v>0.27157806152085684</v>
      </c>
      <c r="M5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4" s="8">
        <f>_xlfn.PERCENTRANK.INC($H:$H, insurance[[#This Row],[charges]])</f>
        <v>0.115</v>
      </c>
      <c r="O594" s="6">
        <f>10 * _xlfn.FLOOR.MATH(202.3 - insurance[[#This Row],[age]] / 10)</f>
        <v>2000</v>
      </c>
    </row>
    <row r="595" spans="1:15" x14ac:dyDescent="0.25">
      <c r="A595" s="6">
        <v>594</v>
      </c>
      <c r="B595" s="6">
        <v>21</v>
      </c>
      <c r="C595" s="6" t="s">
        <v>10</v>
      </c>
      <c r="D595" s="6">
        <v>21.85</v>
      </c>
      <c r="E595" s="6">
        <v>1</v>
      </c>
      <c r="F595" s="6" t="s">
        <v>11</v>
      </c>
      <c r="G595" s="6" t="s">
        <v>17</v>
      </c>
      <c r="H595" s="7">
        <v>15359.104499999999</v>
      </c>
      <c r="I595" s="6">
        <v>64</v>
      </c>
      <c r="J595" s="6">
        <v>127</v>
      </c>
      <c r="K595">
        <v>9.2448541471943507E-2</v>
      </c>
      <c r="L595">
        <v>0.48888420569192814</v>
      </c>
      <c r="M5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595" s="8">
        <f>_xlfn.PERCENTRANK.INC($H:$H, insurance[[#This Row],[charges]])</f>
        <v>0.73599999999999999</v>
      </c>
      <c r="O595" s="6">
        <f>10 * _xlfn.FLOOR.MATH(202.3 - insurance[[#This Row],[age]] / 10)</f>
        <v>2000</v>
      </c>
    </row>
    <row r="596" spans="1:15" x14ac:dyDescent="0.25">
      <c r="A596" s="6">
        <v>595</v>
      </c>
      <c r="B596" s="6">
        <v>41</v>
      </c>
      <c r="C596" s="6" t="s">
        <v>13</v>
      </c>
      <c r="D596" s="6">
        <v>40.26</v>
      </c>
      <c r="E596" s="6">
        <v>0</v>
      </c>
      <c r="F596" s="6" t="s">
        <v>14</v>
      </c>
      <c r="G596" s="6" t="s">
        <v>15</v>
      </c>
      <c r="H596" s="7">
        <v>5709.1643999999997</v>
      </c>
      <c r="I596" s="6">
        <v>67</v>
      </c>
      <c r="J596" s="6">
        <v>257</v>
      </c>
      <c r="K596">
        <v>0.34183745102111129</v>
      </c>
      <c r="L596">
        <v>0.48083408013025025</v>
      </c>
      <c r="M5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6" s="8">
        <f>_xlfn.PERCENTRANK.INC($H:$H, insurance[[#This Row],[charges]])</f>
        <v>0.308</v>
      </c>
      <c r="O596" s="6">
        <f>10 * _xlfn.FLOOR.MATH(202.3 - insurance[[#This Row],[age]] / 10)</f>
        <v>1980</v>
      </c>
    </row>
    <row r="597" spans="1:15" x14ac:dyDescent="0.25">
      <c r="A597" s="6">
        <v>596</v>
      </c>
      <c r="B597" s="6">
        <v>46</v>
      </c>
      <c r="C597" s="6" t="s">
        <v>10</v>
      </c>
      <c r="D597" s="6">
        <v>33.725000000000001</v>
      </c>
      <c r="E597" s="6">
        <v>1</v>
      </c>
      <c r="F597" s="6" t="s">
        <v>14</v>
      </c>
      <c r="G597" s="6" t="s">
        <v>17</v>
      </c>
      <c r="H597" s="7">
        <v>8823.9857499999998</v>
      </c>
      <c r="I597" s="6">
        <v>64</v>
      </c>
      <c r="J597" s="6">
        <v>196</v>
      </c>
      <c r="K597">
        <v>0.88295482885230092</v>
      </c>
      <c r="L597">
        <v>0.98574601066566347</v>
      </c>
      <c r="M5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7" s="8">
        <f>_xlfn.PERCENTRANK.INC($H:$H, insurance[[#This Row],[charges]])</f>
        <v>0.47399999999999998</v>
      </c>
      <c r="O597" s="6">
        <f>10 * _xlfn.FLOOR.MATH(202.3 - insurance[[#This Row],[age]] / 10)</f>
        <v>1970</v>
      </c>
    </row>
    <row r="598" spans="1:15" x14ac:dyDescent="0.25">
      <c r="A598" s="6">
        <v>597</v>
      </c>
      <c r="B598" s="6">
        <v>42</v>
      </c>
      <c r="C598" s="6" t="s">
        <v>10</v>
      </c>
      <c r="D598" s="6">
        <v>29.48</v>
      </c>
      <c r="E598" s="6">
        <v>2</v>
      </c>
      <c r="F598" s="6" t="s">
        <v>14</v>
      </c>
      <c r="G598" s="6" t="s">
        <v>15</v>
      </c>
      <c r="H598" s="7">
        <v>7640.3091999999997</v>
      </c>
      <c r="I598" s="6">
        <v>63</v>
      </c>
      <c r="J598" s="6">
        <v>166</v>
      </c>
      <c r="K598">
        <v>4.2124781777209035E-3</v>
      </c>
      <c r="L598">
        <v>0.66481616751515127</v>
      </c>
      <c r="M5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598" s="8">
        <f>_xlfn.PERCENTRANK.INC($H:$H, insurance[[#This Row],[charges]])</f>
        <v>0.41299999999999998</v>
      </c>
      <c r="O598" s="6">
        <f>10 * _xlfn.FLOOR.MATH(202.3 - insurance[[#This Row],[age]] / 10)</f>
        <v>1980</v>
      </c>
    </row>
    <row r="599" spans="1:15" x14ac:dyDescent="0.25">
      <c r="A599" s="6">
        <v>598</v>
      </c>
      <c r="B599" s="6">
        <v>34</v>
      </c>
      <c r="C599" s="6" t="s">
        <v>10</v>
      </c>
      <c r="D599" s="6">
        <v>33.25</v>
      </c>
      <c r="E599" s="6">
        <v>1</v>
      </c>
      <c r="F599" s="6" t="s">
        <v>14</v>
      </c>
      <c r="G599" s="6" t="s">
        <v>17</v>
      </c>
      <c r="H599" s="7">
        <v>5594.8455000000004</v>
      </c>
      <c r="I599" s="6">
        <v>69</v>
      </c>
      <c r="J599" s="6">
        <v>225</v>
      </c>
      <c r="K599">
        <v>0.93016575739261032</v>
      </c>
      <c r="L599">
        <v>0.97363263087981966</v>
      </c>
      <c r="M5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599" s="8">
        <f>_xlfn.PERCENTRANK.INC($H:$H, insurance[[#This Row],[charges]])</f>
        <v>0.30199999999999999</v>
      </c>
      <c r="O599" s="6">
        <f>10 * _xlfn.FLOOR.MATH(202.3 - insurance[[#This Row],[age]] / 10)</f>
        <v>1980</v>
      </c>
    </row>
    <row r="600" spans="1:15" x14ac:dyDescent="0.25">
      <c r="A600" s="6">
        <v>599</v>
      </c>
      <c r="B600" s="6">
        <v>43</v>
      </c>
      <c r="C600" s="6" t="s">
        <v>13</v>
      </c>
      <c r="D600" s="6">
        <v>32.6</v>
      </c>
      <c r="E600" s="6">
        <v>2</v>
      </c>
      <c r="F600" s="6" t="s">
        <v>14</v>
      </c>
      <c r="G600" s="6" t="s">
        <v>12</v>
      </c>
      <c r="H600" s="7">
        <v>7441.5010000000002</v>
      </c>
      <c r="I600" s="6">
        <v>71</v>
      </c>
      <c r="J600" s="6">
        <v>234</v>
      </c>
      <c r="K600">
        <v>0.67155025977247873</v>
      </c>
      <c r="L600">
        <v>0.65321358416844788</v>
      </c>
      <c r="M6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0" s="8">
        <f>_xlfn.PERCENTRANK.INC($H:$H, insurance[[#This Row],[charges]])</f>
        <v>0.40300000000000002</v>
      </c>
      <c r="O600" s="6">
        <f>10 * _xlfn.FLOOR.MATH(202.3 - insurance[[#This Row],[age]] / 10)</f>
        <v>1980</v>
      </c>
    </row>
    <row r="601" spans="1:15" x14ac:dyDescent="0.25">
      <c r="A601" s="6">
        <v>600</v>
      </c>
      <c r="B601" s="6">
        <v>52</v>
      </c>
      <c r="C601" s="6" t="s">
        <v>10</v>
      </c>
      <c r="D601" s="6">
        <v>37.524999999999999</v>
      </c>
      <c r="E601" s="6">
        <v>2</v>
      </c>
      <c r="F601" s="6" t="s">
        <v>14</v>
      </c>
      <c r="G601" s="6" t="s">
        <v>16</v>
      </c>
      <c r="H601" s="7">
        <v>33471.971890000001</v>
      </c>
      <c r="I601" s="6">
        <v>69</v>
      </c>
      <c r="J601" s="6">
        <v>254</v>
      </c>
      <c r="K601">
        <v>0.34649536076304288</v>
      </c>
      <c r="L601">
        <v>0.97611862745886602</v>
      </c>
      <c r="M6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1" s="8">
        <f>_xlfn.PERCENTRANK.INC($H:$H, insurance[[#This Row],[charges]])</f>
        <v>0.88800000000000001</v>
      </c>
      <c r="O601" s="6">
        <f>10 * _xlfn.FLOOR.MATH(202.3 - insurance[[#This Row],[age]] / 10)</f>
        <v>1970</v>
      </c>
    </row>
    <row r="602" spans="1:15" x14ac:dyDescent="0.25">
      <c r="A602" s="6">
        <v>601</v>
      </c>
      <c r="B602" s="6">
        <v>18</v>
      </c>
      <c r="C602" s="6" t="s">
        <v>10</v>
      </c>
      <c r="D602" s="6">
        <v>39.159999999999997</v>
      </c>
      <c r="E602" s="6">
        <v>0</v>
      </c>
      <c r="F602" s="6" t="s">
        <v>14</v>
      </c>
      <c r="G602" s="6" t="s">
        <v>15</v>
      </c>
      <c r="H602" s="7">
        <v>1633.0444</v>
      </c>
      <c r="I602" s="6">
        <v>63</v>
      </c>
      <c r="J602" s="6">
        <v>221</v>
      </c>
      <c r="K602">
        <v>0.26273482910484763</v>
      </c>
      <c r="L602">
        <v>0.16238699302188447</v>
      </c>
      <c r="M6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2" s="8">
        <f>_xlfn.PERCENTRANK.INC($H:$H, insurance[[#This Row],[charges]])</f>
        <v>2.7E-2</v>
      </c>
      <c r="O602" s="6">
        <f>10 * _xlfn.FLOOR.MATH(202.3 - insurance[[#This Row],[age]] / 10)</f>
        <v>2000</v>
      </c>
    </row>
    <row r="603" spans="1:15" x14ac:dyDescent="0.25">
      <c r="A603" s="6">
        <v>602</v>
      </c>
      <c r="B603" s="6">
        <v>51</v>
      </c>
      <c r="C603" s="6" t="s">
        <v>13</v>
      </c>
      <c r="D603" s="6">
        <v>31.635000000000002</v>
      </c>
      <c r="E603" s="6">
        <v>0</v>
      </c>
      <c r="F603" s="6" t="s">
        <v>14</v>
      </c>
      <c r="G603" s="6" t="s">
        <v>16</v>
      </c>
      <c r="H603" s="7">
        <v>9174.1356500000002</v>
      </c>
      <c r="I603" s="6">
        <v>68</v>
      </c>
      <c r="J603" s="6">
        <v>208</v>
      </c>
      <c r="K603">
        <v>0.95683028127850511</v>
      </c>
      <c r="L603">
        <v>0.12822477665181495</v>
      </c>
      <c r="M6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3" s="8">
        <f>_xlfn.PERCENTRANK.INC($H:$H, insurance[[#This Row],[charges]])</f>
        <v>0.48899999999999999</v>
      </c>
      <c r="O603" s="6">
        <f>10 * _xlfn.FLOOR.MATH(202.3 - insurance[[#This Row],[age]] / 10)</f>
        <v>1970</v>
      </c>
    </row>
    <row r="604" spans="1:15" x14ac:dyDescent="0.25">
      <c r="A604" s="6">
        <v>603</v>
      </c>
      <c r="B604" s="6">
        <v>56</v>
      </c>
      <c r="C604" s="6" t="s">
        <v>10</v>
      </c>
      <c r="D604" s="6">
        <v>25.3</v>
      </c>
      <c r="E604" s="6">
        <v>0</v>
      </c>
      <c r="F604" s="6" t="s">
        <v>14</v>
      </c>
      <c r="G604" s="6" t="s">
        <v>12</v>
      </c>
      <c r="H604" s="7">
        <v>11070.535</v>
      </c>
      <c r="I604" s="6">
        <v>65</v>
      </c>
      <c r="J604" s="6">
        <v>152</v>
      </c>
      <c r="K604">
        <v>0.82547420581126318</v>
      </c>
      <c r="L604">
        <v>0.12629936641375505</v>
      </c>
      <c r="M6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4" s="8">
        <f>_xlfn.PERCENTRANK.INC($H:$H, insurance[[#This Row],[charges]])</f>
        <v>0.57899999999999996</v>
      </c>
      <c r="O604" s="6">
        <f>10 * _xlfn.FLOOR.MATH(202.3 - insurance[[#This Row],[age]] / 10)</f>
        <v>1960</v>
      </c>
    </row>
    <row r="605" spans="1:15" x14ac:dyDescent="0.25">
      <c r="A605" s="6">
        <v>604</v>
      </c>
      <c r="B605" s="6">
        <v>64</v>
      </c>
      <c r="C605" s="6" t="s">
        <v>10</v>
      </c>
      <c r="D605" s="6">
        <v>39.049999999999997</v>
      </c>
      <c r="E605" s="6">
        <v>3</v>
      </c>
      <c r="F605" s="6" t="s">
        <v>14</v>
      </c>
      <c r="G605" s="6" t="s">
        <v>15</v>
      </c>
      <c r="H605" s="7">
        <v>16085.127500000001</v>
      </c>
      <c r="I605" s="6">
        <v>66</v>
      </c>
      <c r="J605" s="6">
        <v>242</v>
      </c>
      <c r="K605">
        <v>0.30315202255880086</v>
      </c>
      <c r="L605">
        <v>0.90992077063299748</v>
      </c>
      <c r="M6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5" s="8">
        <f>_xlfn.PERCENTRANK.INC($H:$H, insurance[[#This Row],[charges]])</f>
        <v>0.74199999999999999</v>
      </c>
      <c r="O605" s="6">
        <f>10 * _xlfn.FLOOR.MATH(202.3 - insurance[[#This Row],[age]] / 10)</f>
        <v>1950</v>
      </c>
    </row>
    <row r="606" spans="1:15" x14ac:dyDescent="0.25">
      <c r="A606" s="6">
        <v>605</v>
      </c>
      <c r="B606" s="6">
        <v>19</v>
      </c>
      <c r="C606" s="6" t="s">
        <v>10</v>
      </c>
      <c r="D606" s="6">
        <v>28.31</v>
      </c>
      <c r="E606" s="6">
        <v>0</v>
      </c>
      <c r="F606" s="6" t="s">
        <v>11</v>
      </c>
      <c r="G606" s="6" t="s">
        <v>16</v>
      </c>
      <c r="H606" s="7">
        <v>17468.983899999999</v>
      </c>
      <c r="I606" s="6">
        <v>64</v>
      </c>
      <c r="J606" s="6">
        <v>165</v>
      </c>
      <c r="K606">
        <v>6.9001924278681126E-2</v>
      </c>
      <c r="L606">
        <v>0.98059070901041423</v>
      </c>
      <c r="M6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6" s="8">
        <f>_xlfn.PERCENTRANK.INC($H:$H, insurance[[#This Row],[charges]])</f>
        <v>0.75900000000000001</v>
      </c>
      <c r="O606" s="6">
        <f>10 * _xlfn.FLOOR.MATH(202.3 - insurance[[#This Row],[age]] / 10)</f>
        <v>2000</v>
      </c>
    </row>
    <row r="607" spans="1:15" x14ac:dyDescent="0.25">
      <c r="A607" s="6">
        <v>606</v>
      </c>
      <c r="B607" s="6">
        <v>51</v>
      </c>
      <c r="C607" s="6" t="s">
        <v>10</v>
      </c>
      <c r="D607" s="6">
        <v>34.1</v>
      </c>
      <c r="E607" s="6">
        <v>0</v>
      </c>
      <c r="F607" s="6" t="s">
        <v>14</v>
      </c>
      <c r="G607" s="6" t="s">
        <v>15</v>
      </c>
      <c r="H607" s="7">
        <v>9283.5619999999999</v>
      </c>
      <c r="I607" s="6">
        <v>63</v>
      </c>
      <c r="J607" s="6">
        <v>193</v>
      </c>
      <c r="K607">
        <v>0.5777840668232106</v>
      </c>
      <c r="L607">
        <v>0.29266295409419713</v>
      </c>
      <c r="M6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07" s="8">
        <f>_xlfn.PERCENTRANK.INC($H:$H, insurance[[#This Row],[charges]])</f>
        <v>0.495</v>
      </c>
      <c r="O607" s="6">
        <f>10 * _xlfn.FLOOR.MATH(202.3 - insurance[[#This Row],[age]] / 10)</f>
        <v>1970</v>
      </c>
    </row>
    <row r="608" spans="1:15" x14ac:dyDescent="0.25">
      <c r="A608" s="6">
        <v>607</v>
      </c>
      <c r="B608" s="6">
        <v>27</v>
      </c>
      <c r="C608" s="6" t="s">
        <v>10</v>
      </c>
      <c r="D608" s="6">
        <v>25.175000000000001</v>
      </c>
      <c r="E608" s="6">
        <v>0</v>
      </c>
      <c r="F608" s="6" t="s">
        <v>14</v>
      </c>
      <c r="G608" s="6" t="s">
        <v>17</v>
      </c>
      <c r="H608" s="7">
        <v>3558.6202499999999</v>
      </c>
      <c r="I608" s="6">
        <v>64</v>
      </c>
      <c r="J608" s="6">
        <v>147</v>
      </c>
      <c r="K608">
        <v>0.97035372488682803</v>
      </c>
      <c r="L608">
        <v>0.56372030338445689</v>
      </c>
      <c r="M6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08" s="8">
        <f>_xlfn.PERCENTRANK.INC($H:$H, insurance[[#This Row],[charges]])</f>
        <v>0.17499999999999999</v>
      </c>
      <c r="O608" s="6">
        <f>10 * _xlfn.FLOOR.MATH(202.3 - insurance[[#This Row],[age]] / 10)</f>
        <v>1990</v>
      </c>
    </row>
    <row r="609" spans="1:15" x14ac:dyDescent="0.25">
      <c r="A609" s="6">
        <v>608</v>
      </c>
      <c r="B609" s="6">
        <v>59</v>
      </c>
      <c r="C609" s="6" t="s">
        <v>10</v>
      </c>
      <c r="D609" s="6">
        <v>23.655000000000001</v>
      </c>
      <c r="E609" s="6">
        <v>0</v>
      </c>
      <c r="F609" s="6" t="s">
        <v>11</v>
      </c>
      <c r="G609" s="6" t="s">
        <v>16</v>
      </c>
      <c r="H609" s="7">
        <v>25678.778450000002</v>
      </c>
      <c r="I609" s="6">
        <v>63</v>
      </c>
      <c r="J609" s="6">
        <v>134</v>
      </c>
      <c r="K609">
        <v>1.8297936310199058E-2</v>
      </c>
      <c r="L609">
        <v>0.5853717823444734</v>
      </c>
      <c r="M6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09" s="8">
        <f>_xlfn.PERCENTRANK.INC($H:$H, insurance[[#This Row],[charges]])</f>
        <v>0.85399999999999998</v>
      </c>
      <c r="O609" s="6">
        <f>10 * _xlfn.FLOOR.MATH(202.3 - insurance[[#This Row],[age]] / 10)</f>
        <v>1960</v>
      </c>
    </row>
    <row r="610" spans="1:15" x14ac:dyDescent="0.25">
      <c r="A610" s="6">
        <v>609</v>
      </c>
      <c r="B610" s="6">
        <v>28</v>
      </c>
      <c r="C610" s="6" t="s">
        <v>13</v>
      </c>
      <c r="D610" s="6">
        <v>26.98</v>
      </c>
      <c r="E610" s="6">
        <v>2</v>
      </c>
      <c r="F610" s="6" t="s">
        <v>14</v>
      </c>
      <c r="G610" s="6" t="s">
        <v>17</v>
      </c>
      <c r="H610" s="7">
        <v>4435.0941999999995</v>
      </c>
      <c r="I610" s="6">
        <v>72</v>
      </c>
      <c r="J610" s="6">
        <v>199</v>
      </c>
      <c r="K610">
        <v>0.48382137784912316</v>
      </c>
      <c r="L610">
        <v>0.83665585649975382</v>
      </c>
      <c r="M6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0" s="8">
        <f>_xlfn.PERCENTRANK.INC($H:$H, insurance[[#This Row],[charges]])</f>
        <v>0.22700000000000001</v>
      </c>
      <c r="O610" s="6">
        <f>10 * _xlfn.FLOOR.MATH(202.3 - insurance[[#This Row],[age]] / 10)</f>
        <v>1990</v>
      </c>
    </row>
    <row r="611" spans="1:15" x14ac:dyDescent="0.25">
      <c r="A611" s="6">
        <v>610</v>
      </c>
      <c r="B611" s="6">
        <v>30</v>
      </c>
      <c r="C611" s="6" t="s">
        <v>13</v>
      </c>
      <c r="D611" s="6">
        <v>37.799999999999997</v>
      </c>
      <c r="E611" s="6">
        <v>2</v>
      </c>
      <c r="F611" s="6" t="s">
        <v>11</v>
      </c>
      <c r="G611" s="6" t="s">
        <v>12</v>
      </c>
      <c r="H611" s="7">
        <v>39241.442000000003</v>
      </c>
      <c r="I611" s="6">
        <v>72</v>
      </c>
      <c r="J611" s="6">
        <v>279</v>
      </c>
      <c r="K611">
        <v>0.69405552032126838</v>
      </c>
      <c r="L611">
        <v>0.7425333004177237</v>
      </c>
      <c r="M6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1" s="8">
        <f>_xlfn.PERCENTRANK.INC($H:$H, insurance[[#This Row],[charges]])</f>
        <v>0.93300000000000005</v>
      </c>
      <c r="O611" s="6">
        <f>10 * _xlfn.FLOOR.MATH(202.3 - insurance[[#This Row],[age]] / 10)</f>
        <v>1990</v>
      </c>
    </row>
    <row r="612" spans="1:15" x14ac:dyDescent="0.25">
      <c r="A612" s="6">
        <v>611</v>
      </c>
      <c r="B612" s="6">
        <v>47</v>
      </c>
      <c r="C612" s="6" t="s">
        <v>10</v>
      </c>
      <c r="D612" s="6">
        <v>29.37</v>
      </c>
      <c r="E612" s="6">
        <v>1</v>
      </c>
      <c r="F612" s="6" t="s">
        <v>14</v>
      </c>
      <c r="G612" s="6" t="s">
        <v>15</v>
      </c>
      <c r="H612" s="7">
        <v>8547.6913000000004</v>
      </c>
      <c r="I612" s="6">
        <v>61</v>
      </c>
      <c r="J612" s="6">
        <v>155</v>
      </c>
      <c r="K612">
        <v>0.95766322778429058</v>
      </c>
      <c r="L612">
        <v>3.9288822579797739E-2</v>
      </c>
      <c r="M6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2" s="8">
        <f>_xlfn.PERCENTRANK.INC($H:$H, insurance[[#This Row],[charges]])</f>
        <v>0.45800000000000002</v>
      </c>
      <c r="O612" s="6">
        <f>10 * _xlfn.FLOOR.MATH(202.3 - insurance[[#This Row],[age]] / 10)</f>
        <v>1970</v>
      </c>
    </row>
    <row r="613" spans="1:15" x14ac:dyDescent="0.25">
      <c r="A613" s="6">
        <v>612</v>
      </c>
      <c r="B613" s="6">
        <v>38</v>
      </c>
      <c r="C613" s="6" t="s">
        <v>10</v>
      </c>
      <c r="D613" s="6">
        <v>34.799999999999997</v>
      </c>
      <c r="E613" s="6">
        <v>2</v>
      </c>
      <c r="F613" s="6" t="s">
        <v>14</v>
      </c>
      <c r="G613" s="6" t="s">
        <v>12</v>
      </c>
      <c r="H613" s="7">
        <v>6571.5439999999999</v>
      </c>
      <c r="I613" s="6">
        <v>70</v>
      </c>
      <c r="J613" s="6">
        <v>243</v>
      </c>
      <c r="K613">
        <v>0.53625352891918898</v>
      </c>
      <c r="L613">
        <v>0.52492731554663152</v>
      </c>
      <c r="M6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3" s="8">
        <f>_xlfn.PERCENTRANK.INC($H:$H, insurance[[#This Row],[charges]])</f>
        <v>0.35299999999999998</v>
      </c>
      <c r="O613" s="6">
        <f>10 * _xlfn.FLOOR.MATH(202.3 - insurance[[#This Row],[age]] / 10)</f>
        <v>1980</v>
      </c>
    </row>
    <row r="614" spans="1:15" x14ac:dyDescent="0.25">
      <c r="A614" s="6">
        <v>613</v>
      </c>
      <c r="B614" s="6">
        <v>18</v>
      </c>
      <c r="C614" s="6" t="s">
        <v>10</v>
      </c>
      <c r="D614" s="6">
        <v>33.155000000000001</v>
      </c>
      <c r="E614" s="6">
        <v>0</v>
      </c>
      <c r="F614" s="6" t="s">
        <v>14</v>
      </c>
      <c r="G614" s="6" t="s">
        <v>17</v>
      </c>
      <c r="H614" s="7">
        <v>2207.6974500000001</v>
      </c>
      <c r="I614" s="6">
        <v>63</v>
      </c>
      <c r="J614" s="6">
        <v>187</v>
      </c>
      <c r="K614">
        <v>2.3083359479477331E-2</v>
      </c>
      <c r="L614">
        <v>0.19393553174749739</v>
      </c>
      <c r="M6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4" s="8">
        <f>_xlfn.PERCENTRANK.INC($H:$H, insurance[[#This Row],[charges]])</f>
        <v>8.8999999999999996E-2</v>
      </c>
      <c r="O614" s="6">
        <f>10 * _xlfn.FLOOR.MATH(202.3 - insurance[[#This Row],[age]] / 10)</f>
        <v>2000</v>
      </c>
    </row>
    <row r="615" spans="1:15" x14ac:dyDescent="0.25">
      <c r="A615" s="6">
        <v>614</v>
      </c>
      <c r="B615" s="6">
        <v>34</v>
      </c>
      <c r="C615" s="6" t="s">
        <v>10</v>
      </c>
      <c r="D615" s="6">
        <v>19</v>
      </c>
      <c r="E615" s="6">
        <v>3</v>
      </c>
      <c r="F615" s="6" t="s">
        <v>14</v>
      </c>
      <c r="G615" s="6" t="s">
        <v>17</v>
      </c>
      <c r="H615" s="7">
        <v>6753.0379999999996</v>
      </c>
      <c r="I615" s="6">
        <v>67</v>
      </c>
      <c r="J615" s="6">
        <v>121</v>
      </c>
      <c r="K615">
        <v>0.18348654274991086</v>
      </c>
      <c r="L615">
        <v>0.15105327738032362</v>
      </c>
      <c r="M6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15" s="8">
        <f>_xlfn.PERCENTRANK.INC($H:$H, insurance[[#This Row],[charges]])</f>
        <v>0.36299999999999999</v>
      </c>
      <c r="O615" s="6">
        <f>10 * _xlfn.FLOOR.MATH(202.3 - insurance[[#This Row],[age]] / 10)</f>
        <v>1980</v>
      </c>
    </row>
    <row r="616" spans="1:15" x14ac:dyDescent="0.25">
      <c r="A616" s="6">
        <v>615</v>
      </c>
      <c r="B616" s="6">
        <v>20</v>
      </c>
      <c r="C616" s="6" t="s">
        <v>10</v>
      </c>
      <c r="D616" s="6">
        <v>33</v>
      </c>
      <c r="E616" s="6">
        <v>0</v>
      </c>
      <c r="F616" s="6" t="s">
        <v>14</v>
      </c>
      <c r="G616" s="6" t="s">
        <v>15</v>
      </c>
      <c r="H616" s="7">
        <v>1880.07</v>
      </c>
      <c r="I616" s="6">
        <v>70</v>
      </c>
      <c r="J616" s="6">
        <v>230</v>
      </c>
      <c r="K616">
        <v>0.61408552043795839</v>
      </c>
      <c r="L616">
        <v>0.24219396768239979</v>
      </c>
      <c r="M6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6" s="8">
        <f>_xlfn.PERCENTRANK.INC($H:$H, insurance[[#This Row],[charges]])</f>
        <v>5.8000000000000003E-2</v>
      </c>
      <c r="O616" s="6">
        <f>10 * _xlfn.FLOOR.MATH(202.3 - insurance[[#This Row],[age]] / 10)</f>
        <v>2000</v>
      </c>
    </row>
    <row r="617" spans="1:15" x14ac:dyDescent="0.25">
      <c r="A617" s="6">
        <v>616</v>
      </c>
      <c r="B617" s="6">
        <v>47</v>
      </c>
      <c r="C617" s="6" t="s">
        <v>10</v>
      </c>
      <c r="D617" s="6">
        <v>36.630000000000003</v>
      </c>
      <c r="E617" s="6">
        <v>1</v>
      </c>
      <c r="F617" s="6" t="s">
        <v>11</v>
      </c>
      <c r="G617" s="6" t="s">
        <v>15</v>
      </c>
      <c r="H617" s="7">
        <v>42969.852700000003</v>
      </c>
      <c r="I617" s="6">
        <v>63</v>
      </c>
      <c r="J617" s="6">
        <v>207</v>
      </c>
      <c r="K617">
        <v>0.86316233028804989</v>
      </c>
      <c r="L617">
        <v>0.17317337690534693</v>
      </c>
      <c r="M6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17" s="8">
        <f>_xlfn.PERCENTRANK.INC($H:$H, insurance[[#This Row],[charges]])</f>
        <v>0.96</v>
      </c>
      <c r="O617" s="6">
        <f>10 * _xlfn.FLOOR.MATH(202.3 - insurance[[#This Row],[age]] / 10)</f>
        <v>1970</v>
      </c>
    </row>
    <row r="618" spans="1:15" x14ac:dyDescent="0.25">
      <c r="A618" s="6">
        <v>617</v>
      </c>
      <c r="B618" s="6">
        <v>56</v>
      </c>
      <c r="C618" s="6" t="s">
        <v>10</v>
      </c>
      <c r="D618" s="6">
        <v>28.594999999999999</v>
      </c>
      <c r="E618" s="6">
        <v>0</v>
      </c>
      <c r="F618" s="6" t="s">
        <v>14</v>
      </c>
      <c r="G618" s="6" t="s">
        <v>17</v>
      </c>
      <c r="H618" s="7">
        <v>11658.11505</v>
      </c>
      <c r="I618" s="6">
        <v>63</v>
      </c>
      <c r="J618" s="6">
        <v>161</v>
      </c>
      <c r="K618">
        <v>0.83255468207996086</v>
      </c>
      <c r="L618">
        <v>0.49455174826763187</v>
      </c>
      <c r="M6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8" s="8">
        <f>_xlfn.PERCENTRANK.INC($H:$H, insurance[[#This Row],[charges]])</f>
        <v>0.61099999999999999</v>
      </c>
      <c r="O618" s="6">
        <f>10 * _xlfn.FLOOR.MATH(202.3 - insurance[[#This Row],[age]] / 10)</f>
        <v>1960</v>
      </c>
    </row>
    <row r="619" spans="1:15" x14ac:dyDescent="0.25">
      <c r="A619" s="6">
        <v>618</v>
      </c>
      <c r="B619" s="6">
        <v>49</v>
      </c>
      <c r="C619" s="6" t="s">
        <v>13</v>
      </c>
      <c r="D619" s="6">
        <v>25.6</v>
      </c>
      <c r="E619" s="6">
        <v>2</v>
      </c>
      <c r="F619" s="6" t="s">
        <v>11</v>
      </c>
      <c r="G619" s="6" t="s">
        <v>12</v>
      </c>
      <c r="H619" s="7">
        <v>23306.546999999999</v>
      </c>
      <c r="I619" s="6">
        <v>70</v>
      </c>
      <c r="J619" s="6">
        <v>178</v>
      </c>
      <c r="K619">
        <v>0.94248270426992453</v>
      </c>
      <c r="L619">
        <v>1.3793373952523514E-2</v>
      </c>
      <c r="M6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19" s="8">
        <f>_xlfn.PERCENTRANK.INC($H:$H, insurance[[#This Row],[charges]])</f>
        <v>0.83299999999999996</v>
      </c>
      <c r="O619" s="6">
        <f>10 * _xlfn.FLOOR.MATH(202.3 - insurance[[#This Row],[age]] / 10)</f>
        <v>1970</v>
      </c>
    </row>
    <row r="620" spans="1:15" x14ac:dyDescent="0.25">
      <c r="A620" s="6">
        <v>619</v>
      </c>
      <c r="B620" s="6">
        <v>19</v>
      </c>
      <c r="C620" s="6" t="s">
        <v>10</v>
      </c>
      <c r="D620" s="6">
        <v>33.11</v>
      </c>
      <c r="E620" s="6">
        <v>0</v>
      </c>
      <c r="F620" s="6" t="s">
        <v>11</v>
      </c>
      <c r="G620" s="6" t="s">
        <v>15</v>
      </c>
      <c r="H620" s="7">
        <v>34439.855900000002</v>
      </c>
      <c r="I620" s="6">
        <v>65</v>
      </c>
      <c r="J620" s="6">
        <v>199</v>
      </c>
      <c r="K620">
        <v>0.44218971135196727</v>
      </c>
      <c r="L620">
        <v>0.68382332971497595</v>
      </c>
      <c r="M6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0" s="8">
        <f>_xlfn.PERCENTRANK.INC($H:$H, insurance[[#This Row],[charges]])</f>
        <v>0.89500000000000002</v>
      </c>
      <c r="O620" s="6">
        <f>10 * _xlfn.FLOOR.MATH(202.3 - insurance[[#This Row],[age]] / 10)</f>
        <v>2000</v>
      </c>
    </row>
    <row r="621" spans="1:15" x14ac:dyDescent="0.25">
      <c r="A621" s="6">
        <v>620</v>
      </c>
      <c r="B621" s="6">
        <v>55</v>
      </c>
      <c r="C621" s="6" t="s">
        <v>10</v>
      </c>
      <c r="D621" s="6">
        <v>37.1</v>
      </c>
      <c r="E621" s="6">
        <v>0</v>
      </c>
      <c r="F621" s="6" t="s">
        <v>14</v>
      </c>
      <c r="G621" s="6" t="s">
        <v>12</v>
      </c>
      <c r="H621" s="7">
        <v>10713.644</v>
      </c>
      <c r="I621" s="6">
        <v>66</v>
      </c>
      <c r="J621" s="6">
        <v>230</v>
      </c>
      <c r="K621">
        <v>0.10412288136040926</v>
      </c>
      <c r="L621">
        <v>3.3909350649411488E-2</v>
      </c>
      <c r="M6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1" s="8">
        <f>_xlfn.PERCENTRANK.INC($H:$H, insurance[[#This Row],[charges]])</f>
        <v>0.56299999999999994</v>
      </c>
      <c r="O621" s="6">
        <f>10 * _xlfn.FLOOR.MATH(202.3 - insurance[[#This Row],[age]] / 10)</f>
        <v>1960</v>
      </c>
    </row>
    <row r="622" spans="1:15" x14ac:dyDescent="0.25">
      <c r="A622" s="6">
        <v>621</v>
      </c>
      <c r="B622" s="6">
        <v>30</v>
      </c>
      <c r="C622" s="6" t="s">
        <v>13</v>
      </c>
      <c r="D622" s="6">
        <v>31.4</v>
      </c>
      <c r="E622" s="6">
        <v>1</v>
      </c>
      <c r="F622" s="6" t="s">
        <v>14</v>
      </c>
      <c r="G622" s="6" t="s">
        <v>12</v>
      </c>
      <c r="H622" s="7">
        <v>3659.346</v>
      </c>
      <c r="I622" s="6">
        <v>72</v>
      </c>
      <c r="J622" s="6">
        <v>232</v>
      </c>
      <c r="K622">
        <v>8.7092941201800916E-2</v>
      </c>
      <c r="L622">
        <v>0.49823095579549248</v>
      </c>
      <c r="M6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2" s="8">
        <f>_xlfn.PERCENTRANK.INC($H:$H, insurance[[#This Row],[charges]])</f>
        <v>0.18099999999999999</v>
      </c>
      <c r="O622" s="6">
        <f>10 * _xlfn.FLOOR.MATH(202.3 - insurance[[#This Row],[age]] / 10)</f>
        <v>1990</v>
      </c>
    </row>
    <row r="623" spans="1:15" x14ac:dyDescent="0.25">
      <c r="A623" s="6">
        <v>622</v>
      </c>
      <c r="B623" s="6">
        <v>37</v>
      </c>
      <c r="C623" s="6" t="s">
        <v>13</v>
      </c>
      <c r="D623" s="6">
        <v>34.1</v>
      </c>
      <c r="E623" s="6">
        <v>4</v>
      </c>
      <c r="F623" s="6" t="s">
        <v>11</v>
      </c>
      <c r="G623" s="6" t="s">
        <v>12</v>
      </c>
      <c r="H623" s="7">
        <v>40182.245999999999</v>
      </c>
      <c r="I623" s="6">
        <v>72</v>
      </c>
      <c r="J623" s="6">
        <v>251</v>
      </c>
      <c r="K623">
        <v>0.22232862525728</v>
      </c>
      <c r="L623">
        <v>0.34775514497782811</v>
      </c>
      <c r="M6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3" s="8">
        <f>_xlfn.PERCENTRANK.INC($H:$H, insurance[[#This Row],[charges]])</f>
        <v>0.94299999999999995</v>
      </c>
      <c r="O623" s="6">
        <f>10 * _xlfn.FLOOR.MATH(202.3 - insurance[[#This Row],[age]] / 10)</f>
        <v>1980</v>
      </c>
    </row>
    <row r="624" spans="1:15" x14ac:dyDescent="0.25">
      <c r="A624" s="6">
        <v>623</v>
      </c>
      <c r="B624" s="6">
        <v>49</v>
      </c>
      <c r="C624" s="6" t="s">
        <v>10</v>
      </c>
      <c r="D624" s="6">
        <v>21.3</v>
      </c>
      <c r="E624" s="6">
        <v>1</v>
      </c>
      <c r="F624" s="6" t="s">
        <v>14</v>
      </c>
      <c r="G624" s="6" t="s">
        <v>12</v>
      </c>
      <c r="H624" s="7">
        <v>9182.17</v>
      </c>
      <c r="I624" s="6">
        <v>65</v>
      </c>
      <c r="J624" s="6">
        <v>128</v>
      </c>
      <c r="K624">
        <v>0.60067778062106936</v>
      </c>
      <c r="L624">
        <v>0.67827835617506804</v>
      </c>
      <c r="M6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24" s="8">
        <f>_xlfn.PERCENTRANK.INC($H:$H, insurance[[#This Row],[charges]])</f>
        <v>0.48899999999999999</v>
      </c>
      <c r="O624" s="6">
        <f>10 * _xlfn.FLOOR.MATH(202.3 - insurance[[#This Row],[age]] / 10)</f>
        <v>1970</v>
      </c>
    </row>
    <row r="625" spans="1:15" x14ac:dyDescent="0.25">
      <c r="A625" s="6">
        <v>624</v>
      </c>
      <c r="B625" s="6">
        <v>18</v>
      </c>
      <c r="C625" s="6" t="s">
        <v>13</v>
      </c>
      <c r="D625" s="6">
        <v>33.534999999999997</v>
      </c>
      <c r="E625" s="6">
        <v>0</v>
      </c>
      <c r="F625" s="6" t="s">
        <v>11</v>
      </c>
      <c r="G625" s="6" t="s">
        <v>17</v>
      </c>
      <c r="H625" s="7">
        <v>34617.840649999998</v>
      </c>
      <c r="I625" s="6">
        <v>74</v>
      </c>
      <c r="J625" s="6">
        <v>261</v>
      </c>
      <c r="K625">
        <v>0.81151915938198527</v>
      </c>
      <c r="L625">
        <v>0.95236295180039621</v>
      </c>
      <c r="M6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5" s="8">
        <f>_xlfn.PERCENTRANK.INC($H:$H, insurance[[#This Row],[charges]])</f>
        <v>0.89600000000000002</v>
      </c>
      <c r="O625" s="6">
        <f>10 * _xlfn.FLOOR.MATH(202.3 - insurance[[#This Row],[age]] / 10)</f>
        <v>2000</v>
      </c>
    </row>
    <row r="626" spans="1:15" x14ac:dyDescent="0.25">
      <c r="A626" s="6">
        <v>625</v>
      </c>
      <c r="B626" s="6">
        <v>59</v>
      </c>
      <c r="C626" s="6" t="s">
        <v>13</v>
      </c>
      <c r="D626" s="6">
        <v>28.785</v>
      </c>
      <c r="E626" s="6">
        <v>0</v>
      </c>
      <c r="F626" s="6" t="s">
        <v>14</v>
      </c>
      <c r="G626" s="6" t="s">
        <v>16</v>
      </c>
      <c r="H626" s="7">
        <v>12129.614149999999</v>
      </c>
      <c r="I626" s="6">
        <v>73</v>
      </c>
      <c r="J626" s="6">
        <v>218</v>
      </c>
      <c r="K626">
        <v>0.73110677568759153</v>
      </c>
      <c r="L626">
        <v>0.29017542688649867</v>
      </c>
      <c r="M6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6" s="8">
        <f>_xlfn.PERCENTRANK.INC($H:$H, insurance[[#This Row],[charges]])</f>
        <v>0.63700000000000001</v>
      </c>
      <c r="O626" s="6">
        <f>10 * _xlfn.FLOOR.MATH(202.3 - insurance[[#This Row],[age]] / 10)</f>
        <v>1960</v>
      </c>
    </row>
    <row r="627" spans="1:15" x14ac:dyDescent="0.25">
      <c r="A627" s="6">
        <v>626</v>
      </c>
      <c r="B627" s="6">
        <v>29</v>
      </c>
      <c r="C627" s="6" t="s">
        <v>10</v>
      </c>
      <c r="D627" s="6">
        <v>26.03</v>
      </c>
      <c r="E627" s="6">
        <v>0</v>
      </c>
      <c r="F627" s="6" t="s">
        <v>14</v>
      </c>
      <c r="G627" s="6" t="s">
        <v>16</v>
      </c>
      <c r="H627" s="7">
        <v>3736.4647</v>
      </c>
      <c r="I627" s="6">
        <v>70</v>
      </c>
      <c r="J627" s="6">
        <v>181</v>
      </c>
      <c r="K627">
        <v>0.95595794634705311</v>
      </c>
      <c r="L627">
        <v>0.74986303399776255</v>
      </c>
      <c r="M6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7" s="8">
        <f>_xlfn.PERCENTRANK.INC($H:$H, insurance[[#This Row],[charges]])</f>
        <v>0.184</v>
      </c>
      <c r="O627" s="6">
        <f>10 * _xlfn.FLOOR.MATH(202.3 - insurance[[#This Row],[age]] / 10)</f>
        <v>1990</v>
      </c>
    </row>
    <row r="628" spans="1:15" x14ac:dyDescent="0.25">
      <c r="A628" s="6">
        <v>627</v>
      </c>
      <c r="B628" s="6">
        <v>36</v>
      </c>
      <c r="C628" s="6" t="s">
        <v>13</v>
      </c>
      <c r="D628" s="6">
        <v>28.88</v>
      </c>
      <c r="E628" s="6">
        <v>3</v>
      </c>
      <c r="F628" s="6" t="s">
        <v>14</v>
      </c>
      <c r="G628" s="6" t="s">
        <v>17</v>
      </c>
      <c r="H628" s="7">
        <v>6748.5911999999998</v>
      </c>
      <c r="I628" s="6">
        <v>69</v>
      </c>
      <c r="J628" s="6">
        <v>196</v>
      </c>
      <c r="K628">
        <v>0.27047369688305711</v>
      </c>
      <c r="L628">
        <v>0.26306173403889954</v>
      </c>
      <c r="M6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28" s="8">
        <f>_xlfn.PERCENTRANK.INC($H:$H, insurance[[#This Row],[charges]])</f>
        <v>0.36199999999999999</v>
      </c>
      <c r="O628" s="6">
        <f>10 * _xlfn.FLOOR.MATH(202.3 - insurance[[#This Row],[age]] / 10)</f>
        <v>1980</v>
      </c>
    </row>
    <row r="629" spans="1:15" x14ac:dyDescent="0.25">
      <c r="A629" s="6">
        <v>628</v>
      </c>
      <c r="B629" s="6">
        <v>33</v>
      </c>
      <c r="C629" s="6" t="s">
        <v>13</v>
      </c>
      <c r="D629" s="6">
        <v>42.46</v>
      </c>
      <c r="E629" s="6">
        <v>1</v>
      </c>
      <c r="F629" s="6" t="s">
        <v>14</v>
      </c>
      <c r="G629" s="6" t="s">
        <v>15</v>
      </c>
      <c r="H629" s="7">
        <v>11326.71487</v>
      </c>
      <c r="I629" s="6">
        <v>69</v>
      </c>
      <c r="J629" s="6">
        <v>288</v>
      </c>
      <c r="K629">
        <v>0.57530476319384982</v>
      </c>
      <c r="L629">
        <v>0.73722758550999112</v>
      </c>
      <c r="M6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29" s="8">
        <f>_xlfn.PERCENTRANK.INC($H:$H, insurance[[#This Row],[charges]])</f>
        <v>0.59299999999999997</v>
      </c>
      <c r="O629" s="6">
        <f>10 * _xlfn.FLOOR.MATH(202.3 - insurance[[#This Row],[age]] / 10)</f>
        <v>1990</v>
      </c>
    </row>
    <row r="630" spans="1:15" x14ac:dyDescent="0.25">
      <c r="A630" s="6">
        <v>629</v>
      </c>
      <c r="B630" s="6">
        <v>58</v>
      </c>
      <c r="C630" s="6" t="s">
        <v>13</v>
      </c>
      <c r="D630" s="6">
        <v>38</v>
      </c>
      <c r="E630" s="6">
        <v>0</v>
      </c>
      <c r="F630" s="6" t="s">
        <v>14</v>
      </c>
      <c r="G630" s="6" t="s">
        <v>12</v>
      </c>
      <c r="H630" s="7">
        <v>11365.951999999999</v>
      </c>
      <c r="I630" s="6">
        <v>74</v>
      </c>
      <c r="J630" s="6">
        <v>296</v>
      </c>
      <c r="K630">
        <v>0.86608911299430258</v>
      </c>
      <c r="L630">
        <v>0.68582792286101169</v>
      </c>
      <c r="M6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0" s="8">
        <f>_xlfn.PERCENTRANK.INC($H:$H, insurance[[#This Row],[charges]])</f>
        <v>0.59699999999999998</v>
      </c>
      <c r="O630" s="6">
        <f>10 * _xlfn.FLOOR.MATH(202.3 - insurance[[#This Row],[age]] / 10)</f>
        <v>1960</v>
      </c>
    </row>
    <row r="631" spans="1:15" x14ac:dyDescent="0.25">
      <c r="A631" s="6">
        <v>630</v>
      </c>
      <c r="B631" s="6">
        <v>44</v>
      </c>
      <c r="C631" s="6" t="s">
        <v>10</v>
      </c>
      <c r="D631" s="6">
        <v>38.950000000000003</v>
      </c>
      <c r="E631" s="6">
        <v>0</v>
      </c>
      <c r="F631" s="6" t="s">
        <v>11</v>
      </c>
      <c r="G631" s="6" t="s">
        <v>16</v>
      </c>
      <c r="H631" s="7">
        <v>42983.458500000001</v>
      </c>
      <c r="I631" s="6">
        <v>63</v>
      </c>
      <c r="J631" s="6">
        <v>220</v>
      </c>
      <c r="K631">
        <v>0.51287363493483218</v>
      </c>
      <c r="L631">
        <v>0.95600770504959287</v>
      </c>
      <c r="M6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1" s="8">
        <f>_xlfn.PERCENTRANK.INC($H:$H, insurance[[#This Row],[charges]])</f>
        <v>0.96099999999999997</v>
      </c>
      <c r="O631" s="6">
        <f>10 * _xlfn.FLOOR.MATH(202.3 - insurance[[#This Row],[age]] / 10)</f>
        <v>1970</v>
      </c>
    </row>
    <row r="632" spans="1:15" x14ac:dyDescent="0.25">
      <c r="A632" s="6">
        <v>631</v>
      </c>
      <c r="B632" s="6">
        <v>53</v>
      </c>
      <c r="C632" s="6" t="s">
        <v>13</v>
      </c>
      <c r="D632" s="6">
        <v>36.1</v>
      </c>
      <c r="E632" s="6">
        <v>1</v>
      </c>
      <c r="F632" s="6" t="s">
        <v>14</v>
      </c>
      <c r="G632" s="6" t="s">
        <v>12</v>
      </c>
      <c r="H632" s="7">
        <v>10085.846</v>
      </c>
      <c r="I632" s="6">
        <v>65</v>
      </c>
      <c r="J632" s="6">
        <v>217</v>
      </c>
      <c r="K632">
        <v>0.33766760273727942</v>
      </c>
      <c r="L632">
        <v>8.4719986228607588E-2</v>
      </c>
      <c r="M6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2" s="8">
        <f>_xlfn.PERCENTRANK.INC($H:$H, insurance[[#This Row],[charges]])</f>
        <v>0.53400000000000003</v>
      </c>
      <c r="O632" s="6">
        <f>10 * _xlfn.FLOOR.MATH(202.3 - insurance[[#This Row],[age]] / 10)</f>
        <v>1970</v>
      </c>
    </row>
    <row r="633" spans="1:15" x14ac:dyDescent="0.25">
      <c r="A633" s="6">
        <v>632</v>
      </c>
      <c r="B633" s="6">
        <v>24</v>
      </c>
      <c r="C633" s="6" t="s">
        <v>13</v>
      </c>
      <c r="D633" s="6">
        <v>29.3</v>
      </c>
      <c r="E633" s="6">
        <v>0</v>
      </c>
      <c r="F633" s="6" t="s">
        <v>14</v>
      </c>
      <c r="G633" s="6" t="s">
        <v>12</v>
      </c>
      <c r="H633" s="7">
        <v>1977.8150000000001</v>
      </c>
      <c r="I633" s="6">
        <v>76</v>
      </c>
      <c r="J633" s="6">
        <v>241</v>
      </c>
      <c r="K633">
        <v>0.65510552034485414</v>
      </c>
      <c r="L633">
        <v>0.97567151951402031</v>
      </c>
      <c r="M6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33" s="8">
        <f>_xlfn.PERCENTRANK.INC($H:$H, insurance[[#This Row],[charges]])</f>
        <v>6.5000000000000002E-2</v>
      </c>
      <c r="O633" s="6">
        <f>10 * _xlfn.FLOOR.MATH(202.3 - insurance[[#This Row],[age]] / 10)</f>
        <v>1990</v>
      </c>
    </row>
    <row r="634" spans="1:15" x14ac:dyDescent="0.25">
      <c r="A634" s="6">
        <v>633</v>
      </c>
      <c r="B634" s="6">
        <v>29</v>
      </c>
      <c r="C634" s="6" t="s">
        <v>10</v>
      </c>
      <c r="D634" s="6">
        <v>35.53</v>
      </c>
      <c r="E634" s="6">
        <v>0</v>
      </c>
      <c r="F634" s="6" t="s">
        <v>14</v>
      </c>
      <c r="G634" s="6" t="s">
        <v>15</v>
      </c>
      <c r="H634" s="7">
        <v>3366.6696999999999</v>
      </c>
      <c r="I634" s="6">
        <v>66</v>
      </c>
      <c r="J634" s="6">
        <v>220</v>
      </c>
      <c r="K634">
        <v>0.46490507967067185</v>
      </c>
      <c r="L634">
        <v>0.64544673526913243</v>
      </c>
      <c r="M6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4" s="8">
        <f>_xlfn.PERCENTRANK.INC($H:$H, insurance[[#This Row],[charges]])</f>
        <v>0.16300000000000001</v>
      </c>
      <c r="O634" s="6">
        <f>10 * _xlfn.FLOOR.MATH(202.3 - insurance[[#This Row],[age]] / 10)</f>
        <v>1990</v>
      </c>
    </row>
    <row r="635" spans="1:15" x14ac:dyDescent="0.25">
      <c r="A635" s="6">
        <v>634</v>
      </c>
      <c r="B635" s="6">
        <v>40</v>
      </c>
      <c r="C635" s="6" t="s">
        <v>13</v>
      </c>
      <c r="D635" s="6">
        <v>22.704999999999998</v>
      </c>
      <c r="E635" s="6">
        <v>2</v>
      </c>
      <c r="F635" s="6" t="s">
        <v>14</v>
      </c>
      <c r="G635" s="6" t="s">
        <v>17</v>
      </c>
      <c r="H635" s="7">
        <v>7173.35995</v>
      </c>
      <c r="I635" s="6">
        <v>69</v>
      </c>
      <c r="J635" s="6">
        <v>154</v>
      </c>
      <c r="K635">
        <v>0.68608495019659632</v>
      </c>
      <c r="L635">
        <v>0.72164073387237304</v>
      </c>
      <c r="M6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35" s="8">
        <f>_xlfn.PERCENTRANK.INC($H:$H, insurance[[#This Row],[charges]])</f>
        <v>0.38600000000000001</v>
      </c>
      <c r="O635" s="6">
        <f>10 * _xlfn.FLOOR.MATH(202.3 - insurance[[#This Row],[age]] / 10)</f>
        <v>1980</v>
      </c>
    </row>
    <row r="636" spans="1:15" x14ac:dyDescent="0.25">
      <c r="A636" s="6">
        <v>635</v>
      </c>
      <c r="B636" s="6">
        <v>51</v>
      </c>
      <c r="C636" s="6" t="s">
        <v>13</v>
      </c>
      <c r="D636" s="6">
        <v>39.700000000000003</v>
      </c>
      <c r="E636" s="6">
        <v>1</v>
      </c>
      <c r="F636" s="6" t="s">
        <v>14</v>
      </c>
      <c r="G636" s="6" t="s">
        <v>12</v>
      </c>
      <c r="H636" s="7">
        <v>9391.3459999999995</v>
      </c>
      <c r="I636" s="6">
        <v>74</v>
      </c>
      <c r="J636" s="6">
        <v>309</v>
      </c>
      <c r="K636">
        <v>0.83066969729525486</v>
      </c>
      <c r="L636">
        <v>9.7491412003287772E-2</v>
      </c>
      <c r="M6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6" s="8">
        <f>_xlfn.PERCENTRANK.INC($H:$H, insurance[[#This Row],[charges]])</f>
        <v>0.501</v>
      </c>
      <c r="O636" s="6">
        <f>10 * _xlfn.FLOOR.MATH(202.3 - insurance[[#This Row],[age]] / 10)</f>
        <v>1970</v>
      </c>
    </row>
    <row r="637" spans="1:15" x14ac:dyDescent="0.25">
      <c r="A637" s="6">
        <v>636</v>
      </c>
      <c r="B637" s="6">
        <v>64</v>
      </c>
      <c r="C637" s="6" t="s">
        <v>13</v>
      </c>
      <c r="D637" s="6">
        <v>38.19</v>
      </c>
      <c r="E637" s="6">
        <v>0</v>
      </c>
      <c r="F637" s="6" t="s">
        <v>14</v>
      </c>
      <c r="G637" s="6" t="s">
        <v>17</v>
      </c>
      <c r="H637" s="7">
        <v>14410.9321</v>
      </c>
      <c r="I637" s="6">
        <v>68</v>
      </c>
      <c r="J637" s="6">
        <v>251</v>
      </c>
      <c r="K637">
        <v>0.19219945380100956</v>
      </c>
      <c r="L637">
        <v>0.14842922480238099</v>
      </c>
      <c r="M6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7" s="8">
        <f>_xlfn.PERCENTRANK.INC($H:$H, insurance[[#This Row],[charges]])</f>
        <v>0.72199999999999998</v>
      </c>
      <c r="O637" s="6">
        <f>10 * _xlfn.FLOOR.MATH(202.3 - insurance[[#This Row],[age]] / 10)</f>
        <v>1950</v>
      </c>
    </row>
    <row r="638" spans="1:15" x14ac:dyDescent="0.25">
      <c r="A638" s="6">
        <v>637</v>
      </c>
      <c r="B638" s="6">
        <v>19</v>
      </c>
      <c r="C638" s="6" t="s">
        <v>10</v>
      </c>
      <c r="D638" s="6">
        <v>24.51</v>
      </c>
      <c r="E638" s="6">
        <v>1</v>
      </c>
      <c r="F638" s="6" t="s">
        <v>14</v>
      </c>
      <c r="G638" s="6" t="s">
        <v>16</v>
      </c>
      <c r="H638" s="7">
        <v>2709.1118999999999</v>
      </c>
      <c r="I638" s="6">
        <v>67</v>
      </c>
      <c r="J638" s="6">
        <v>157</v>
      </c>
      <c r="K638">
        <v>0.81788336803106743</v>
      </c>
      <c r="L638">
        <v>0.56129473567069266</v>
      </c>
      <c r="M6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38" s="8">
        <f>_xlfn.PERCENTRANK.INC($H:$H, insurance[[#This Row],[charges]])</f>
        <v>0.123</v>
      </c>
      <c r="O638" s="6">
        <f>10 * _xlfn.FLOOR.MATH(202.3 - insurance[[#This Row],[age]] / 10)</f>
        <v>2000</v>
      </c>
    </row>
    <row r="639" spans="1:15" x14ac:dyDescent="0.25">
      <c r="A639" s="6">
        <v>638</v>
      </c>
      <c r="B639" s="6">
        <v>35</v>
      </c>
      <c r="C639" s="6" t="s">
        <v>10</v>
      </c>
      <c r="D639" s="6">
        <v>38.094999999999999</v>
      </c>
      <c r="E639" s="6">
        <v>2</v>
      </c>
      <c r="F639" s="6" t="s">
        <v>14</v>
      </c>
      <c r="G639" s="6" t="s">
        <v>17</v>
      </c>
      <c r="H639" s="7">
        <v>24915.046259999999</v>
      </c>
      <c r="I639" s="6">
        <v>62</v>
      </c>
      <c r="J639" s="6">
        <v>208</v>
      </c>
      <c r="K639">
        <v>1.2848460587136661E-2</v>
      </c>
      <c r="L639">
        <v>0.42185242912818327</v>
      </c>
      <c r="M6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39" s="8">
        <f>_xlfn.PERCENTRANK.INC($H:$H, insurance[[#This Row],[charges]])</f>
        <v>0.84799999999999998</v>
      </c>
      <c r="O639" s="6">
        <f>10 * _xlfn.FLOOR.MATH(202.3 - insurance[[#This Row],[age]] / 10)</f>
        <v>1980</v>
      </c>
    </row>
    <row r="640" spans="1:15" x14ac:dyDescent="0.25">
      <c r="A640" s="6">
        <v>639</v>
      </c>
      <c r="B640" s="6">
        <v>39</v>
      </c>
      <c r="C640" s="6" t="s">
        <v>13</v>
      </c>
      <c r="D640" s="6">
        <v>26.41</v>
      </c>
      <c r="E640" s="6">
        <v>0</v>
      </c>
      <c r="F640" s="6" t="s">
        <v>11</v>
      </c>
      <c r="G640" s="6" t="s">
        <v>17</v>
      </c>
      <c r="H640" s="7">
        <v>20149.322899999999</v>
      </c>
      <c r="I640" s="6">
        <v>69</v>
      </c>
      <c r="J640" s="6">
        <v>179</v>
      </c>
      <c r="K640">
        <v>3.1170232701660243E-2</v>
      </c>
      <c r="L640">
        <v>0.63144682190914025</v>
      </c>
      <c r="M6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0" s="8">
        <f>_xlfn.PERCENTRANK.INC($H:$H, insurance[[#This Row],[charges]])</f>
        <v>0.79700000000000004</v>
      </c>
      <c r="O640" s="6">
        <f>10 * _xlfn.FLOOR.MATH(202.3 - insurance[[#This Row],[age]] / 10)</f>
        <v>1980</v>
      </c>
    </row>
    <row r="641" spans="1:15" x14ac:dyDescent="0.25">
      <c r="A641" s="6">
        <v>640</v>
      </c>
      <c r="B641" s="6">
        <v>56</v>
      </c>
      <c r="C641" s="6" t="s">
        <v>13</v>
      </c>
      <c r="D641" s="6">
        <v>33.659999999999997</v>
      </c>
      <c r="E641" s="6">
        <v>4</v>
      </c>
      <c r="F641" s="6" t="s">
        <v>14</v>
      </c>
      <c r="G641" s="6" t="s">
        <v>15</v>
      </c>
      <c r="H641" s="7">
        <v>12949.1554</v>
      </c>
      <c r="I641" s="6">
        <v>67</v>
      </c>
      <c r="J641" s="6">
        <v>215</v>
      </c>
      <c r="K641">
        <v>0.63126364146883773</v>
      </c>
      <c r="L641">
        <v>0.60251922654105317</v>
      </c>
      <c r="M6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1" s="8">
        <f>_xlfn.PERCENTRANK.INC($H:$H, insurance[[#This Row],[charges]])</f>
        <v>0.67</v>
      </c>
      <c r="O641" s="6">
        <f>10 * _xlfn.FLOOR.MATH(202.3 - insurance[[#This Row],[age]] / 10)</f>
        <v>1960</v>
      </c>
    </row>
    <row r="642" spans="1:15" x14ac:dyDescent="0.25">
      <c r="A642" s="6">
        <v>641</v>
      </c>
      <c r="B642" s="6">
        <v>33</v>
      </c>
      <c r="C642" s="6" t="s">
        <v>13</v>
      </c>
      <c r="D642" s="6">
        <v>42.4</v>
      </c>
      <c r="E642" s="6">
        <v>5</v>
      </c>
      <c r="F642" s="6" t="s">
        <v>14</v>
      </c>
      <c r="G642" s="6" t="s">
        <v>12</v>
      </c>
      <c r="H642" s="7">
        <v>6666.2430000000004</v>
      </c>
      <c r="I642" s="6">
        <v>69</v>
      </c>
      <c r="J642" s="6">
        <v>287</v>
      </c>
      <c r="K642">
        <v>0.45074096156784377</v>
      </c>
      <c r="L642">
        <v>0.3639835297893656</v>
      </c>
      <c r="M6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2" s="8">
        <f>_xlfn.PERCENTRANK.INC($H:$H, insurance[[#This Row],[charges]])</f>
        <v>0.35899999999999999</v>
      </c>
      <c r="O642" s="6">
        <f>10 * _xlfn.FLOOR.MATH(202.3 - insurance[[#This Row],[age]] / 10)</f>
        <v>1990</v>
      </c>
    </row>
    <row r="643" spans="1:15" x14ac:dyDescent="0.25">
      <c r="A643" s="6">
        <v>642</v>
      </c>
      <c r="B643" s="6">
        <v>42</v>
      </c>
      <c r="C643" s="6" t="s">
        <v>13</v>
      </c>
      <c r="D643" s="6">
        <v>28.31</v>
      </c>
      <c r="E643" s="6">
        <v>3</v>
      </c>
      <c r="F643" s="6" t="s">
        <v>11</v>
      </c>
      <c r="G643" s="6" t="s">
        <v>16</v>
      </c>
      <c r="H643" s="7">
        <v>32787.458590000002</v>
      </c>
      <c r="I643" s="6">
        <v>76</v>
      </c>
      <c r="J643" s="6">
        <v>233</v>
      </c>
      <c r="K643">
        <v>0.44816391190894128</v>
      </c>
      <c r="L643">
        <v>0.74128611979134662</v>
      </c>
      <c r="M6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3" s="8">
        <f>_xlfn.PERCENTRANK.INC($H:$H, insurance[[#This Row],[charges]])</f>
        <v>0.88700000000000001</v>
      </c>
      <c r="O643" s="6">
        <f>10 * _xlfn.FLOOR.MATH(202.3 - insurance[[#This Row],[age]] / 10)</f>
        <v>1980</v>
      </c>
    </row>
    <row r="644" spans="1:15" x14ac:dyDescent="0.25">
      <c r="A644" s="6">
        <v>643</v>
      </c>
      <c r="B644" s="6">
        <v>61</v>
      </c>
      <c r="C644" s="6" t="s">
        <v>13</v>
      </c>
      <c r="D644" s="6">
        <v>33.914999999999999</v>
      </c>
      <c r="E644" s="6">
        <v>0</v>
      </c>
      <c r="F644" s="6" t="s">
        <v>14</v>
      </c>
      <c r="G644" s="6" t="s">
        <v>17</v>
      </c>
      <c r="H644" s="7">
        <v>13143.86485</v>
      </c>
      <c r="I644" s="6">
        <v>68</v>
      </c>
      <c r="J644" s="6">
        <v>223</v>
      </c>
      <c r="K644">
        <v>1.5079082462507803E-2</v>
      </c>
      <c r="L644">
        <v>0.820316306697352</v>
      </c>
      <c r="M6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4" s="8">
        <f>_xlfn.PERCENTRANK.INC($H:$H, insurance[[#This Row],[charges]])</f>
        <v>0.68200000000000005</v>
      </c>
      <c r="O644" s="6">
        <f>10 * _xlfn.FLOOR.MATH(202.3 - insurance[[#This Row],[age]] / 10)</f>
        <v>1960</v>
      </c>
    </row>
    <row r="645" spans="1:15" x14ac:dyDescent="0.25">
      <c r="A645" s="6">
        <v>644</v>
      </c>
      <c r="B645" s="6">
        <v>23</v>
      </c>
      <c r="C645" s="6" t="s">
        <v>10</v>
      </c>
      <c r="D645" s="6">
        <v>34.96</v>
      </c>
      <c r="E645" s="6">
        <v>3</v>
      </c>
      <c r="F645" s="6" t="s">
        <v>14</v>
      </c>
      <c r="G645" s="6" t="s">
        <v>16</v>
      </c>
      <c r="H645" s="7">
        <v>4466.6214</v>
      </c>
      <c r="I645" s="6">
        <v>63</v>
      </c>
      <c r="J645" s="6">
        <v>197</v>
      </c>
      <c r="K645">
        <v>0.68186079183680037</v>
      </c>
      <c r="L645">
        <v>0.82413333879044903</v>
      </c>
      <c r="M6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5" s="8">
        <f>_xlfn.PERCENTRANK.INC($H:$H, insurance[[#This Row],[charges]])</f>
        <v>0.23200000000000001</v>
      </c>
      <c r="O645" s="6">
        <f>10 * _xlfn.FLOOR.MATH(202.3 - insurance[[#This Row],[age]] / 10)</f>
        <v>2000</v>
      </c>
    </row>
    <row r="646" spans="1:15" x14ac:dyDescent="0.25">
      <c r="A646" s="6">
        <v>645</v>
      </c>
      <c r="B646" s="6">
        <v>43</v>
      </c>
      <c r="C646" s="6" t="s">
        <v>13</v>
      </c>
      <c r="D646" s="6">
        <v>35.31</v>
      </c>
      <c r="E646" s="6">
        <v>2</v>
      </c>
      <c r="F646" s="6" t="s">
        <v>14</v>
      </c>
      <c r="G646" s="6" t="s">
        <v>15</v>
      </c>
      <c r="H646" s="7">
        <v>18806.145469999999</v>
      </c>
      <c r="I646" s="6">
        <v>70</v>
      </c>
      <c r="J646" s="6">
        <v>246</v>
      </c>
      <c r="K646">
        <v>0.80749140903702532</v>
      </c>
      <c r="L646">
        <v>0.12233934184645272</v>
      </c>
      <c r="M6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6" s="8">
        <f>_xlfn.PERCENTRANK.INC($H:$H, insurance[[#This Row],[charges]])</f>
        <v>0.77600000000000002</v>
      </c>
      <c r="O646" s="6">
        <f>10 * _xlfn.FLOOR.MATH(202.3 - insurance[[#This Row],[age]] / 10)</f>
        <v>1980</v>
      </c>
    </row>
    <row r="647" spans="1:15" x14ac:dyDescent="0.25">
      <c r="A647" s="6">
        <v>646</v>
      </c>
      <c r="B647" s="6">
        <v>48</v>
      </c>
      <c r="C647" s="6" t="s">
        <v>13</v>
      </c>
      <c r="D647" s="6">
        <v>30.78</v>
      </c>
      <c r="E647" s="6">
        <v>3</v>
      </c>
      <c r="F647" s="6" t="s">
        <v>14</v>
      </c>
      <c r="G647" s="6" t="s">
        <v>17</v>
      </c>
      <c r="H647" s="7">
        <v>10141.136200000001</v>
      </c>
      <c r="I647" s="6">
        <v>69</v>
      </c>
      <c r="J647" s="6">
        <v>208</v>
      </c>
      <c r="K647">
        <v>6.413161152234842E-2</v>
      </c>
      <c r="L647">
        <v>0.92542236807077305</v>
      </c>
      <c r="M6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47" s="8">
        <f>_xlfn.PERCENTRANK.INC($H:$H, insurance[[#This Row],[charges]])</f>
        <v>0.53900000000000003</v>
      </c>
      <c r="O647" s="6">
        <f>10 * _xlfn.FLOOR.MATH(202.3 - insurance[[#This Row],[age]] / 10)</f>
        <v>1970</v>
      </c>
    </row>
    <row r="648" spans="1:15" x14ac:dyDescent="0.25">
      <c r="A648" s="6">
        <v>647</v>
      </c>
      <c r="B648" s="6">
        <v>39</v>
      </c>
      <c r="C648" s="6" t="s">
        <v>13</v>
      </c>
      <c r="D648" s="6">
        <v>26.22</v>
      </c>
      <c r="E648" s="6">
        <v>1</v>
      </c>
      <c r="F648" s="6" t="s">
        <v>14</v>
      </c>
      <c r="G648" s="6" t="s">
        <v>16</v>
      </c>
      <c r="H648" s="7">
        <v>6123.5688</v>
      </c>
      <c r="I648" s="6">
        <v>73</v>
      </c>
      <c r="J648" s="6">
        <v>199</v>
      </c>
      <c r="K648">
        <v>0.24045119538924248</v>
      </c>
      <c r="L648">
        <v>0.49926619487780433</v>
      </c>
      <c r="M6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48" s="8">
        <f>_xlfn.PERCENTRANK.INC($H:$H, insurance[[#This Row],[charges]])</f>
        <v>0.32600000000000001</v>
      </c>
      <c r="O648" s="6">
        <f>10 * _xlfn.FLOOR.MATH(202.3 - insurance[[#This Row],[age]] / 10)</f>
        <v>1980</v>
      </c>
    </row>
    <row r="649" spans="1:15" x14ac:dyDescent="0.25">
      <c r="A649" s="6">
        <v>648</v>
      </c>
      <c r="B649" s="6">
        <v>40</v>
      </c>
      <c r="C649" s="6" t="s">
        <v>10</v>
      </c>
      <c r="D649" s="6">
        <v>23.37</v>
      </c>
      <c r="E649" s="6">
        <v>3</v>
      </c>
      <c r="F649" s="6" t="s">
        <v>14</v>
      </c>
      <c r="G649" s="6" t="s">
        <v>17</v>
      </c>
      <c r="H649" s="7">
        <v>8252.2842999999993</v>
      </c>
      <c r="I649" s="6">
        <v>64</v>
      </c>
      <c r="J649" s="6">
        <v>136</v>
      </c>
      <c r="K649">
        <v>0.3956102679463151</v>
      </c>
      <c r="L649">
        <v>0.10829010471156338</v>
      </c>
      <c r="M6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49" s="8">
        <f>_xlfn.PERCENTRANK.INC($H:$H, insurance[[#This Row],[charges]])</f>
        <v>0.439</v>
      </c>
      <c r="O649" s="6">
        <f>10 * _xlfn.FLOOR.MATH(202.3 - insurance[[#This Row],[age]] / 10)</f>
        <v>1980</v>
      </c>
    </row>
    <row r="650" spans="1:15" x14ac:dyDescent="0.25">
      <c r="A650" s="6">
        <v>649</v>
      </c>
      <c r="B650" s="6">
        <v>18</v>
      </c>
      <c r="C650" s="6" t="s">
        <v>13</v>
      </c>
      <c r="D650" s="6">
        <v>28.5</v>
      </c>
      <c r="E650" s="6">
        <v>0</v>
      </c>
      <c r="F650" s="6" t="s">
        <v>14</v>
      </c>
      <c r="G650" s="6" t="s">
        <v>17</v>
      </c>
      <c r="H650" s="7">
        <v>1712.2270000000001</v>
      </c>
      <c r="I650" s="6">
        <v>70</v>
      </c>
      <c r="J650" s="6">
        <v>199</v>
      </c>
      <c r="K650">
        <v>0.482832289060034</v>
      </c>
      <c r="L650">
        <v>0.52356596594842431</v>
      </c>
      <c r="M6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0" s="8">
        <f>_xlfn.PERCENTRANK.INC($H:$H, insurance[[#This Row],[charges]])</f>
        <v>4.1000000000000002E-2</v>
      </c>
      <c r="O650" s="6">
        <f>10 * _xlfn.FLOOR.MATH(202.3 - insurance[[#This Row],[age]] / 10)</f>
        <v>2000</v>
      </c>
    </row>
    <row r="651" spans="1:15" x14ac:dyDescent="0.25">
      <c r="A651" s="6">
        <v>650</v>
      </c>
      <c r="B651" s="6">
        <v>58</v>
      </c>
      <c r="C651" s="6" t="s">
        <v>10</v>
      </c>
      <c r="D651" s="6">
        <v>32.965000000000003</v>
      </c>
      <c r="E651" s="6">
        <v>0</v>
      </c>
      <c r="F651" s="6" t="s">
        <v>14</v>
      </c>
      <c r="G651" s="6" t="s">
        <v>17</v>
      </c>
      <c r="H651" s="7">
        <v>12430.95335</v>
      </c>
      <c r="I651" s="6">
        <v>67</v>
      </c>
      <c r="J651" s="6">
        <v>210</v>
      </c>
      <c r="K651">
        <v>8.8980126236090501E-2</v>
      </c>
      <c r="L651">
        <v>0.43737981861335218</v>
      </c>
      <c r="M6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1" s="8">
        <f>_xlfn.PERCENTRANK.INC($H:$H, insurance[[#This Row],[charges]])</f>
        <v>0.65</v>
      </c>
      <c r="O651" s="6">
        <f>10 * _xlfn.FLOOR.MATH(202.3 - insurance[[#This Row],[age]] / 10)</f>
        <v>1960</v>
      </c>
    </row>
    <row r="652" spans="1:15" x14ac:dyDescent="0.25">
      <c r="A652" s="6">
        <v>651</v>
      </c>
      <c r="B652" s="6">
        <v>49</v>
      </c>
      <c r="C652" s="6" t="s">
        <v>10</v>
      </c>
      <c r="D652" s="6">
        <v>42.68</v>
      </c>
      <c r="E652" s="6">
        <v>2</v>
      </c>
      <c r="F652" s="6" t="s">
        <v>14</v>
      </c>
      <c r="G652" s="6" t="s">
        <v>15</v>
      </c>
      <c r="H652" s="7">
        <v>9800.8881999999994</v>
      </c>
      <c r="I652" s="6">
        <v>66</v>
      </c>
      <c r="J652" s="6">
        <v>264</v>
      </c>
      <c r="K652">
        <v>0.27675725253147876</v>
      </c>
      <c r="L652">
        <v>0.11056273761697241</v>
      </c>
      <c r="M6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2" s="8">
        <f>_xlfn.PERCENTRANK.INC($H:$H, insurance[[#This Row],[charges]])</f>
        <v>0.52100000000000002</v>
      </c>
      <c r="O652" s="6">
        <f>10 * _xlfn.FLOOR.MATH(202.3 - insurance[[#This Row],[age]] / 10)</f>
        <v>1970</v>
      </c>
    </row>
    <row r="653" spans="1:15" x14ac:dyDescent="0.25">
      <c r="A653" s="6">
        <v>652</v>
      </c>
      <c r="B653" s="6">
        <v>53</v>
      </c>
      <c r="C653" s="6" t="s">
        <v>10</v>
      </c>
      <c r="D653" s="6">
        <v>39.6</v>
      </c>
      <c r="E653" s="6">
        <v>1</v>
      </c>
      <c r="F653" s="6" t="s">
        <v>14</v>
      </c>
      <c r="G653" s="6" t="s">
        <v>15</v>
      </c>
      <c r="H653" s="7">
        <v>10579.710999999999</v>
      </c>
      <c r="I653" s="6">
        <v>64</v>
      </c>
      <c r="J653" s="6">
        <v>231</v>
      </c>
      <c r="K653">
        <v>7.9526607915538644E-2</v>
      </c>
      <c r="L653">
        <v>0.45851996795205396</v>
      </c>
      <c r="M6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3" s="8">
        <f>_xlfn.PERCENTRANK.INC($H:$H, insurance[[#This Row],[charges]])</f>
        <v>0.55600000000000005</v>
      </c>
      <c r="O653" s="6">
        <f>10 * _xlfn.FLOOR.MATH(202.3 - insurance[[#This Row],[age]] / 10)</f>
        <v>1970</v>
      </c>
    </row>
    <row r="654" spans="1:15" x14ac:dyDescent="0.25">
      <c r="A654" s="6">
        <v>653</v>
      </c>
      <c r="B654" s="6">
        <v>48</v>
      </c>
      <c r="C654" s="6" t="s">
        <v>10</v>
      </c>
      <c r="D654" s="6">
        <v>31.13</v>
      </c>
      <c r="E654" s="6">
        <v>0</v>
      </c>
      <c r="F654" s="6" t="s">
        <v>14</v>
      </c>
      <c r="G654" s="6" t="s">
        <v>15</v>
      </c>
      <c r="H654" s="7">
        <v>8280.6226999999999</v>
      </c>
      <c r="I654" s="6">
        <v>65</v>
      </c>
      <c r="J654" s="6">
        <v>187</v>
      </c>
      <c r="K654">
        <v>0.28155346181315999</v>
      </c>
      <c r="L654">
        <v>0.53081013799217069</v>
      </c>
      <c r="M6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4" s="8">
        <f>_xlfn.PERCENTRANK.INC($H:$H, insurance[[#This Row],[charges]])</f>
        <v>0.442</v>
      </c>
      <c r="O654" s="6">
        <f>10 * _xlfn.FLOOR.MATH(202.3 - insurance[[#This Row],[age]] / 10)</f>
        <v>1970</v>
      </c>
    </row>
    <row r="655" spans="1:15" x14ac:dyDescent="0.25">
      <c r="A655" s="6">
        <v>654</v>
      </c>
      <c r="B655" s="6">
        <v>45</v>
      </c>
      <c r="C655" s="6" t="s">
        <v>10</v>
      </c>
      <c r="D655" s="6">
        <v>36.299999999999997</v>
      </c>
      <c r="E655" s="6">
        <v>2</v>
      </c>
      <c r="F655" s="6" t="s">
        <v>14</v>
      </c>
      <c r="G655" s="6" t="s">
        <v>15</v>
      </c>
      <c r="H655" s="7">
        <v>8527.5319999999992</v>
      </c>
      <c r="I655" s="6">
        <v>65</v>
      </c>
      <c r="J655" s="6">
        <v>218</v>
      </c>
      <c r="K655">
        <v>7.6321619598344728E-2</v>
      </c>
      <c r="L655">
        <v>0.26267340093044256</v>
      </c>
      <c r="M6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5" s="8">
        <f>_xlfn.PERCENTRANK.INC($H:$H, insurance[[#This Row],[charges]])</f>
        <v>0.45500000000000002</v>
      </c>
      <c r="O655" s="6">
        <f>10 * _xlfn.FLOOR.MATH(202.3 - insurance[[#This Row],[age]] / 10)</f>
        <v>1970</v>
      </c>
    </row>
    <row r="656" spans="1:15" x14ac:dyDescent="0.25">
      <c r="A656" s="6">
        <v>655</v>
      </c>
      <c r="B656" s="6">
        <v>59</v>
      </c>
      <c r="C656" s="6" t="s">
        <v>10</v>
      </c>
      <c r="D656" s="6">
        <v>35.200000000000003</v>
      </c>
      <c r="E656" s="6">
        <v>0</v>
      </c>
      <c r="F656" s="6" t="s">
        <v>14</v>
      </c>
      <c r="G656" s="6" t="s">
        <v>15</v>
      </c>
      <c r="H656" s="7">
        <v>12244.531000000001</v>
      </c>
      <c r="I656" s="6">
        <v>65</v>
      </c>
      <c r="J656" s="6">
        <v>212</v>
      </c>
      <c r="K656">
        <v>0.66019536352725483</v>
      </c>
      <c r="L656">
        <v>0.13716962241435871</v>
      </c>
      <c r="M6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6" s="8">
        <f>_xlfn.PERCENTRANK.INC($H:$H, insurance[[#This Row],[charges]])</f>
        <v>0.64300000000000002</v>
      </c>
      <c r="O656" s="6">
        <f>10 * _xlfn.FLOOR.MATH(202.3 - insurance[[#This Row],[age]] / 10)</f>
        <v>1960</v>
      </c>
    </row>
    <row r="657" spans="1:15" x14ac:dyDescent="0.25">
      <c r="A657" s="6">
        <v>656</v>
      </c>
      <c r="B657" s="6">
        <v>52</v>
      </c>
      <c r="C657" s="6" t="s">
        <v>10</v>
      </c>
      <c r="D657" s="6">
        <v>25.3</v>
      </c>
      <c r="E657" s="6">
        <v>2</v>
      </c>
      <c r="F657" s="6" t="s">
        <v>11</v>
      </c>
      <c r="G657" s="6" t="s">
        <v>15</v>
      </c>
      <c r="H657" s="7">
        <v>24667.419000000002</v>
      </c>
      <c r="I657" s="6">
        <v>64</v>
      </c>
      <c r="J657" s="6">
        <v>147</v>
      </c>
      <c r="K657">
        <v>5.3484521831145757E-2</v>
      </c>
      <c r="L657">
        <v>0.21067275070150976</v>
      </c>
      <c r="M6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57" s="8">
        <f>_xlfn.PERCENTRANK.INC($H:$H, insurance[[#This Row],[charges]])</f>
        <v>0.84499999999999997</v>
      </c>
      <c r="O657" s="6">
        <f>10 * _xlfn.FLOOR.MATH(202.3 - insurance[[#This Row],[age]] / 10)</f>
        <v>1970</v>
      </c>
    </row>
    <row r="658" spans="1:15" x14ac:dyDescent="0.25">
      <c r="A658" s="6">
        <v>657</v>
      </c>
      <c r="B658" s="6">
        <v>26</v>
      </c>
      <c r="C658" s="6" t="s">
        <v>10</v>
      </c>
      <c r="D658" s="6">
        <v>42.4</v>
      </c>
      <c r="E658" s="6">
        <v>1</v>
      </c>
      <c r="F658" s="6" t="s">
        <v>14</v>
      </c>
      <c r="G658" s="6" t="s">
        <v>12</v>
      </c>
      <c r="H658" s="7">
        <v>3410.3240000000001</v>
      </c>
      <c r="I658" s="6">
        <v>65</v>
      </c>
      <c r="J658" s="6">
        <v>255</v>
      </c>
      <c r="K658">
        <v>0.84988832746161536</v>
      </c>
      <c r="L658">
        <v>0.37311188940569379</v>
      </c>
      <c r="M6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8" s="8">
        <f>_xlfn.PERCENTRANK.INC($H:$H, insurance[[#This Row],[charges]])</f>
        <v>0.16800000000000001</v>
      </c>
      <c r="O658" s="6">
        <f>10 * _xlfn.FLOOR.MATH(202.3 - insurance[[#This Row],[age]] / 10)</f>
        <v>1990</v>
      </c>
    </row>
    <row r="659" spans="1:15" x14ac:dyDescent="0.25">
      <c r="A659" s="6">
        <v>658</v>
      </c>
      <c r="B659" s="6">
        <v>27</v>
      </c>
      <c r="C659" s="6" t="s">
        <v>13</v>
      </c>
      <c r="D659" s="6">
        <v>33.155000000000001</v>
      </c>
      <c r="E659" s="6">
        <v>2</v>
      </c>
      <c r="F659" s="6" t="s">
        <v>14</v>
      </c>
      <c r="G659" s="6" t="s">
        <v>16</v>
      </c>
      <c r="H659" s="7">
        <v>4058.71245</v>
      </c>
      <c r="I659" s="6">
        <v>75</v>
      </c>
      <c r="J659" s="6">
        <v>265</v>
      </c>
      <c r="K659">
        <v>0.33094765494156053</v>
      </c>
      <c r="L659">
        <v>0.80057078497510903</v>
      </c>
      <c r="M6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59" s="8">
        <f>_xlfn.PERCENTRANK.INC($H:$H, insurance[[#This Row],[charges]])</f>
        <v>0.20399999999999999</v>
      </c>
      <c r="O659" s="6">
        <f>10 * _xlfn.FLOOR.MATH(202.3 - insurance[[#This Row],[age]] / 10)</f>
        <v>1990</v>
      </c>
    </row>
    <row r="660" spans="1:15" x14ac:dyDescent="0.25">
      <c r="A660" s="6">
        <v>659</v>
      </c>
      <c r="B660" s="6">
        <v>48</v>
      </c>
      <c r="C660" s="6" t="s">
        <v>10</v>
      </c>
      <c r="D660" s="6">
        <v>35.909999999999997</v>
      </c>
      <c r="E660" s="6">
        <v>1</v>
      </c>
      <c r="F660" s="6" t="s">
        <v>14</v>
      </c>
      <c r="G660" s="6" t="s">
        <v>17</v>
      </c>
      <c r="H660" s="7">
        <v>26392.260289999998</v>
      </c>
      <c r="I660" s="6">
        <v>63</v>
      </c>
      <c r="J660" s="6">
        <v>203</v>
      </c>
      <c r="K660">
        <v>0.64420427365424315</v>
      </c>
      <c r="L660">
        <v>0.48081819921770047</v>
      </c>
      <c r="M6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0" s="8">
        <f>_xlfn.PERCENTRANK.INC($H:$H, insurance[[#This Row],[charges]])</f>
        <v>0.86</v>
      </c>
      <c r="O660" s="6">
        <f>10 * _xlfn.FLOOR.MATH(202.3 - insurance[[#This Row],[age]] / 10)</f>
        <v>1970</v>
      </c>
    </row>
    <row r="661" spans="1:15" x14ac:dyDescent="0.25">
      <c r="A661" s="6">
        <v>660</v>
      </c>
      <c r="B661" s="6">
        <v>57</v>
      </c>
      <c r="C661" s="6" t="s">
        <v>10</v>
      </c>
      <c r="D661" s="6">
        <v>28.785</v>
      </c>
      <c r="E661" s="6">
        <v>4</v>
      </c>
      <c r="F661" s="6" t="s">
        <v>14</v>
      </c>
      <c r="G661" s="6" t="s">
        <v>17</v>
      </c>
      <c r="H661" s="7">
        <v>14394.398150000001</v>
      </c>
      <c r="I661" s="6">
        <v>62</v>
      </c>
      <c r="J661" s="6">
        <v>157</v>
      </c>
      <c r="K661">
        <v>0.25511255359980861</v>
      </c>
      <c r="L661">
        <v>7.5043016148285485E-2</v>
      </c>
      <c r="M6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61" s="8">
        <f>_xlfn.PERCENTRANK.INC($H:$H, insurance[[#This Row],[charges]])</f>
        <v>0.72099999999999997</v>
      </c>
      <c r="O661" s="6">
        <f>10 * _xlfn.FLOOR.MATH(202.3 - insurance[[#This Row],[age]] / 10)</f>
        <v>1960</v>
      </c>
    </row>
    <row r="662" spans="1:15" x14ac:dyDescent="0.25">
      <c r="A662" s="6">
        <v>661</v>
      </c>
      <c r="B662" s="6">
        <v>37</v>
      </c>
      <c r="C662" s="6" t="s">
        <v>13</v>
      </c>
      <c r="D662" s="6">
        <v>46.53</v>
      </c>
      <c r="E662" s="6">
        <v>3</v>
      </c>
      <c r="F662" s="6" t="s">
        <v>14</v>
      </c>
      <c r="G662" s="6" t="s">
        <v>15</v>
      </c>
      <c r="H662" s="7">
        <v>6435.6237000000001</v>
      </c>
      <c r="I662" s="6">
        <v>73</v>
      </c>
      <c r="J662" s="6">
        <v>353</v>
      </c>
      <c r="K662">
        <v>0.18406286145749634</v>
      </c>
      <c r="L662">
        <v>0.14846829611271076</v>
      </c>
      <c r="M6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2" s="8">
        <f>_xlfn.PERCENTRANK.INC($H:$H, insurance[[#This Row],[charges]])</f>
        <v>0.34499999999999997</v>
      </c>
      <c r="O662" s="6">
        <f>10 * _xlfn.FLOOR.MATH(202.3 - insurance[[#This Row],[age]] / 10)</f>
        <v>1980</v>
      </c>
    </row>
    <row r="663" spans="1:15" x14ac:dyDescent="0.25">
      <c r="A663" s="6">
        <v>662</v>
      </c>
      <c r="B663" s="6">
        <v>57</v>
      </c>
      <c r="C663" s="6" t="s">
        <v>10</v>
      </c>
      <c r="D663" s="6">
        <v>23.98</v>
      </c>
      <c r="E663" s="6">
        <v>1</v>
      </c>
      <c r="F663" s="6" t="s">
        <v>14</v>
      </c>
      <c r="G663" s="6" t="s">
        <v>15</v>
      </c>
      <c r="H663" s="7">
        <v>22192.437109999999</v>
      </c>
      <c r="I663" s="6">
        <v>67</v>
      </c>
      <c r="J663" s="6">
        <v>153</v>
      </c>
      <c r="K663">
        <v>0.63924662519211262</v>
      </c>
      <c r="L663">
        <v>0.79604724226335399</v>
      </c>
      <c r="M6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3" s="8">
        <f>_xlfn.PERCENTRANK.INC($H:$H, insurance[[#This Row],[charges]])</f>
        <v>0.82199999999999995</v>
      </c>
      <c r="O663" s="6">
        <f>10 * _xlfn.FLOOR.MATH(202.3 - insurance[[#This Row],[age]] / 10)</f>
        <v>1960</v>
      </c>
    </row>
    <row r="664" spans="1:15" x14ac:dyDescent="0.25">
      <c r="A664" s="6">
        <v>663</v>
      </c>
      <c r="B664" s="6">
        <v>32</v>
      </c>
      <c r="C664" s="6" t="s">
        <v>10</v>
      </c>
      <c r="D664" s="6">
        <v>31.54</v>
      </c>
      <c r="E664" s="6">
        <v>1</v>
      </c>
      <c r="F664" s="6" t="s">
        <v>14</v>
      </c>
      <c r="G664" s="6" t="s">
        <v>17</v>
      </c>
      <c r="H664" s="7">
        <v>5148.5526</v>
      </c>
      <c r="I664" s="6">
        <v>65</v>
      </c>
      <c r="J664" s="6">
        <v>190</v>
      </c>
      <c r="K664">
        <v>0.73329357091956471</v>
      </c>
      <c r="L664">
        <v>0.90497353109762702</v>
      </c>
      <c r="M6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4" s="8">
        <f>_xlfn.PERCENTRANK.INC($H:$H, insurance[[#This Row],[charges]])</f>
        <v>0.27500000000000002</v>
      </c>
      <c r="O664" s="6">
        <f>10 * _xlfn.FLOOR.MATH(202.3 - insurance[[#This Row],[age]] / 10)</f>
        <v>1990</v>
      </c>
    </row>
    <row r="665" spans="1:15" x14ac:dyDescent="0.25">
      <c r="A665" s="6">
        <v>664</v>
      </c>
      <c r="B665" s="6">
        <v>18</v>
      </c>
      <c r="C665" s="6" t="s">
        <v>13</v>
      </c>
      <c r="D665" s="6">
        <v>33.659999999999997</v>
      </c>
      <c r="E665" s="6">
        <v>0</v>
      </c>
      <c r="F665" s="6" t="s">
        <v>14</v>
      </c>
      <c r="G665" s="6" t="s">
        <v>15</v>
      </c>
      <c r="H665" s="7">
        <v>1136.3994</v>
      </c>
      <c r="I665" s="6">
        <v>69</v>
      </c>
      <c r="J665" s="6">
        <v>228</v>
      </c>
      <c r="K665">
        <v>0.51906112838492779</v>
      </c>
      <c r="L665">
        <v>0.76748835098347079</v>
      </c>
      <c r="M6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5" s="8">
        <f>_xlfn.PERCENTRANK.INC($H:$H, insurance[[#This Row],[charges]])</f>
        <v>2E-3</v>
      </c>
      <c r="O665" s="6">
        <f>10 * _xlfn.FLOOR.MATH(202.3 - insurance[[#This Row],[age]] / 10)</f>
        <v>2000</v>
      </c>
    </row>
    <row r="666" spans="1:15" x14ac:dyDescent="0.25">
      <c r="A666" s="6">
        <v>665</v>
      </c>
      <c r="B666" s="6">
        <v>64</v>
      </c>
      <c r="C666" s="6" t="s">
        <v>10</v>
      </c>
      <c r="D666" s="6">
        <v>22.99</v>
      </c>
      <c r="E666" s="6">
        <v>0</v>
      </c>
      <c r="F666" s="6" t="s">
        <v>11</v>
      </c>
      <c r="G666" s="6" t="s">
        <v>15</v>
      </c>
      <c r="H666" s="7">
        <v>27037.914100000002</v>
      </c>
      <c r="I666" s="6">
        <v>68</v>
      </c>
      <c r="J666" s="6">
        <v>151</v>
      </c>
      <c r="K666">
        <v>0.41196697876414606</v>
      </c>
      <c r="L666">
        <v>0.66649032368626926</v>
      </c>
      <c r="M6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66" s="8">
        <f>_xlfn.PERCENTRANK.INC($H:$H, insurance[[#This Row],[charges]])</f>
        <v>0.86299999999999999</v>
      </c>
      <c r="O666" s="6">
        <f>10 * _xlfn.FLOOR.MATH(202.3 - insurance[[#This Row],[age]] / 10)</f>
        <v>1950</v>
      </c>
    </row>
    <row r="667" spans="1:15" x14ac:dyDescent="0.25">
      <c r="A667" s="6">
        <v>666</v>
      </c>
      <c r="B667" s="6">
        <v>43</v>
      </c>
      <c r="C667" s="6" t="s">
        <v>13</v>
      </c>
      <c r="D667" s="6">
        <v>38.06</v>
      </c>
      <c r="E667" s="6">
        <v>2</v>
      </c>
      <c r="F667" s="6" t="s">
        <v>11</v>
      </c>
      <c r="G667" s="6" t="s">
        <v>15</v>
      </c>
      <c r="H667" s="7">
        <v>42560.430399999997</v>
      </c>
      <c r="I667" s="6">
        <v>75</v>
      </c>
      <c r="J667" s="6">
        <v>305</v>
      </c>
      <c r="K667">
        <v>0.74987586436321763</v>
      </c>
      <c r="L667">
        <v>0.52797519114239844</v>
      </c>
      <c r="M6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7" s="8">
        <f>_xlfn.PERCENTRANK.INC($H:$H, insurance[[#This Row],[charges]])</f>
        <v>0.95799999999999996</v>
      </c>
      <c r="O667" s="6">
        <f>10 * _xlfn.FLOOR.MATH(202.3 - insurance[[#This Row],[age]] / 10)</f>
        <v>1980</v>
      </c>
    </row>
    <row r="668" spans="1:15" x14ac:dyDescent="0.25">
      <c r="A668" s="6">
        <v>667</v>
      </c>
      <c r="B668" s="6">
        <v>49</v>
      </c>
      <c r="C668" s="6" t="s">
        <v>13</v>
      </c>
      <c r="D668" s="6">
        <v>28.7</v>
      </c>
      <c r="E668" s="6">
        <v>1</v>
      </c>
      <c r="F668" s="6" t="s">
        <v>14</v>
      </c>
      <c r="G668" s="6" t="s">
        <v>12</v>
      </c>
      <c r="H668" s="7">
        <v>8703.4560000000001</v>
      </c>
      <c r="I668" s="6">
        <v>71</v>
      </c>
      <c r="J668" s="6">
        <v>206</v>
      </c>
      <c r="K668">
        <v>0.21941077160621564</v>
      </c>
      <c r="L668">
        <v>0.74284506484067303</v>
      </c>
      <c r="M6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68" s="8">
        <f>_xlfn.PERCENTRANK.INC($H:$H, insurance[[#This Row],[charges]])</f>
        <v>0.46899999999999997</v>
      </c>
      <c r="O668" s="6">
        <f>10 * _xlfn.FLOOR.MATH(202.3 - insurance[[#This Row],[age]] / 10)</f>
        <v>1970</v>
      </c>
    </row>
    <row r="669" spans="1:15" x14ac:dyDescent="0.25">
      <c r="A669" s="6">
        <v>668</v>
      </c>
      <c r="B669" s="6">
        <v>40</v>
      </c>
      <c r="C669" s="6" t="s">
        <v>10</v>
      </c>
      <c r="D669" s="6">
        <v>32.774999999999999</v>
      </c>
      <c r="E669" s="6">
        <v>2</v>
      </c>
      <c r="F669" s="6" t="s">
        <v>11</v>
      </c>
      <c r="G669" s="6" t="s">
        <v>16</v>
      </c>
      <c r="H669" s="7">
        <v>40003.332249999999</v>
      </c>
      <c r="I669" s="6">
        <v>67</v>
      </c>
      <c r="J669" s="6">
        <v>209</v>
      </c>
      <c r="K669">
        <v>0.16037692137080101</v>
      </c>
      <c r="L669">
        <v>0.4863175090804312</v>
      </c>
      <c r="M6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69" s="8">
        <f>_xlfn.PERCENTRANK.INC($H:$H, insurance[[#This Row],[charges]])</f>
        <v>0.94099999999999995</v>
      </c>
      <c r="O669" s="6">
        <f>10 * _xlfn.FLOOR.MATH(202.3 - insurance[[#This Row],[age]] / 10)</f>
        <v>1980</v>
      </c>
    </row>
    <row r="670" spans="1:15" x14ac:dyDescent="0.25">
      <c r="A670" s="6">
        <v>669</v>
      </c>
      <c r="B670" s="6">
        <v>62</v>
      </c>
      <c r="C670" s="6" t="s">
        <v>13</v>
      </c>
      <c r="D670" s="6">
        <v>32.015000000000001</v>
      </c>
      <c r="E670" s="6">
        <v>0</v>
      </c>
      <c r="F670" s="6" t="s">
        <v>11</v>
      </c>
      <c r="G670" s="6" t="s">
        <v>17</v>
      </c>
      <c r="H670" s="7">
        <v>45710.207849999999</v>
      </c>
      <c r="I670" s="6">
        <v>72</v>
      </c>
      <c r="J670" s="6">
        <v>236</v>
      </c>
      <c r="K670">
        <v>0.30353555376806091</v>
      </c>
      <c r="L670">
        <v>0.82007959895770977</v>
      </c>
      <c r="M6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0" s="8">
        <f>_xlfn.PERCENTRANK.INC($H:$H, insurance[[#This Row],[charges]])</f>
        <v>0.97299999999999998</v>
      </c>
      <c r="O670" s="6">
        <f>10 * _xlfn.FLOOR.MATH(202.3 - insurance[[#This Row],[age]] / 10)</f>
        <v>1960</v>
      </c>
    </row>
    <row r="671" spans="1:15" x14ac:dyDescent="0.25">
      <c r="A671" s="6">
        <v>670</v>
      </c>
      <c r="B671" s="6">
        <v>40</v>
      </c>
      <c r="C671" s="6" t="s">
        <v>10</v>
      </c>
      <c r="D671" s="6">
        <v>29.81</v>
      </c>
      <c r="E671" s="6">
        <v>1</v>
      </c>
      <c r="F671" s="6" t="s">
        <v>14</v>
      </c>
      <c r="G671" s="6" t="s">
        <v>15</v>
      </c>
      <c r="H671" s="7">
        <v>6500.2358999999997</v>
      </c>
      <c r="I671" s="6">
        <v>64</v>
      </c>
      <c r="J671" s="6">
        <v>174</v>
      </c>
      <c r="K671">
        <v>0.80490642218147701</v>
      </c>
      <c r="L671">
        <v>0.25832223717976466</v>
      </c>
      <c r="M6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1" s="8">
        <f>_xlfn.PERCENTRANK.INC($H:$H, insurance[[#This Row],[charges]])</f>
        <v>0.34899999999999998</v>
      </c>
      <c r="O671" s="6">
        <f>10 * _xlfn.FLOOR.MATH(202.3 - insurance[[#This Row],[age]] / 10)</f>
        <v>1980</v>
      </c>
    </row>
    <row r="672" spans="1:15" x14ac:dyDescent="0.25">
      <c r="A672" s="6">
        <v>671</v>
      </c>
      <c r="B672" s="6">
        <v>30</v>
      </c>
      <c r="C672" s="6" t="s">
        <v>13</v>
      </c>
      <c r="D672" s="6">
        <v>31.57</v>
      </c>
      <c r="E672" s="6">
        <v>3</v>
      </c>
      <c r="F672" s="6" t="s">
        <v>14</v>
      </c>
      <c r="G672" s="6" t="s">
        <v>15</v>
      </c>
      <c r="H672" s="7">
        <v>4837.5823</v>
      </c>
      <c r="I672" s="6">
        <v>73</v>
      </c>
      <c r="J672" s="6">
        <v>239</v>
      </c>
      <c r="K672">
        <v>0.57851276946184815</v>
      </c>
      <c r="L672">
        <v>0.46537378126074269</v>
      </c>
      <c r="M6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2" s="8">
        <f>_xlfn.PERCENTRANK.INC($H:$H, insurance[[#This Row],[charges]])</f>
        <v>0.25800000000000001</v>
      </c>
      <c r="O672" s="6">
        <f>10 * _xlfn.FLOOR.MATH(202.3 - insurance[[#This Row],[age]] / 10)</f>
        <v>1990</v>
      </c>
    </row>
    <row r="673" spans="1:15" x14ac:dyDescent="0.25">
      <c r="A673" s="6">
        <v>672</v>
      </c>
      <c r="B673" s="6">
        <v>29</v>
      </c>
      <c r="C673" s="6" t="s">
        <v>10</v>
      </c>
      <c r="D673" s="6">
        <v>31.16</v>
      </c>
      <c r="E673" s="6">
        <v>0</v>
      </c>
      <c r="F673" s="6" t="s">
        <v>14</v>
      </c>
      <c r="G673" s="6" t="s">
        <v>17</v>
      </c>
      <c r="H673" s="7">
        <v>3943.5954000000002</v>
      </c>
      <c r="I673" s="6">
        <v>65</v>
      </c>
      <c r="J673" s="6">
        <v>187</v>
      </c>
      <c r="K673">
        <v>0.55717893762382631</v>
      </c>
      <c r="L673">
        <v>0.99694119067720188</v>
      </c>
      <c r="M6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3" s="8">
        <f>_xlfn.PERCENTRANK.INC($H:$H, insurance[[#This Row],[charges]])</f>
        <v>0.19500000000000001</v>
      </c>
      <c r="O673" s="6">
        <f>10 * _xlfn.FLOOR.MATH(202.3 - insurance[[#This Row],[age]] / 10)</f>
        <v>1990</v>
      </c>
    </row>
    <row r="674" spans="1:15" x14ac:dyDescent="0.25">
      <c r="A674" s="6">
        <v>673</v>
      </c>
      <c r="B674" s="6">
        <v>36</v>
      </c>
      <c r="C674" s="6" t="s">
        <v>13</v>
      </c>
      <c r="D674" s="6">
        <v>29.7</v>
      </c>
      <c r="E674" s="6">
        <v>0</v>
      </c>
      <c r="F674" s="6" t="s">
        <v>14</v>
      </c>
      <c r="G674" s="6" t="s">
        <v>15</v>
      </c>
      <c r="H674" s="7">
        <v>4399.7309999999998</v>
      </c>
      <c r="I674" s="6">
        <v>64</v>
      </c>
      <c r="J674" s="6">
        <v>173</v>
      </c>
      <c r="K674">
        <v>0.42579586404645625</v>
      </c>
      <c r="L674">
        <v>0.95233676068127937</v>
      </c>
      <c r="M6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74" s="8">
        <f>_xlfn.PERCENTRANK.INC($H:$H, insurance[[#This Row],[charges]])</f>
        <v>0.222</v>
      </c>
      <c r="O674" s="6">
        <f>10 * _xlfn.FLOOR.MATH(202.3 - insurance[[#This Row],[age]] / 10)</f>
        <v>1980</v>
      </c>
    </row>
    <row r="675" spans="1:15" x14ac:dyDescent="0.25">
      <c r="A675" s="6">
        <v>674</v>
      </c>
      <c r="B675" s="6">
        <v>41</v>
      </c>
      <c r="C675" s="6" t="s">
        <v>10</v>
      </c>
      <c r="D675" s="6">
        <v>31.02</v>
      </c>
      <c r="E675" s="6">
        <v>0</v>
      </c>
      <c r="F675" s="6" t="s">
        <v>14</v>
      </c>
      <c r="G675" s="6" t="s">
        <v>15</v>
      </c>
      <c r="H675" s="7">
        <v>6185.3208000000004</v>
      </c>
      <c r="I675" s="6">
        <v>64</v>
      </c>
      <c r="J675" s="6">
        <v>181</v>
      </c>
      <c r="K675">
        <v>0.54286914996005087</v>
      </c>
      <c r="L675">
        <v>0.86481243877895753</v>
      </c>
      <c r="M6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5" s="8">
        <f>_xlfn.PERCENTRANK.INC($H:$H, insurance[[#This Row],[charges]])</f>
        <v>0.32800000000000001</v>
      </c>
      <c r="O675" s="6">
        <f>10 * _xlfn.FLOOR.MATH(202.3 - insurance[[#This Row],[age]] / 10)</f>
        <v>1980</v>
      </c>
    </row>
    <row r="676" spans="1:15" x14ac:dyDescent="0.25">
      <c r="A676" s="6">
        <v>675</v>
      </c>
      <c r="B676" s="6">
        <v>44</v>
      </c>
      <c r="C676" s="6" t="s">
        <v>10</v>
      </c>
      <c r="D676" s="6">
        <v>43.89</v>
      </c>
      <c r="E676" s="6">
        <v>2</v>
      </c>
      <c r="F676" s="6" t="s">
        <v>11</v>
      </c>
      <c r="G676" s="6" t="s">
        <v>15</v>
      </c>
      <c r="H676" s="7">
        <v>46200.985099999998</v>
      </c>
      <c r="I676" s="6">
        <v>59</v>
      </c>
      <c r="J676" s="6">
        <v>217</v>
      </c>
      <c r="K676">
        <v>0.81740806708922986</v>
      </c>
      <c r="L676">
        <v>0.99393973499254307</v>
      </c>
      <c r="M6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6" s="8">
        <f>_xlfn.PERCENTRANK.INC($H:$H, insurance[[#This Row],[charges]])</f>
        <v>0.97699999999999998</v>
      </c>
      <c r="O676" s="6">
        <f>10 * _xlfn.FLOOR.MATH(202.3 - insurance[[#This Row],[age]] / 10)</f>
        <v>1970</v>
      </c>
    </row>
    <row r="677" spans="1:15" x14ac:dyDescent="0.25">
      <c r="A677" s="6">
        <v>676</v>
      </c>
      <c r="B677" s="6">
        <v>45</v>
      </c>
      <c r="C677" s="6" t="s">
        <v>13</v>
      </c>
      <c r="D677" s="6">
        <v>21.375</v>
      </c>
      <c r="E677" s="6">
        <v>0</v>
      </c>
      <c r="F677" s="6" t="s">
        <v>14</v>
      </c>
      <c r="G677" s="6" t="s">
        <v>16</v>
      </c>
      <c r="H677" s="7">
        <v>7222.7862500000001</v>
      </c>
      <c r="I677" s="6">
        <v>71</v>
      </c>
      <c r="J677" s="6">
        <v>153</v>
      </c>
      <c r="K677">
        <v>0.64046627219788088</v>
      </c>
      <c r="L677">
        <v>0.25137855962448685</v>
      </c>
      <c r="M6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77" s="8">
        <f>_xlfn.PERCENTRANK.INC($H:$H, insurance[[#This Row],[charges]])</f>
        <v>0.38900000000000001</v>
      </c>
      <c r="O677" s="6">
        <f>10 * _xlfn.FLOOR.MATH(202.3 - insurance[[#This Row],[age]] / 10)</f>
        <v>1970</v>
      </c>
    </row>
    <row r="678" spans="1:15" x14ac:dyDescent="0.25">
      <c r="A678" s="6">
        <v>677</v>
      </c>
      <c r="B678" s="6">
        <v>55</v>
      </c>
      <c r="C678" s="6" t="s">
        <v>10</v>
      </c>
      <c r="D678" s="6">
        <v>40.81</v>
      </c>
      <c r="E678" s="6">
        <v>3</v>
      </c>
      <c r="F678" s="6" t="s">
        <v>14</v>
      </c>
      <c r="G678" s="6" t="s">
        <v>15</v>
      </c>
      <c r="H678" s="7">
        <v>12485.8009</v>
      </c>
      <c r="I678" s="6">
        <v>61</v>
      </c>
      <c r="J678" s="6">
        <v>216</v>
      </c>
      <c r="K678">
        <v>0.51238468313235075</v>
      </c>
      <c r="L678">
        <v>0.75815228873777774</v>
      </c>
      <c r="M6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8" s="8">
        <f>_xlfn.PERCENTRANK.INC($H:$H, insurance[[#This Row],[charges]])</f>
        <v>0.65200000000000002</v>
      </c>
      <c r="O678" s="6">
        <f>10 * _xlfn.FLOOR.MATH(202.3 - insurance[[#This Row],[age]] / 10)</f>
        <v>1960</v>
      </c>
    </row>
    <row r="679" spans="1:15" x14ac:dyDescent="0.25">
      <c r="A679" s="6">
        <v>678</v>
      </c>
      <c r="B679" s="6">
        <v>60</v>
      </c>
      <c r="C679" s="6" t="s">
        <v>13</v>
      </c>
      <c r="D679" s="6">
        <v>31.35</v>
      </c>
      <c r="E679" s="6">
        <v>3</v>
      </c>
      <c r="F679" s="6" t="s">
        <v>11</v>
      </c>
      <c r="G679" s="6" t="s">
        <v>16</v>
      </c>
      <c r="H679" s="7">
        <v>46130.5265</v>
      </c>
      <c r="I679" s="6">
        <v>67</v>
      </c>
      <c r="J679" s="6">
        <v>200</v>
      </c>
      <c r="K679">
        <v>0.94947195656107364</v>
      </c>
      <c r="L679">
        <v>0.39489043708652743</v>
      </c>
      <c r="M6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79" s="8">
        <f>_xlfn.PERCENTRANK.INC($H:$H, insurance[[#This Row],[charges]])</f>
        <v>0.97599999999999998</v>
      </c>
      <c r="O679" s="6">
        <f>10 * _xlfn.FLOOR.MATH(202.3 - insurance[[#This Row],[age]] / 10)</f>
        <v>1960</v>
      </c>
    </row>
    <row r="680" spans="1:15" x14ac:dyDescent="0.25">
      <c r="A680" s="6">
        <v>679</v>
      </c>
      <c r="B680" s="6">
        <v>56</v>
      </c>
      <c r="C680" s="6" t="s">
        <v>13</v>
      </c>
      <c r="D680" s="6">
        <v>36.1</v>
      </c>
      <c r="E680" s="6">
        <v>3</v>
      </c>
      <c r="F680" s="6" t="s">
        <v>14</v>
      </c>
      <c r="G680" s="6" t="s">
        <v>12</v>
      </c>
      <c r="H680" s="7">
        <v>12363.547</v>
      </c>
      <c r="I680" s="6">
        <v>71</v>
      </c>
      <c r="J680" s="6">
        <v>259</v>
      </c>
      <c r="K680">
        <v>0.55685812447073779</v>
      </c>
      <c r="L680">
        <v>0.97263306191779353</v>
      </c>
      <c r="M6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0" s="8">
        <f>_xlfn.PERCENTRANK.INC($H:$H, insurance[[#This Row],[charges]])</f>
        <v>0.64900000000000002</v>
      </c>
      <c r="O680" s="6">
        <f>10 * _xlfn.FLOOR.MATH(202.3 - insurance[[#This Row],[age]] / 10)</f>
        <v>1960</v>
      </c>
    </row>
    <row r="681" spans="1:15" x14ac:dyDescent="0.25">
      <c r="A681" s="6">
        <v>680</v>
      </c>
      <c r="B681" s="6">
        <v>49</v>
      </c>
      <c r="C681" s="6" t="s">
        <v>10</v>
      </c>
      <c r="D681" s="6">
        <v>23.18</v>
      </c>
      <c r="E681" s="6">
        <v>2</v>
      </c>
      <c r="F681" s="6" t="s">
        <v>14</v>
      </c>
      <c r="G681" s="6" t="s">
        <v>16</v>
      </c>
      <c r="H681" s="7">
        <v>10156.7832</v>
      </c>
      <c r="I681" s="6">
        <v>65</v>
      </c>
      <c r="J681" s="6">
        <v>139</v>
      </c>
      <c r="K681">
        <v>9.9738333420706128E-3</v>
      </c>
      <c r="L681">
        <v>0.97689967089188268</v>
      </c>
      <c r="M6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1" s="8">
        <f>_xlfn.PERCENTRANK.INC($H:$H, insurance[[#This Row],[charges]])</f>
        <v>0.54</v>
      </c>
      <c r="O681" s="6">
        <f>10 * _xlfn.FLOOR.MATH(202.3 - insurance[[#This Row],[age]] / 10)</f>
        <v>1970</v>
      </c>
    </row>
    <row r="682" spans="1:15" x14ac:dyDescent="0.25">
      <c r="A682" s="6">
        <v>681</v>
      </c>
      <c r="B682" s="6">
        <v>21</v>
      </c>
      <c r="C682" s="6" t="s">
        <v>10</v>
      </c>
      <c r="D682" s="6">
        <v>17.399999999999999</v>
      </c>
      <c r="E682" s="6">
        <v>1</v>
      </c>
      <c r="F682" s="6" t="s">
        <v>14</v>
      </c>
      <c r="G682" s="6" t="s">
        <v>12</v>
      </c>
      <c r="H682" s="7">
        <v>2585.2689999999998</v>
      </c>
      <c r="I682" s="6">
        <v>62</v>
      </c>
      <c r="J682" s="6">
        <v>95</v>
      </c>
      <c r="K682">
        <v>0.44752283042647079</v>
      </c>
      <c r="L682">
        <v>0.67629165513268286</v>
      </c>
      <c r="M6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682" s="8">
        <f>_xlfn.PERCENTRANK.INC($H:$H, insurance[[#This Row],[charges]])</f>
        <v>0.115</v>
      </c>
      <c r="O682" s="6">
        <f>10 * _xlfn.FLOOR.MATH(202.3 - insurance[[#This Row],[age]] / 10)</f>
        <v>2000</v>
      </c>
    </row>
    <row r="683" spans="1:15" x14ac:dyDescent="0.25">
      <c r="A683" s="6">
        <v>682</v>
      </c>
      <c r="B683" s="6">
        <v>19</v>
      </c>
      <c r="C683" s="6" t="s">
        <v>13</v>
      </c>
      <c r="D683" s="6">
        <v>20.3</v>
      </c>
      <c r="E683" s="6">
        <v>0</v>
      </c>
      <c r="F683" s="6" t="s">
        <v>14</v>
      </c>
      <c r="G683" s="6" t="s">
        <v>12</v>
      </c>
      <c r="H683" s="7">
        <v>1242.26</v>
      </c>
      <c r="I683" s="6">
        <v>73</v>
      </c>
      <c r="J683" s="6">
        <v>154</v>
      </c>
      <c r="K683">
        <v>0.92666311931175327</v>
      </c>
      <c r="L683">
        <v>0.93841251774617118</v>
      </c>
      <c r="M6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3" s="8">
        <f>_xlfn.PERCENTRANK.INC($H:$H, insurance[[#This Row],[charges]])</f>
        <v>8.0000000000000002E-3</v>
      </c>
      <c r="O683" s="6">
        <f>10 * _xlfn.FLOOR.MATH(202.3 - insurance[[#This Row],[age]] / 10)</f>
        <v>2000</v>
      </c>
    </row>
    <row r="684" spans="1:15" x14ac:dyDescent="0.25">
      <c r="A684" s="6">
        <v>683</v>
      </c>
      <c r="B684" s="6">
        <v>39</v>
      </c>
      <c r="C684" s="6" t="s">
        <v>13</v>
      </c>
      <c r="D684" s="6">
        <v>35.299999999999997</v>
      </c>
      <c r="E684" s="6">
        <v>2</v>
      </c>
      <c r="F684" s="6" t="s">
        <v>11</v>
      </c>
      <c r="G684" s="6" t="s">
        <v>12</v>
      </c>
      <c r="H684" s="7">
        <v>40103.89</v>
      </c>
      <c r="I684" s="6">
        <v>66</v>
      </c>
      <c r="J684" s="6">
        <v>219</v>
      </c>
      <c r="K684">
        <v>0.55997085830195381</v>
      </c>
      <c r="L684">
        <v>0.49374308366968439</v>
      </c>
      <c r="M6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4" s="8">
        <f>_xlfn.PERCENTRANK.INC($H:$H, insurance[[#This Row],[charges]])</f>
        <v>0.94199999999999995</v>
      </c>
      <c r="O684" s="6">
        <f>10 * _xlfn.FLOOR.MATH(202.3 - insurance[[#This Row],[age]] / 10)</f>
        <v>1980</v>
      </c>
    </row>
    <row r="685" spans="1:15" x14ac:dyDescent="0.25">
      <c r="A685" s="6">
        <v>684</v>
      </c>
      <c r="B685" s="6">
        <v>53</v>
      </c>
      <c r="C685" s="6" t="s">
        <v>13</v>
      </c>
      <c r="D685" s="6">
        <v>24.32</v>
      </c>
      <c r="E685" s="6">
        <v>0</v>
      </c>
      <c r="F685" s="6" t="s">
        <v>14</v>
      </c>
      <c r="G685" s="6" t="s">
        <v>16</v>
      </c>
      <c r="H685" s="7">
        <v>9863.4717999999993</v>
      </c>
      <c r="I685" s="6">
        <v>68</v>
      </c>
      <c r="J685" s="6">
        <v>160</v>
      </c>
      <c r="K685">
        <v>0.68536164131265209</v>
      </c>
      <c r="L685">
        <v>0.41852021329967315</v>
      </c>
      <c r="M6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5" s="8">
        <f>_xlfn.PERCENTRANK.INC($H:$H, insurance[[#This Row],[charges]])</f>
        <v>0.52400000000000002</v>
      </c>
      <c r="O685" s="6">
        <f>10 * _xlfn.FLOOR.MATH(202.3 - insurance[[#This Row],[age]] / 10)</f>
        <v>1970</v>
      </c>
    </row>
    <row r="686" spans="1:15" x14ac:dyDescent="0.25">
      <c r="A686" s="6">
        <v>685</v>
      </c>
      <c r="B686" s="6">
        <v>33</v>
      </c>
      <c r="C686" s="6" t="s">
        <v>10</v>
      </c>
      <c r="D686" s="6">
        <v>18.5</v>
      </c>
      <c r="E686" s="6">
        <v>1</v>
      </c>
      <c r="F686" s="6" t="s">
        <v>14</v>
      </c>
      <c r="G686" s="6" t="s">
        <v>12</v>
      </c>
      <c r="H686" s="7">
        <v>4766.0219999999999</v>
      </c>
      <c r="I686" s="6">
        <v>63</v>
      </c>
      <c r="J686" s="6">
        <v>104</v>
      </c>
      <c r="K686">
        <v>0.56230799460891079</v>
      </c>
      <c r="L686">
        <v>0.25932365854239264</v>
      </c>
      <c r="M6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86" s="8">
        <f>_xlfn.PERCENTRANK.INC($H:$H, insurance[[#This Row],[charges]])</f>
        <v>0.254</v>
      </c>
      <c r="O686" s="6">
        <f>10 * _xlfn.FLOOR.MATH(202.3 - insurance[[#This Row],[age]] / 10)</f>
        <v>1990</v>
      </c>
    </row>
    <row r="687" spans="1:15" x14ac:dyDescent="0.25">
      <c r="A687" s="6">
        <v>686</v>
      </c>
      <c r="B687" s="6">
        <v>53</v>
      </c>
      <c r="C687" s="6" t="s">
        <v>13</v>
      </c>
      <c r="D687" s="6">
        <v>26.41</v>
      </c>
      <c r="E687" s="6">
        <v>2</v>
      </c>
      <c r="F687" s="6" t="s">
        <v>14</v>
      </c>
      <c r="G687" s="6" t="s">
        <v>17</v>
      </c>
      <c r="H687" s="7">
        <v>11244.376899999999</v>
      </c>
      <c r="I687" s="6">
        <v>74</v>
      </c>
      <c r="J687" s="6">
        <v>206</v>
      </c>
      <c r="K687">
        <v>0.70308118579121359</v>
      </c>
      <c r="L687">
        <v>6.5667578981103175E-2</v>
      </c>
      <c r="M6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87" s="8">
        <f>_xlfn.PERCENTRANK.INC($H:$H, insurance[[#This Row],[charges]])</f>
        <v>0.58699999999999997</v>
      </c>
      <c r="O687" s="6">
        <f>10 * _xlfn.FLOOR.MATH(202.3 - insurance[[#This Row],[age]] / 10)</f>
        <v>1970</v>
      </c>
    </row>
    <row r="688" spans="1:15" x14ac:dyDescent="0.25">
      <c r="A688" s="6">
        <v>687</v>
      </c>
      <c r="B688" s="6">
        <v>42</v>
      </c>
      <c r="C688" s="6" t="s">
        <v>13</v>
      </c>
      <c r="D688" s="6">
        <v>26.125</v>
      </c>
      <c r="E688" s="6">
        <v>2</v>
      </c>
      <c r="F688" s="6" t="s">
        <v>14</v>
      </c>
      <c r="G688" s="6" t="s">
        <v>17</v>
      </c>
      <c r="H688" s="7">
        <v>7729.6457499999997</v>
      </c>
      <c r="I688" s="6">
        <v>69</v>
      </c>
      <c r="J688" s="6">
        <v>177</v>
      </c>
      <c r="K688">
        <v>0.13681722997539547</v>
      </c>
      <c r="L688">
        <v>8.85028271416681E-2</v>
      </c>
      <c r="M6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88" s="8">
        <f>_xlfn.PERCENTRANK.INC($H:$H, insurance[[#This Row],[charges]])</f>
        <v>0.41699999999999998</v>
      </c>
      <c r="O688" s="6">
        <f>10 * _xlfn.FLOOR.MATH(202.3 - insurance[[#This Row],[age]] / 10)</f>
        <v>1980</v>
      </c>
    </row>
    <row r="689" spans="1:15" x14ac:dyDescent="0.25">
      <c r="A689" s="6">
        <v>688</v>
      </c>
      <c r="B689" s="6">
        <v>40</v>
      </c>
      <c r="C689" s="6" t="s">
        <v>13</v>
      </c>
      <c r="D689" s="6">
        <v>41.69</v>
      </c>
      <c r="E689" s="6">
        <v>0</v>
      </c>
      <c r="F689" s="6" t="s">
        <v>14</v>
      </c>
      <c r="G689" s="6" t="s">
        <v>15</v>
      </c>
      <c r="H689" s="7">
        <v>5438.7491</v>
      </c>
      <c r="I689" s="6">
        <v>70</v>
      </c>
      <c r="J689" s="6">
        <v>291</v>
      </c>
      <c r="K689">
        <v>0.65002921812703329</v>
      </c>
      <c r="L689">
        <v>0.58880155421271996</v>
      </c>
      <c r="M6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89" s="8">
        <f>_xlfn.PERCENTRANK.INC($H:$H, insurance[[#This Row],[charges]])</f>
        <v>0.29599999999999999</v>
      </c>
      <c r="O689" s="6">
        <f>10 * _xlfn.FLOOR.MATH(202.3 - insurance[[#This Row],[age]] / 10)</f>
        <v>1980</v>
      </c>
    </row>
    <row r="690" spans="1:15" x14ac:dyDescent="0.25">
      <c r="A690" s="6">
        <v>689</v>
      </c>
      <c r="B690" s="6">
        <v>47</v>
      </c>
      <c r="C690" s="6" t="s">
        <v>10</v>
      </c>
      <c r="D690" s="6">
        <v>24.1</v>
      </c>
      <c r="E690" s="6">
        <v>1</v>
      </c>
      <c r="F690" s="6" t="s">
        <v>14</v>
      </c>
      <c r="G690" s="6" t="s">
        <v>12</v>
      </c>
      <c r="H690" s="7">
        <v>26236.579969999999</v>
      </c>
      <c r="I690" s="6">
        <v>69</v>
      </c>
      <c r="J690" s="6">
        <v>163</v>
      </c>
      <c r="K690">
        <v>0.28113812500663948</v>
      </c>
      <c r="L690">
        <v>0.99410397978224974</v>
      </c>
      <c r="M6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90" s="8">
        <f>_xlfn.PERCENTRANK.INC($H:$H, insurance[[#This Row],[charges]])</f>
        <v>0.85899999999999999</v>
      </c>
      <c r="O690" s="6">
        <f>10 * _xlfn.FLOOR.MATH(202.3 - insurance[[#This Row],[age]] / 10)</f>
        <v>1970</v>
      </c>
    </row>
    <row r="691" spans="1:15" x14ac:dyDescent="0.25">
      <c r="A691" s="6">
        <v>690</v>
      </c>
      <c r="B691" s="6">
        <v>27</v>
      </c>
      <c r="C691" s="6" t="s">
        <v>13</v>
      </c>
      <c r="D691" s="6">
        <v>31.13</v>
      </c>
      <c r="E691" s="6">
        <v>1</v>
      </c>
      <c r="F691" s="6" t="s">
        <v>11</v>
      </c>
      <c r="G691" s="6" t="s">
        <v>15</v>
      </c>
      <c r="H691" s="7">
        <v>34806.467700000001</v>
      </c>
      <c r="I691" s="6">
        <v>73</v>
      </c>
      <c r="J691" s="6">
        <v>236</v>
      </c>
      <c r="K691">
        <v>0.84695658080603764</v>
      </c>
      <c r="L691">
        <v>0.96496900588505385</v>
      </c>
      <c r="M6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1" s="8">
        <f>_xlfn.PERCENTRANK.INC($H:$H, insurance[[#This Row],[charges]])</f>
        <v>0.89900000000000002</v>
      </c>
      <c r="O691" s="6">
        <f>10 * _xlfn.FLOOR.MATH(202.3 - insurance[[#This Row],[age]] / 10)</f>
        <v>1990</v>
      </c>
    </row>
    <row r="692" spans="1:15" x14ac:dyDescent="0.25">
      <c r="A692" s="6">
        <v>691</v>
      </c>
      <c r="B692" s="6">
        <v>21</v>
      </c>
      <c r="C692" s="6" t="s">
        <v>13</v>
      </c>
      <c r="D692" s="6">
        <v>27.36</v>
      </c>
      <c r="E692" s="6">
        <v>0</v>
      </c>
      <c r="F692" s="6" t="s">
        <v>14</v>
      </c>
      <c r="G692" s="6" t="s">
        <v>17</v>
      </c>
      <c r="H692" s="7">
        <v>2104.1134000000002</v>
      </c>
      <c r="I692" s="6">
        <v>71</v>
      </c>
      <c r="J692" s="6">
        <v>196</v>
      </c>
      <c r="K692">
        <v>0.2338246331707689</v>
      </c>
      <c r="L692">
        <v>9.1152353254683474E-2</v>
      </c>
      <c r="M6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692" s="8">
        <f>_xlfn.PERCENTRANK.INC($H:$H, insurance[[#This Row],[charges]])</f>
        <v>7.3999999999999996E-2</v>
      </c>
      <c r="O692" s="6">
        <f>10 * _xlfn.FLOOR.MATH(202.3 - insurance[[#This Row],[age]] / 10)</f>
        <v>2000</v>
      </c>
    </row>
    <row r="693" spans="1:15" x14ac:dyDescent="0.25">
      <c r="A693" s="6">
        <v>692</v>
      </c>
      <c r="B693" s="6">
        <v>47</v>
      </c>
      <c r="C693" s="6" t="s">
        <v>13</v>
      </c>
      <c r="D693" s="6">
        <v>36.200000000000003</v>
      </c>
      <c r="E693" s="6">
        <v>1</v>
      </c>
      <c r="F693" s="6" t="s">
        <v>14</v>
      </c>
      <c r="G693" s="6" t="s">
        <v>12</v>
      </c>
      <c r="H693" s="7">
        <v>8068.1850000000004</v>
      </c>
      <c r="I693" s="6">
        <v>68</v>
      </c>
      <c r="J693" s="6">
        <v>238</v>
      </c>
      <c r="K693">
        <v>0.46926529494545671</v>
      </c>
      <c r="L693">
        <v>0.45808479071505592</v>
      </c>
      <c r="M6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3" s="8">
        <f>_xlfn.PERCENTRANK.INC($H:$H, insurance[[#This Row],[charges]])</f>
        <v>0.43</v>
      </c>
      <c r="O693" s="6">
        <f>10 * _xlfn.FLOOR.MATH(202.3 - insurance[[#This Row],[age]] / 10)</f>
        <v>1970</v>
      </c>
    </row>
    <row r="694" spans="1:15" x14ac:dyDescent="0.25">
      <c r="A694" s="6">
        <v>693</v>
      </c>
      <c r="B694" s="6">
        <v>20</v>
      </c>
      <c r="C694" s="6" t="s">
        <v>13</v>
      </c>
      <c r="D694" s="6">
        <v>32.395000000000003</v>
      </c>
      <c r="E694" s="6">
        <v>1</v>
      </c>
      <c r="F694" s="6" t="s">
        <v>14</v>
      </c>
      <c r="G694" s="6" t="s">
        <v>16</v>
      </c>
      <c r="H694" s="7">
        <v>2362.2290499999999</v>
      </c>
      <c r="I694" s="6">
        <v>71</v>
      </c>
      <c r="J694" s="6">
        <v>232</v>
      </c>
      <c r="K694">
        <v>0.96734921679242947</v>
      </c>
      <c r="L694">
        <v>0.37883339374271846</v>
      </c>
      <c r="M6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4" s="8">
        <f>_xlfn.PERCENTRANK.INC($H:$H, insurance[[#This Row],[charges]])</f>
        <v>0.1</v>
      </c>
      <c r="O694" s="6">
        <f>10 * _xlfn.FLOOR.MATH(202.3 - insurance[[#This Row],[age]] / 10)</f>
        <v>2000</v>
      </c>
    </row>
    <row r="695" spans="1:15" x14ac:dyDescent="0.25">
      <c r="A695" s="6">
        <v>694</v>
      </c>
      <c r="B695" s="6">
        <v>24</v>
      </c>
      <c r="C695" s="6" t="s">
        <v>13</v>
      </c>
      <c r="D695" s="6">
        <v>23.655000000000001</v>
      </c>
      <c r="E695" s="6">
        <v>0</v>
      </c>
      <c r="F695" s="6" t="s">
        <v>14</v>
      </c>
      <c r="G695" s="6" t="s">
        <v>16</v>
      </c>
      <c r="H695" s="7">
        <v>2352.9684499999998</v>
      </c>
      <c r="I695" s="6">
        <v>72</v>
      </c>
      <c r="J695" s="6">
        <v>174</v>
      </c>
      <c r="K695">
        <v>0.47634599519723375</v>
      </c>
      <c r="L695">
        <v>0.99842078145519864</v>
      </c>
      <c r="M6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695" s="8">
        <f>_xlfn.PERCENTRANK.INC($H:$H, insurance[[#This Row],[charges]])</f>
        <v>0.1</v>
      </c>
      <c r="O695" s="6">
        <f>10 * _xlfn.FLOOR.MATH(202.3 - insurance[[#This Row],[age]] / 10)</f>
        <v>1990</v>
      </c>
    </row>
    <row r="696" spans="1:15" x14ac:dyDescent="0.25">
      <c r="A696" s="6">
        <v>695</v>
      </c>
      <c r="B696" s="6">
        <v>27</v>
      </c>
      <c r="C696" s="6" t="s">
        <v>10</v>
      </c>
      <c r="D696" s="6">
        <v>34.799999999999997</v>
      </c>
      <c r="E696" s="6">
        <v>1</v>
      </c>
      <c r="F696" s="6" t="s">
        <v>14</v>
      </c>
      <c r="G696" s="6" t="s">
        <v>12</v>
      </c>
      <c r="H696" s="7">
        <v>3577.9989999999998</v>
      </c>
      <c r="I696" s="6">
        <v>66</v>
      </c>
      <c r="J696" s="6">
        <v>216</v>
      </c>
      <c r="K696">
        <v>0.21088844780385888</v>
      </c>
      <c r="L696">
        <v>0.59500513346633177</v>
      </c>
      <c r="M6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6" s="8">
        <f>_xlfn.PERCENTRANK.INC($H:$H, insurance[[#This Row],[charges]])</f>
        <v>0.17699999999999999</v>
      </c>
      <c r="O696" s="6">
        <f>10 * _xlfn.FLOOR.MATH(202.3 - insurance[[#This Row],[age]] / 10)</f>
        <v>1990</v>
      </c>
    </row>
    <row r="697" spans="1:15" x14ac:dyDescent="0.25">
      <c r="A697" s="6">
        <v>696</v>
      </c>
      <c r="B697" s="6">
        <v>26</v>
      </c>
      <c r="C697" s="6" t="s">
        <v>10</v>
      </c>
      <c r="D697" s="6">
        <v>40.185000000000002</v>
      </c>
      <c r="E697" s="6">
        <v>0</v>
      </c>
      <c r="F697" s="6" t="s">
        <v>14</v>
      </c>
      <c r="G697" s="6" t="s">
        <v>16</v>
      </c>
      <c r="H697" s="7">
        <v>3201.2451500000002</v>
      </c>
      <c r="I697" s="6">
        <v>63</v>
      </c>
      <c r="J697" s="6">
        <v>227</v>
      </c>
      <c r="K697">
        <v>0.8784625310816162</v>
      </c>
      <c r="L697">
        <v>0.13067502534514061</v>
      </c>
      <c r="M6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7" s="8">
        <f>_xlfn.PERCENTRANK.INC($H:$H, insurance[[#This Row],[charges]])</f>
        <v>0.153</v>
      </c>
      <c r="O697" s="6">
        <f>10 * _xlfn.FLOOR.MATH(202.3 - insurance[[#This Row],[age]] / 10)</f>
        <v>1990</v>
      </c>
    </row>
    <row r="698" spans="1:15" x14ac:dyDescent="0.25">
      <c r="A698" s="6">
        <v>697</v>
      </c>
      <c r="B698" s="6">
        <v>53</v>
      </c>
      <c r="C698" s="6" t="s">
        <v>10</v>
      </c>
      <c r="D698" s="6">
        <v>32.299999999999997</v>
      </c>
      <c r="E698" s="6">
        <v>2</v>
      </c>
      <c r="F698" s="6" t="s">
        <v>14</v>
      </c>
      <c r="G698" s="6" t="s">
        <v>17</v>
      </c>
      <c r="H698" s="7">
        <v>29186.482360000002</v>
      </c>
      <c r="I698" s="6">
        <v>70</v>
      </c>
      <c r="J698" s="6">
        <v>225</v>
      </c>
      <c r="K698">
        <v>0.68173127792856247</v>
      </c>
      <c r="L698">
        <v>0.99139701947169234</v>
      </c>
      <c r="M6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8" s="8">
        <f>_xlfn.PERCENTRANK.INC($H:$H, insurance[[#This Row],[charges]])</f>
        <v>0.877</v>
      </c>
      <c r="O698" s="6">
        <f>10 * _xlfn.FLOOR.MATH(202.3 - insurance[[#This Row],[age]] / 10)</f>
        <v>1970</v>
      </c>
    </row>
    <row r="699" spans="1:15" x14ac:dyDescent="0.25">
      <c r="A699" s="6">
        <v>698</v>
      </c>
      <c r="B699" s="6">
        <v>41</v>
      </c>
      <c r="C699" s="6" t="s">
        <v>13</v>
      </c>
      <c r="D699" s="6">
        <v>35.75</v>
      </c>
      <c r="E699" s="6">
        <v>1</v>
      </c>
      <c r="F699" s="6" t="s">
        <v>11</v>
      </c>
      <c r="G699" s="6" t="s">
        <v>15</v>
      </c>
      <c r="H699" s="7">
        <v>40273.645499999999</v>
      </c>
      <c r="I699" s="6">
        <v>74</v>
      </c>
      <c r="J699" s="6">
        <v>278</v>
      </c>
      <c r="K699">
        <v>0.35806835692285949</v>
      </c>
      <c r="L699">
        <v>3.9712857473507925E-2</v>
      </c>
      <c r="M6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699" s="8">
        <f>_xlfn.PERCENTRANK.INC($H:$H, insurance[[#This Row],[charges]])</f>
        <v>0.94299999999999995</v>
      </c>
      <c r="O699" s="6">
        <f>10 * _xlfn.FLOOR.MATH(202.3 - insurance[[#This Row],[age]] / 10)</f>
        <v>1980</v>
      </c>
    </row>
    <row r="700" spans="1:15" x14ac:dyDescent="0.25">
      <c r="A700" s="6">
        <v>699</v>
      </c>
      <c r="B700" s="6">
        <v>56</v>
      </c>
      <c r="C700" s="6" t="s">
        <v>13</v>
      </c>
      <c r="D700" s="6">
        <v>33.725000000000001</v>
      </c>
      <c r="E700" s="6">
        <v>0</v>
      </c>
      <c r="F700" s="6" t="s">
        <v>14</v>
      </c>
      <c r="G700" s="6" t="s">
        <v>16</v>
      </c>
      <c r="H700" s="7">
        <v>10976.24575</v>
      </c>
      <c r="I700" s="6">
        <v>72</v>
      </c>
      <c r="J700" s="6">
        <v>249</v>
      </c>
      <c r="K700">
        <v>0.50998780294786572</v>
      </c>
      <c r="L700">
        <v>0.30292667695457426</v>
      </c>
      <c r="M7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0" s="8">
        <f>_xlfn.PERCENTRANK.INC($H:$H, insurance[[#This Row],[charges]])</f>
        <v>0.57499999999999996</v>
      </c>
      <c r="O700" s="6">
        <f>10 * _xlfn.FLOOR.MATH(202.3 - insurance[[#This Row],[age]] / 10)</f>
        <v>1960</v>
      </c>
    </row>
    <row r="701" spans="1:15" x14ac:dyDescent="0.25">
      <c r="A701" s="6">
        <v>700</v>
      </c>
      <c r="B701" s="6">
        <v>23</v>
      </c>
      <c r="C701" s="6" t="s">
        <v>10</v>
      </c>
      <c r="D701" s="6">
        <v>39.270000000000003</v>
      </c>
      <c r="E701" s="6">
        <v>2</v>
      </c>
      <c r="F701" s="6" t="s">
        <v>14</v>
      </c>
      <c r="G701" s="6" t="s">
        <v>15</v>
      </c>
      <c r="H701" s="7">
        <v>3500.6122999999998</v>
      </c>
      <c r="I701" s="6">
        <v>66</v>
      </c>
      <c r="J701" s="6">
        <v>243</v>
      </c>
      <c r="K701">
        <v>0.43132376877186995</v>
      </c>
      <c r="L701">
        <v>0.8023789249371639</v>
      </c>
      <c r="M7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1" s="8">
        <f>_xlfn.PERCENTRANK.INC($H:$H, insurance[[#This Row],[charges]])</f>
        <v>0.17199999999999999</v>
      </c>
      <c r="O701" s="6">
        <f>10 * _xlfn.FLOOR.MATH(202.3 - insurance[[#This Row],[age]] / 10)</f>
        <v>2000</v>
      </c>
    </row>
    <row r="702" spans="1:15" x14ac:dyDescent="0.25">
      <c r="A702" s="6">
        <v>701</v>
      </c>
      <c r="B702" s="6">
        <v>21</v>
      </c>
      <c r="C702" s="6" t="s">
        <v>10</v>
      </c>
      <c r="D702" s="6">
        <v>34.869999999999997</v>
      </c>
      <c r="E702" s="6">
        <v>0</v>
      </c>
      <c r="F702" s="6" t="s">
        <v>14</v>
      </c>
      <c r="G702" s="6" t="s">
        <v>15</v>
      </c>
      <c r="H702" s="7">
        <v>2020.5523000000001</v>
      </c>
      <c r="I702" s="6">
        <v>66</v>
      </c>
      <c r="J702" s="6">
        <v>216</v>
      </c>
      <c r="K702">
        <v>0.42212121022032628</v>
      </c>
      <c r="L702">
        <v>0.52990953648924344</v>
      </c>
      <c r="M7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2" s="8">
        <f>_xlfn.PERCENTRANK.INC($H:$H, insurance[[#This Row],[charges]])</f>
        <v>7.0000000000000007E-2</v>
      </c>
      <c r="O702" s="6">
        <f>10 * _xlfn.FLOOR.MATH(202.3 - insurance[[#This Row],[age]] / 10)</f>
        <v>2000</v>
      </c>
    </row>
    <row r="703" spans="1:15" x14ac:dyDescent="0.25">
      <c r="A703" s="6">
        <v>702</v>
      </c>
      <c r="B703" s="6">
        <v>50</v>
      </c>
      <c r="C703" s="6" t="s">
        <v>10</v>
      </c>
      <c r="D703" s="6">
        <v>44.744999999999997</v>
      </c>
      <c r="E703" s="6">
        <v>0</v>
      </c>
      <c r="F703" s="6" t="s">
        <v>14</v>
      </c>
      <c r="G703" s="6" t="s">
        <v>17</v>
      </c>
      <c r="H703" s="7">
        <v>9541.6955500000004</v>
      </c>
      <c r="I703" s="6">
        <v>63</v>
      </c>
      <c r="J703" s="6">
        <v>253</v>
      </c>
      <c r="K703">
        <v>0.55797720214257818</v>
      </c>
      <c r="L703">
        <v>0.84861860230966402</v>
      </c>
      <c r="M7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3" s="8">
        <f>_xlfn.PERCENTRANK.INC($H:$H, insurance[[#This Row],[charges]])</f>
        <v>0.50700000000000001</v>
      </c>
      <c r="O703" s="6">
        <f>10 * _xlfn.FLOOR.MATH(202.3 - insurance[[#This Row],[age]] / 10)</f>
        <v>1970</v>
      </c>
    </row>
    <row r="704" spans="1:15" x14ac:dyDescent="0.25">
      <c r="A704" s="6">
        <v>703</v>
      </c>
      <c r="B704" s="6">
        <v>53</v>
      </c>
      <c r="C704" s="6" t="s">
        <v>13</v>
      </c>
      <c r="D704" s="6">
        <v>41.47</v>
      </c>
      <c r="E704" s="6">
        <v>0</v>
      </c>
      <c r="F704" s="6" t="s">
        <v>14</v>
      </c>
      <c r="G704" s="6" t="s">
        <v>15</v>
      </c>
      <c r="H704" s="7">
        <v>9504.3102999999992</v>
      </c>
      <c r="I704" s="6">
        <v>71</v>
      </c>
      <c r="J704" s="6">
        <v>297</v>
      </c>
      <c r="K704">
        <v>0.64043544309234035</v>
      </c>
      <c r="L704">
        <v>0.27672024922292693</v>
      </c>
      <c r="M7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4" s="8">
        <f>_xlfn.PERCENTRANK.INC($H:$H, insurance[[#This Row],[charges]])</f>
        <v>0.50700000000000001</v>
      </c>
      <c r="O704" s="6">
        <f>10 * _xlfn.FLOOR.MATH(202.3 - insurance[[#This Row],[age]] / 10)</f>
        <v>1970</v>
      </c>
    </row>
    <row r="705" spans="1:15" x14ac:dyDescent="0.25">
      <c r="A705" s="6">
        <v>704</v>
      </c>
      <c r="B705" s="6">
        <v>34</v>
      </c>
      <c r="C705" s="6" t="s">
        <v>10</v>
      </c>
      <c r="D705" s="6">
        <v>26.41</v>
      </c>
      <c r="E705" s="6">
        <v>1</v>
      </c>
      <c r="F705" s="6" t="s">
        <v>14</v>
      </c>
      <c r="G705" s="6" t="s">
        <v>16</v>
      </c>
      <c r="H705" s="7">
        <v>5385.3379000000004</v>
      </c>
      <c r="I705" s="6">
        <v>65</v>
      </c>
      <c r="J705" s="6">
        <v>159</v>
      </c>
      <c r="K705">
        <v>0.55634664118119825</v>
      </c>
      <c r="L705">
        <v>3.8255973736874747E-2</v>
      </c>
      <c r="M7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5" s="8">
        <f>_xlfn.PERCENTRANK.INC($H:$H, insurance[[#This Row],[charges]])</f>
        <v>0.29099999999999998</v>
      </c>
      <c r="O705" s="6">
        <f>10 * _xlfn.FLOOR.MATH(202.3 - insurance[[#This Row],[age]] / 10)</f>
        <v>1980</v>
      </c>
    </row>
    <row r="706" spans="1:15" x14ac:dyDescent="0.25">
      <c r="A706" s="6">
        <v>705</v>
      </c>
      <c r="B706" s="6">
        <v>47</v>
      </c>
      <c r="C706" s="6" t="s">
        <v>10</v>
      </c>
      <c r="D706" s="6">
        <v>29.545000000000002</v>
      </c>
      <c r="E706" s="6">
        <v>1</v>
      </c>
      <c r="F706" s="6" t="s">
        <v>14</v>
      </c>
      <c r="G706" s="6" t="s">
        <v>16</v>
      </c>
      <c r="H706" s="7">
        <v>8930.9345499999999</v>
      </c>
      <c r="I706" s="6">
        <v>63</v>
      </c>
      <c r="J706" s="6">
        <v>167</v>
      </c>
      <c r="K706">
        <v>0.80212979801098339</v>
      </c>
      <c r="L706">
        <v>0.15175529297057319</v>
      </c>
      <c r="M7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6" s="8">
        <f>_xlfn.PERCENTRANK.INC($H:$H, insurance[[#This Row],[charges]])</f>
        <v>0.47799999999999998</v>
      </c>
      <c r="O706" s="6">
        <f>10 * _xlfn.FLOOR.MATH(202.3 - insurance[[#This Row],[age]] / 10)</f>
        <v>1970</v>
      </c>
    </row>
    <row r="707" spans="1:15" x14ac:dyDescent="0.25">
      <c r="A707" s="6">
        <v>706</v>
      </c>
      <c r="B707" s="6">
        <v>33</v>
      </c>
      <c r="C707" s="6" t="s">
        <v>10</v>
      </c>
      <c r="D707" s="6">
        <v>32.9</v>
      </c>
      <c r="E707" s="6">
        <v>2</v>
      </c>
      <c r="F707" s="6" t="s">
        <v>14</v>
      </c>
      <c r="G707" s="6" t="s">
        <v>12</v>
      </c>
      <c r="H707" s="7">
        <v>5375.0379999999996</v>
      </c>
      <c r="I707" s="6">
        <v>68</v>
      </c>
      <c r="J707" s="6">
        <v>216</v>
      </c>
      <c r="K707">
        <v>0.55930475730416584</v>
      </c>
      <c r="L707">
        <v>0.1682347614170214</v>
      </c>
      <c r="M7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7" s="8">
        <f>_xlfn.PERCENTRANK.INC($H:$H, insurance[[#This Row],[charges]])</f>
        <v>0.28899999999999998</v>
      </c>
      <c r="O707" s="6">
        <f>10 * _xlfn.FLOOR.MATH(202.3 - insurance[[#This Row],[age]] / 10)</f>
        <v>1990</v>
      </c>
    </row>
    <row r="708" spans="1:15" x14ac:dyDescent="0.25">
      <c r="A708" s="6">
        <v>707</v>
      </c>
      <c r="B708" s="6">
        <v>51</v>
      </c>
      <c r="C708" s="6" t="s">
        <v>10</v>
      </c>
      <c r="D708" s="6">
        <v>38.06</v>
      </c>
      <c r="E708" s="6">
        <v>0</v>
      </c>
      <c r="F708" s="6" t="s">
        <v>11</v>
      </c>
      <c r="G708" s="6" t="s">
        <v>15</v>
      </c>
      <c r="H708" s="7">
        <v>44400.4064</v>
      </c>
      <c r="I708" s="6">
        <v>62</v>
      </c>
      <c r="J708" s="6">
        <v>208</v>
      </c>
      <c r="K708">
        <v>0.26516484760919812</v>
      </c>
      <c r="L708">
        <v>0.48527951142065207</v>
      </c>
      <c r="M7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08" s="8">
        <f>_xlfn.PERCENTRANK.INC($H:$H, insurance[[#This Row],[charges]])</f>
        <v>0.96799999999999997</v>
      </c>
      <c r="O708" s="6">
        <f>10 * _xlfn.FLOOR.MATH(202.3 - insurance[[#This Row],[age]] / 10)</f>
        <v>1970</v>
      </c>
    </row>
    <row r="709" spans="1:15" x14ac:dyDescent="0.25">
      <c r="A709" s="6">
        <v>708</v>
      </c>
      <c r="B709" s="6">
        <v>49</v>
      </c>
      <c r="C709" s="6" t="s">
        <v>13</v>
      </c>
      <c r="D709" s="6">
        <v>28.69</v>
      </c>
      <c r="E709" s="6">
        <v>3</v>
      </c>
      <c r="F709" s="6" t="s">
        <v>14</v>
      </c>
      <c r="G709" s="6" t="s">
        <v>16</v>
      </c>
      <c r="H709" s="7">
        <v>10264.4421</v>
      </c>
      <c r="I709" s="6">
        <v>72</v>
      </c>
      <c r="J709" s="6">
        <v>212</v>
      </c>
      <c r="K709">
        <v>0.50555832893846475</v>
      </c>
      <c r="L709">
        <v>0.21482469849978791</v>
      </c>
      <c r="M7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09" s="8">
        <f>_xlfn.PERCENTRANK.INC($H:$H, insurance[[#This Row],[charges]])</f>
        <v>0.54300000000000004</v>
      </c>
      <c r="O709" s="6">
        <f>10 * _xlfn.FLOOR.MATH(202.3 - insurance[[#This Row],[age]] / 10)</f>
        <v>1970</v>
      </c>
    </row>
    <row r="710" spans="1:15" x14ac:dyDescent="0.25">
      <c r="A710" s="6">
        <v>709</v>
      </c>
      <c r="B710" s="6">
        <v>31</v>
      </c>
      <c r="C710" s="6" t="s">
        <v>10</v>
      </c>
      <c r="D710" s="6">
        <v>30.495000000000001</v>
      </c>
      <c r="E710" s="6">
        <v>3</v>
      </c>
      <c r="F710" s="6" t="s">
        <v>14</v>
      </c>
      <c r="G710" s="6" t="s">
        <v>17</v>
      </c>
      <c r="H710" s="7">
        <v>6113.2310500000003</v>
      </c>
      <c r="I710" s="6">
        <v>68</v>
      </c>
      <c r="J710" s="6">
        <v>201</v>
      </c>
      <c r="K710">
        <v>0.4712973979633755</v>
      </c>
      <c r="L710">
        <v>0.4331575266239967</v>
      </c>
      <c r="M7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0" s="8">
        <f>_xlfn.PERCENTRANK.INC($H:$H, insurance[[#This Row],[charges]])</f>
        <v>0.32400000000000001</v>
      </c>
      <c r="O710" s="6">
        <f>10 * _xlfn.FLOOR.MATH(202.3 - insurance[[#This Row],[age]] / 10)</f>
        <v>1990</v>
      </c>
    </row>
    <row r="711" spans="1:15" x14ac:dyDescent="0.25">
      <c r="A711" s="6">
        <v>710</v>
      </c>
      <c r="B711" s="6">
        <v>36</v>
      </c>
      <c r="C711" s="6" t="s">
        <v>10</v>
      </c>
      <c r="D711" s="6">
        <v>27.74</v>
      </c>
      <c r="E711" s="6">
        <v>0</v>
      </c>
      <c r="F711" s="6" t="s">
        <v>14</v>
      </c>
      <c r="G711" s="6" t="s">
        <v>17</v>
      </c>
      <c r="H711" s="7">
        <v>5469.0065999999997</v>
      </c>
      <c r="I711" s="6">
        <v>67</v>
      </c>
      <c r="J711" s="6">
        <v>177</v>
      </c>
      <c r="K711">
        <v>0.55746836520613563</v>
      </c>
      <c r="L711">
        <v>0.66152811686579516</v>
      </c>
      <c r="M7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11" s="8">
        <f>_xlfn.PERCENTRANK.INC($H:$H, insurance[[#This Row],[charges]])</f>
        <v>0.29699999999999999</v>
      </c>
      <c r="O711" s="6">
        <f>10 * _xlfn.FLOOR.MATH(202.3 - insurance[[#This Row],[age]] / 10)</f>
        <v>1980</v>
      </c>
    </row>
    <row r="712" spans="1:15" x14ac:dyDescent="0.25">
      <c r="A712" s="6">
        <v>711</v>
      </c>
      <c r="B712" s="6">
        <v>18</v>
      </c>
      <c r="C712" s="6" t="s">
        <v>13</v>
      </c>
      <c r="D712" s="6">
        <v>35.200000000000003</v>
      </c>
      <c r="E712" s="6">
        <v>1</v>
      </c>
      <c r="F712" s="6" t="s">
        <v>14</v>
      </c>
      <c r="G712" s="6" t="s">
        <v>15</v>
      </c>
      <c r="H712" s="7">
        <v>1727.54</v>
      </c>
      <c r="I712" s="6">
        <v>74</v>
      </c>
      <c r="J712" s="6">
        <v>274</v>
      </c>
      <c r="K712">
        <v>0.42623430603474116</v>
      </c>
      <c r="L712">
        <v>0.43018580201556245</v>
      </c>
      <c r="M7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2" s="8">
        <f>_xlfn.PERCENTRANK.INC($H:$H, insurance[[#This Row],[charges]])</f>
        <v>4.3999999999999997E-2</v>
      </c>
      <c r="O712" s="6">
        <f>10 * _xlfn.FLOOR.MATH(202.3 - insurance[[#This Row],[age]] / 10)</f>
        <v>2000</v>
      </c>
    </row>
    <row r="713" spans="1:15" x14ac:dyDescent="0.25">
      <c r="A713" s="6">
        <v>712</v>
      </c>
      <c r="B713" s="6">
        <v>50</v>
      </c>
      <c r="C713" s="6" t="s">
        <v>10</v>
      </c>
      <c r="D713" s="6">
        <v>23.54</v>
      </c>
      <c r="E713" s="6">
        <v>2</v>
      </c>
      <c r="F713" s="6" t="s">
        <v>14</v>
      </c>
      <c r="G713" s="6" t="s">
        <v>15</v>
      </c>
      <c r="H713" s="7">
        <v>10107.220600000001</v>
      </c>
      <c r="I713" s="6">
        <v>65</v>
      </c>
      <c r="J713" s="6">
        <v>141</v>
      </c>
      <c r="K713">
        <v>0.89549906872934615</v>
      </c>
      <c r="L713">
        <v>0.35130960929734151</v>
      </c>
      <c r="M7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3" s="8">
        <f>_xlfn.PERCENTRANK.INC($H:$H, insurance[[#This Row],[charges]])</f>
        <v>0.53700000000000003</v>
      </c>
      <c r="O713" s="6">
        <f>10 * _xlfn.FLOOR.MATH(202.3 - insurance[[#This Row],[age]] / 10)</f>
        <v>1970</v>
      </c>
    </row>
    <row r="714" spans="1:15" x14ac:dyDescent="0.25">
      <c r="A714" s="6">
        <v>713</v>
      </c>
      <c r="B714" s="6">
        <v>43</v>
      </c>
      <c r="C714" s="6" t="s">
        <v>10</v>
      </c>
      <c r="D714" s="6">
        <v>30.684999999999999</v>
      </c>
      <c r="E714" s="6">
        <v>2</v>
      </c>
      <c r="F714" s="6" t="s">
        <v>14</v>
      </c>
      <c r="G714" s="6" t="s">
        <v>16</v>
      </c>
      <c r="H714" s="7">
        <v>8310.8391499999998</v>
      </c>
      <c r="I714" s="6">
        <v>61</v>
      </c>
      <c r="J714" s="6">
        <v>162</v>
      </c>
      <c r="K714">
        <v>0.92536161789920257</v>
      </c>
      <c r="L714">
        <v>0.91411400535801146</v>
      </c>
      <c r="M7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4" s="8">
        <f>_xlfn.PERCENTRANK.INC($H:$H, insurance[[#This Row],[charges]])</f>
        <v>0.44400000000000001</v>
      </c>
      <c r="O714" s="6">
        <f>10 * _xlfn.FLOOR.MATH(202.3 - insurance[[#This Row],[age]] / 10)</f>
        <v>1980</v>
      </c>
    </row>
    <row r="715" spans="1:15" x14ac:dyDescent="0.25">
      <c r="A715" s="6">
        <v>714</v>
      </c>
      <c r="B715" s="6">
        <v>20</v>
      </c>
      <c r="C715" s="6" t="s">
        <v>13</v>
      </c>
      <c r="D715" s="6">
        <v>40.47</v>
      </c>
      <c r="E715" s="6">
        <v>0</v>
      </c>
      <c r="F715" s="6" t="s">
        <v>14</v>
      </c>
      <c r="G715" s="6" t="s">
        <v>17</v>
      </c>
      <c r="H715" s="7">
        <v>1984.4532999999999</v>
      </c>
      <c r="I715" s="6">
        <v>72</v>
      </c>
      <c r="J715" s="6">
        <v>298</v>
      </c>
      <c r="K715">
        <v>0.70367503478362925</v>
      </c>
      <c r="L715">
        <v>0.89432720136564559</v>
      </c>
      <c r="M7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15" s="8">
        <f>_xlfn.PERCENTRANK.INC($H:$H, insurance[[#This Row],[charges]])</f>
        <v>6.7000000000000004E-2</v>
      </c>
      <c r="O715" s="6">
        <f>10 * _xlfn.FLOOR.MATH(202.3 - insurance[[#This Row],[age]] / 10)</f>
        <v>2000</v>
      </c>
    </row>
    <row r="716" spans="1:15" x14ac:dyDescent="0.25">
      <c r="A716" s="6">
        <v>715</v>
      </c>
      <c r="B716" s="6">
        <v>24</v>
      </c>
      <c r="C716" s="6" t="s">
        <v>10</v>
      </c>
      <c r="D716" s="6">
        <v>22.6</v>
      </c>
      <c r="E716" s="6">
        <v>0</v>
      </c>
      <c r="F716" s="6" t="s">
        <v>14</v>
      </c>
      <c r="G716" s="6" t="s">
        <v>12</v>
      </c>
      <c r="H716" s="7">
        <v>2457.502</v>
      </c>
      <c r="I716" s="6">
        <v>59</v>
      </c>
      <c r="J716" s="6">
        <v>112</v>
      </c>
      <c r="K716">
        <v>0.65704217816565291</v>
      </c>
      <c r="L716">
        <v>0.4030384148485206</v>
      </c>
      <c r="M7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6" s="8">
        <f>_xlfn.PERCENTRANK.INC($H:$H, insurance[[#This Row],[charges]])</f>
        <v>0.106</v>
      </c>
      <c r="O716" s="6">
        <f>10 * _xlfn.FLOOR.MATH(202.3 - insurance[[#This Row],[age]] / 10)</f>
        <v>1990</v>
      </c>
    </row>
    <row r="717" spans="1:15" x14ac:dyDescent="0.25">
      <c r="A717" s="6">
        <v>716</v>
      </c>
      <c r="B717" s="6">
        <v>60</v>
      </c>
      <c r="C717" s="6" t="s">
        <v>13</v>
      </c>
      <c r="D717" s="6">
        <v>28.9</v>
      </c>
      <c r="E717" s="6">
        <v>0</v>
      </c>
      <c r="F717" s="6" t="s">
        <v>14</v>
      </c>
      <c r="G717" s="6" t="s">
        <v>12</v>
      </c>
      <c r="H717" s="7">
        <v>12146.971</v>
      </c>
      <c r="I717" s="6">
        <v>72</v>
      </c>
      <c r="J717" s="6">
        <v>213</v>
      </c>
      <c r="K717">
        <v>0.35495148056882969</v>
      </c>
      <c r="L717">
        <v>8.3851927464758946E-2</v>
      </c>
      <c r="M7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17" s="8">
        <f>_xlfn.PERCENTRANK.INC($H:$H, insurance[[#This Row],[charges]])</f>
        <v>0.63900000000000001</v>
      </c>
      <c r="O717" s="6">
        <f>10 * _xlfn.FLOOR.MATH(202.3 - insurance[[#This Row],[age]] / 10)</f>
        <v>1960</v>
      </c>
    </row>
    <row r="718" spans="1:15" x14ac:dyDescent="0.25">
      <c r="A718" s="6">
        <v>717</v>
      </c>
      <c r="B718" s="6">
        <v>49</v>
      </c>
      <c r="C718" s="6" t="s">
        <v>10</v>
      </c>
      <c r="D718" s="6">
        <v>22.61</v>
      </c>
      <c r="E718" s="6">
        <v>1</v>
      </c>
      <c r="F718" s="6" t="s">
        <v>14</v>
      </c>
      <c r="G718" s="6" t="s">
        <v>16</v>
      </c>
      <c r="H718" s="7">
        <v>9566.9909000000007</v>
      </c>
      <c r="I718" s="6">
        <v>62</v>
      </c>
      <c r="J718" s="6">
        <v>124</v>
      </c>
      <c r="K718">
        <v>0.72981029410372034</v>
      </c>
      <c r="L718">
        <v>0.10306845563606752</v>
      </c>
      <c r="M7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8" s="8">
        <f>_xlfn.PERCENTRANK.INC($H:$H, insurance[[#This Row],[charges]])</f>
        <v>0.51</v>
      </c>
      <c r="O718" s="6">
        <f>10 * _xlfn.FLOOR.MATH(202.3 - insurance[[#This Row],[age]] / 10)</f>
        <v>1970</v>
      </c>
    </row>
    <row r="719" spans="1:15" x14ac:dyDescent="0.25">
      <c r="A719" s="6">
        <v>718</v>
      </c>
      <c r="B719" s="6">
        <v>60</v>
      </c>
      <c r="C719" s="6" t="s">
        <v>13</v>
      </c>
      <c r="D719" s="6">
        <v>24.32</v>
      </c>
      <c r="E719" s="6">
        <v>1</v>
      </c>
      <c r="F719" s="6" t="s">
        <v>14</v>
      </c>
      <c r="G719" s="6" t="s">
        <v>16</v>
      </c>
      <c r="H719" s="7">
        <v>13112.604799999999</v>
      </c>
      <c r="I719" s="6">
        <v>67</v>
      </c>
      <c r="J719" s="6">
        <v>155</v>
      </c>
      <c r="K719">
        <v>0.34969189360257791</v>
      </c>
      <c r="L719">
        <v>0.68248255256679025</v>
      </c>
      <c r="M7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19" s="8">
        <f>_xlfn.PERCENTRANK.INC($H:$H, insurance[[#This Row],[charges]])</f>
        <v>0.67900000000000005</v>
      </c>
      <c r="O719" s="6">
        <f>10 * _xlfn.FLOOR.MATH(202.3 - insurance[[#This Row],[age]] / 10)</f>
        <v>1960</v>
      </c>
    </row>
    <row r="720" spans="1:15" x14ac:dyDescent="0.25">
      <c r="A720" s="6">
        <v>719</v>
      </c>
      <c r="B720" s="6">
        <v>51</v>
      </c>
      <c r="C720" s="6" t="s">
        <v>10</v>
      </c>
      <c r="D720" s="6">
        <v>36.67</v>
      </c>
      <c r="E720" s="6">
        <v>2</v>
      </c>
      <c r="F720" s="6" t="s">
        <v>14</v>
      </c>
      <c r="G720" s="6" t="s">
        <v>16</v>
      </c>
      <c r="H720" s="7">
        <v>10848.1343</v>
      </c>
      <c r="I720" s="6">
        <v>61</v>
      </c>
      <c r="J720" s="6">
        <v>194</v>
      </c>
      <c r="K720">
        <v>0.46472569762949167</v>
      </c>
      <c r="L720">
        <v>0.7790653844266503</v>
      </c>
      <c r="M7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0" s="8">
        <f>_xlfn.PERCENTRANK.INC($H:$H, insurance[[#This Row],[charges]])</f>
        <v>0.56899999999999995</v>
      </c>
      <c r="O720" s="6">
        <f>10 * _xlfn.FLOOR.MATH(202.3 - insurance[[#This Row],[age]] / 10)</f>
        <v>1970</v>
      </c>
    </row>
    <row r="721" spans="1:15" x14ac:dyDescent="0.25">
      <c r="A721" s="6">
        <v>720</v>
      </c>
      <c r="B721" s="6">
        <v>58</v>
      </c>
      <c r="C721" s="6" t="s">
        <v>10</v>
      </c>
      <c r="D721" s="6">
        <v>33.44</v>
      </c>
      <c r="E721" s="6">
        <v>0</v>
      </c>
      <c r="F721" s="6" t="s">
        <v>14</v>
      </c>
      <c r="G721" s="6" t="s">
        <v>16</v>
      </c>
      <c r="H721" s="7">
        <v>12231.613600000001</v>
      </c>
      <c r="I721" s="6">
        <v>64</v>
      </c>
      <c r="J721" s="6">
        <v>195</v>
      </c>
      <c r="K721">
        <v>2.4817222740881714E-3</v>
      </c>
      <c r="L721">
        <v>0.5229173966324504</v>
      </c>
      <c r="M7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1" s="8">
        <f>_xlfn.PERCENTRANK.INC($H:$H, insurance[[#This Row],[charges]])</f>
        <v>0.64100000000000001</v>
      </c>
      <c r="O721" s="6">
        <f>10 * _xlfn.FLOOR.MATH(202.3 - insurance[[#This Row],[age]] / 10)</f>
        <v>1960</v>
      </c>
    </row>
    <row r="722" spans="1:15" x14ac:dyDescent="0.25">
      <c r="A722" s="6">
        <v>721</v>
      </c>
      <c r="B722" s="6">
        <v>51</v>
      </c>
      <c r="C722" s="6" t="s">
        <v>10</v>
      </c>
      <c r="D722" s="6">
        <v>40.659999999999997</v>
      </c>
      <c r="E722" s="6">
        <v>0</v>
      </c>
      <c r="F722" s="6" t="s">
        <v>14</v>
      </c>
      <c r="G722" s="6" t="s">
        <v>17</v>
      </c>
      <c r="H722" s="7">
        <v>9875.6803999999993</v>
      </c>
      <c r="I722" s="6">
        <v>66</v>
      </c>
      <c r="J722" s="6">
        <v>252</v>
      </c>
      <c r="K722">
        <v>0.27804921626953838</v>
      </c>
      <c r="L722">
        <v>0.17840571337305275</v>
      </c>
      <c r="M7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2" s="8">
        <f>_xlfn.PERCENTRANK.INC($H:$H, insurance[[#This Row],[charges]])</f>
        <v>0.52700000000000002</v>
      </c>
      <c r="O722" s="6">
        <f>10 * _xlfn.FLOOR.MATH(202.3 - insurance[[#This Row],[age]] / 10)</f>
        <v>1970</v>
      </c>
    </row>
    <row r="723" spans="1:15" x14ac:dyDescent="0.25">
      <c r="A723" s="6">
        <v>722</v>
      </c>
      <c r="B723" s="6">
        <v>53</v>
      </c>
      <c r="C723" s="6" t="s">
        <v>13</v>
      </c>
      <c r="D723" s="6">
        <v>36.6</v>
      </c>
      <c r="E723" s="6">
        <v>3</v>
      </c>
      <c r="F723" s="6" t="s">
        <v>14</v>
      </c>
      <c r="G723" s="6" t="s">
        <v>12</v>
      </c>
      <c r="H723" s="7">
        <v>11264.540999999999</v>
      </c>
      <c r="I723" s="6">
        <v>67</v>
      </c>
      <c r="J723" s="6">
        <v>234</v>
      </c>
      <c r="K723">
        <v>0.65746834485673733</v>
      </c>
      <c r="L723">
        <v>0.85980718157245184</v>
      </c>
      <c r="M7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3" s="8">
        <f>_xlfn.PERCENTRANK.INC($H:$H, insurance[[#This Row],[charges]])</f>
        <v>0.58799999999999997</v>
      </c>
      <c r="O723" s="6">
        <f>10 * _xlfn.FLOOR.MATH(202.3 - insurance[[#This Row],[age]] / 10)</f>
        <v>1970</v>
      </c>
    </row>
    <row r="724" spans="1:15" x14ac:dyDescent="0.25">
      <c r="A724" s="6">
        <v>723</v>
      </c>
      <c r="B724" s="6">
        <v>62</v>
      </c>
      <c r="C724" s="6" t="s">
        <v>13</v>
      </c>
      <c r="D724" s="6">
        <v>37.4</v>
      </c>
      <c r="E724" s="6">
        <v>0</v>
      </c>
      <c r="F724" s="6" t="s">
        <v>14</v>
      </c>
      <c r="G724" s="6" t="s">
        <v>12</v>
      </c>
      <c r="H724" s="7">
        <v>12979.358</v>
      </c>
      <c r="I724" s="6">
        <v>73</v>
      </c>
      <c r="J724" s="6">
        <v>284</v>
      </c>
      <c r="K724">
        <v>0.30852085552575109</v>
      </c>
      <c r="L724">
        <v>0.12901608046564092</v>
      </c>
      <c r="M7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4" s="8">
        <f>_xlfn.PERCENTRANK.INC($H:$H, insurance[[#This Row],[charges]])</f>
        <v>0.67300000000000004</v>
      </c>
      <c r="O724" s="6">
        <f>10 * _xlfn.FLOOR.MATH(202.3 - insurance[[#This Row],[age]] / 10)</f>
        <v>1960</v>
      </c>
    </row>
    <row r="725" spans="1:15" x14ac:dyDescent="0.25">
      <c r="A725" s="6">
        <v>724</v>
      </c>
      <c r="B725" s="6">
        <v>19</v>
      </c>
      <c r="C725" s="6" t="s">
        <v>13</v>
      </c>
      <c r="D725" s="6">
        <v>35.4</v>
      </c>
      <c r="E725" s="6">
        <v>0</v>
      </c>
      <c r="F725" s="6" t="s">
        <v>14</v>
      </c>
      <c r="G725" s="6" t="s">
        <v>12</v>
      </c>
      <c r="H725" s="7">
        <v>1263.249</v>
      </c>
      <c r="I725" s="6">
        <v>72</v>
      </c>
      <c r="J725" s="6">
        <v>261</v>
      </c>
      <c r="K725">
        <v>0.89052798687039314</v>
      </c>
      <c r="L725">
        <v>0.61631856328636336</v>
      </c>
      <c r="M7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5" s="8">
        <f>_xlfn.PERCENTRANK.INC($H:$H, insurance[[#This Row],[charges]])</f>
        <v>1.2999999999999999E-2</v>
      </c>
      <c r="O725" s="6">
        <f>10 * _xlfn.FLOOR.MATH(202.3 - insurance[[#This Row],[age]] / 10)</f>
        <v>2000</v>
      </c>
    </row>
    <row r="726" spans="1:15" x14ac:dyDescent="0.25">
      <c r="A726" s="6">
        <v>725</v>
      </c>
      <c r="B726" s="6">
        <v>50</v>
      </c>
      <c r="C726" s="6" t="s">
        <v>10</v>
      </c>
      <c r="D726" s="6">
        <v>27.074999999999999</v>
      </c>
      <c r="E726" s="6">
        <v>1</v>
      </c>
      <c r="F726" s="6" t="s">
        <v>14</v>
      </c>
      <c r="G726" s="6" t="s">
        <v>17</v>
      </c>
      <c r="H726" s="7">
        <v>10106.134249999999</v>
      </c>
      <c r="I726" s="6">
        <v>64</v>
      </c>
      <c r="J726" s="6">
        <v>158</v>
      </c>
      <c r="K726">
        <v>0.39294758457362072</v>
      </c>
      <c r="L726">
        <v>6.931746847430126E-3</v>
      </c>
      <c r="M7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26" s="8">
        <f>_xlfn.PERCENTRANK.INC($H:$H, insurance[[#This Row],[charges]])</f>
        <v>0.53600000000000003</v>
      </c>
      <c r="O726" s="6">
        <f>10 * _xlfn.FLOOR.MATH(202.3 - insurance[[#This Row],[age]] / 10)</f>
        <v>1970</v>
      </c>
    </row>
    <row r="727" spans="1:15" x14ac:dyDescent="0.25">
      <c r="A727" s="6">
        <v>726</v>
      </c>
      <c r="B727" s="6">
        <v>30</v>
      </c>
      <c r="C727" s="6" t="s">
        <v>10</v>
      </c>
      <c r="D727" s="6">
        <v>39.049999999999997</v>
      </c>
      <c r="E727" s="6">
        <v>3</v>
      </c>
      <c r="F727" s="6" t="s">
        <v>11</v>
      </c>
      <c r="G727" s="6" t="s">
        <v>15</v>
      </c>
      <c r="H727" s="7">
        <v>40932.429499999998</v>
      </c>
      <c r="I727" s="6">
        <v>62</v>
      </c>
      <c r="J727" s="6">
        <v>214</v>
      </c>
      <c r="K727">
        <v>0.17283000898213591</v>
      </c>
      <c r="L727">
        <v>2.4443047132549363E-2</v>
      </c>
      <c r="M7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27" s="8">
        <f>_xlfn.PERCENTRANK.INC($H:$H, insurance[[#This Row],[charges]])</f>
        <v>0.94599999999999995</v>
      </c>
      <c r="O727" s="6">
        <f>10 * _xlfn.FLOOR.MATH(202.3 - insurance[[#This Row],[age]] / 10)</f>
        <v>1990</v>
      </c>
    </row>
    <row r="728" spans="1:15" x14ac:dyDescent="0.25">
      <c r="A728" s="6">
        <v>727</v>
      </c>
      <c r="B728" s="6">
        <v>41</v>
      </c>
      <c r="C728" s="6" t="s">
        <v>13</v>
      </c>
      <c r="D728" s="6">
        <v>28.405000000000001</v>
      </c>
      <c r="E728" s="6">
        <v>1</v>
      </c>
      <c r="F728" s="6" t="s">
        <v>14</v>
      </c>
      <c r="G728" s="6" t="s">
        <v>16</v>
      </c>
      <c r="H728" s="7">
        <v>6664.68595</v>
      </c>
      <c r="I728" s="6">
        <v>71</v>
      </c>
      <c r="J728" s="6">
        <v>204</v>
      </c>
      <c r="K728">
        <v>0.90907278699291538</v>
      </c>
      <c r="L728">
        <v>0.17994198677127343</v>
      </c>
      <c r="M7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28" s="8">
        <f>_xlfn.PERCENTRANK.INC($H:$H, insurance[[#This Row],[charges]])</f>
        <v>0.35899999999999999</v>
      </c>
      <c r="O728" s="6">
        <f>10 * _xlfn.FLOOR.MATH(202.3 - insurance[[#This Row],[age]] / 10)</f>
        <v>1980</v>
      </c>
    </row>
    <row r="729" spans="1:15" x14ac:dyDescent="0.25">
      <c r="A729" s="6">
        <v>728</v>
      </c>
      <c r="B729" s="6">
        <v>29</v>
      </c>
      <c r="C729" s="6" t="s">
        <v>10</v>
      </c>
      <c r="D729" s="6">
        <v>21.754999999999999</v>
      </c>
      <c r="E729" s="6">
        <v>1</v>
      </c>
      <c r="F729" s="6" t="s">
        <v>11</v>
      </c>
      <c r="G729" s="6" t="s">
        <v>17</v>
      </c>
      <c r="H729" s="7">
        <v>16657.71745</v>
      </c>
      <c r="I729" s="6">
        <v>64</v>
      </c>
      <c r="J729" s="6">
        <v>127</v>
      </c>
      <c r="K729">
        <v>0.3198282817936634</v>
      </c>
      <c r="L729">
        <v>0.63498618483309921</v>
      </c>
      <c r="M7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29" s="8">
        <f>_xlfn.PERCENTRANK.INC($H:$H, insurance[[#This Row],[charges]])</f>
        <v>0.75</v>
      </c>
      <c r="O729" s="6">
        <f>10 * _xlfn.FLOOR.MATH(202.3 - insurance[[#This Row],[age]] / 10)</f>
        <v>1990</v>
      </c>
    </row>
    <row r="730" spans="1:15" x14ac:dyDescent="0.25">
      <c r="A730" s="6">
        <v>729</v>
      </c>
      <c r="B730" s="6">
        <v>18</v>
      </c>
      <c r="C730" s="6" t="s">
        <v>10</v>
      </c>
      <c r="D730" s="6">
        <v>40.28</v>
      </c>
      <c r="E730" s="6">
        <v>0</v>
      </c>
      <c r="F730" s="6" t="s">
        <v>14</v>
      </c>
      <c r="G730" s="6" t="s">
        <v>17</v>
      </c>
      <c r="H730" s="7">
        <v>2217.6012000000001</v>
      </c>
      <c r="I730" s="6">
        <v>62</v>
      </c>
      <c r="J730" s="6">
        <v>220</v>
      </c>
      <c r="K730">
        <v>0.40618029674802919</v>
      </c>
      <c r="L730">
        <v>0.2657650701076561</v>
      </c>
      <c r="M7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0" s="8">
        <f>_xlfn.PERCENTRANK.INC($H:$H, insurance[[#This Row],[charges]])</f>
        <v>9.0999999999999998E-2</v>
      </c>
      <c r="O730" s="6">
        <f>10 * _xlfn.FLOOR.MATH(202.3 - insurance[[#This Row],[age]] / 10)</f>
        <v>2000</v>
      </c>
    </row>
    <row r="731" spans="1:15" x14ac:dyDescent="0.25">
      <c r="A731" s="6">
        <v>730</v>
      </c>
      <c r="B731" s="6">
        <v>41</v>
      </c>
      <c r="C731" s="6" t="s">
        <v>10</v>
      </c>
      <c r="D731" s="6">
        <v>36.08</v>
      </c>
      <c r="E731" s="6">
        <v>1</v>
      </c>
      <c r="F731" s="6" t="s">
        <v>14</v>
      </c>
      <c r="G731" s="6" t="s">
        <v>15</v>
      </c>
      <c r="H731" s="7">
        <v>6781.3541999999998</v>
      </c>
      <c r="I731" s="6">
        <v>64</v>
      </c>
      <c r="J731" s="6">
        <v>210</v>
      </c>
      <c r="K731">
        <v>0.9096754462968909</v>
      </c>
      <c r="L731">
        <v>0.84737669436604557</v>
      </c>
      <c r="M7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1" s="8">
        <f>_xlfn.PERCENTRANK.INC($H:$H, insurance[[#This Row],[charges]])</f>
        <v>0.36499999999999999</v>
      </c>
      <c r="O731" s="6">
        <f>10 * _xlfn.FLOOR.MATH(202.3 - insurance[[#This Row],[age]] / 10)</f>
        <v>1980</v>
      </c>
    </row>
    <row r="732" spans="1:15" x14ac:dyDescent="0.25">
      <c r="A732" s="6">
        <v>731</v>
      </c>
      <c r="B732" s="6">
        <v>35</v>
      </c>
      <c r="C732" s="6" t="s">
        <v>13</v>
      </c>
      <c r="D732" s="6">
        <v>24.42</v>
      </c>
      <c r="E732" s="6">
        <v>3</v>
      </c>
      <c r="F732" s="6" t="s">
        <v>11</v>
      </c>
      <c r="G732" s="6" t="s">
        <v>15</v>
      </c>
      <c r="H732" s="7">
        <v>19361.998800000001</v>
      </c>
      <c r="I732" s="6">
        <v>74</v>
      </c>
      <c r="J732" s="6">
        <v>190</v>
      </c>
      <c r="K732">
        <v>0.55332622470023396</v>
      </c>
      <c r="L732">
        <v>0.9602219192125937</v>
      </c>
      <c r="M7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2" s="8">
        <f>_xlfn.PERCENTRANK.INC($H:$H, insurance[[#This Row],[charges]])</f>
        <v>0.78600000000000003</v>
      </c>
      <c r="O732" s="6">
        <f>10 * _xlfn.FLOOR.MATH(202.3 - insurance[[#This Row],[age]] / 10)</f>
        <v>1980</v>
      </c>
    </row>
    <row r="733" spans="1:15" x14ac:dyDescent="0.25">
      <c r="A733" s="6">
        <v>732</v>
      </c>
      <c r="B733" s="6">
        <v>53</v>
      </c>
      <c r="C733" s="6" t="s">
        <v>13</v>
      </c>
      <c r="D733" s="6">
        <v>21.4</v>
      </c>
      <c r="E733" s="6">
        <v>1</v>
      </c>
      <c r="F733" s="6" t="s">
        <v>14</v>
      </c>
      <c r="G733" s="6" t="s">
        <v>12</v>
      </c>
      <c r="H733" s="7">
        <v>10065.413</v>
      </c>
      <c r="I733" s="6">
        <v>71</v>
      </c>
      <c r="J733" s="6">
        <v>153</v>
      </c>
      <c r="K733">
        <v>0.2820677721323761</v>
      </c>
      <c r="L733">
        <v>0.37232154951073304</v>
      </c>
      <c r="M7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3" s="8">
        <f>_xlfn.PERCENTRANK.INC($H:$H, insurance[[#This Row],[charges]])</f>
        <v>0.53300000000000003</v>
      </c>
      <c r="O733" s="6">
        <f>10 * _xlfn.FLOOR.MATH(202.3 - insurance[[#This Row],[age]] / 10)</f>
        <v>1970</v>
      </c>
    </row>
    <row r="734" spans="1:15" x14ac:dyDescent="0.25">
      <c r="A734" s="6">
        <v>733</v>
      </c>
      <c r="B734" s="6">
        <v>24</v>
      </c>
      <c r="C734" s="6" t="s">
        <v>10</v>
      </c>
      <c r="D734" s="6">
        <v>30.1</v>
      </c>
      <c r="E734" s="6">
        <v>3</v>
      </c>
      <c r="F734" s="6" t="s">
        <v>14</v>
      </c>
      <c r="G734" s="6" t="s">
        <v>12</v>
      </c>
      <c r="H734" s="7">
        <v>4234.9269999999997</v>
      </c>
      <c r="I734" s="6">
        <v>63</v>
      </c>
      <c r="J734" s="6">
        <v>170</v>
      </c>
      <c r="K734">
        <v>0.9591138819042192</v>
      </c>
      <c r="L734">
        <v>0.55767557376887444</v>
      </c>
      <c r="M7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4" s="8">
        <f>_xlfn.PERCENTRANK.INC($H:$H, insurance[[#This Row],[charges]])</f>
        <v>0.21099999999999999</v>
      </c>
      <c r="O734" s="6">
        <f>10 * _xlfn.FLOOR.MATH(202.3 - insurance[[#This Row],[age]] / 10)</f>
        <v>1990</v>
      </c>
    </row>
    <row r="735" spans="1:15" x14ac:dyDescent="0.25">
      <c r="A735" s="6">
        <v>734</v>
      </c>
      <c r="B735" s="6">
        <v>48</v>
      </c>
      <c r="C735" s="6" t="s">
        <v>10</v>
      </c>
      <c r="D735" s="6">
        <v>27.265000000000001</v>
      </c>
      <c r="E735" s="6">
        <v>1</v>
      </c>
      <c r="F735" s="6" t="s">
        <v>14</v>
      </c>
      <c r="G735" s="6" t="s">
        <v>17</v>
      </c>
      <c r="H735" s="7">
        <v>9447.2503500000003</v>
      </c>
      <c r="I735" s="6">
        <v>62</v>
      </c>
      <c r="J735" s="6">
        <v>149</v>
      </c>
      <c r="K735">
        <v>0.8273291130677467</v>
      </c>
      <c r="L735">
        <v>0.150211644894542</v>
      </c>
      <c r="M7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35" s="8">
        <f>_xlfn.PERCENTRANK.INC($H:$H, insurance[[#This Row],[charges]])</f>
        <v>0.504</v>
      </c>
      <c r="O735" s="6">
        <f>10 * _xlfn.FLOOR.MATH(202.3 - insurance[[#This Row],[age]] / 10)</f>
        <v>1970</v>
      </c>
    </row>
    <row r="736" spans="1:15" x14ac:dyDescent="0.25">
      <c r="A736" s="6">
        <v>735</v>
      </c>
      <c r="B736" s="6">
        <v>59</v>
      </c>
      <c r="C736" s="6" t="s">
        <v>10</v>
      </c>
      <c r="D736" s="6">
        <v>32.1</v>
      </c>
      <c r="E736" s="6">
        <v>3</v>
      </c>
      <c r="F736" s="6" t="s">
        <v>14</v>
      </c>
      <c r="G736" s="6" t="s">
        <v>12</v>
      </c>
      <c r="H736" s="7">
        <v>14007.222</v>
      </c>
      <c r="I736" s="6">
        <v>61</v>
      </c>
      <c r="J736" s="6">
        <v>170</v>
      </c>
      <c r="K736">
        <v>0.86496260662794233</v>
      </c>
      <c r="L736">
        <v>0.98794494755004758</v>
      </c>
      <c r="M7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6" s="8">
        <f>_xlfn.PERCENTRANK.INC($H:$H, insurance[[#This Row],[charges]])</f>
        <v>0.71</v>
      </c>
      <c r="O736" s="6">
        <f>10 * _xlfn.FLOOR.MATH(202.3 - insurance[[#This Row],[age]] / 10)</f>
        <v>1960</v>
      </c>
    </row>
    <row r="737" spans="1:15" x14ac:dyDescent="0.25">
      <c r="A737" s="6">
        <v>736</v>
      </c>
      <c r="B737" s="6">
        <v>49</v>
      </c>
      <c r="C737" s="6" t="s">
        <v>10</v>
      </c>
      <c r="D737" s="6">
        <v>34.770000000000003</v>
      </c>
      <c r="E737" s="6">
        <v>1</v>
      </c>
      <c r="F737" s="6" t="s">
        <v>14</v>
      </c>
      <c r="G737" s="6" t="s">
        <v>16</v>
      </c>
      <c r="H737" s="7">
        <v>9583.8932999999997</v>
      </c>
      <c r="I737" s="6">
        <v>65</v>
      </c>
      <c r="J737" s="6">
        <v>209</v>
      </c>
      <c r="K737">
        <v>6.9594214237106128E-2</v>
      </c>
      <c r="L737">
        <v>4.2748386060236197E-3</v>
      </c>
      <c r="M7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7" s="8">
        <f>_xlfn.PERCENTRANK.INC($H:$H, insurance[[#This Row],[charges]])</f>
        <v>0.51</v>
      </c>
      <c r="O737" s="6">
        <f>10 * _xlfn.FLOOR.MATH(202.3 - insurance[[#This Row],[age]] / 10)</f>
        <v>1970</v>
      </c>
    </row>
    <row r="738" spans="1:15" x14ac:dyDescent="0.25">
      <c r="A738" s="6">
        <v>737</v>
      </c>
      <c r="B738" s="6">
        <v>37</v>
      </c>
      <c r="C738" s="6" t="s">
        <v>10</v>
      </c>
      <c r="D738" s="6">
        <v>38.39</v>
      </c>
      <c r="E738" s="6">
        <v>0</v>
      </c>
      <c r="F738" s="6" t="s">
        <v>11</v>
      </c>
      <c r="G738" s="6" t="s">
        <v>15</v>
      </c>
      <c r="H738" s="7">
        <v>40419.019099999998</v>
      </c>
      <c r="I738" s="6">
        <v>61</v>
      </c>
      <c r="J738" s="6">
        <v>203</v>
      </c>
      <c r="K738">
        <v>0.12460010551130404</v>
      </c>
      <c r="L738">
        <v>0.66576648720808629</v>
      </c>
      <c r="M7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38" s="8">
        <f>_xlfn.PERCENTRANK.INC($H:$H, insurance[[#This Row],[charges]])</f>
        <v>0.94399999999999995</v>
      </c>
      <c r="O738" s="6">
        <f>10 * _xlfn.FLOOR.MATH(202.3 - insurance[[#This Row],[age]] / 10)</f>
        <v>1980</v>
      </c>
    </row>
    <row r="739" spans="1:15" x14ac:dyDescent="0.25">
      <c r="A739" s="6">
        <v>738</v>
      </c>
      <c r="B739" s="6">
        <v>26</v>
      </c>
      <c r="C739" s="6" t="s">
        <v>13</v>
      </c>
      <c r="D739" s="6">
        <v>23.7</v>
      </c>
      <c r="E739" s="6">
        <v>2</v>
      </c>
      <c r="F739" s="6" t="s">
        <v>14</v>
      </c>
      <c r="G739" s="6" t="s">
        <v>12</v>
      </c>
      <c r="H739" s="7">
        <v>3484.3310000000001</v>
      </c>
      <c r="I739" s="6">
        <v>70</v>
      </c>
      <c r="J739" s="6">
        <v>165</v>
      </c>
      <c r="K739">
        <v>0.64717718150800896</v>
      </c>
      <c r="L739">
        <v>0.68717836993149406</v>
      </c>
      <c r="M7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39" s="8">
        <f>_xlfn.PERCENTRANK.INC($H:$H, insurance[[#This Row],[charges]])</f>
        <v>0.17100000000000001</v>
      </c>
      <c r="O739" s="6">
        <f>10 * _xlfn.FLOOR.MATH(202.3 - insurance[[#This Row],[age]] / 10)</f>
        <v>1990</v>
      </c>
    </row>
    <row r="740" spans="1:15" x14ac:dyDescent="0.25">
      <c r="A740" s="6">
        <v>739</v>
      </c>
      <c r="B740" s="6">
        <v>23</v>
      </c>
      <c r="C740" s="6" t="s">
        <v>13</v>
      </c>
      <c r="D740" s="6">
        <v>31.73</v>
      </c>
      <c r="E740" s="6">
        <v>3</v>
      </c>
      <c r="F740" s="6" t="s">
        <v>11</v>
      </c>
      <c r="G740" s="6" t="s">
        <v>17</v>
      </c>
      <c r="H740" s="7">
        <v>36189.101699999999</v>
      </c>
      <c r="I740" s="6">
        <v>71</v>
      </c>
      <c r="J740" s="6">
        <v>228</v>
      </c>
      <c r="K740">
        <v>0.50761345844139039</v>
      </c>
      <c r="L740">
        <v>2.9214473920508507E-2</v>
      </c>
      <c r="M7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0" s="8">
        <f>_xlfn.PERCENTRANK.INC($H:$H, insurance[[#This Row],[charges]])</f>
        <v>0.90800000000000003</v>
      </c>
      <c r="O740" s="6">
        <f>10 * _xlfn.FLOOR.MATH(202.3 - insurance[[#This Row],[age]] / 10)</f>
        <v>2000</v>
      </c>
    </row>
    <row r="741" spans="1:15" x14ac:dyDescent="0.25">
      <c r="A741" s="6">
        <v>740</v>
      </c>
      <c r="B741" s="6">
        <v>29</v>
      </c>
      <c r="C741" s="6" t="s">
        <v>13</v>
      </c>
      <c r="D741" s="6">
        <v>35.5</v>
      </c>
      <c r="E741" s="6">
        <v>2</v>
      </c>
      <c r="F741" s="6" t="s">
        <v>11</v>
      </c>
      <c r="G741" s="6" t="s">
        <v>12</v>
      </c>
      <c r="H741" s="7">
        <v>44585.455869999998</v>
      </c>
      <c r="I741" s="6">
        <v>70</v>
      </c>
      <c r="J741" s="6">
        <v>247</v>
      </c>
      <c r="K741">
        <v>9.6154510553998179E-2</v>
      </c>
      <c r="L741">
        <v>0.77913443081971934</v>
      </c>
      <c r="M7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1" s="8">
        <f>_xlfn.PERCENTRANK.INC($H:$H, insurance[[#This Row],[charges]])</f>
        <v>0.97</v>
      </c>
      <c r="O741" s="6">
        <f>10 * _xlfn.FLOOR.MATH(202.3 - insurance[[#This Row],[age]] / 10)</f>
        <v>1990</v>
      </c>
    </row>
    <row r="742" spans="1:15" x14ac:dyDescent="0.25">
      <c r="A742" s="6">
        <v>741</v>
      </c>
      <c r="B742" s="6">
        <v>45</v>
      </c>
      <c r="C742" s="6" t="s">
        <v>13</v>
      </c>
      <c r="D742" s="6">
        <v>24.035</v>
      </c>
      <c r="E742" s="6">
        <v>2</v>
      </c>
      <c r="F742" s="6" t="s">
        <v>14</v>
      </c>
      <c r="G742" s="6" t="s">
        <v>17</v>
      </c>
      <c r="H742" s="7">
        <v>8604.4836500000001</v>
      </c>
      <c r="I742" s="6">
        <v>73</v>
      </c>
      <c r="J742" s="6">
        <v>182</v>
      </c>
      <c r="K742">
        <v>0.49632953363299814</v>
      </c>
      <c r="L742">
        <v>0.65162004421074882</v>
      </c>
      <c r="M7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42" s="8">
        <f>_xlfn.PERCENTRANK.INC($H:$H, insurance[[#This Row],[charges]])</f>
        <v>0.46400000000000002</v>
      </c>
      <c r="O742" s="6">
        <f>10 * _xlfn.FLOOR.MATH(202.3 - insurance[[#This Row],[age]] / 10)</f>
        <v>1970</v>
      </c>
    </row>
    <row r="743" spans="1:15" x14ac:dyDescent="0.25">
      <c r="A743" s="6">
        <v>742</v>
      </c>
      <c r="B743" s="6">
        <v>27</v>
      </c>
      <c r="C743" s="6" t="s">
        <v>13</v>
      </c>
      <c r="D743" s="6">
        <v>29.15</v>
      </c>
      <c r="E743" s="6">
        <v>0</v>
      </c>
      <c r="F743" s="6" t="s">
        <v>11</v>
      </c>
      <c r="G743" s="6" t="s">
        <v>15</v>
      </c>
      <c r="H743" s="7">
        <v>18246.495500000001</v>
      </c>
      <c r="I743" s="6">
        <v>70</v>
      </c>
      <c r="J743" s="6">
        <v>203</v>
      </c>
      <c r="K743">
        <v>0.98145414934561315</v>
      </c>
      <c r="L743">
        <v>0.6627907453397246</v>
      </c>
      <c r="M7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3" s="8">
        <f>_xlfn.PERCENTRANK.INC($H:$H, insurance[[#This Row],[charges]])</f>
        <v>0.76900000000000002</v>
      </c>
      <c r="O743" s="6">
        <f>10 * _xlfn.FLOOR.MATH(202.3 - insurance[[#This Row],[age]] / 10)</f>
        <v>1990</v>
      </c>
    </row>
    <row r="744" spans="1:15" x14ac:dyDescent="0.25">
      <c r="A744" s="6">
        <v>743</v>
      </c>
      <c r="B744" s="6">
        <v>53</v>
      </c>
      <c r="C744" s="6" t="s">
        <v>13</v>
      </c>
      <c r="D744" s="6">
        <v>34.104999999999997</v>
      </c>
      <c r="E744" s="6">
        <v>0</v>
      </c>
      <c r="F744" s="6" t="s">
        <v>11</v>
      </c>
      <c r="G744" s="6" t="s">
        <v>17</v>
      </c>
      <c r="H744" s="7">
        <v>43254.417950000003</v>
      </c>
      <c r="I744" s="6">
        <v>67</v>
      </c>
      <c r="J744" s="6">
        <v>218</v>
      </c>
      <c r="K744">
        <v>0.97260639023622797</v>
      </c>
      <c r="L744">
        <v>0.71710650097444029</v>
      </c>
      <c r="M7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4" s="8">
        <f>_xlfn.PERCENTRANK.INC($H:$H, insurance[[#This Row],[charges]])</f>
        <v>0.96099999999999997</v>
      </c>
      <c r="O744" s="6">
        <f>10 * _xlfn.FLOOR.MATH(202.3 - insurance[[#This Row],[age]] / 10)</f>
        <v>1970</v>
      </c>
    </row>
    <row r="745" spans="1:15" x14ac:dyDescent="0.25">
      <c r="A745" s="6">
        <v>744</v>
      </c>
      <c r="B745" s="6">
        <v>31</v>
      </c>
      <c r="C745" s="6" t="s">
        <v>10</v>
      </c>
      <c r="D745" s="6">
        <v>26.62</v>
      </c>
      <c r="E745" s="6">
        <v>0</v>
      </c>
      <c r="F745" s="6" t="s">
        <v>14</v>
      </c>
      <c r="G745" s="6" t="s">
        <v>15</v>
      </c>
      <c r="H745" s="7">
        <v>3757.8447999999999</v>
      </c>
      <c r="I745" s="6">
        <v>66</v>
      </c>
      <c r="J745" s="6">
        <v>165</v>
      </c>
      <c r="K745">
        <v>1.3276602147741524E-2</v>
      </c>
      <c r="L745">
        <v>0.97024397178098742</v>
      </c>
      <c r="M7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5" s="8">
        <f>_xlfn.PERCENTRANK.INC($H:$H, insurance[[#This Row],[charges]])</f>
        <v>0.186</v>
      </c>
      <c r="O745" s="6">
        <f>10 * _xlfn.FLOOR.MATH(202.3 - insurance[[#This Row],[age]] / 10)</f>
        <v>1990</v>
      </c>
    </row>
    <row r="746" spans="1:15" x14ac:dyDescent="0.25">
      <c r="A746" s="6">
        <v>745</v>
      </c>
      <c r="B746" s="6">
        <v>50</v>
      </c>
      <c r="C746" s="6" t="s">
        <v>13</v>
      </c>
      <c r="D746" s="6">
        <v>26.41</v>
      </c>
      <c r="E746" s="6">
        <v>0</v>
      </c>
      <c r="F746" s="6" t="s">
        <v>14</v>
      </c>
      <c r="G746" s="6" t="s">
        <v>16</v>
      </c>
      <c r="H746" s="7">
        <v>8827.2098999999998</v>
      </c>
      <c r="I746" s="6">
        <v>72</v>
      </c>
      <c r="J746" s="6">
        <v>195</v>
      </c>
      <c r="K746">
        <v>0.63676230406237877</v>
      </c>
      <c r="L746">
        <v>0.90049902903870638</v>
      </c>
      <c r="M7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6" s="8">
        <f>_xlfn.PERCENTRANK.INC($H:$H, insurance[[#This Row],[charges]])</f>
        <v>0.47499999999999998</v>
      </c>
      <c r="O746" s="6">
        <f>10 * _xlfn.FLOOR.MATH(202.3 - insurance[[#This Row],[age]] / 10)</f>
        <v>1970</v>
      </c>
    </row>
    <row r="747" spans="1:15" x14ac:dyDescent="0.25">
      <c r="A747" s="6">
        <v>746</v>
      </c>
      <c r="B747" s="6">
        <v>50</v>
      </c>
      <c r="C747" s="6" t="s">
        <v>10</v>
      </c>
      <c r="D747" s="6">
        <v>30.114999999999998</v>
      </c>
      <c r="E747" s="6">
        <v>1</v>
      </c>
      <c r="F747" s="6" t="s">
        <v>14</v>
      </c>
      <c r="G747" s="6" t="s">
        <v>16</v>
      </c>
      <c r="H747" s="7">
        <v>9910.3598500000007</v>
      </c>
      <c r="I747" s="6">
        <v>62</v>
      </c>
      <c r="J747" s="6">
        <v>165</v>
      </c>
      <c r="K747">
        <v>0.51106164209128435</v>
      </c>
      <c r="L747">
        <v>0.67135224895149104</v>
      </c>
      <c r="M7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47" s="8">
        <f>_xlfn.PERCENTRANK.INC($H:$H, insurance[[#This Row],[charges]])</f>
        <v>0.52900000000000003</v>
      </c>
      <c r="O747" s="6">
        <f>10 * _xlfn.FLOOR.MATH(202.3 - insurance[[#This Row],[age]] / 10)</f>
        <v>1970</v>
      </c>
    </row>
    <row r="748" spans="1:15" x14ac:dyDescent="0.25">
      <c r="A748" s="6">
        <v>747</v>
      </c>
      <c r="B748" s="6">
        <v>34</v>
      </c>
      <c r="C748" s="6" t="s">
        <v>13</v>
      </c>
      <c r="D748" s="6">
        <v>27</v>
      </c>
      <c r="E748" s="6">
        <v>2</v>
      </c>
      <c r="F748" s="6" t="s">
        <v>14</v>
      </c>
      <c r="G748" s="6" t="s">
        <v>12</v>
      </c>
      <c r="H748" s="7">
        <v>11737.848840000001</v>
      </c>
      <c r="I748" s="6">
        <v>71</v>
      </c>
      <c r="J748" s="6">
        <v>194</v>
      </c>
      <c r="K748">
        <v>0.62482135492601498</v>
      </c>
      <c r="L748">
        <v>0.15897028807502719</v>
      </c>
      <c r="M7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48" s="8">
        <f>_xlfn.PERCENTRANK.INC($H:$H, insurance[[#This Row],[charges]])</f>
        <v>0.61499999999999999</v>
      </c>
      <c r="O748" s="6">
        <f>10 * _xlfn.FLOOR.MATH(202.3 - insurance[[#This Row],[age]] / 10)</f>
        <v>1980</v>
      </c>
    </row>
    <row r="749" spans="1:15" x14ac:dyDescent="0.25">
      <c r="A749" s="6">
        <v>748</v>
      </c>
      <c r="B749" s="6">
        <v>19</v>
      </c>
      <c r="C749" s="6" t="s">
        <v>13</v>
      </c>
      <c r="D749" s="6">
        <v>21.754999999999999</v>
      </c>
      <c r="E749" s="6">
        <v>0</v>
      </c>
      <c r="F749" s="6" t="s">
        <v>14</v>
      </c>
      <c r="G749" s="6" t="s">
        <v>16</v>
      </c>
      <c r="H749" s="7">
        <v>1627.2824499999999</v>
      </c>
      <c r="I749" s="6">
        <v>70</v>
      </c>
      <c r="J749" s="6">
        <v>152</v>
      </c>
      <c r="K749">
        <v>0.65206514003317106</v>
      </c>
      <c r="L749">
        <v>0.28476132884843336</v>
      </c>
      <c r="M7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49" s="8">
        <f>_xlfn.PERCENTRANK.INC($H:$H, insurance[[#This Row],[charges]])</f>
        <v>2.1999999999999999E-2</v>
      </c>
      <c r="O749" s="6">
        <f>10 * _xlfn.FLOOR.MATH(202.3 - insurance[[#This Row],[age]] / 10)</f>
        <v>2000</v>
      </c>
    </row>
    <row r="750" spans="1:15" x14ac:dyDescent="0.25">
      <c r="A750" s="6">
        <v>749</v>
      </c>
      <c r="B750" s="6">
        <v>47</v>
      </c>
      <c r="C750" s="6" t="s">
        <v>10</v>
      </c>
      <c r="D750" s="6">
        <v>36</v>
      </c>
      <c r="E750" s="6">
        <v>1</v>
      </c>
      <c r="F750" s="6" t="s">
        <v>14</v>
      </c>
      <c r="G750" s="6" t="s">
        <v>12</v>
      </c>
      <c r="H750" s="7">
        <v>8556.9069999999992</v>
      </c>
      <c r="I750" s="6">
        <v>65</v>
      </c>
      <c r="J750" s="6">
        <v>216</v>
      </c>
      <c r="K750">
        <v>0.24263890797395207</v>
      </c>
      <c r="L750">
        <v>0.46853326003464557</v>
      </c>
      <c r="M7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0" s="8">
        <f>_xlfn.PERCENTRANK.INC($H:$H, insurance[[#This Row],[charges]])</f>
        <v>0.45900000000000002</v>
      </c>
      <c r="O750" s="6">
        <f>10 * _xlfn.FLOOR.MATH(202.3 - insurance[[#This Row],[age]] / 10)</f>
        <v>1970</v>
      </c>
    </row>
    <row r="751" spans="1:15" x14ac:dyDescent="0.25">
      <c r="A751" s="6">
        <v>750</v>
      </c>
      <c r="B751" s="6">
        <v>28</v>
      </c>
      <c r="C751" s="6" t="s">
        <v>13</v>
      </c>
      <c r="D751" s="6">
        <v>30.875</v>
      </c>
      <c r="E751" s="6">
        <v>0</v>
      </c>
      <c r="F751" s="6" t="s">
        <v>14</v>
      </c>
      <c r="G751" s="6" t="s">
        <v>16</v>
      </c>
      <c r="H751" s="7">
        <v>3062.5082499999999</v>
      </c>
      <c r="I751" s="6">
        <v>72</v>
      </c>
      <c r="J751" s="6">
        <v>228</v>
      </c>
      <c r="K751">
        <v>1.6195784796120497E-2</v>
      </c>
      <c r="L751">
        <v>0.45183058802589338</v>
      </c>
      <c r="M7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1" s="8">
        <f>_xlfn.PERCENTRANK.INC($H:$H, insurance[[#This Row],[charges]])</f>
        <v>0.14499999999999999</v>
      </c>
      <c r="O751" s="6">
        <f>10 * _xlfn.FLOOR.MATH(202.3 - insurance[[#This Row],[age]] / 10)</f>
        <v>1990</v>
      </c>
    </row>
    <row r="752" spans="1:15" x14ac:dyDescent="0.25">
      <c r="A752" s="6">
        <v>751</v>
      </c>
      <c r="B752" s="6">
        <v>37</v>
      </c>
      <c r="C752" s="6" t="s">
        <v>10</v>
      </c>
      <c r="D752" s="6">
        <v>26.4</v>
      </c>
      <c r="E752" s="6">
        <v>0</v>
      </c>
      <c r="F752" s="6" t="s">
        <v>11</v>
      </c>
      <c r="G752" s="6" t="s">
        <v>15</v>
      </c>
      <c r="H752" s="7">
        <v>19539.242999999999</v>
      </c>
      <c r="I752" s="6">
        <v>63</v>
      </c>
      <c r="J752" s="6">
        <v>149</v>
      </c>
      <c r="K752">
        <v>0.90644944827372653</v>
      </c>
      <c r="L752">
        <v>0.51569970954009314</v>
      </c>
      <c r="M7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2" s="8">
        <f>_xlfn.PERCENTRANK.INC($H:$H, insurance[[#This Row],[charges]])</f>
        <v>0.79</v>
      </c>
      <c r="O752" s="6">
        <f>10 * _xlfn.FLOOR.MATH(202.3 - insurance[[#This Row],[age]] / 10)</f>
        <v>1980</v>
      </c>
    </row>
    <row r="753" spans="1:15" x14ac:dyDescent="0.25">
      <c r="A753" s="6">
        <v>752</v>
      </c>
      <c r="B753" s="6">
        <v>21</v>
      </c>
      <c r="C753" s="6" t="s">
        <v>13</v>
      </c>
      <c r="D753" s="6">
        <v>28.975000000000001</v>
      </c>
      <c r="E753" s="6">
        <v>0</v>
      </c>
      <c r="F753" s="6" t="s">
        <v>14</v>
      </c>
      <c r="G753" s="6" t="s">
        <v>16</v>
      </c>
      <c r="H753" s="7">
        <v>1906.35825</v>
      </c>
      <c r="I753" s="6">
        <v>68</v>
      </c>
      <c r="J753" s="6">
        <v>191</v>
      </c>
      <c r="K753">
        <v>0.82327609780397082</v>
      </c>
      <c r="L753">
        <v>0.63730856573083838</v>
      </c>
      <c r="M7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3" s="8">
        <f>_xlfn.PERCENTRANK.INC($H:$H, insurance[[#This Row],[charges]])</f>
        <v>5.8999999999999997E-2</v>
      </c>
      <c r="O753" s="6">
        <f>10 * _xlfn.FLOOR.MATH(202.3 - insurance[[#This Row],[age]] / 10)</f>
        <v>2000</v>
      </c>
    </row>
    <row r="754" spans="1:15" x14ac:dyDescent="0.25">
      <c r="A754" s="6">
        <v>753</v>
      </c>
      <c r="B754" s="6">
        <v>64</v>
      </c>
      <c r="C754" s="6" t="s">
        <v>13</v>
      </c>
      <c r="D754" s="6">
        <v>37.905000000000001</v>
      </c>
      <c r="E754" s="6">
        <v>0</v>
      </c>
      <c r="F754" s="6" t="s">
        <v>14</v>
      </c>
      <c r="G754" s="6" t="s">
        <v>16</v>
      </c>
      <c r="H754" s="7">
        <v>14210.53595</v>
      </c>
      <c r="I754" s="6">
        <v>66</v>
      </c>
      <c r="J754" s="6">
        <v>235</v>
      </c>
      <c r="K754">
        <v>0.94402405849845339</v>
      </c>
      <c r="L754">
        <v>0.8887077071185725</v>
      </c>
      <c r="M7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4" s="8">
        <f>_xlfn.PERCENTRANK.INC($H:$H, insurance[[#This Row],[charges]])</f>
        <v>0.71299999999999997</v>
      </c>
      <c r="O754" s="6">
        <f>10 * _xlfn.FLOOR.MATH(202.3 - insurance[[#This Row],[age]] / 10)</f>
        <v>1950</v>
      </c>
    </row>
    <row r="755" spans="1:15" x14ac:dyDescent="0.25">
      <c r="A755" s="6">
        <v>754</v>
      </c>
      <c r="B755" s="6">
        <v>58</v>
      </c>
      <c r="C755" s="6" t="s">
        <v>10</v>
      </c>
      <c r="D755" s="6">
        <v>22.77</v>
      </c>
      <c r="E755" s="6">
        <v>0</v>
      </c>
      <c r="F755" s="6" t="s">
        <v>14</v>
      </c>
      <c r="G755" s="6" t="s">
        <v>15</v>
      </c>
      <c r="H755" s="7">
        <v>11833.782300000001</v>
      </c>
      <c r="I755" s="6">
        <v>65</v>
      </c>
      <c r="J755" s="6">
        <v>137</v>
      </c>
      <c r="K755">
        <v>0.32302537575504991</v>
      </c>
      <c r="L755">
        <v>0.60544603439301536</v>
      </c>
      <c r="M7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55" s="8">
        <f>_xlfn.PERCENTRANK.INC($H:$H, insurance[[#This Row],[charges]])</f>
        <v>0.62</v>
      </c>
      <c r="O755" s="6">
        <f>10 * _xlfn.FLOOR.MATH(202.3 - insurance[[#This Row],[age]] / 10)</f>
        <v>1960</v>
      </c>
    </row>
    <row r="756" spans="1:15" x14ac:dyDescent="0.25">
      <c r="A756" s="6">
        <v>755</v>
      </c>
      <c r="B756" s="6">
        <v>24</v>
      </c>
      <c r="C756" s="6" t="s">
        <v>13</v>
      </c>
      <c r="D756" s="6">
        <v>33.630000000000003</v>
      </c>
      <c r="E756" s="6">
        <v>4</v>
      </c>
      <c r="F756" s="6" t="s">
        <v>14</v>
      </c>
      <c r="G756" s="6" t="s">
        <v>17</v>
      </c>
      <c r="H756" s="7">
        <v>17128.426080000001</v>
      </c>
      <c r="I756" s="6">
        <v>67</v>
      </c>
      <c r="J756" s="6">
        <v>215</v>
      </c>
      <c r="K756">
        <v>0.64498431684681412</v>
      </c>
      <c r="L756">
        <v>0.36342438420440276</v>
      </c>
      <c r="M7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56" s="8">
        <f>_xlfn.PERCENTRANK.INC($H:$H, insurance[[#This Row],[charges]])</f>
        <v>0.755</v>
      </c>
      <c r="O756" s="6">
        <f>10 * _xlfn.FLOOR.MATH(202.3 - insurance[[#This Row],[age]] / 10)</f>
        <v>1990</v>
      </c>
    </row>
    <row r="757" spans="1:15" x14ac:dyDescent="0.25">
      <c r="A757" s="6">
        <v>756</v>
      </c>
      <c r="B757" s="6">
        <v>31</v>
      </c>
      <c r="C757" s="6" t="s">
        <v>13</v>
      </c>
      <c r="D757" s="6">
        <v>27.645</v>
      </c>
      <c r="E757" s="6">
        <v>2</v>
      </c>
      <c r="F757" s="6" t="s">
        <v>14</v>
      </c>
      <c r="G757" s="6" t="s">
        <v>17</v>
      </c>
      <c r="H757" s="7">
        <v>5031.26955</v>
      </c>
      <c r="I757" s="6">
        <v>69</v>
      </c>
      <c r="J757" s="6">
        <v>187</v>
      </c>
      <c r="K757">
        <v>0.23401465464104648</v>
      </c>
      <c r="L757">
        <v>0.75630650983951353</v>
      </c>
      <c r="M7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7" s="8">
        <f>_xlfn.PERCENTRANK.INC($H:$H, insurance[[#This Row],[charges]])</f>
        <v>0.27100000000000002</v>
      </c>
      <c r="O757" s="6">
        <f>10 * _xlfn.FLOOR.MATH(202.3 - insurance[[#This Row],[age]] / 10)</f>
        <v>1990</v>
      </c>
    </row>
    <row r="758" spans="1:15" x14ac:dyDescent="0.25">
      <c r="A758" s="6">
        <v>757</v>
      </c>
      <c r="B758" s="6">
        <v>39</v>
      </c>
      <c r="C758" s="6" t="s">
        <v>10</v>
      </c>
      <c r="D758" s="6">
        <v>22.8</v>
      </c>
      <c r="E758" s="6">
        <v>3</v>
      </c>
      <c r="F758" s="6" t="s">
        <v>14</v>
      </c>
      <c r="G758" s="6" t="s">
        <v>17</v>
      </c>
      <c r="H758" s="7">
        <v>7985.8149999999996</v>
      </c>
      <c r="I758" s="6">
        <v>65</v>
      </c>
      <c r="J758" s="6">
        <v>137</v>
      </c>
      <c r="K758">
        <v>0.88678359700682741</v>
      </c>
      <c r="L758">
        <v>0.28454569973263222</v>
      </c>
      <c r="M7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58" s="8">
        <f>_xlfn.PERCENTRANK.INC($H:$H, insurance[[#This Row],[charges]])</f>
        <v>0.42399999999999999</v>
      </c>
      <c r="O758" s="6">
        <f>10 * _xlfn.FLOOR.MATH(202.3 - insurance[[#This Row],[age]] / 10)</f>
        <v>1980</v>
      </c>
    </row>
    <row r="759" spans="1:15" x14ac:dyDescent="0.25">
      <c r="A759" s="6">
        <v>758</v>
      </c>
      <c r="B759" s="6">
        <v>47</v>
      </c>
      <c r="C759" s="6" t="s">
        <v>10</v>
      </c>
      <c r="D759" s="6">
        <v>27.83</v>
      </c>
      <c r="E759" s="6">
        <v>0</v>
      </c>
      <c r="F759" s="6" t="s">
        <v>11</v>
      </c>
      <c r="G759" s="6" t="s">
        <v>15</v>
      </c>
      <c r="H759" s="7">
        <v>23065.420699999999</v>
      </c>
      <c r="I759" s="6">
        <v>65</v>
      </c>
      <c r="J759" s="6">
        <v>167</v>
      </c>
      <c r="K759">
        <v>0.16406128702874356</v>
      </c>
      <c r="L759">
        <v>0.46662481989088694</v>
      </c>
      <c r="M7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59" s="8">
        <f>_xlfn.PERCENTRANK.INC($H:$H, insurance[[#This Row],[charges]])</f>
        <v>0.82899999999999996</v>
      </c>
      <c r="O759" s="6">
        <f>10 * _xlfn.FLOOR.MATH(202.3 - insurance[[#This Row],[age]] / 10)</f>
        <v>1970</v>
      </c>
    </row>
    <row r="760" spans="1:15" x14ac:dyDescent="0.25">
      <c r="A760" s="6">
        <v>759</v>
      </c>
      <c r="B760" s="6">
        <v>30</v>
      </c>
      <c r="C760" s="6" t="s">
        <v>13</v>
      </c>
      <c r="D760" s="6">
        <v>37.43</v>
      </c>
      <c r="E760" s="6">
        <v>3</v>
      </c>
      <c r="F760" s="6" t="s">
        <v>14</v>
      </c>
      <c r="G760" s="6" t="s">
        <v>17</v>
      </c>
      <c r="H760" s="7">
        <v>5428.7277000000004</v>
      </c>
      <c r="I760" s="6">
        <v>74</v>
      </c>
      <c r="J760" s="6">
        <v>292</v>
      </c>
      <c r="K760">
        <v>0.90448270407714071</v>
      </c>
      <c r="L760">
        <v>0.57417145956967564</v>
      </c>
      <c r="M7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0" s="8">
        <f>_xlfn.PERCENTRANK.INC($H:$H, insurance[[#This Row],[charges]])</f>
        <v>0.29499999999999998</v>
      </c>
      <c r="O760" s="6">
        <f>10 * _xlfn.FLOOR.MATH(202.3 - insurance[[#This Row],[age]] / 10)</f>
        <v>1990</v>
      </c>
    </row>
    <row r="761" spans="1:15" x14ac:dyDescent="0.25">
      <c r="A761" s="6">
        <v>760</v>
      </c>
      <c r="B761" s="6">
        <v>18</v>
      </c>
      <c r="C761" s="6" t="s">
        <v>13</v>
      </c>
      <c r="D761" s="6">
        <v>38.17</v>
      </c>
      <c r="E761" s="6">
        <v>0</v>
      </c>
      <c r="F761" s="6" t="s">
        <v>11</v>
      </c>
      <c r="G761" s="6" t="s">
        <v>15</v>
      </c>
      <c r="H761" s="7">
        <v>36307.798300000002</v>
      </c>
      <c r="I761" s="6">
        <v>68</v>
      </c>
      <c r="J761" s="6">
        <v>251</v>
      </c>
      <c r="K761">
        <v>0.67806032843797481</v>
      </c>
      <c r="L761">
        <v>1.7368731097024276E-2</v>
      </c>
      <c r="M7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1" s="8">
        <f>_xlfn.PERCENTRANK.INC($H:$H, insurance[[#This Row],[charges]])</f>
        <v>0.91</v>
      </c>
      <c r="O761" s="6">
        <f>10 * _xlfn.FLOOR.MATH(202.3 - insurance[[#This Row],[age]] / 10)</f>
        <v>2000</v>
      </c>
    </row>
    <row r="762" spans="1:15" x14ac:dyDescent="0.25">
      <c r="A762" s="6">
        <v>761</v>
      </c>
      <c r="B762" s="6">
        <v>22</v>
      </c>
      <c r="C762" s="6" t="s">
        <v>10</v>
      </c>
      <c r="D762" s="6">
        <v>34.58</v>
      </c>
      <c r="E762" s="6">
        <v>2</v>
      </c>
      <c r="F762" s="6" t="s">
        <v>14</v>
      </c>
      <c r="G762" s="6" t="s">
        <v>17</v>
      </c>
      <c r="H762" s="7">
        <v>3925.7582000000002</v>
      </c>
      <c r="I762" s="6">
        <v>63</v>
      </c>
      <c r="J762" s="6">
        <v>195</v>
      </c>
      <c r="K762">
        <v>0.45866564170395285</v>
      </c>
      <c r="L762">
        <v>0.59706648932633288</v>
      </c>
      <c r="M7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2" s="8">
        <f>_xlfn.PERCENTRANK.INC($H:$H, insurance[[#This Row],[charges]])</f>
        <v>0.193</v>
      </c>
      <c r="O762" s="6">
        <f>10 * _xlfn.FLOOR.MATH(202.3 - insurance[[#This Row],[age]] / 10)</f>
        <v>2000</v>
      </c>
    </row>
    <row r="763" spans="1:15" x14ac:dyDescent="0.25">
      <c r="A763" s="6">
        <v>762</v>
      </c>
      <c r="B763" s="6">
        <v>23</v>
      </c>
      <c r="C763" s="6" t="s">
        <v>13</v>
      </c>
      <c r="D763" s="6">
        <v>35.200000000000003</v>
      </c>
      <c r="E763" s="6">
        <v>1</v>
      </c>
      <c r="F763" s="6" t="s">
        <v>14</v>
      </c>
      <c r="G763" s="6" t="s">
        <v>12</v>
      </c>
      <c r="H763" s="7">
        <v>2416.9549999999999</v>
      </c>
      <c r="I763" s="6">
        <v>68</v>
      </c>
      <c r="J763" s="6">
        <v>232</v>
      </c>
      <c r="K763">
        <v>0.34527494634747269</v>
      </c>
      <c r="L763">
        <v>0.13146261411321472</v>
      </c>
      <c r="M7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3" s="8">
        <f>_xlfn.PERCENTRANK.INC($H:$H, insurance[[#This Row],[charges]])</f>
        <v>0.10299999999999999</v>
      </c>
      <c r="O763" s="6">
        <f>10 * _xlfn.FLOOR.MATH(202.3 - insurance[[#This Row],[age]] / 10)</f>
        <v>2000</v>
      </c>
    </row>
    <row r="764" spans="1:15" x14ac:dyDescent="0.25">
      <c r="A764" s="6">
        <v>763</v>
      </c>
      <c r="B764" s="6">
        <v>33</v>
      </c>
      <c r="C764" s="6" t="s">
        <v>13</v>
      </c>
      <c r="D764" s="6">
        <v>27.1</v>
      </c>
      <c r="E764" s="6">
        <v>1</v>
      </c>
      <c r="F764" s="6" t="s">
        <v>11</v>
      </c>
      <c r="G764" s="6" t="s">
        <v>12</v>
      </c>
      <c r="H764" s="7">
        <v>19040.876</v>
      </c>
      <c r="I764" s="6">
        <v>78</v>
      </c>
      <c r="J764" s="6">
        <v>235</v>
      </c>
      <c r="K764">
        <v>0.16209466483541515</v>
      </c>
      <c r="L764">
        <v>0.30214601908910371</v>
      </c>
      <c r="M7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4" s="8">
        <f>_xlfn.PERCENTRANK.INC($H:$H, insurance[[#This Row],[charges]])</f>
        <v>0.78100000000000003</v>
      </c>
      <c r="O764" s="6">
        <f>10 * _xlfn.FLOOR.MATH(202.3 - insurance[[#This Row],[age]] / 10)</f>
        <v>1990</v>
      </c>
    </row>
    <row r="765" spans="1:15" x14ac:dyDescent="0.25">
      <c r="A765" s="6">
        <v>764</v>
      </c>
      <c r="B765" s="6">
        <v>27</v>
      </c>
      <c r="C765" s="6" t="s">
        <v>13</v>
      </c>
      <c r="D765" s="6">
        <v>26.03</v>
      </c>
      <c r="E765" s="6">
        <v>0</v>
      </c>
      <c r="F765" s="6" t="s">
        <v>14</v>
      </c>
      <c r="G765" s="6" t="s">
        <v>17</v>
      </c>
      <c r="H765" s="7">
        <v>3070.8087</v>
      </c>
      <c r="I765" s="6">
        <v>69</v>
      </c>
      <c r="J765" s="6">
        <v>176</v>
      </c>
      <c r="K765">
        <v>3.3816262629728887E-2</v>
      </c>
      <c r="L765">
        <v>0.99530213791658273</v>
      </c>
      <c r="M7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5" s="8">
        <f>_xlfn.PERCENTRANK.INC($H:$H, insurance[[#This Row],[charges]])</f>
        <v>0.14599999999999999</v>
      </c>
      <c r="O765" s="6">
        <f>10 * _xlfn.FLOOR.MATH(202.3 - insurance[[#This Row],[age]] / 10)</f>
        <v>1990</v>
      </c>
    </row>
    <row r="766" spans="1:15" x14ac:dyDescent="0.25">
      <c r="A766" s="6">
        <v>765</v>
      </c>
      <c r="B766" s="6">
        <v>45</v>
      </c>
      <c r="C766" s="6" t="s">
        <v>10</v>
      </c>
      <c r="D766" s="6">
        <v>25.175000000000001</v>
      </c>
      <c r="E766" s="6">
        <v>2</v>
      </c>
      <c r="F766" s="6" t="s">
        <v>14</v>
      </c>
      <c r="G766" s="6" t="s">
        <v>17</v>
      </c>
      <c r="H766" s="7">
        <v>9095.0682500000003</v>
      </c>
      <c r="I766" s="6">
        <v>64</v>
      </c>
      <c r="J766" s="6">
        <v>147</v>
      </c>
      <c r="K766">
        <v>0.41428490002373464</v>
      </c>
      <c r="L766">
        <v>0.6389049709024397</v>
      </c>
      <c r="M7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6" s="8">
        <f>_xlfn.PERCENTRANK.INC($H:$H, insurance[[#This Row],[charges]])</f>
        <v>0.48599999999999999</v>
      </c>
      <c r="O766" s="6">
        <f>10 * _xlfn.FLOOR.MATH(202.3 - insurance[[#This Row],[age]] / 10)</f>
        <v>1970</v>
      </c>
    </row>
    <row r="767" spans="1:15" x14ac:dyDescent="0.25">
      <c r="A767" s="6">
        <v>766</v>
      </c>
      <c r="B767" s="6">
        <v>57</v>
      </c>
      <c r="C767" s="6" t="s">
        <v>10</v>
      </c>
      <c r="D767" s="6">
        <v>31.824999999999999</v>
      </c>
      <c r="E767" s="6">
        <v>0</v>
      </c>
      <c r="F767" s="6" t="s">
        <v>14</v>
      </c>
      <c r="G767" s="6" t="s">
        <v>16</v>
      </c>
      <c r="H767" s="7">
        <v>11842.623750000001</v>
      </c>
      <c r="I767" s="6">
        <v>67</v>
      </c>
      <c r="J767" s="6">
        <v>203</v>
      </c>
      <c r="K767">
        <v>0.79246535421929576</v>
      </c>
      <c r="L767">
        <v>0.51007335423960976</v>
      </c>
      <c r="M7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7" s="8">
        <f>_xlfn.PERCENTRANK.INC($H:$H, insurance[[#This Row],[charges]])</f>
        <v>0.623</v>
      </c>
      <c r="O767" s="6">
        <f>10 * _xlfn.FLOOR.MATH(202.3 - insurance[[#This Row],[age]] / 10)</f>
        <v>1960</v>
      </c>
    </row>
    <row r="768" spans="1:15" x14ac:dyDescent="0.25">
      <c r="A768" s="6">
        <v>767</v>
      </c>
      <c r="B768" s="6">
        <v>47</v>
      </c>
      <c r="C768" s="6" t="s">
        <v>13</v>
      </c>
      <c r="D768" s="6">
        <v>32.299999999999997</v>
      </c>
      <c r="E768" s="6">
        <v>1</v>
      </c>
      <c r="F768" s="6" t="s">
        <v>14</v>
      </c>
      <c r="G768" s="6" t="s">
        <v>12</v>
      </c>
      <c r="H768" s="7">
        <v>8062.7640000000001</v>
      </c>
      <c r="I768" s="6">
        <v>67</v>
      </c>
      <c r="J768" s="6">
        <v>206</v>
      </c>
      <c r="K768">
        <v>0.96215439073841758</v>
      </c>
      <c r="L768">
        <v>0.96333448494008489</v>
      </c>
      <c r="M7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68" s="8">
        <f>_xlfn.PERCENTRANK.INC($H:$H, insurance[[#This Row],[charges]])</f>
        <v>0.43</v>
      </c>
      <c r="O768" s="6">
        <f>10 * _xlfn.FLOOR.MATH(202.3 - insurance[[#This Row],[age]] / 10)</f>
        <v>1970</v>
      </c>
    </row>
    <row r="769" spans="1:15" x14ac:dyDescent="0.25">
      <c r="A769" s="6">
        <v>768</v>
      </c>
      <c r="B769" s="6">
        <v>42</v>
      </c>
      <c r="C769" s="6" t="s">
        <v>10</v>
      </c>
      <c r="D769" s="6">
        <v>29</v>
      </c>
      <c r="E769" s="6">
        <v>1</v>
      </c>
      <c r="F769" s="6" t="s">
        <v>14</v>
      </c>
      <c r="G769" s="6" t="s">
        <v>12</v>
      </c>
      <c r="H769" s="7">
        <v>7050.6419999999998</v>
      </c>
      <c r="I769" s="6">
        <v>62</v>
      </c>
      <c r="J769" s="6">
        <v>159</v>
      </c>
      <c r="K769">
        <v>0.75265262404114597</v>
      </c>
      <c r="L769">
        <v>0.9667718177506569</v>
      </c>
      <c r="M7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69" s="8">
        <f>_xlfn.PERCENTRANK.INC($H:$H, insurance[[#This Row],[charges]])</f>
        <v>0.377</v>
      </c>
      <c r="O769" s="6">
        <f>10 * _xlfn.FLOOR.MATH(202.3 - insurance[[#This Row],[age]] / 10)</f>
        <v>1980</v>
      </c>
    </row>
    <row r="770" spans="1:15" x14ac:dyDescent="0.25">
      <c r="A770" s="6">
        <v>769</v>
      </c>
      <c r="B770" s="6">
        <v>64</v>
      </c>
      <c r="C770" s="6" t="s">
        <v>10</v>
      </c>
      <c r="D770" s="6">
        <v>39.700000000000003</v>
      </c>
      <c r="E770" s="6">
        <v>0</v>
      </c>
      <c r="F770" s="6" t="s">
        <v>14</v>
      </c>
      <c r="G770" s="6" t="s">
        <v>12</v>
      </c>
      <c r="H770" s="7">
        <v>14319.031000000001</v>
      </c>
      <c r="I770" s="6">
        <v>61</v>
      </c>
      <c r="J770" s="6">
        <v>210</v>
      </c>
      <c r="K770">
        <v>0.55090417552315829</v>
      </c>
      <c r="L770">
        <v>0.60436038235405476</v>
      </c>
      <c r="M7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0" s="8">
        <f>_xlfn.PERCENTRANK.INC($H:$H, insurance[[#This Row],[charges]])</f>
        <v>0.71799999999999997</v>
      </c>
      <c r="O770" s="6">
        <f>10 * _xlfn.FLOOR.MATH(202.3 - insurance[[#This Row],[age]] / 10)</f>
        <v>1950</v>
      </c>
    </row>
    <row r="771" spans="1:15" x14ac:dyDescent="0.25">
      <c r="A771" s="6">
        <v>770</v>
      </c>
      <c r="B771" s="6">
        <v>38</v>
      </c>
      <c r="C771" s="6" t="s">
        <v>10</v>
      </c>
      <c r="D771" s="6">
        <v>19.475000000000001</v>
      </c>
      <c r="E771" s="6">
        <v>2</v>
      </c>
      <c r="F771" s="6" t="s">
        <v>14</v>
      </c>
      <c r="G771" s="6" t="s">
        <v>16</v>
      </c>
      <c r="H771" s="7">
        <v>6933.2422500000002</v>
      </c>
      <c r="I771" s="6">
        <v>66</v>
      </c>
      <c r="J771" s="6">
        <v>121</v>
      </c>
      <c r="K771">
        <v>0.81327061672381618</v>
      </c>
      <c r="L771">
        <v>0.98647034260745647</v>
      </c>
      <c r="M7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71" s="8">
        <f>_xlfn.PERCENTRANK.INC($H:$H, insurance[[#This Row],[charges]])</f>
        <v>0.371</v>
      </c>
      <c r="O771" s="6">
        <f>10 * _xlfn.FLOOR.MATH(202.3 - insurance[[#This Row],[age]] / 10)</f>
        <v>1980</v>
      </c>
    </row>
    <row r="772" spans="1:15" x14ac:dyDescent="0.25">
      <c r="A772" s="6">
        <v>771</v>
      </c>
      <c r="B772" s="6">
        <v>61</v>
      </c>
      <c r="C772" s="6" t="s">
        <v>13</v>
      </c>
      <c r="D772" s="6">
        <v>36.1</v>
      </c>
      <c r="E772" s="6">
        <v>3</v>
      </c>
      <c r="F772" s="6" t="s">
        <v>14</v>
      </c>
      <c r="G772" s="6" t="s">
        <v>12</v>
      </c>
      <c r="H772" s="7">
        <v>27941.28758</v>
      </c>
      <c r="I772" s="6">
        <v>68</v>
      </c>
      <c r="J772" s="6">
        <v>237</v>
      </c>
      <c r="K772">
        <v>0.67983248675234265</v>
      </c>
      <c r="L772">
        <v>0.13339405839023835</v>
      </c>
      <c r="M7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2" s="8">
        <f>_xlfn.PERCENTRANK.INC($H:$H, insurance[[#This Row],[charges]])</f>
        <v>0.86899999999999999</v>
      </c>
      <c r="O772" s="6">
        <f>10 * _xlfn.FLOOR.MATH(202.3 - insurance[[#This Row],[age]] / 10)</f>
        <v>1960</v>
      </c>
    </row>
    <row r="773" spans="1:15" x14ac:dyDescent="0.25">
      <c r="A773" s="6">
        <v>772</v>
      </c>
      <c r="B773" s="6">
        <v>53</v>
      </c>
      <c r="C773" s="6" t="s">
        <v>10</v>
      </c>
      <c r="D773" s="6">
        <v>26.7</v>
      </c>
      <c r="E773" s="6">
        <v>2</v>
      </c>
      <c r="F773" s="6" t="s">
        <v>14</v>
      </c>
      <c r="G773" s="6" t="s">
        <v>12</v>
      </c>
      <c r="H773" s="7">
        <v>11150.78</v>
      </c>
      <c r="I773" s="6">
        <v>66</v>
      </c>
      <c r="J773" s="6">
        <v>165</v>
      </c>
      <c r="K773">
        <v>0.29679512386061024</v>
      </c>
      <c r="L773">
        <v>0.7940686819115973</v>
      </c>
      <c r="M7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73" s="8">
        <f>_xlfn.PERCENTRANK.INC($H:$H, insurance[[#This Row],[charges]])</f>
        <v>0.58399999999999996</v>
      </c>
      <c r="O773" s="6">
        <f>10 * _xlfn.FLOOR.MATH(202.3 - insurance[[#This Row],[age]] / 10)</f>
        <v>1970</v>
      </c>
    </row>
    <row r="774" spans="1:15" x14ac:dyDescent="0.25">
      <c r="A774" s="6">
        <v>773</v>
      </c>
      <c r="B774" s="6">
        <v>44</v>
      </c>
      <c r="C774" s="6" t="s">
        <v>10</v>
      </c>
      <c r="D774" s="6">
        <v>36.479999999999997</v>
      </c>
      <c r="E774" s="6">
        <v>0</v>
      </c>
      <c r="F774" s="6" t="s">
        <v>14</v>
      </c>
      <c r="G774" s="6" t="s">
        <v>17</v>
      </c>
      <c r="H774" s="7">
        <v>12797.20962</v>
      </c>
      <c r="I774" s="6">
        <v>61</v>
      </c>
      <c r="J774" s="6">
        <v>193</v>
      </c>
      <c r="K774">
        <v>0.32027365282190667</v>
      </c>
      <c r="L774">
        <v>0.2993612337388849</v>
      </c>
      <c r="M7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4" s="8">
        <f>_xlfn.PERCENTRANK.INC($H:$H, insurance[[#This Row],[charges]])</f>
        <v>0.66500000000000004</v>
      </c>
      <c r="O774" s="6">
        <f>10 * _xlfn.FLOOR.MATH(202.3 - insurance[[#This Row],[age]] / 10)</f>
        <v>1970</v>
      </c>
    </row>
    <row r="775" spans="1:15" x14ac:dyDescent="0.25">
      <c r="A775" s="6">
        <v>774</v>
      </c>
      <c r="B775" s="6">
        <v>19</v>
      </c>
      <c r="C775" s="6" t="s">
        <v>10</v>
      </c>
      <c r="D775" s="6">
        <v>28.88</v>
      </c>
      <c r="E775" s="6">
        <v>0</v>
      </c>
      <c r="F775" s="6" t="s">
        <v>11</v>
      </c>
      <c r="G775" s="6" t="s">
        <v>16</v>
      </c>
      <c r="H775" s="7">
        <v>17748.5062</v>
      </c>
      <c r="I775" s="6">
        <v>63</v>
      </c>
      <c r="J775" s="6">
        <v>163</v>
      </c>
      <c r="K775">
        <v>0.22080380060747443</v>
      </c>
      <c r="L775">
        <v>0.42975825603574436</v>
      </c>
      <c r="M7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75" s="8">
        <f>_xlfn.PERCENTRANK.INC($H:$H, insurance[[#This Row],[charges]])</f>
        <v>0.76200000000000001</v>
      </c>
      <c r="O775" s="6">
        <f>10 * _xlfn.FLOOR.MATH(202.3 - insurance[[#This Row],[age]] / 10)</f>
        <v>2000</v>
      </c>
    </row>
    <row r="776" spans="1:15" x14ac:dyDescent="0.25">
      <c r="A776" s="6">
        <v>775</v>
      </c>
      <c r="B776" s="6">
        <v>41</v>
      </c>
      <c r="C776" s="6" t="s">
        <v>13</v>
      </c>
      <c r="D776" s="6">
        <v>34.200000000000003</v>
      </c>
      <c r="E776" s="6">
        <v>2</v>
      </c>
      <c r="F776" s="6" t="s">
        <v>14</v>
      </c>
      <c r="G776" s="6" t="s">
        <v>16</v>
      </c>
      <c r="H776" s="7">
        <v>7261.741</v>
      </c>
      <c r="I776" s="6">
        <v>64</v>
      </c>
      <c r="J776" s="6">
        <v>199</v>
      </c>
      <c r="K776">
        <v>0.43746106905744458</v>
      </c>
      <c r="L776">
        <v>0.60771774668605893</v>
      </c>
      <c r="M7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6" s="8">
        <f>_xlfn.PERCENTRANK.INC($H:$H, insurance[[#This Row],[charges]])</f>
        <v>0.39200000000000002</v>
      </c>
      <c r="O776" s="6">
        <f>10 * _xlfn.FLOOR.MATH(202.3 - insurance[[#This Row],[age]] / 10)</f>
        <v>1980</v>
      </c>
    </row>
    <row r="777" spans="1:15" x14ac:dyDescent="0.25">
      <c r="A777" s="6">
        <v>776</v>
      </c>
      <c r="B777" s="6">
        <v>51</v>
      </c>
      <c r="C777" s="6" t="s">
        <v>13</v>
      </c>
      <c r="D777" s="6">
        <v>33.33</v>
      </c>
      <c r="E777" s="6">
        <v>3</v>
      </c>
      <c r="F777" s="6" t="s">
        <v>14</v>
      </c>
      <c r="G777" s="6" t="s">
        <v>15</v>
      </c>
      <c r="H777" s="7">
        <v>10560.4917</v>
      </c>
      <c r="I777" s="6">
        <v>73</v>
      </c>
      <c r="J777" s="6">
        <v>253</v>
      </c>
      <c r="K777">
        <v>0.72318311721234729</v>
      </c>
      <c r="L777">
        <v>0.73063552227366502</v>
      </c>
      <c r="M7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7" s="8">
        <f>_xlfn.PERCENTRANK.INC($H:$H, insurance[[#This Row],[charges]])</f>
        <v>0.55400000000000005</v>
      </c>
      <c r="O777" s="6">
        <f>10 * _xlfn.FLOOR.MATH(202.3 - insurance[[#This Row],[age]] / 10)</f>
        <v>1970</v>
      </c>
    </row>
    <row r="778" spans="1:15" x14ac:dyDescent="0.25">
      <c r="A778" s="6">
        <v>777</v>
      </c>
      <c r="B778" s="6">
        <v>40</v>
      </c>
      <c r="C778" s="6" t="s">
        <v>13</v>
      </c>
      <c r="D778" s="6">
        <v>32.299999999999997</v>
      </c>
      <c r="E778" s="6">
        <v>2</v>
      </c>
      <c r="F778" s="6" t="s">
        <v>14</v>
      </c>
      <c r="G778" s="6" t="s">
        <v>16</v>
      </c>
      <c r="H778" s="7">
        <v>6986.6970000000001</v>
      </c>
      <c r="I778" s="6">
        <v>74</v>
      </c>
      <c r="J778" s="6">
        <v>252</v>
      </c>
      <c r="K778">
        <v>0.27966879693775848</v>
      </c>
      <c r="L778">
        <v>0.81493255906502371</v>
      </c>
      <c r="M7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8" s="8">
        <f>_xlfn.PERCENTRANK.INC($H:$H, insurance[[#This Row],[charges]])</f>
        <v>0.374</v>
      </c>
      <c r="O778" s="6">
        <f>10 * _xlfn.FLOOR.MATH(202.3 - insurance[[#This Row],[age]] / 10)</f>
        <v>1980</v>
      </c>
    </row>
    <row r="779" spans="1:15" x14ac:dyDescent="0.25">
      <c r="A779" s="6">
        <v>778</v>
      </c>
      <c r="B779" s="6">
        <v>45</v>
      </c>
      <c r="C779" s="6" t="s">
        <v>13</v>
      </c>
      <c r="D779" s="6">
        <v>39.805</v>
      </c>
      <c r="E779" s="6">
        <v>0</v>
      </c>
      <c r="F779" s="6" t="s">
        <v>14</v>
      </c>
      <c r="G779" s="6" t="s">
        <v>17</v>
      </c>
      <c r="H779" s="7">
        <v>7448.4039499999999</v>
      </c>
      <c r="I779" s="6">
        <v>69</v>
      </c>
      <c r="J779" s="6">
        <v>270</v>
      </c>
      <c r="K779">
        <v>0.61847992363315074</v>
      </c>
      <c r="L779">
        <v>0.31627462213685487</v>
      </c>
      <c r="M7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79" s="8">
        <f>_xlfn.PERCENTRANK.INC($H:$H, insurance[[#This Row],[charges]])</f>
        <v>0.40600000000000003</v>
      </c>
      <c r="O779" s="6">
        <f>10 * _xlfn.FLOOR.MATH(202.3 - insurance[[#This Row],[age]] / 10)</f>
        <v>1970</v>
      </c>
    </row>
    <row r="780" spans="1:15" x14ac:dyDescent="0.25">
      <c r="A780" s="6">
        <v>779</v>
      </c>
      <c r="B780" s="6">
        <v>35</v>
      </c>
      <c r="C780" s="6" t="s">
        <v>13</v>
      </c>
      <c r="D780" s="6">
        <v>34.32</v>
      </c>
      <c r="E780" s="6">
        <v>3</v>
      </c>
      <c r="F780" s="6" t="s">
        <v>14</v>
      </c>
      <c r="G780" s="6" t="s">
        <v>15</v>
      </c>
      <c r="H780" s="7">
        <v>5934.3797999999997</v>
      </c>
      <c r="I780" s="6">
        <v>66</v>
      </c>
      <c r="J780" s="6">
        <v>213</v>
      </c>
      <c r="K780">
        <v>0.60290499804676745</v>
      </c>
      <c r="L780">
        <v>0.94754221660436233</v>
      </c>
      <c r="M7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0" s="8">
        <f>_xlfn.PERCENTRANK.INC($H:$H, insurance[[#This Row],[charges]])</f>
        <v>0.314</v>
      </c>
      <c r="O780" s="6">
        <f>10 * _xlfn.FLOOR.MATH(202.3 - insurance[[#This Row],[age]] / 10)</f>
        <v>1980</v>
      </c>
    </row>
    <row r="781" spans="1:15" x14ac:dyDescent="0.25">
      <c r="A781" s="6">
        <v>780</v>
      </c>
      <c r="B781" s="6">
        <v>53</v>
      </c>
      <c r="C781" s="6" t="s">
        <v>13</v>
      </c>
      <c r="D781" s="6">
        <v>28.88</v>
      </c>
      <c r="E781" s="6">
        <v>0</v>
      </c>
      <c r="F781" s="6" t="s">
        <v>14</v>
      </c>
      <c r="G781" s="6" t="s">
        <v>16</v>
      </c>
      <c r="H781" s="7">
        <v>9869.8101999999999</v>
      </c>
      <c r="I781" s="6">
        <v>69</v>
      </c>
      <c r="J781" s="6">
        <v>196</v>
      </c>
      <c r="K781">
        <v>0.17234636851230001</v>
      </c>
      <c r="L781">
        <v>0.28404523631746192</v>
      </c>
      <c r="M7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1" s="8">
        <f>_xlfn.PERCENTRANK.INC($H:$H, insurance[[#This Row],[charges]])</f>
        <v>0.52500000000000002</v>
      </c>
      <c r="O781" s="6">
        <f>10 * _xlfn.FLOOR.MATH(202.3 - insurance[[#This Row],[age]] / 10)</f>
        <v>1970</v>
      </c>
    </row>
    <row r="782" spans="1:15" x14ac:dyDescent="0.25">
      <c r="A782" s="6">
        <v>781</v>
      </c>
      <c r="B782" s="6">
        <v>30</v>
      </c>
      <c r="C782" s="6" t="s">
        <v>13</v>
      </c>
      <c r="D782" s="6">
        <v>24.4</v>
      </c>
      <c r="E782" s="6">
        <v>3</v>
      </c>
      <c r="F782" s="6" t="s">
        <v>11</v>
      </c>
      <c r="G782" s="6" t="s">
        <v>12</v>
      </c>
      <c r="H782" s="7">
        <v>18259.216</v>
      </c>
      <c r="I782" s="6">
        <v>71</v>
      </c>
      <c r="J782" s="6">
        <v>175</v>
      </c>
      <c r="K782">
        <v>0.26642909379044039</v>
      </c>
      <c r="L782">
        <v>8.5599804336950094E-2</v>
      </c>
      <c r="M7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82" s="8">
        <f>_xlfn.PERCENTRANK.INC($H:$H, insurance[[#This Row],[charges]])</f>
        <v>0.77</v>
      </c>
      <c r="O782" s="6">
        <f>10 * _xlfn.FLOOR.MATH(202.3 - insurance[[#This Row],[age]] / 10)</f>
        <v>1990</v>
      </c>
    </row>
    <row r="783" spans="1:15" x14ac:dyDescent="0.25">
      <c r="A783" s="6">
        <v>782</v>
      </c>
      <c r="B783" s="6">
        <v>18</v>
      </c>
      <c r="C783" s="6" t="s">
        <v>13</v>
      </c>
      <c r="D783" s="6">
        <v>41.14</v>
      </c>
      <c r="E783" s="6">
        <v>0</v>
      </c>
      <c r="F783" s="6" t="s">
        <v>14</v>
      </c>
      <c r="G783" s="6" t="s">
        <v>15</v>
      </c>
      <c r="H783" s="7">
        <v>1146.7965999999999</v>
      </c>
      <c r="I783" s="6">
        <v>69</v>
      </c>
      <c r="J783" s="6">
        <v>279</v>
      </c>
      <c r="K783">
        <v>0.56120271541234235</v>
      </c>
      <c r="L783">
        <v>0.26347766456356164</v>
      </c>
      <c r="M7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3" s="8">
        <f>_xlfn.PERCENTRANK.INC($H:$H, insurance[[#This Row],[charges]])</f>
        <v>5.0000000000000001E-3</v>
      </c>
      <c r="O783" s="6">
        <f>10 * _xlfn.FLOOR.MATH(202.3 - insurance[[#This Row],[age]] / 10)</f>
        <v>2000</v>
      </c>
    </row>
    <row r="784" spans="1:15" x14ac:dyDescent="0.25">
      <c r="A784" s="6">
        <v>783</v>
      </c>
      <c r="B784" s="6">
        <v>51</v>
      </c>
      <c r="C784" s="6" t="s">
        <v>13</v>
      </c>
      <c r="D784" s="6">
        <v>35.97</v>
      </c>
      <c r="E784" s="6">
        <v>1</v>
      </c>
      <c r="F784" s="6" t="s">
        <v>14</v>
      </c>
      <c r="G784" s="6" t="s">
        <v>15</v>
      </c>
      <c r="H784" s="7">
        <v>9386.1612999999998</v>
      </c>
      <c r="I784" s="6">
        <v>71</v>
      </c>
      <c r="J784" s="6">
        <v>258</v>
      </c>
      <c r="K784">
        <v>0.1357471813148573</v>
      </c>
      <c r="L784">
        <v>0.46736817828722677</v>
      </c>
      <c r="M7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4" s="8">
        <f>_xlfn.PERCENTRANK.INC($H:$H, insurance[[#This Row],[charges]])</f>
        <v>0.5</v>
      </c>
      <c r="O784" s="6">
        <f>10 * _xlfn.FLOOR.MATH(202.3 - insurance[[#This Row],[age]] / 10)</f>
        <v>1970</v>
      </c>
    </row>
    <row r="785" spans="1:15" x14ac:dyDescent="0.25">
      <c r="A785" s="6">
        <v>784</v>
      </c>
      <c r="B785" s="6">
        <v>50</v>
      </c>
      <c r="C785" s="6" t="s">
        <v>10</v>
      </c>
      <c r="D785" s="6">
        <v>27.6</v>
      </c>
      <c r="E785" s="6">
        <v>1</v>
      </c>
      <c r="F785" s="6" t="s">
        <v>11</v>
      </c>
      <c r="G785" s="6" t="s">
        <v>12</v>
      </c>
      <c r="H785" s="7">
        <v>24520.263999999999</v>
      </c>
      <c r="I785" s="6">
        <v>64</v>
      </c>
      <c r="J785" s="6">
        <v>161</v>
      </c>
      <c r="K785">
        <v>0.8640313171148446</v>
      </c>
      <c r="L785">
        <v>0.62734516133896312</v>
      </c>
      <c r="M7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5" s="8">
        <f>_xlfn.PERCENTRANK.INC($H:$H, insurance[[#This Row],[charges]])</f>
        <v>0.84299999999999997</v>
      </c>
      <c r="O785" s="6">
        <f>10 * _xlfn.FLOOR.MATH(202.3 - insurance[[#This Row],[age]] / 10)</f>
        <v>1970</v>
      </c>
    </row>
    <row r="786" spans="1:15" x14ac:dyDescent="0.25">
      <c r="A786" s="6">
        <v>785</v>
      </c>
      <c r="B786" s="6">
        <v>31</v>
      </c>
      <c r="C786" s="6" t="s">
        <v>10</v>
      </c>
      <c r="D786" s="6">
        <v>29.26</v>
      </c>
      <c r="E786" s="6">
        <v>1</v>
      </c>
      <c r="F786" s="6" t="s">
        <v>14</v>
      </c>
      <c r="G786" s="6" t="s">
        <v>15</v>
      </c>
      <c r="H786" s="7">
        <v>4350.5144</v>
      </c>
      <c r="I786" s="6">
        <v>64</v>
      </c>
      <c r="J786" s="6">
        <v>170</v>
      </c>
      <c r="K786">
        <v>0.37011903960728976</v>
      </c>
      <c r="L786">
        <v>7.2177025988780438E-2</v>
      </c>
      <c r="M7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6" s="8">
        <f>_xlfn.PERCENTRANK.INC($H:$H, insurance[[#This Row],[charges]])</f>
        <v>0.22</v>
      </c>
      <c r="O786" s="6">
        <f>10 * _xlfn.FLOOR.MATH(202.3 - insurance[[#This Row],[age]] / 10)</f>
        <v>1990</v>
      </c>
    </row>
    <row r="787" spans="1:15" x14ac:dyDescent="0.25">
      <c r="A787" s="6">
        <v>786</v>
      </c>
      <c r="B787" s="6">
        <v>35</v>
      </c>
      <c r="C787" s="6" t="s">
        <v>10</v>
      </c>
      <c r="D787" s="6">
        <v>27.7</v>
      </c>
      <c r="E787" s="6">
        <v>3</v>
      </c>
      <c r="F787" s="6" t="s">
        <v>14</v>
      </c>
      <c r="G787" s="6" t="s">
        <v>12</v>
      </c>
      <c r="H787" s="7">
        <v>6414.1779999999999</v>
      </c>
      <c r="I787" s="6">
        <v>69</v>
      </c>
      <c r="J787" s="6">
        <v>188</v>
      </c>
      <c r="K787">
        <v>0.91989090150217101</v>
      </c>
      <c r="L787">
        <v>0.7106733115905306</v>
      </c>
      <c r="M7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87" s="8">
        <f>_xlfn.PERCENTRANK.INC($H:$H, insurance[[#This Row],[charges]])</f>
        <v>0.34399999999999997</v>
      </c>
      <c r="O787" s="6">
        <f>10 * _xlfn.FLOOR.MATH(202.3 - insurance[[#This Row],[age]] / 10)</f>
        <v>1980</v>
      </c>
    </row>
    <row r="788" spans="1:15" x14ac:dyDescent="0.25">
      <c r="A788" s="6">
        <v>787</v>
      </c>
      <c r="B788" s="6">
        <v>60</v>
      </c>
      <c r="C788" s="6" t="s">
        <v>13</v>
      </c>
      <c r="D788" s="6">
        <v>36.954999999999998</v>
      </c>
      <c r="E788" s="6">
        <v>0</v>
      </c>
      <c r="F788" s="6" t="s">
        <v>14</v>
      </c>
      <c r="G788" s="6" t="s">
        <v>17</v>
      </c>
      <c r="H788" s="7">
        <v>12741.167450000001</v>
      </c>
      <c r="I788" s="6">
        <v>68</v>
      </c>
      <c r="J788" s="6">
        <v>243</v>
      </c>
      <c r="K788">
        <v>0.76623130997933042</v>
      </c>
      <c r="L788">
        <v>0.62794157239978277</v>
      </c>
      <c r="M7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8" s="8">
        <f>_xlfn.PERCENTRANK.INC($H:$H, insurance[[#This Row],[charges]])</f>
        <v>0.66400000000000003</v>
      </c>
      <c r="O788" s="6">
        <f>10 * _xlfn.FLOOR.MATH(202.3 - insurance[[#This Row],[age]] / 10)</f>
        <v>1960</v>
      </c>
    </row>
    <row r="789" spans="1:15" x14ac:dyDescent="0.25">
      <c r="A789" s="6">
        <v>788</v>
      </c>
      <c r="B789" s="6">
        <v>21</v>
      </c>
      <c r="C789" s="6" t="s">
        <v>13</v>
      </c>
      <c r="D789" s="6">
        <v>36.86</v>
      </c>
      <c r="E789" s="6">
        <v>0</v>
      </c>
      <c r="F789" s="6" t="s">
        <v>14</v>
      </c>
      <c r="G789" s="6" t="s">
        <v>16</v>
      </c>
      <c r="H789" s="7">
        <v>1917.3184000000001</v>
      </c>
      <c r="I789" s="6">
        <v>73</v>
      </c>
      <c r="J789" s="6">
        <v>279</v>
      </c>
      <c r="K789">
        <v>0.404618967978572</v>
      </c>
      <c r="L789">
        <v>0.32802447552235076</v>
      </c>
      <c r="M7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89" s="8">
        <f>_xlfn.PERCENTRANK.INC($H:$H, insurance[[#This Row],[charges]])</f>
        <v>6.0999999999999999E-2</v>
      </c>
      <c r="O789" s="6">
        <f>10 * _xlfn.FLOOR.MATH(202.3 - insurance[[#This Row],[age]] / 10)</f>
        <v>2000</v>
      </c>
    </row>
    <row r="790" spans="1:15" x14ac:dyDescent="0.25">
      <c r="A790" s="6">
        <v>789</v>
      </c>
      <c r="B790" s="6">
        <v>29</v>
      </c>
      <c r="C790" s="6" t="s">
        <v>13</v>
      </c>
      <c r="D790" s="6">
        <v>22.515000000000001</v>
      </c>
      <c r="E790" s="6">
        <v>3</v>
      </c>
      <c r="F790" s="6" t="s">
        <v>14</v>
      </c>
      <c r="G790" s="6" t="s">
        <v>17</v>
      </c>
      <c r="H790" s="7">
        <v>5209.5788499999999</v>
      </c>
      <c r="I790" s="6">
        <v>66</v>
      </c>
      <c r="J790" s="6">
        <v>140</v>
      </c>
      <c r="K790">
        <v>0.99749018810572576</v>
      </c>
      <c r="L790">
        <v>0.89953097463563592</v>
      </c>
      <c r="M7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0" s="8">
        <f>_xlfn.PERCENTRANK.INC($H:$H, insurance[[#This Row],[charges]])</f>
        <v>0.27700000000000002</v>
      </c>
      <c r="O790" s="6">
        <f>10 * _xlfn.FLOOR.MATH(202.3 - insurance[[#This Row],[age]] / 10)</f>
        <v>1990</v>
      </c>
    </row>
    <row r="791" spans="1:15" x14ac:dyDescent="0.25">
      <c r="A791" s="6">
        <v>790</v>
      </c>
      <c r="B791" s="6">
        <v>62</v>
      </c>
      <c r="C791" s="6" t="s">
        <v>10</v>
      </c>
      <c r="D791" s="6">
        <v>29.92</v>
      </c>
      <c r="E791" s="6">
        <v>0</v>
      </c>
      <c r="F791" s="6" t="s">
        <v>14</v>
      </c>
      <c r="G791" s="6" t="s">
        <v>15</v>
      </c>
      <c r="H791" s="7">
        <v>13457.960800000001</v>
      </c>
      <c r="I791" s="6">
        <v>63</v>
      </c>
      <c r="J791" s="6">
        <v>169</v>
      </c>
      <c r="K791">
        <v>0.60905550448645629</v>
      </c>
      <c r="L791">
        <v>0.38730502612297657</v>
      </c>
      <c r="M7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1" s="8">
        <f>_xlfn.PERCENTRANK.INC($H:$H, insurance[[#This Row],[charges]])</f>
        <v>0.69199999999999995</v>
      </c>
      <c r="O791" s="6">
        <f>10 * _xlfn.FLOOR.MATH(202.3 - insurance[[#This Row],[age]] / 10)</f>
        <v>1960</v>
      </c>
    </row>
    <row r="792" spans="1:15" x14ac:dyDescent="0.25">
      <c r="A792" s="6">
        <v>791</v>
      </c>
      <c r="B792" s="6">
        <v>39</v>
      </c>
      <c r="C792" s="6" t="s">
        <v>10</v>
      </c>
      <c r="D792" s="6">
        <v>41.8</v>
      </c>
      <c r="E792" s="6">
        <v>0</v>
      </c>
      <c r="F792" s="6" t="s">
        <v>14</v>
      </c>
      <c r="G792" s="6" t="s">
        <v>15</v>
      </c>
      <c r="H792" s="7">
        <v>5662.2250000000004</v>
      </c>
      <c r="I792" s="6">
        <v>67</v>
      </c>
      <c r="J792" s="6">
        <v>267</v>
      </c>
      <c r="K792">
        <v>0.76131590910317182</v>
      </c>
      <c r="L792">
        <v>1.1005254001824769E-2</v>
      </c>
      <c r="M7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2" s="8">
        <f>_xlfn.PERCENTRANK.INC($H:$H, insurance[[#This Row],[charges]])</f>
        <v>0.30499999999999999</v>
      </c>
      <c r="O792" s="6">
        <f>10 * _xlfn.FLOOR.MATH(202.3 - insurance[[#This Row],[age]] / 10)</f>
        <v>1980</v>
      </c>
    </row>
    <row r="793" spans="1:15" x14ac:dyDescent="0.25">
      <c r="A793" s="6">
        <v>792</v>
      </c>
      <c r="B793" s="6">
        <v>19</v>
      </c>
      <c r="C793" s="6" t="s">
        <v>13</v>
      </c>
      <c r="D793" s="6">
        <v>27.6</v>
      </c>
      <c r="E793" s="6">
        <v>0</v>
      </c>
      <c r="F793" s="6" t="s">
        <v>14</v>
      </c>
      <c r="G793" s="6" t="s">
        <v>12</v>
      </c>
      <c r="H793" s="7">
        <v>1252.4069999999999</v>
      </c>
      <c r="I793" s="6">
        <v>71</v>
      </c>
      <c r="J793" s="6">
        <v>198</v>
      </c>
      <c r="K793">
        <v>0.90565083963128312</v>
      </c>
      <c r="L793">
        <v>0.8905177530322772</v>
      </c>
      <c r="M7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93" s="8">
        <f>_xlfn.PERCENTRANK.INC($H:$H, insurance[[#This Row],[charges]])</f>
        <v>8.9999999999999993E-3</v>
      </c>
      <c r="O793" s="6">
        <f>10 * _xlfn.FLOOR.MATH(202.3 - insurance[[#This Row],[age]] / 10)</f>
        <v>2000</v>
      </c>
    </row>
    <row r="794" spans="1:15" x14ac:dyDescent="0.25">
      <c r="A794" s="6">
        <v>793</v>
      </c>
      <c r="B794" s="6">
        <v>22</v>
      </c>
      <c r="C794" s="6" t="s">
        <v>10</v>
      </c>
      <c r="D794" s="6">
        <v>23.18</v>
      </c>
      <c r="E794" s="6">
        <v>0</v>
      </c>
      <c r="F794" s="6" t="s">
        <v>14</v>
      </c>
      <c r="G794" s="6" t="s">
        <v>17</v>
      </c>
      <c r="H794" s="7">
        <v>2731.9122000000002</v>
      </c>
      <c r="I794" s="6">
        <v>64</v>
      </c>
      <c r="J794" s="6">
        <v>135</v>
      </c>
      <c r="K794">
        <v>0.29817246938970521</v>
      </c>
      <c r="L794">
        <v>0.47198071026801164</v>
      </c>
      <c r="M7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4" s="8">
        <f>_xlfn.PERCENTRANK.INC($H:$H, insurance[[#This Row],[charges]])</f>
        <v>0.128</v>
      </c>
      <c r="O794" s="6">
        <f>10 * _xlfn.FLOOR.MATH(202.3 - insurance[[#This Row],[age]] / 10)</f>
        <v>2000</v>
      </c>
    </row>
    <row r="795" spans="1:15" x14ac:dyDescent="0.25">
      <c r="A795" s="6">
        <v>794</v>
      </c>
      <c r="B795" s="6">
        <v>53</v>
      </c>
      <c r="C795" s="6" t="s">
        <v>13</v>
      </c>
      <c r="D795" s="6">
        <v>20.9</v>
      </c>
      <c r="E795" s="6">
        <v>0</v>
      </c>
      <c r="F795" s="6" t="s">
        <v>11</v>
      </c>
      <c r="G795" s="6" t="s">
        <v>15</v>
      </c>
      <c r="H795" s="7">
        <v>21195.817999999999</v>
      </c>
      <c r="I795" s="6">
        <v>68</v>
      </c>
      <c r="J795" s="6">
        <v>137</v>
      </c>
      <c r="K795">
        <v>0.25977256068017918</v>
      </c>
      <c r="L795">
        <v>0.19058550903135235</v>
      </c>
      <c r="M7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5" s="8">
        <f>_xlfn.PERCENTRANK.INC($H:$H, insurance[[#This Row],[charges]])</f>
        <v>0.81</v>
      </c>
      <c r="O795" s="6">
        <f>10 * _xlfn.FLOOR.MATH(202.3 - insurance[[#This Row],[age]] / 10)</f>
        <v>1970</v>
      </c>
    </row>
    <row r="796" spans="1:15" x14ac:dyDescent="0.25">
      <c r="A796" s="6">
        <v>795</v>
      </c>
      <c r="B796" s="6">
        <v>39</v>
      </c>
      <c r="C796" s="6" t="s">
        <v>10</v>
      </c>
      <c r="D796" s="6">
        <v>31.92</v>
      </c>
      <c r="E796" s="6">
        <v>2</v>
      </c>
      <c r="F796" s="6" t="s">
        <v>14</v>
      </c>
      <c r="G796" s="6" t="s">
        <v>16</v>
      </c>
      <c r="H796" s="7">
        <v>7209.4917999999998</v>
      </c>
      <c r="I796" s="6">
        <v>61</v>
      </c>
      <c r="J796" s="6">
        <v>169</v>
      </c>
      <c r="K796">
        <v>0.58989978655702424</v>
      </c>
      <c r="L796">
        <v>0.53260752164414504</v>
      </c>
      <c r="M7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6" s="8">
        <f>_xlfn.PERCENTRANK.INC($H:$H, insurance[[#This Row],[charges]])</f>
        <v>0.38800000000000001</v>
      </c>
      <c r="O796" s="6">
        <f>10 * _xlfn.FLOOR.MATH(202.3 - insurance[[#This Row],[age]] / 10)</f>
        <v>1980</v>
      </c>
    </row>
    <row r="797" spans="1:15" x14ac:dyDescent="0.25">
      <c r="A797" s="6">
        <v>796</v>
      </c>
      <c r="B797" s="6">
        <v>27</v>
      </c>
      <c r="C797" s="6" t="s">
        <v>13</v>
      </c>
      <c r="D797" s="6">
        <v>28.5</v>
      </c>
      <c r="E797" s="6">
        <v>0</v>
      </c>
      <c r="F797" s="6" t="s">
        <v>11</v>
      </c>
      <c r="G797" s="6" t="s">
        <v>16</v>
      </c>
      <c r="H797" s="7">
        <v>18310.741999999998</v>
      </c>
      <c r="I797" s="6">
        <v>66</v>
      </c>
      <c r="J797" s="6">
        <v>177</v>
      </c>
      <c r="K797">
        <v>0.26295923966120893</v>
      </c>
      <c r="L797">
        <v>0.67995908981187225</v>
      </c>
      <c r="M7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797" s="8">
        <f>_xlfn.PERCENTRANK.INC($H:$H, insurance[[#This Row],[charges]])</f>
        <v>0.77100000000000002</v>
      </c>
      <c r="O797" s="6">
        <f>10 * _xlfn.FLOOR.MATH(202.3 - insurance[[#This Row],[age]] / 10)</f>
        <v>1990</v>
      </c>
    </row>
    <row r="798" spans="1:15" x14ac:dyDescent="0.25">
      <c r="A798" s="6">
        <v>797</v>
      </c>
      <c r="B798" s="6">
        <v>30</v>
      </c>
      <c r="C798" s="6" t="s">
        <v>13</v>
      </c>
      <c r="D798" s="6">
        <v>44.22</v>
      </c>
      <c r="E798" s="6">
        <v>2</v>
      </c>
      <c r="F798" s="6" t="s">
        <v>14</v>
      </c>
      <c r="G798" s="6" t="s">
        <v>15</v>
      </c>
      <c r="H798" s="7">
        <v>4266.1657999999998</v>
      </c>
      <c r="I798" s="6">
        <v>69</v>
      </c>
      <c r="J798" s="6">
        <v>299</v>
      </c>
      <c r="K798">
        <v>0.30519648236464547</v>
      </c>
      <c r="L798">
        <v>0.65646097653380642</v>
      </c>
      <c r="M7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798" s="8">
        <f>_xlfn.PERCENTRANK.INC($H:$H, insurance[[#This Row],[charges]])</f>
        <v>0.215</v>
      </c>
      <c r="O798" s="6">
        <f>10 * _xlfn.FLOOR.MATH(202.3 - insurance[[#This Row],[age]] / 10)</f>
        <v>1990</v>
      </c>
    </row>
    <row r="799" spans="1:15" x14ac:dyDescent="0.25">
      <c r="A799" s="6">
        <v>798</v>
      </c>
      <c r="B799" s="6">
        <v>30</v>
      </c>
      <c r="C799" s="6" t="s">
        <v>10</v>
      </c>
      <c r="D799" s="6">
        <v>22.895</v>
      </c>
      <c r="E799" s="6">
        <v>1</v>
      </c>
      <c r="F799" s="6" t="s">
        <v>14</v>
      </c>
      <c r="G799" s="6" t="s">
        <v>17</v>
      </c>
      <c r="H799" s="7">
        <v>4719.52405</v>
      </c>
      <c r="I799" s="6">
        <v>63</v>
      </c>
      <c r="J799" s="6">
        <v>129</v>
      </c>
      <c r="K799">
        <v>0.66862227193481394</v>
      </c>
      <c r="L799">
        <v>0.44429484775489886</v>
      </c>
      <c r="M7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799" s="8">
        <f>_xlfn.PERCENTRANK.INC($H:$H, insurance[[#This Row],[charges]])</f>
        <v>0.248</v>
      </c>
      <c r="O799" s="6">
        <f>10 * _xlfn.FLOOR.MATH(202.3 - insurance[[#This Row],[age]] / 10)</f>
        <v>1990</v>
      </c>
    </row>
    <row r="800" spans="1:15" x14ac:dyDescent="0.25">
      <c r="A800" s="6">
        <v>799</v>
      </c>
      <c r="B800" s="6">
        <v>58</v>
      </c>
      <c r="C800" s="6" t="s">
        <v>10</v>
      </c>
      <c r="D800" s="6">
        <v>33.1</v>
      </c>
      <c r="E800" s="6">
        <v>0</v>
      </c>
      <c r="F800" s="6" t="s">
        <v>14</v>
      </c>
      <c r="G800" s="6" t="s">
        <v>12</v>
      </c>
      <c r="H800" s="7">
        <v>11848.141</v>
      </c>
      <c r="I800" s="6">
        <v>64</v>
      </c>
      <c r="J800" s="6">
        <v>193</v>
      </c>
      <c r="K800">
        <v>0.90689523700014463</v>
      </c>
      <c r="L800">
        <v>5.4794689665918557E-2</v>
      </c>
      <c r="M8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0" s="8">
        <f>_xlfn.PERCENTRANK.INC($H:$H, insurance[[#This Row],[charges]])</f>
        <v>0.623</v>
      </c>
      <c r="O800" s="6">
        <f>10 * _xlfn.FLOOR.MATH(202.3 - insurance[[#This Row],[age]] / 10)</f>
        <v>1960</v>
      </c>
    </row>
    <row r="801" spans="1:15" x14ac:dyDescent="0.25">
      <c r="A801" s="6">
        <v>800</v>
      </c>
      <c r="B801" s="6">
        <v>33</v>
      </c>
      <c r="C801" s="6" t="s">
        <v>13</v>
      </c>
      <c r="D801" s="6">
        <v>24.795000000000002</v>
      </c>
      <c r="E801" s="6">
        <v>0</v>
      </c>
      <c r="F801" s="6" t="s">
        <v>11</v>
      </c>
      <c r="G801" s="6" t="s">
        <v>17</v>
      </c>
      <c r="H801" s="7">
        <v>17904.527050000001</v>
      </c>
      <c r="I801" s="6">
        <v>68</v>
      </c>
      <c r="J801" s="6">
        <v>163</v>
      </c>
      <c r="K801">
        <v>0.43056151290915978</v>
      </c>
      <c r="L801">
        <v>0.65554623196625439</v>
      </c>
      <c r="M8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01" s="8">
        <f>_xlfn.PERCENTRANK.INC($H:$H, insurance[[#This Row],[charges]])</f>
        <v>0.76400000000000001</v>
      </c>
      <c r="O801" s="6">
        <f>10 * _xlfn.FLOOR.MATH(202.3 - insurance[[#This Row],[age]] / 10)</f>
        <v>1990</v>
      </c>
    </row>
    <row r="802" spans="1:15" x14ac:dyDescent="0.25">
      <c r="A802" s="6">
        <v>801</v>
      </c>
      <c r="B802" s="6">
        <v>42</v>
      </c>
      <c r="C802" s="6" t="s">
        <v>10</v>
      </c>
      <c r="D802" s="6">
        <v>26.18</v>
      </c>
      <c r="E802" s="6">
        <v>1</v>
      </c>
      <c r="F802" s="6" t="s">
        <v>14</v>
      </c>
      <c r="G802" s="6" t="s">
        <v>15</v>
      </c>
      <c r="H802" s="7">
        <v>7046.7222000000002</v>
      </c>
      <c r="I802" s="6">
        <v>66</v>
      </c>
      <c r="J802" s="6">
        <v>162</v>
      </c>
      <c r="K802">
        <v>0.95276601330971622</v>
      </c>
      <c r="L802">
        <v>0.20187754286540557</v>
      </c>
      <c r="M8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02" s="8">
        <f>_xlfn.PERCENTRANK.INC($H:$H, insurance[[#This Row],[charges]])</f>
        <v>0.376</v>
      </c>
      <c r="O802" s="6">
        <f>10 * _xlfn.FLOOR.MATH(202.3 - insurance[[#This Row],[age]] / 10)</f>
        <v>1980</v>
      </c>
    </row>
    <row r="803" spans="1:15" x14ac:dyDescent="0.25">
      <c r="A803" s="6">
        <v>802</v>
      </c>
      <c r="B803" s="6">
        <v>64</v>
      </c>
      <c r="C803" s="6" t="s">
        <v>10</v>
      </c>
      <c r="D803" s="6">
        <v>35.97</v>
      </c>
      <c r="E803" s="6">
        <v>0</v>
      </c>
      <c r="F803" s="6" t="s">
        <v>14</v>
      </c>
      <c r="G803" s="6" t="s">
        <v>15</v>
      </c>
      <c r="H803" s="7">
        <v>14313.846299999999</v>
      </c>
      <c r="I803" s="6">
        <v>62</v>
      </c>
      <c r="J803" s="6">
        <v>197</v>
      </c>
      <c r="K803">
        <v>0.90258736251973892</v>
      </c>
      <c r="L803">
        <v>0.83939600681857951</v>
      </c>
      <c r="M8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3" s="8">
        <f>_xlfn.PERCENTRANK.INC($H:$H, insurance[[#This Row],[charges]])</f>
        <v>0.71699999999999997</v>
      </c>
      <c r="O803" s="6">
        <f>10 * _xlfn.FLOOR.MATH(202.3 - insurance[[#This Row],[age]] / 10)</f>
        <v>1950</v>
      </c>
    </row>
    <row r="804" spans="1:15" x14ac:dyDescent="0.25">
      <c r="A804" s="6">
        <v>803</v>
      </c>
      <c r="B804" s="6">
        <v>21</v>
      </c>
      <c r="C804" s="6" t="s">
        <v>13</v>
      </c>
      <c r="D804" s="6">
        <v>22.3</v>
      </c>
      <c r="E804" s="6">
        <v>1</v>
      </c>
      <c r="F804" s="6" t="s">
        <v>14</v>
      </c>
      <c r="G804" s="6" t="s">
        <v>12</v>
      </c>
      <c r="H804" s="7">
        <v>2103.08</v>
      </c>
      <c r="I804" s="6">
        <v>69</v>
      </c>
      <c r="J804" s="6">
        <v>151</v>
      </c>
      <c r="K804">
        <v>0.3750119765172768</v>
      </c>
      <c r="L804">
        <v>0.13449119084258154</v>
      </c>
      <c r="M8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04" s="8">
        <f>_xlfn.PERCENTRANK.INC($H:$H, insurance[[#This Row],[charges]])</f>
        <v>7.3999999999999996E-2</v>
      </c>
      <c r="O804" s="6">
        <f>10 * _xlfn.FLOOR.MATH(202.3 - insurance[[#This Row],[age]] / 10)</f>
        <v>2000</v>
      </c>
    </row>
    <row r="805" spans="1:15" x14ac:dyDescent="0.25">
      <c r="A805" s="6">
        <v>804</v>
      </c>
      <c r="B805" s="6">
        <v>18</v>
      </c>
      <c r="C805" s="6" t="s">
        <v>10</v>
      </c>
      <c r="D805" s="6">
        <v>42.24</v>
      </c>
      <c r="E805" s="6">
        <v>0</v>
      </c>
      <c r="F805" s="6" t="s">
        <v>11</v>
      </c>
      <c r="G805" s="6" t="s">
        <v>15</v>
      </c>
      <c r="H805" s="7">
        <v>38792.685599999997</v>
      </c>
      <c r="I805" s="6">
        <v>59</v>
      </c>
      <c r="J805" s="6">
        <v>209</v>
      </c>
      <c r="K805">
        <v>0.29646053691229807</v>
      </c>
      <c r="L805">
        <v>0.5503180490575349</v>
      </c>
      <c r="M8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5" s="8">
        <f>_xlfn.PERCENTRANK.INC($H:$H, insurance[[#This Row],[charges]])</f>
        <v>0.93</v>
      </c>
      <c r="O805" s="6">
        <f>10 * _xlfn.FLOOR.MATH(202.3 - insurance[[#This Row],[age]] / 10)</f>
        <v>2000</v>
      </c>
    </row>
    <row r="806" spans="1:15" x14ac:dyDescent="0.25">
      <c r="A806" s="6">
        <v>805</v>
      </c>
      <c r="B806" s="6">
        <v>23</v>
      </c>
      <c r="C806" s="6" t="s">
        <v>13</v>
      </c>
      <c r="D806" s="6">
        <v>26.51</v>
      </c>
      <c r="E806" s="6">
        <v>0</v>
      </c>
      <c r="F806" s="6" t="s">
        <v>14</v>
      </c>
      <c r="G806" s="6" t="s">
        <v>15</v>
      </c>
      <c r="H806" s="7">
        <v>1815.8759</v>
      </c>
      <c r="I806" s="6">
        <v>66</v>
      </c>
      <c r="J806" s="6">
        <v>164</v>
      </c>
      <c r="K806">
        <v>0.29526331941376593</v>
      </c>
      <c r="L806">
        <v>0.41894474971058998</v>
      </c>
      <c r="M8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06" s="8">
        <f>_xlfn.PERCENTRANK.INC($H:$H, insurance[[#This Row],[charges]])</f>
        <v>5.0999999999999997E-2</v>
      </c>
      <c r="O806" s="6">
        <f>10 * _xlfn.FLOOR.MATH(202.3 - insurance[[#This Row],[age]] / 10)</f>
        <v>2000</v>
      </c>
    </row>
    <row r="807" spans="1:15" x14ac:dyDescent="0.25">
      <c r="A807" s="6">
        <v>806</v>
      </c>
      <c r="B807" s="6">
        <v>45</v>
      </c>
      <c r="C807" s="6" t="s">
        <v>10</v>
      </c>
      <c r="D807" s="6">
        <v>35.814999999999998</v>
      </c>
      <c r="E807" s="6">
        <v>0</v>
      </c>
      <c r="F807" s="6" t="s">
        <v>14</v>
      </c>
      <c r="G807" s="6" t="s">
        <v>16</v>
      </c>
      <c r="H807" s="7">
        <v>7731.8578500000003</v>
      </c>
      <c r="I807" s="6">
        <v>65</v>
      </c>
      <c r="J807" s="6">
        <v>215</v>
      </c>
      <c r="K807">
        <v>0.59816712774250991</v>
      </c>
      <c r="L807">
        <v>0.96196218950765311</v>
      </c>
      <c r="M8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7" s="8">
        <f>_xlfn.PERCENTRANK.INC($H:$H, insurance[[#This Row],[charges]])</f>
        <v>0.41799999999999998</v>
      </c>
      <c r="O807" s="6">
        <f>10 * _xlfn.FLOOR.MATH(202.3 - insurance[[#This Row],[age]] / 10)</f>
        <v>1970</v>
      </c>
    </row>
    <row r="808" spans="1:15" x14ac:dyDescent="0.25">
      <c r="A808" s="6">
        <v>807</v>
      </c>
      <c r="B808" s="6">
        <v>40</v>
      </c>
      <c r="C808" s="6" t="s">
        <v>10</v>
      </c>
      <c r="D808" s="6">
        <v>41.42</v>
      </c>
      <c r="E808" s="6">
        <v>1</v>
      </c>
      <c r="F808" s="6" t="s">
        <v>14</v>
      </c>
      <c r="G808" s="6" t="s">
        <v>16</v>
      </c>
      <c r="H808" s="7">
        <v>28476.734990000001</v>
      </c>
      <c r="I808" s="6">
        <v>65</v>
      </c>
      <c r="J808" s="6">
        <v>249</v>
      </c>
      <c r="K808">
        <v>0.46923260179778215</v>
      </c>
      <c r="L808">
        <v>0.94099165868991597</v>
      </c>
      <c r="M8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8" s="8">
        <f>_xlfn.PERCENTRANK.INC($H:$H, insurance[[#This Row],[charges]])</f>
        <v>0.873</v>
      </c>
      <c r="O808" s="6">
        <f>10 * _xlfn.FLOOR.MATH(202.3 - insurance[[#This Row],[age]] / 10)</f>
        <v>1980</v>
      </c>
    </row>
    <row r="809" spans="1:15" x14ac:dyDescent="0.25">
      <c r="A809" s="6">
        <v>808</v>
      </c>
      <c r="B809" s="6">
        <v>19</v>
      </c>
      <c r="C809" s="6" t="s">
        <v>10</v>
      </c>
      <c r="D809" s="6">
        <v>36.575000000000003</v>
      </c>
      <c r="E809" s="6">
        <v>0</v>
      </c>
      <c r="F809" s="6" t="s">
        <v>14</v>
      </c>
      <c r="G809" s="6" t="s">
        <v>16</v>
      </c>
      <c r="H809" s="7">
        <v>2136.8822500000001</v>
      </c>
      <c r="I809" s="6">
        <v>62</v>
      </c>
      <c r="J809" s="6">
        <v>200</v>
      </c>
      <c r="K809">
        <v>0.50935449148963885</v>
      </c>
      <c r="L809">
        <v>0.20471029877881999</v>
      </c>
      <c r="M8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09" s="8">
        <f>_xlfn.PERCENTRANK.INC($H:$H, insurance[[#This Row],[charges]])</f>
        <v>7.8E-2</v>
      </c>
      <c r="O809" s="6">
        <f>10 * _xlfn.FLOOR.MATH(202.3 - insurance[[#This Row],[age]] / 10)</f>
        <v>2000</v>
      </c>
    </row>
    <row r="810" spans="1:15" x14ac:dyDescent="0.25">
      <c r="A810" s="6">
        <v>809</v>
      </c>
      <c r="B810" s="6">
        <v>18</v>
      </c>
      <c r="C810" s="6" t="s">
        <v>13</v>
      </c>
      <c r="D810" s="6">
        <v>30.14</v>
      </c>
      <c r="E810" s="6">
        <v>0</v>
      </c>
      <c r="F810" s="6" t="s">
        <v>14</v>
      </c>
      <c r="G810" s="6" t="s">
        <v>15</v>
      </c>
      <c r="H810" s="7">
        <v>1131.5065999999999</v>
      </c>
      <c r="I810" s="6">
        <v>69</v>
      </c>
      <c r="J810" s="6">
        <v>204</v>
      </c>
      <c r="K810">
        <v>0.36503113590415154</v>
      </c>
      <c r="L810">
        <v>0.56487262182164588</v>
      </c>
      <c r="M8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0" s="8">
        <f>_xlfn.PERCENTRANK.INC($H:$H, insurance[[#This Row],[charges]])</f>
        <v>0</v>
      </c>
      <c r="O810" s="6">
        <f>10 * _xlfn.FLOOR.MATH(202.3 - insurance[[#This Row],[age]] / 10)</f>
        <v>2000</v>
      </c>
    </row>
    <row r="811" spans="1:15" x14ac:dyDescent="0.25">
      <c r="A811" s="6">
        <v>810</v>
      </c>
      <c r="B811" s="6">
        <v>25</v>
      </c>
      <c r="C811" s="6" t="s">
        <v>13</v>
      </c>
      <c r="D811" s="6">
        <v>25.84</v>
      </c>
      <c r="E811" s="6">
        <v>1</v>
      </c>
      <c r="F811" s="6" t="s">
        <v>14</v>
      </c>
      <c r="G811" s="6" t="s">
        <v>17</v>
      </c>
      <c r="H811" s="7">
        <v>3309.7926000000002</v>
      </c>
      <c r="I811" s="6">
        <v>69</v>
      </c>
      <c r="J811" s="6">
        <v>175</v>
      </c>
      <c r="K811">
        <v>0.93422918810240418</v>
      </c>
      <c r="L811">
        <v>0.64011015214031108</v>
      </c>
      <c r="M8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11" s="8">
        <f>_xlfn.PERCENTRANK.INC($H:$H, insurance[[#This Row],[charges]])</f>
        <v>0.161</v>
      </c>
      <c r="O811" s="6">
        <f>10 * _xlfn.FLOOR.MATH(202.3 - insurance[[#This Row],[age]] / 10)</f>
        <v>1990</v>
      </c>
    </row>
    <row r="812" spans="1:15" x14ac:dyDescent="0.25">
      <c r="A812" s="6">
        <v>811</v>
      </c>
      <c r="B812" s="6">
        <v>46</v>
      </c>
      <c r="C812" s="6" t="s">
        <v>10</v>
      </c>
      <c r="D812" s="6">
        <v>30.8</v>
      </c>
      <c r="E812" s="6">
        <v>3</v>
      </c>
      <c r="F812" s="6" t="s">
        <v>14</v>
      </c>
      <c r="G812" s="6" t="s">
        <v>12</v>
      </c>
      <c r="H812" s="7">
        <v>9414.92</v>
      </c>
      <c r="I812" s="6">
        <v>61</v>
      </c>
      <c r="J812" s="6">
        <v>163</v>
      </c>
      <c r="K812">
        <v>0.75713265163690446</v>
      </c>
      <c r="L812">
        <v>0.404422929233137</v>
      </c>
      <c r="M8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2" s="8">
        <f>_xlfn.PERCENTRANK.INC($H:$H, insurance[[#This Row],[charges]])</f>
        <v>0.502</v>
      </c>
      <c r="O812" s="6">
        <f>10 * _xlfn.FLOOR.MATH(202.3 - insurance[[#This Row],[age]] / 10)</f>
        <v>1970</v>
      </c>
    </row>
    <row r="813" spans="1:15" x14ac:dyDescent="0.25">
      <c r="A813" s="6">
        <v>812</v>
      </c>
      <c r="B813" s="6">
        <v>33</v>
      </c>
      <c r="C813" s="6" t="s">
        <v>10</v>
      </c>
      <c r="D813" s="6">
        <v>42.94</v>
      </c>
      <c r="E813" s="6">
        <v>3</v>
      </c>
      <c r="F813" s="6" t="s">
        <v>14</v>
      </c>
      <c r="G813" s="6" t="s">
        <v>16</v>
      </c>
      <c r="H813" s="7">
        <v>6360.9935999999998</v>
      </c>
      <c r="I813" s="6">
        <v>58</v>
      </c>
      <c r="J813" s="6">
        <v>205</v>
      </c>
      <c r="K813">
        <v>0.39490602230415961</v>
      </c>
      <c r="L813">
        <v>0.15466613655661518</v>
      </c>
      <c r="M8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3" s="8">
        <f>_xlfn.PERCENTRANK.INC($H:$H, insurance[[#This Row],[charges]])</f>
        <v>0.34</v>
      </c>
      <c r="O813" s="6">
        <f>10 * _xlfn.FLOOR.MATH(202.3 - insurance[[#This Row],[age]] / 10)</f>
        <v>1990</v>
      </c>
    </row>
    <row r="814" spans="1:15" x14ac:dyDescent="0.25">
      <c r="A814" s="6">
        <v>813</v>
      </c>
      <c r="B814" s="6">
        <v>54</v>
      </c>
      <c r="C814" s="6" t="s">
        <v>13</v>
      </c>
      <c r="D814" s="6">
        <v>21.01</v>
      </c>
      <c r="E814" s="6">
        <v>2</v>
      </c>
      <c r="F814" s="6" t="s">
        <v>14</v>
      </c>
      <c r="G814" s="6" t="s">
        <v>15</v>
      </c>
      <c r="H814" s="7">
        <v>11013.7119</v>
      </c>
      <c r="I814" s="6">
        <v>70</v>
      </c>
      <c r="J814" s="6">
        <v>146</v>
      </c>
      <c r="K814">
        <v>0.86375819279987276</v>
      </c>
      <c r="L814">
        <v>0.31601843392291035</v>
      </c>
      <c r="M8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4" s="8">
        <f>_xlfn.PERCENTRANK.INC($H:$H, insurance[[#This Row],[charges]])</f>
        <v>0.57699999999999996</v>
      </c>
      <c r="O814" s="6">
        <f>10 * _xlfn.FLOOR.MATH(202.3 - insurance[[#This Row],[age]] / 10)</f>
        <v>1960</v>
      </c>
    </row>
    <row r="815" spans="1:15" x14ac:dyDescent="0.25">
      <c r="A815" s="6">
        <v>814</v>
      </c>
      <c r="B815" s="6">
        <v>28</v>
      </c>
      <c r="C815" s="6" t="s">
        <v>13</v>
      </c>
      <c r="D815" s="6">
        <v>22.515000000000001</v>
      </c>
      <c r="E815" s="6">
        <v>2</v>
      </c>
      <c r="F815" s="6" t="s">
        <v>14</v>
      </c>
      <c r="G815" s="6" t="s">
        <v>17</v>
      </c>
      <c r="H815" s="7">
        <v>4428.8878500000001</v>
      </c>
      <c r="I815" s="6">
        <v>73</v>
      </c>
      <c r="J815" s="6">
        <v>171</v>
      </c>
      <c r="K815">
        <v>0.56859670093683368</v>
      </c>
      <c r="L815">
        <v>0.75451320770872443</v>
      </c>
      <c r="M8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5" s="8">
        <f>_xlfn.PERCENTRANK.INC($H:$H, insurance[[#This Row],[charges]])</f>
        <v>0.22500000000000001</v>
      </c>
      <c r="O815" s="6">
        <f>10 * _xlfn.FLOOR.MATH(202.3 - insurance[[#This Row],[age]] / 10)</f>
        <v>1990</v>
      </c>
    </row>
    <row r="816" spans="1:15" x14ac:dyDescent="0.25">
      <c r="A816" s="6">
        <v>815</v>
      </c>
      <c r="B816" s="6">
        <v>36</v>
      </c>
      <c r="C816" s="6" t="s">
        <v>13</v>
      </c>
      <c r="D816" s="6">
        <v>34.43</v>
      </c>
      <c r="E816" s="6">
        <v>2</v>
      </c>
      <c r="F816" s="6" t="s">
        <v>14</v>
      </c>
      <c r="G816" s="6" t="s">
        <v>15</v>
      </c>
      <c r="H816" s="7">
        <v>5584.3056999999999</v>
      </c>
      <c r="I816" s="6">
        <v>66</v>
      </c>
      <c r="J816" s="6">
        <v>213</v>
      </c>
      <c r="K816">
        <v>0.81679397300667778</v>
      </c>
      <c r="L816">
        <v>0.81983787418335574</v>
      </c>
      <c r="M8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6" s="8">
        <f>_xlfn.PERCENTRANK.INC($H:$H, insurance[[#This Row],[charges]])</f>
        <v>0.30099999999999999</v>
      </c>
      <c r="O816" s="6">
        <f>10 * _xlfn.FLOOR.MATH(202.3 - insurance[[#This Row],[age]] / 10)</f>
        <v>1980</v>
      </c>
    </row>
    <row r="817" spans="1:15" x14ac:dyDescent="0.25">
      <c r="A817" s="6">
        <v>816</v>
      </c>
      <c r="B817" s="6">
        <v>20</v>
      </c>
      <c r="C817" s="6" t="s">
        <v>10</v>
      </c>
      <c r="D817" s="6">
        <v>31.46</v>
      </c>
      <c r="E817" s="6">
        <v>0</v>
      </c>
      <c r="F817" s="6" t="s">
        <v>14</v>
      </c>
      <c r="G817" s="6" t="s">
        <v>15</v>
      </c>
      <c r="H817" s="7">
        <v>1877.9294</v>
      </c>
      <c r="I817" s="6">
        <v>63</v>
      </c>
      <c r="J817" s="6">
        <v>178</v>
      </c>
      <c r="K817">
        <v>0.74485794675762673</v>
      </c>
      <c r="L817">
        <v>0.65530095140230882</v>
      </c>
      <c r="M8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7" s="8">
        <f>_xlfn.PERCENTRANK.INC($H:$H, insurance[[#This Row],[charges]])</f>
        <v>5.7000000000000002E-2</v>
      </c>
      <c r="O817" s="6">
        <f>10 * _xlfn.FLOOR.MATH(202.3 - insurance[[#This Row],[age]] / 10)</f>
        <v>2000</v>
      </c>
    </row>
    <row r="818" spans="1:15" x14ac:dyDescent="0.25">
      <c r="A818" s="6">
        <v>817</v>
      </c>
      <c r="B818" s="6">
        <v>24</v>
      </c>
      <c r="C818" s="6" t="s">
        <v>10</v>
      </c>
      <c r="D818" s="6">
        <v>24.225000000000001</v>
      </c>
      <c r="E818" s="6">
        <v>0</v>
      </c>
      <c r="F818" s="6" t="s">
        <v>14</v>
      </c>
      <c r="G818" s="6" t="s">
        <v>16</v>
      </c>
      <c r="H818" s="7">
        <v>2842.7607499999999</v>
      </c>
      <c r="I818" s="6">
        <v>62</v>
      </c>
      <c r="J818" s="6">
        <v>132</v>
      </c>
      <c r="K818">
        <v>0.10225884574570639</v>
      </c>
      <c r="L818">
        <v>0.74864929297410387</v>
      </c>
      <c r="M8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18" s="8">
        <f>_xlfn.PERCENTRANK.INC($H:$H, insurance[[#This Row],[charges]])</f>
        <v>0.13300000000000001</v>
      </c>
      <c r="O818" s="6">
        <f>10 * _xlfn.FLOOR.MATH(202.3 - insurance[[#This Row],[age]] / 10)</f>
        <v>1990</v>
      </c>
    </row>
    <row r="819" spans="1:15" x14ac:dyDescent="0.25">
      <c r="A819" s="6">
        <v>818</v>
      </c>
      <c r="B819" s="6">
        <v>23</v>
      </c>
      <c r="C819" s="6" t="s">
        <v>13</v>
      </c>
      <c r="D819" s="6">
        <v>37.1</v>
      </c>
      <c r="E819" s="6">
        <v>3</v>
      </c>
      <c r="F819" s="6" t="s">
        <v>14</v>
      </c>
      <c r="G819" s="6" t="s">
        <v>12</v>
      </c>
      <c r="H819" s="7">
        <v>3597.596</v>
      </c>
      <c r="I819" s="6">
        <v>63</v>
      </c>
      <c r="J819" s="6">
        <v>209</v>
      </c>
      <c r="K819">
        <v>0.88720868708901512</v>
      </c>
      <c r="L819">
        <v>0.64941547841272107</v>
      </c>
      <c r="M8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19" s="8">
        <f>_xlfn.PERCENTRANK.INC($H:$H, insurance[[#This Row],[charges]])</f>
        <v>0.18</v>
      </c>
      <c r="O819" s="6">
        <f>10 * _xlfn.FLOOR.MATH(202.3 - insurance[[#This Row],[age]] / 10)</f>
        <v>2000</v>
      </c>
    </row>
    <row r="820" spans="1:15" x14ac:dyDescent="0.25">
      <c r="A820" s="6">
        <v>819</v>
      </c>
      <c r="B820" s="6">
        <v>47</v>
      </c>
      <c r="C820" s="6" t="s">
        <v>10</v>
      </c>
      <c r="D820" s="6">
        <v>26.125</v>
      </c>
      <c r="E820" s="6">
        <v>1</v>
      </c>
      <c r="F820" s="6" t="s">
        <v>11</v>
      </c>
      <c r="G820" s="6" t="s">
        <v>17</v>
      </c>
      <c r="H820" s="7">
        <v>23401.30575</v>
      </c>
      <c r="I820" s="6">
        <v>64</v>
      </c>
      <c r="J820" s="6">
        <v>152</v>
      </c>
      <c r="K820">
        <v>0.9796503232697259</v>
      </c>
      <c r="L820">
        <v>0.30821842202368122</v>
      </c>
      <c r="M8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0" s="8">
        <f>_xlfn.PERCENTRANK.INC($H:$H, insurance[[#This Row],[charges]])</f>
        <v>0.83299999999999996</v>
      </c>
      <c r="O820" s="6">
        <f>10 * _xlfn.FLOOR.MATH(202.3 - insurance[[#This Row],[age]] / 10)</f>
        <v>1970</v>
      </c>
    </row>
    <row r="821" spans="1:15" x14ac:dyDescent="0.25">
      <c r="A821" s="6">
        <v>820</v>
      </c>
      <c r="B821" s="6">
        <v>33</v>
      </c>
      <c r="C821" s="6" t="s">
        <v>10</v>
      </c>
      <c r="D821" s="6">
        <v>35.53</v>
      </c>
      <c r="E821" s="6">
        <v>0</v>
      </c>
      <c r="F821" s="6" t="s">
        <v>11</v>
      </c>
      <c r="G821" s="6" t="s">
        <v>16</v>
      </c>
      <c r="H821" s="7">
        <v>55135.402090000003</v>
      </c>
      <c r="I821" s="6">
        <v>63</v>
      </c>
      <c r="J821" s="6">
        <v>201</v>
      </c>
      <c r="K821">
        <v>1.1989288037637848E-4</v>
      </c>
      <c r="L821">
        <v>0.674734699854038</v>
      </c>
      <c r="M8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1" s="8">
        <f>_xlfn.PERCENTRANK.INC($H:$H, insurance[[#This Row],[charges]])</f>
        <v>0.997</v>
      </c>
      <c r="O821" s="6">
        <f>10 * _xlfn.FLOOR.MATH(202.3 - insurance[[#This Row],[age]] / 10)</f>
        <v>1990</v>
      </c>
    </row>
    <row r="822" spans="1:15" x14ac:dyDescent="0.25">
      <c r="A822" s="6">
        <v>821</v>
      </c>
      <c r="B822" s="6">
        <v>45</v>
      </c>
      <c r="C822" s="6" t="s">
        <v>13</v>
      </c>
      <c r="D822" s="6">
        <v>33.700000000000003</v>
      </c>
      <c r="E822" s="6">
        <v>1</v>
      </c>
      <c r="F822" s="6" t="s">
        <v>14</v>
      </c>
      <c r="G822" s="6" t="s">
        <v>12</v>
      </c>
      <c r="H822" s="7">
        <v>7445.9179999999997</v>
      </c>
      <c r="I822" s="6">
        <v>68</v>
      </c>
      <c r="J822" s="6">
        <v>222</v>
      </c>
      <c r="K822">
        <v>0.19675095621345143</v>
      </c>
      <c r="L822">
        <v>0.95749457923578773</v>
      </c>
      <c r="M8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2" s="8">
        <f>_xlfn.PERCENTRANK.INC($H:$H, insurance[[#This Row],[charges]])</f>
        <v>0.40500000000000003</v>
      </c>
      <c r="O822" s="6">
        <f>10 * _xlfn.FLOOR.MATH(202.3 - insurance[[#This Row],[age]] / 10)</f>
        <v>1970</v>
      </c>
    </row>
    <row r="823" spans="1:15" x14ac:dyDescent="0.25">
      <c r="A823" s="6">
        <v>822</v>
      </c>
      <c r="B823" s="6">
        <v>26</v>
      </c>
      <c r="C823" s="6" t="s">
        <v>13</v>
      </c>
      <c r="D823" s="6">
        <v>17.670000000000002</v>
      </c>
      <c r="E823" s="6">
        <v>0</v>
      </c>
      <c r="F823" s="6" t="s">
        <v>14</v>
      </c>
      <c r="G823" s="6" t="s">
        <v>16</v>
      </c>
      <c r="H823" s="7">
        <v>2680.9493000000002</v>
      </c>
      <c r="I823" s="6">
        <v>75</v>
      </c>
      <c r="J823" s="6">
        <v>141</v>
      </c>
      <c r="K823">
        <v>0.81777527640470082</v>
      </c>
      <c r="L823">
        <v>0.23977641120542606</v>
      </c>
      <c r="M8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823" s="8">
        <f>_xlfn.PERCENTRANK.INC($H:$H, insurance[[#This Row],[charges]])</f>
        <v>0.12</v>
      </c>
      <c r="O823" s="6">
        <f>10 * _xlfn.FLOOR.MATH(202.3 - insurance[[#This Row],[age]] / 10)</f>
        <v>1990</v>
      </c>
    </row>
    <row r="824" spans="1:15" x14ac:dyDescent="0.25">
      <c r="A824" s="6">
        <v>823</v>
      </c>
      <c r="B824" s="6">
        <v>18</v>
      </c>
      <c r="C824" s="6" t="s">
        <v>10</v>
      </c>
      <c r="D824" s="6">
        <v>31.13</v>
      </c>
      <c r="E824" s="6">
        <v>0</v>
      </c>
      <c r="F824" s="6" t="s">
        <v>14</v>
      </c>
      <c r="G824" s="6" t="s">
        <v>15</v>
      </c>
      <c r="H824" s="7">
        <v>1621.8827000000001</v>
      </c>
      <c r="I824" s="6">
        <v>60</v>
      </c>
      <c r="J824" s="6">
        <v>159</v>
      </c>
      <c r="K824">
        <v>0.17106937485331175</v>
      </c>
      <c r="L824">
        <v>0.87083948630413022</v>
      </c>
      <c r="M8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4" s="8">
        <f>_xlfn.PERCENTRANK.INC($H:$H, insurance[[#This Row],[charges]])</f>
        <v>0.02</v>
      </c>
      <c r="O824" s="6">
        <f>10 * _xlfn.FLOOR.MATH(202.3 - insurance[[#This Row],[age]] / 10)</f>
        <v>2000</v>
      </c>
    </row>
    <row r="825" spans="1:15" x14ac:dyDescent="0.25">
      <c r="A825" s="6">
        <v>824</v>
      </c>
      <c r="B825" s="6">
        <v>44</v>
      </c>
      <c r="C825" s="6" t="s">
        <v>10</v>
      </c>
      <c r="D825" s="6">
        <v>29.81</v>
      </c>
      <c r="E825" s="6">
        <v>2</v>
      </c>
      <c r="F825" s="6" t="s">
        <v>14</v>
      </c>
      <c r="G825" s="6" t="s">
        <v>15</v>
      </c>
      <c r="H825" s="7">
        <v>8219.2039000000004</v>
      </c>
      <c r="I825" s="6">
        <v>60</v>
      </c>
      <c r="J825" s="6">
        <v>153</v>
      </c>
      <c r="K825">
        <v>0.96535800442349073</v>
      </c>
      <c r="L825">
        <v>0.79095125002365152</v>
      </c>
      <c r="M8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5" s="8">
        <f>_xlfn.PERCENTRANK.INC($H:$H, insurance[[#This Row],[charges]])</f>
        <v>0.436</v>
      </c>
      <c r="O825" s="6">
        <f>10 * _xlfn.FLOOR.MATH(202.3 - insurance[[#This Row],[age]] / 10)</f>
        <v>1970</v>
      </c>
    </row>
    <row r="826" spans="1:15" x14ac:dyDescent="0.25">
      <c r="A826" s="6">
        <v>825</v>
      </c>
      <c r="B826" s="6">
        <v>60</v>
      </c>
      <c r="C826" s="6" t="s">
        <v>13</v>
      </c>
      <c r="D826" s="6">
        <v>24.32</v>
      </c>
      <c r="E826" s="6">
        <v>0</v>
      </c>
      <c r="F826" s="6" t="s">
        <v>14</v>
      </c>
      <c r="G826" s="6" t="s">
        <v>16</v>
      </c>
      <c r="H826" s="7">
        <v>12523.604799999999</v>
      </c>
      <c r="I826" s="6">
        <v>71</v>
      </c>
      <c r="J826" s="6">
        <v>174</v>
      </c>
      <c r="K826">
        <v>0.3865630493436768</v>
      </c>
      <c r="L826">
        <v>0.97234752819517045</v>
      </c>
      <c r="M8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26" s="8">
        <f>_xlfn.PERCENTRANK.INC($H:$H, insurance[[#This Row],[charges]])</f>
        <v>0.65400000000000003</v>
      </c>
      <c r="O826" s="6">
        <f>10 * _xlfn.FLOOR.MATH(202.3 - insurance[[#This Row],[age]] / 10)</f>
        <v>1960</v>
      </c>
    </row>
    <row r="827" spans="1:15" x14ac:dyDescent="0.25">
      <c r="A827" s="6">
        <v>826</v>
      </c>
      <c r="B827" s="6">
        <v>64</v>
      </c>
      <c r="C827" s="6" t="s">
        <v>10</v>
      </c>
      <c r="D827" s="6">
        <v>31.824999999999999</v>
      </c>
      <c r="E827" s="6">
        <v>2</v>
      </c>
      <c r="F827" s="6" t="s">
        <v>14</v>
      </c>
      <c r="G827" s="6" t="s">
        <v>17</v>
      </c>
      <c r="H827" s="7">
        <v>16069.08475</v>
      </c>
      <c r="I827" s="6">
        <v>68</v>
      </c>
      <c r="J827" s="6">
        <v>209</v>
      </c>
      <c r="K827">
        <v>0.80301468204847293</v>
      </c>
      <c r="L827">
        <v>0.94944410955041836</v>
      </c>
      <c r="M8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7" s="8">
        <f>_xlfn.PERCENTRANK.INC($H:$H, insurance[[#This Row],[charges]])</f>
        <v>0.74099999999999999</v>
      </c>
      <c r="O827" s="6">
        <f>10 * _xlfn.FLOOR.MATH(202.3 - insurance[[#This Row],[age]] / 10)</f>
        <v>1950</v>
      </c>
    </row>
    <row r="828" spans="1:15" x14ac:dyDescent="0.25">
      <c r="A828" s="6">
        <v>827</v>
      </c>
      <c r="B828" s="6">
        <v>56</v>
      </c>
      <c r="C828" s="6" t="s">
        <v>13</v>
      </c>
      <c r="D828" s="6">
        <v>31.79</v>
      </c>
      <c r="E828" s="6">
        <v>2</v>
      </c>
      <c r="F828" s="6" t="s">
        <v>11</v>
      </c>
      <c r="G828" s="6" t="s">
        <v>15</v>
      </c>
      <c r="H828" s="7">
        <v>43813.866099999999</v>
      </c>
      <c r="I828" s="6">
        <v>73</v>
      </c>
      <c r="J828" s="6">
        <v>241</v>
      </c>
      <c r="K828">
        <v>0.29543375749859668</v>
      </c>
      <c r="L828">
        <v>0.76901809581044045</v>
      </c>
      <c r="M8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28" s="8">
        <f>_xlfn.PERCENTRANK.INC($H:$H, insurance[[#This Row],[charges]])</f>
        <v>0.96399999999999997</v>
      </c>
      <c r="O828" s="6">
        <f>10 * _xlfn.FLOOR.MATH(202.3 - insurance[[#This Row],[age]] / 10)</f>
        <v>1960</v>
      </c>
    </row>
    <row r="829" spans="1:15" x14ac:dyDescent="0.25">
      <c r="A829" s="6">
        <v>828</v>
      </c>
      <c r="B829" s="6">
        <v>36</v>
      </c>
      <c r="C829" s="6" t="s">
        <v>13</v>
      </c>
      <c r="D829" s="6">
        <v>28.024999999999999</v>
      </c>
      <c r="E829" s="6">
        <v>1</v>
      </c>
      <c r="F829" s="6" t="s">
        <v>11</v>
      </c>
      <c r="G829" s="6" t="s">
        <v>17</v>
      </c>
      <c r="H829" s="7">
        <v>20773.62775</v>
      </c>
      <c r="I829" s="6">
        <v>67</v>
      </c>
      <c r="J829" s="6">
        <v>179</v>
      </c>
      <c r="K829">
        <v>0.52365451796150508</v>
      </c>
      <c r="L829">
        <v>0.26355058060192998</v>
      </c>
      <c r="M8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29" s="8">
        <f>_xlfn.PERCENTRANK.INC($H:$H, insurance[[#This Row],[charges]])</f>
        <v>0.80500000000000005</v>
      </c>
      <c r="O829" s="6">
        <f>10 * _xlfn.FLOOR.MATH(202.3 - insurance[[#This Row],[age]] / 10)</f>
        <v>1980</v>
      </c>
    </row>
    <row r="830" spans="1:15" x14ac:dyDescent="0.25">
      <c r="A830" s="6">
        <v>829</v>
      </c>
      <c r="B830" s="6">
        <v>41</v>
      </c>
      <c r="C830" s="6" t="s">
        <v>13</v>
      </c>
      <c r="D830" s="6">
        <v>30.78</v>
      </c>
      <c r="E830" s="6">
        <v>3</v>
      </c>
      <c r="F830" s="6" t="s">
        <v>11</v>
      </c>
      <c r="G830" s="6" t="s">
        <v>17</v>
      </c>
      <c r="H830" s="7">
        <v>39597.407200000001</v>
      </c>
      <c r="I830" s="6">
        <v>71</v>
      </c>
      <c r="J830" s="6">
        <v>221</v>
      </c>
      <c r="K830">
        <v>0.68948668925533385</v>
      </c>
      <c r="L830">
        <v>3.1685112990292308E-2</v>
      </c>
      <c r="M8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0" s="8">
        <f>_xlfn.PERCENTRANK.INC($H:$H, insurance[[#This Row],[charges]])</f>
        <v>0.93400000000000005</v>
      </c>
      <c r="O830" s="6">
        <f>10 * _xlfn.FLOOR.MATH(202.3 - insurance[[#This Row],[age]] / 10)</f>
        <v>1980</v>
      </c>
    </row>
    <row r="831" spans="1:15" x14ac:dyDescent="0.25">
      <c r="A831" s="6">
        <v>830</v>
      </c>
      <c r="B831" s="6">
        <v>39</v>
      </c>
      <c r="C831" s="6" t="s">
        <v>13</v>
      </c>
      <c r="D831" s="6">
        <v>21.85</v>
      </c>
      <c r="E831" s="6">
        <v>1</v>
      </c>
      <c r="F831" s="6" t="s">
        <v>14</v>
      </c>
      <c r="G831" s="6" t="s">
        <v>16</v>
      </c>
      <c r="H831" s="7">
        <v>6117.4944999999998</v>
      </c>
      <c r="I831" s="6">
        <v>73</v>
      </c>
      <c r="J831" s="6">
        <v>166</v>
      </c>
      <c r="K831">
        <v>0.29263954483561194</v>
      </c>
      <c r="L831">
        <v>0.61362610646226723</v>
      </c>
      <c r="M8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31" s="8">
        <f>_xlfn.PERCENTRANK.INC($H:$H, insurance[[#This Row],[charges]])</f>
        <v>0.32500000000000001</v>
      </c>
      <c r="O831" s="6">
        <f>10 * _xlfn.FLOOR.MATH(202.3 - insurance[[#This Row],[age]] / 10)</f>
        <v>1980</v>
      </c>
    </row>
    <row r="832" spans="1:15" x14ac:dyDescent="0.25">
      <c r="A832" s="6">
        <v>831</v>
      </c>
      <c r="B832" s="6">
        <v>63</v>
      </c>
      <c r="C832" s="6" t="s">
        <v>13</v>
      </c>
      <c r="D832" s="6">
        <v>33.1</v>
      </c>
      <c r="E832" s="6">
        <v>0</v>
      </c>
      <c r="F832" s="6" t="s">
        <v>14</v>
      </c>
      <c r="G832" s="6" t="s">
        <v>12</v>
      </c>
      <c r="H832" s="7">
        <v>13393.755999999999</v>
      </c>
      <c r="I832" s="6">
        <v>67</v>
      </c>
      <c r="J832" s="6">
        <v>211</v>
      </c>
      <c r="K832">
        <v>0.67454898295670229</v>
      </c>
      <c r="L832">
        <v>0.66793702434186686</v>
      </c>
      <c r="M8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2" s="8">
        <f>_xlfn.PERCENTRANK.INC($H:$H, insurance[[#This Row],[charges]])</f>
        <v>0.68799999999999994</v>
      </c>
      <c r="O832" s="6">
        <f>10 * _xlfn.FLOOR.MATH(202.3 - insurance[[#This Row],[age]] / 10)</f>
        <v>1960</v>
      </c>
    </row>
    <row r="833" spans="1:15" x14ac:dyDescent="0.25">
      <c r="A833" s="6">
        <v>832</v>
      </c>
      <c r="B833" s="6">
        <v>36</v>
      </c>
      <c r="C833" s="6" t="s">
        <v>10</v>
      </c>
      <c r="D833" s="6">
        <v>25.84</v>
      </c>
      <c r="E833" s="6">
        <v>0</v>
      </c>
      <c r="F833" s="6" t="s">
        <v>14</v>
      </c>
      <c r="G833" s="6" t="s">
        <v>16</v>
      </c>
      <c r="H833" s="7">
        <v>5266.3656000000001</v>
      </c>
      <c r="I833" s="6">
        <v>63</v>
      </c>
      <c r="J833" s="6">
        <v>146</v>
      </c>
      <c r="K833">
        <v>9.8766030324048376E-2</v>
      </c>
      <c r="L833">
        <v>0.89470441494821773</v>
      </c>
      <c r="M8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33" s="8">
        <f>_xlfn.PERCENTRANK.INC($H:$H, insurance[[#This Row],[charges]])</f>
        <v>0.28299999999999997</v>
      </c>
      <c r="O833" s="6">
        <f>10 * _xlfn.FLOOR.MATH(202.3 - insurance[[#This Row],[age]] / 10)</f>
        <v>1980</v>
      </c>
    </row>
    <row r="834" spans="1:15" x14ac:dyDescent="0.25">
      <c r="A834" s="6">
        <v>833</v>
      </c>
      <c r="B834" s="6">
        <v>28</v>
      </c>
      <c r="C834" s="6" t="s">
        <v>10</v>
      </c>
      <c r="D834" s="6">
        <v>23.844999999999999</v>
      </c>
      <c r="E834" s="6">
        <v>2</v>
      </c>
      <c r="F834" s="6" t="s">
        <v>14</v>
      </c>
      <c r="G834" s="6" t="s">
        <v>16</v>
      </c>
      <c r="H834" s="7">
        <v>4719.7365499999996</v>
      </c>
      <c r="I834" s="6">
        <v>66</v>
      </c>
      <c r="J834" s="6">
        <v>148</v>
      </c>
      <c r="K834">
        <v>0.66634378427003682</v>
      </c>
      <c r="L834">
        <v>0.64935541462588842</v>
      </c>
      <c r="M8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34" s="8">
        <f>_xlfn.PERCENTRANK.INC($H:$H, insurance[[#This Row],[charges]])</f>
        <v>0.249</v>
      </c>
      <c r="O834" s="6">
        <f>10 * _xlfn.FLOOR.MATH(202.3 - insurance[[#This Row],[age]] / 10)</f>
        <v>1990</v>
      </c>
    </row>
    <row r="835" spans="1:15" x14ac:dyDescent="0.25">
      <c r="A835" s="6">
        <v>834</v>
      </c>
      <c r="B835" s="6">
        <v>58</v>
      </c>
      <c r="C835" s="6" t="s">
        <v>13</v>
      </c>
      <c r="D835" s="6">
        <v>34.39</v>
      </c>
      <c r="E835" s="6">
        <v>0</v>
      </c>
      <c r="F835" s="6" t="s">
        <v>14</v>
      </c>
      <c r="G835" s="6" t="s">
        <v>16</v>
      </c>
      <c r="H835" s="7">
        <v>11743.9341</v>
      </c>
      <c r="I835" s="6">
        <v>72</v>
      </c>
      <c r="J835" s="6">
        <v>254</v>
      </c>
      <c r="K835">
        <v>0.1461943239654388</v>
      </c>
      <c r="L835">
        <v>3.1900130227161635E-2</v>
      </c>
      <c r="M8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5" s="8">
        <f>_xlfn.PERCENTRANK.INC($H:$H, insurance[[#This Row],[charges]])</f>
        <v>0.61699999999999999</v>
      </c>
      <c r="O835" s="6">
        <f>10 * _xlfn.FLOOR.MATH(202.3 - insurance[[#This Row],[age]] / 10)</f>
        <v>1960</v>
      </c>
    </row>
    <row r="836" spans="1:15" x14ac:dyDescent="0.25">
      <c r="A836" s="6">
        <v>835</v>
      </c>
      <c r="B836" s="6">
        <v>36</v>
      </c>
      <c r="C836" s="6" t="s">
        <v>13</v>
      </c>
      <c r="D836" s="6">
        <v>33.82</v>
      </c>
      <c r="E836" s="6">
        <v>1</v>
      </c>
      <c r="F836" s="6" t="s">
        <v>14</v>
      </c>
      <c r="G836" s="6" t="s">
        <v>16</v>
      </c>
      <c r="H836" s="7">
        <v>5377.4578000000001</v>
      </c>
      <c r="I836" s="6">
        <v>67</v>
      </c>
      <c r="J836" s="6">
        <v>216</v>
      </c>
      <c r="K836">
        <v>0.70195572297179876</v>
      </c>
      <c r="L836">
        <v>0.2137737703573768</v>
      </c>
      <c r="M8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6" s="8">
        <f>_xlfn.PERCENTRANK.INC($H:$H, insurance[[#This Row],[charges]])</f>
        <v>0.28999999999999998</v>
      </c>
      <c r="O836" s="6">
        <f>10 * _xlfn.FLOOR.MATH(202.3 - insurance[[#This Row],[age]] / 10)</f>
        <v>1980</v>
      </c>
    </row>
    <row r="837" spans="1:15" x14ac:dyDescent="0.25">
      <c r="A837" s="6">
        <v>836</v>
      </c>
      <c r="B837" s="6">
        <v>42</v>
      </c>
      <c r="C837" s="6" t="s">
        <v>13</v>
      </c>
      <c r="D837" s="6">
        <v>35.97</v>
      </c>
      <c r="E837" s="6">
        <v>2</v>
      </c>
      <c r="F837" s="6" t="s">
        <v>14</v>
      </c>
      <c r="G837" s="6" t="s">
        <v>15</v>
      </c>
      <c r="H837" s="7">
        <v>7160.3302999999996</v>
      </c>
      <c r="I837" s="6">
        <v>71</v>
      </c>
      <c r="J837" s="6">
        <v>258</v>
      </c>
      <c r="K837">
        <v>0.29319933582711932</v>
      </c>
      <c r="L837">
        <v>0.50189881515777612</v>
      </c>
      <c r="M8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7" s="8">
        <f>_xlfn.PERCENTRANK.INC($H:$H, insurance[[#This Row],[charges]])</f>
        <v>0.38500000000000001</v>
      </c>
      <c r="O837" s="6">
        <f>10 * _xlfn.FLOOR.MATH(202.3 - insurance[[#This Row],[age]] / 10)</f>
        <v>1980</v>
      </c>
    </row>
    <row r="838" spans="1:15" x14ac:dyDescent="0.25">
      <c r="A838" s="6">
        <v>837</v>
      </c>
      <c r="B838" s="6">
        <v>36</v>
      </c>
      <c r="C838" s="6" t="s">
        <v>13</v>
      </c>
      <c r="D838" s="6">
        <v>31.5</v>
      </c>
      <c r="E838" s="6">
        <v>0</v>
      </c>
      <c r="F838" s="6" t="s">
        <v>14</v>
      </c>
      <c r="G838" s="6" t="s">
        <v>12</v>
      </c>
      <c r="H838" s="7">
        <v>4402.2330000000002</v>
      </c>
      <c r="I838" s="6">
        <v>68</v>
      </c>
      <c r="J838" s="6">
        <v>207</v>
      </c>
      <c r="K838">
        <v>1.7346712303043674E-2</v>
      </c>
      <c r="L838">
        <v>9.8619683691589008E-2</v>
      </c>
      <c r="M8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38" s="8">
        <f>_xlfn.PERCENTRANK.INC($H:$H, insurance[[#This Row],[charges]])</f>
        <v>0.223</v>
      </c>
      <c r="O838" s="6">
        <f>10 * _xlfn.FLOOR.MATH(202.3 - insurance[[#This Row],[age]] / 10)</f>
        <v>1980</v>
      </c>
    </row>
    <row r="839" spans="1:15" x14ac:dyDescent="0.25">
      <c r="A839" s="6">
        <v>838</v>
      </c>
      <c r="B839" s="6">
        <v>56</v>
      </c>
      <c r="C839" s="6" t="s">
        <v>10</v>
      </c>
      <c r="D839" s="6">
        <v>28.31</v>
      </c>
      <c r="E839" s="6">
        <v>0</v>
      </c>
      <c r="F839" s="6" t="s">
        <v>14</v>
      </c>
      <c r="G839" s="6" t="s">
        <v>17</v>
      </c>
      <c r="H839" s="7">
        <v>11657.7189</v>
      </c>
      <c r="I839" s="6">
        <v>62</v>
      </c>
      <c r="J839" s="6">
        <v>155</v>
      </c>
      <c r="K839">
        <v>0.18316182037031362</v>
      </c>
      <c r="L839">
        <v>0.26255999424614013</v>
      </c>
      <c r="M8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39" s="8">
        <f>_xlfn.PERCENTRANK.INC($H:$H, insurance[[#This Row],[charges]])</f>
        <v>0.61099999999999999</v>
      </c>
      <c r="O839" s="6">
        <f>10 * _xlfn.FLOOR.MATH(202.3 - insurance[[#This Row],[age]] / 10)</f>
        <v>1960</v>
      </c>
    </row>
    <row r="840" spans="1:15" x14ac:dyDescent="0.25">
      <c r="A840" s="6">
        <v>839</v>
      </c>
      <c r="B840" s="6">
        <v>35</v>
      </c>
      <c r="C840" s="6" t="s">
        <v>10</v>
      </c>
      <c r="D840" s="6">
        <v>23.465</v>
      </c>
      <c r="E840" s="6">
        <v>2</v>
      </c>
      <c r="F840" s="6" t="s">
        <v>14</v>
      </c>
      <c r="G840" s="6" t="s">
        <v>17</v>
      </c>
      <c r="H840" s="7">
        <v>6402.2913500000004</v>
      </c>
      <c r="I840" s="6">
        <v>68</v>
      </c>
      <c r="J840" s="6">
        <v>154</v>
      </c>
      <c r="K840">
        <v>4.6746979023677755E-2</v>
      </c>
      <c r="L840">
        <v>0.33644728378227318</v>
      </c>
      <c r="M8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40" s="8">
        <f>_xlfn.PERCENTRANK.INC($H:$H, insurance[[#This Row],[charges]])</f>
        <v>0.34300000000000003</v>
      </c>
      <c r="O840" s="6">
        <f>10 * _xlfn.FLOOR.MATH(202.3 - insurance[[#This Row],[age]] / 10)</f>
        <v>1980</v>
      </c>
    </row>
    <row r="841" spans="1:15" x14ac:dyDescent="0.25">
      <c r="A841" s="6">
        <v>840</v>
      </c>
      <c r="B841" s="6">
        <v>59</v>
      </c>
      <c r="C841" s="6" t="s">
        <v>10</v>
      </c>
      <c r="D841" s="6">
        <v>31.35</v>
      </c>
      <c r="E841" s="6">
        <v>0</v>
      </c>
      <c r="F841" s="6" t="s">
        <v>14</v>
      </c>
      <c r="G841" s="6" t="s">
        <v>16</v>
      </c>
      <c r="H841" s="7">
        <v>12622.1795</v>
      </c>
      <c r="I841" s="6">
        <v>62</v>
      </c>
      <c r="J841" s="6">
        <v>171</v>
      </c>
      <c r="K841">
        <v>0.93020089619336688</v>
      </c>
      <c r="L841">
        <v>0.29864423875633822</v>
      </c>
      <c r="M8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1" s="8">
        <f>_xlfn.PERCENTRANK.INC($H:$H, insurance[[#This Row],[charges]])</f>
        <v>0.65800000000000003</v>
      </c>
      <c r="O841" s="6">
        <f>10 * _xlfn.FLOOR.MATH(202.3 - insurance[[#This Row],[age]] / 10)</f>
        <v>1960</v>
      </c>
    </row>
    <row r="842" spans="1:15" x14ac:dyDescent="0.25">
      <c r="A842" s="6">
        <v>841</v>
      </c>
      <c r="B842" s="6">
        <v>21</v>
      </c>
      <c r="C842" s="6" t="s">
        <v>13</v>
      </c>
      <c r="D842" s="6">
        <v>31.1</v>
      </c>
      <c r="E842" s="6">
        <v>0</v>
      </c>
      <c r="F842" s="6" t="s">
        <v>14</v>
      </c>
      <c r="G842" s="6" t="s">
        <v>12</v>
      </c>
      <c r="H842" s="7">
        <v>1526.3119999999999</v>
      </c>
      <c r="I842" s="6">
        <v>69</v>
      </c>
      <c r="J842" s="6">
        <v>211</v>
      </c>
      <c r="K842">
        <v>0.60263364650431728</v>
      </c>
      <c r="L842">
        <v>0.86694497236374068</v>
      </c>
      <c r="M8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2" s="8">
        <f>_xlfn.PERCENTRANK.INC($H:$H, insurance[[#This Row],[charges]])</f>
        <v>1.4999999999999999E-2</v>
      </c>
      <c r="O842" s="6">
        <f>10 * _xlfn.FLOOR.MATH(202.3 - insurance[[#This Row],[age]] / 10)</f>
        <v>2000</v>
      </c>
    </row>
    <row r="843" spans="1:15" x14ac:dyDescent="0.25">
      <c r="A843" s="6">
        <v>842</v>
      </c>
      <c r="B843" s="6">
        <v>59</v>
      </c>
      <c r="C843" s="6" t="s">
        <v>13</v>
      </c>
      <c r="D843" s="6">
        <v>24.7</v>
      </c>
      <c r="E843" s="6">
        <v>0</v>
      </c>
      <c r="F843" s="6" t="s">
        <v>14</v>
      </c>
      <c r="G843" s="6" t="s">
        <v>17</v>
      </c>
      <c r="H843" s="7">
        <v>12323.936</v>
      </c>
      <c r="I843" s="6">
        <v>67</v>
      </c>
      <c r="J843" s="6">
        <v>158</v>
      </c>
      <c r="K843">
        <v>0.80868918020682834</v>
      </c>
      <c r="L843">
        <v>0.91530530662988563</v>
      </c>
      <c r="M8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43" s="8">
        <f>_xlfn.PERCENTRANK.INC($H:$H, insurance[[#This Row],[charges]])</f>
        <v>0.64600000000000002</v>
      </c>
      <c r="O843" s="6">
        <f>10 * _xlfn.FLOOR.MATH(202.3 - insurance[[#This Row],[age]] / 10)</f>
        <v>1960</v>
      </c>
    </row>
    <row r="844" spans="1:15" x14ac:dyDescent="0.25">
      <c r="A844" s="6">
        <v>843</v>
      </c>
      <c r="B844" s="6">
        <v>23</v>
      </c>
      <c r="C844" s="6" t="s">
        <v>10</v>
      </c>
      <c r="D844" s="6">
        <v>32.78</v>
      </c>
      <c r="E844" s="6">
        <v>2</v>
      </c>
      <c r="F844" s="6" t="s">
        <v>11</v>
      </c>
      <c r="G844" s="6" t="s">
        <v>15</v>
      </c>
      <c r="H844" s="7">
        <v>36021.011200000001</v>
      </c>
      <c r="I844" s="6">
        <v>64</v>
      </c>
      <c r="J844" s="6">
        <v>191</v>
      </c>
      <c r="K844">
        <v>0.13148547109751285</v>
      </c>
      <c r="L844">
        <v>0.21752657844569839</v>
      </c>
      <c r="M8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4" s="8">
        <f>_xlfn.PERCENTRANK.INC($H:$H, insurance[[#This Row],[charges]])</f>
        <v>0.90500000000000003</v>
      </c>
      <c r="O844" s="6">
        <f>10 * _xlfn.FLOOR.MATH(202.3 - insurance[[#This Row],[age]] / 10)</f>
        <v>2000</v>
      </c>
    </row>
    <row r="845" spans="1:15" x14ac:dyDescent="0.25">
      <c r="A845" s="6">
        <v>844</v>
      </c>
      <c r="B845" s="6">
        <v>57</v>
      </c>
      <c r="C845" s="6" t="s">
        <v>10</v>
      </c>
      <c r="D845" s="6">
        <v>29.81</v>
      </c>
      <c r="E845" s="6">
        <v>0</v>
      </c>
      <c r="F845" s="6" t="s">
        <v>11</v>
      </c>
      <c r="G845" s="6" t="s">
        <v>15</v>
      </c>
      <c r="H845" s="7">
        <v>27533.912899999999</v>
      </c>
      <c r="I845" s="6">
        <v>64</v>
      </c>
      <c r="J845" s="6">
        <v>174</v>
      </c>
      <c r="K845">
        <v>0.21650809851312455</v>
      </c>
      <c r="L845">
        <v>0.16196042586209272</v>
      </c>
      <c r="M8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45" s="8">
        <f>_xlfn.PERCENTRANK.INC($H:$H, insurance[[#This Row],[charges]])</f>
        <v>0.86699999999999999</v>
      </c>
      <c r="O845" s="6">
        <f>10 * _xlfn.FLOOR.MATH(202.3 - insurance[[#This Row],[age]] / 10)</f>
        <v>1960</v>
      </c>
    </row>
    <row r="846" spans="1:15" x14ac:dyDescent="0.25">
      <c r="A846" s="6">
        <v>845</v>
      </c>
      <c r="B846" s="6">
        <v>53</v>
      </c>
      <c r="C846" s="6" t="s">
        <v>13</v>
      </c>
      <c r="D846" s="6">
        <v>30.495000000000001</v>
      </c>
      <c r="E846" s="6">
        <v>0</v>
      </c>
      <c r="F846" s="6" t="s">
        <v>14</v>
      </c>
      <c r="G846" s="6" t="s">
        <v>17</v>
      </c>
      <c r="H846" s="7">
        <v>10072.055050000001</v>
      </c>
      <c r="I846" s="6">
        <v>66</v>
      </c>
      <c r="J846" s="6">
        <v>189</v>
      </c>
      <c r="K846">
        <v>0.68115284698137679</v>
      </c>
      <c r="L846">
        <v>0.55903848612636253</v>
      </c>
      <c r="M8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6" s="8">
        <f>_xlfn.PERCENTRANK.INC($H:$H, insurance[[#This Row],[charges]])</f>
        <v>0.53400000000000003</v>
      </c>
      <c r="O846" s="6">
        <f>10 * _xlfn.FLOOR.MATH(202.3 - insurance[[#This Row],[age]] / 10)</f>
        <v>1970</v>
      </c>
    </row>
    <row r="847" spans="1:15" x14ac:dyDescent="0.25">
      <c r="A847" s="6">
        <v>846</v>
      </c>
      <c r="B847" s="6">
        <v>60</v>
      </c>
      <c r="C847" s="6" t="s">
        <v>10</v>
      </c>
      <c r="D847" s="6">
        <v>32.450000000000003</v>
      </c>
      <c r="E847" s="6">
        <v>0</v>
      </c>
      <c r="F847" s="6" t="s">
        <v>11</v>
      </c>
      <c r="G847" s="6" t="s">
        <v>15</v>
      </c>
      <c r="H847" s="7">
        <v>45008.955499999996</v>
      </c>
      <c r="I847" s="6">
        <v>66</v>
      </c>
      <c r="J847" s="6">
        <v>201</v>
      </c>
      <c r="K847">
        <v>0.6561834964231511</v>
      </c>
      <c r="L847">
        <v>0.16385322164923569</v>
      </c>
      <c r="M8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7" s="8">
        <f>_xlfn.PERCENTRANK.INC($H:$H, insurance[[#This Row],[charges]])</f>
        <v>0.97199999999999998</v>
      </c>
      <c r="O847" s="6">
        <f>10 * _xlfn.FLOOR.MATH(202.3 - insurance[[#This Row],[age]] / 10)</f>
        <v>1960</v>
      </c>
    </row>
    <row r="848" spans="1:15" x14ac:dyDescent="0.25">
      <c r="A848" s="6">
        <v>847</v>
      </c>
      <c r="B848" s="6">
        <v>51</v>
      </c>
      <c r="C848" s="6" t="s">
        <v>10</v>
      </c>
      <c r="D848" s="6">
        <v>34.200000000000003</v>
      </c>
      <c r="E848" s="6">
        <v>1</v>
      </c>
      <c r="F848" s="6" t="s">
        <v>14</v>
      </c>
      <c r="G848" s="6" t="s">
        <v>12</v>
      </c>
      <c r="H848" s="7">
        <v>9872.7009999999991</v>
      </c>
      <c r="I848" s="6">
        <v>64</v>
      </c>
      <c r="J848" s="6">
        <v>199</v>
      </c>
      <c r="K848">
        <v>0.64221588272704555</v>
      </c>
      <c r="L848">
        <v>0.69390057571879615</v>
      </c>
      <c r="M8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8" s="8">
        <f>_xlfn.PERCENTRANK.INC($H:$H, insurance[[#This Row],[charges]])</f>
        <v>0.52600000000000002</v>
      </c>
      <c r="O848" s="6">
        <f>10 * _xlfn.FLOOR.MATH(202.3 - insurance[[#This Row],[age]] / 10)</f>
        <v>1970</v>
      </c>
    </row>
    <row r="849" spans="1:15" x14ac:dyDescent="0.25">
      <c r="A849" s="6">
        <v>848</v>
      </c>
      <c r="B849" s="6">
        <v>23</v>
      </c>
      <c r="C849" s="6" t="s">
        <v>13</v>
      </c>
      <c r="D849" s="6">
        <v>50.38</v>
      </c>
      <c r="E849" s="6">
        <v>1</v>
      </c>
      <c r="F849" s="6" t="s">
        <v>14</v>
      </c>
      <c r="G849" s="6" t="s">
        <v>15</v>
      </c>
      <c r="H849" s="7">
        <v>2438.0551999999998</v>
      </c>
      <c r="I849" s="6">
        <v>70</v>
      </c>
      <c r="J849" s="6">
        <v>351</v>
      </c>
      <c r="K849">
        <v>0.51949164016148619</v>
      </c>
      <c r="L849">
        <v>0.93325217297917795</v>
      </c>
      <c r="M8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49" s="8">
        <f>_xlfn.PERCENTRANK.INC($H:$H, insurance[[#This Row],[charges]])</f>
        <v>0.104</v>
      </c>
      <c r="O849" s="6">
        <f>10 * _xlfn.FLOOR.MATH(202.3 - insurance[[#This Row],[age]] / 10)</f>
        <v>2000</v>
      </c>
    </row>
    <row r="850" spans="1:15" x14ac:dyDescent="0.25">
      <c r="A850" s="6">
        <v>849</v>
      </c>
      <c r="B850" s="6">
        <v>27</v>
      </c>
      <c r="C850" s="6" t="s">
        <v>10</v>
      </c>
      <c r="D850" s="6">
        <v>24.1</v>
      </c>
      <c r="E850" s="6">
        <v>0</v>
      </c>
      <c r="F850" s="6" t="s">
        <v>14</v>
      </c>
      <c r="G850" s="6" t="s">
        <v>12</v>
      </c>
      <c r="H850" s="7">
        <v>2974.1260000000002</v>
      </c>
      <c r="I850" s="6">
        <v>64</v>
      </c>
      <c r="J850" s="6">
        <v>140</v>
      </c>
      <c r="K850">
        <v>0.13634678867475447</v>
      </c>
      <c r="L850">
        <v>0.24387246241973362</v>
      </c>
      <c r="M8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0" s="8">
        <f>_xlfn.PERCENTRANK.INC($H:$H, insurance[[#This Row],[charges]])</f>
        <v>0.14199999999999999</v>
      </c>
      <c r="O850" s="6">
        <f>10 * _xlfn.FLOOR.MATH(202.3 - insurance[[#This Row],[age]] / 10)</f>
        <v>1990</v>
      </c>
    </row>
    <row r="851" spans="1:15" x14ac:dyDescent="0.25">
      <c r="A851" s="6">
        <v>850</v>
      </c>
      <c r="B851" s="6">
        <v>55</v>
      </c>
      <c r="C851" s="6" t="s">
        <v>13</v>
      </c>
      <c r="D851" s="6">
        <v>32.774999999999999</v>
      </c>
      <c r="E851" s="6">
        <v>0</v>
      </c>
      <c r="F851" s="6" t="s">
        <v>14</v>
      </c>
      <c r="G851" s="6" t="s">
        <v>16</v>
      </c>
      <c r="H851" s="7">
        <v>10601.632250000001</v>
      </c>
      <c r="I851" s="6">
        <v>67</v>
      </c>
      <c r="J851" s="6">
        <v>209</v>
      </c>
      <c r="K851">
        <v>0.43919152088425661</v>
      </c>
      <c r="L851">
        <v>0.51245849417171374</v>
      </c>
      <c r="M8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1" s="8">
        <f>_xlfn.PERCENTRANK.INC($H:$H, insurance[[#This Row],[charges]])</f>
        <v>0.56000000000000005</v>
      </c>
      <c r="O851" s="6">
        <f>10 * _xlfn.FLOOR.MATH(202.3 - insurance[[#This Row],[age]] / 10)</f>
        <v>1960</v>
      </c>
    </row>
    <row r="852" spans="1:15" x14ac:dyDescent="0.25">
      <c r="A852" s="6">
        <v>851</v>
      </c>
      <c r="B852" s="6">
        <v>37</v>
      </c>
      <c r="C852" s="6" t="s">
        <v>10</v>
      </c>
      <c r="D852" s="6">
        <v>30.78</v>
      </c>
      <c r="E852" s="6">
        <v>0</v>
      </c>
      <c r="F852" s="6" t="s">
        <v>11</v>
      </c>
      <c r="G852" s="6" t="s">
        <v>17</v>
      </c>
      <c r="H852" s="7">
        <v>37270.1512</v>
      </c>
      <c r="I852" s="6">
        <v>66</v>
      </c>
      <c r="J852" s="6">
        <v>191</v>
      </c>
      <c r="K852">
        <v>0.24486503808054377</v>
      </c>
      <c r="L852">
        <v>0.22876380487753256</v>
      </c>
      <c r="M8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2" s="8">
        <f>_xlfn.PERCENTRANK.INC($H:$H, insurance[[#This Row],[charges]])</f>
        <v>0.91800000000000004</v>
      </c>
      <c r="O852" s="6">
        <f>10 * _xlfn.FLOOR.MATH(202.3 - insurance[[#This Row],[age]] / 10)</f>
        <v>1980</v>
      </c>
    </row>
    <row r="853" spans="1:15" x14ac:dyDescent="0.25">
      <c r="A853" s="6">
        <v>852</v>
      </c>
      <c r="B853" s="6">
        <v>61</v>
      </c>
      <c r="C853" s="6" t="s">
        <v>13</v>
      </c>
      <c r="D853" s="6">
        <v>32.299999999999997</v>
      </c>
      <c r="E853" s="6">
        <v>2</v>
      </c>
      <c r="F853" s="6" t="s">
        <v>14</v>
      </c>
      <c r="G853" s="6" t="s">
        <v>16</v>
      </c>
      <c r="H853" s="7">
        <v>14119.62</v>
      </c>
      <c r="I853" s="6">
        <v>68</v>
      </c>
      <c r="J853" s="6">
        <v>212</v>
      </c>
      <c r="K853">
        <v>0.27765404725338055</v>
      </c>
      <c r="L853">
        <v>0.75525626435654991</v>
      </c>
      <c r="M8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3" s="8">
        <f>_xlfn.PERCENTRANK.INC($H:$H, insurance[[#This Row],[charges]])</f>
        <v>0.71199999999999997</v>
      </c>
      <c r="O853" s="6">
        <f>10 * _xlfn.FLOOR.MATH(202.3 - insurance[[#This Row],[age]] / 10)</f>
        <v>1960</v>
      </c>
    </row>
    <row r="854" spans="1:15" x14ac:dyDescent="0.25">
      <c r="A854" s="6">
        <v>853</v>
      </c>
      <c r="B854" s="6">
        <v>46</v>
      </c>
      <c r="C854" s="6" t="s">
        <v>10</v>
      </c>
      <c r="D854" s="6">
        <v>35.53</v>
      </c>
      <c r="E854" s="6">
        <v>0</v>
      </c>
      <c r="F854" s="6" t="s">
        <v>11</v>
      </c>
      <c r="G854" s="6" t="s">
        <v>17</v>
      </c>
      <c r="H854" s="7">
        <v>42111.664700000001</v>
      </c>
      <c r="I854" s="6">
        <v>67</v>
      </c>
      <c r="J854" s="6">
        <v>227</v>
      </c>
      <c r="K854">
        <v>0.34771479728990923</v>
      </c>
      <c r="L854">
        <v>0.58860694551309889</v>
      </c>
      <c r="M8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4" s="8">
        <f>_xlfn.PERCENTRANK.INC($H:$H, insurance[[#This Row],[charges]])</f>
        <v>0.95399999999999996</v>
      </c>
      <c r="O854" s="6">
        <f>10 * _xlfn.FLOOR.MATH(202.3 - insurance[[#This Row],[age]] / 10)</f>
        <v>1970</v>
      </c>
    </row>
    <row r="855" spans="1:15" x14ac:dyDescent="0.25">
      <c r="A855" s="6">
        <v>854</v>
      </c>
      <c r="B855" s="6">
        <v>53</v>
      </c>
      <c r="C855" s="6" t="s">
        <v>10</v>
      </c>
      <c r="D855" s="6">
        <v>23.75</v>
      </c>
      <c r="E855" s="6">
        <v>2</v>
      </c>
      <c r="F855" s="6" t="s">
        <v>14</v>
      </c>
      <c r="G855" s="6" t="s">
        <v>17</v>
      </c>
      <c r="H855" s="7">
        <v>11729.6795</v>
      </c>
      <c r="I855" s="6">
        <v>67</v>
      </c>
      <c r="J855" s="6">
        <v>152</v>
      </c>
      <c r="K855">
        <v>0.97252815168934326</v>
      </c>
      <c r="L855">
        <v>0.41945627677229058</v>
      </c>
      <c r="M8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5" s="8">
        <f>_xlfn.PERCENTRANK.INC($H:$H, insurance[[#This Row],[charges]])</f>
        <v>0.61399999999999999</v>
      </c>
      <c r="O855" s="6">
        <f>10 * _xlfn.FLOOR.MATH(202.3 - insurance[[#This Row],[age]] / 10)</f>
        <v>1970</v>
      </c>
    </row>
    <row r="856" spans="1:15" x14ac:dyDescent="0.25">
      <c r="A856" s="6">
        <v>855</v>
      </c>
      <c r="B856" s="6">
        <v>49</v>
      </c>
      <c r="C856" s="6" t="s">
        <v>10</v>
      </c>
      <c r="D856" s="6">
        <v>23.844999999999999</v>
      </c>
      <c r="E856" s="6">
        <v>3</v>
      </c>
      <c r="F856" s="6" t="s">
        <v>11</v>
      </c>
      <c r="G856" s="6" t="s">
        <v>17</v>
      </c>
      <c r="H856" s="7">
        <v>24106.912550000001</v>
      </c>
      <c r="I856" s="6">
        <v>66</v>
      </c>
      <c r="J856" s="6">
        <v>148</v>
      </c>
      <c r="K856">
        <v>0.31881345404256761</v>
      </c>
      <c r="L856">
        <v>0.36171982454216101</v>
      </c>
      <c r="M8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6" s="8">
        <f>_xlfn.PERCENTRANK.INC($H:$H, insurance[[#This Row],[charges]])</f>
        <v>0.83899999999999997</v>
      </c>
      <c r="O856" s="6">
        <f>10 * _xlfn.FLOOR.MATH(202.3 - insurance[[#This Row],[age]] / 10)</f>
        <v>1970</v>
      </c>
    </row>
    <row r="857" spans="1:15" x14ac:dyDescent="0.25">
      <c r="A857" s="6">
        <v>856</v>
      </c>
      <c r="B857" s="6">
        <v>20</v>
      </c>
      <c r="C857" s="6" t="s">
        <v>10</v>
      </c>
      <c r="D857" s="6">
        <v>29.6</v>
      </c>
      <c r="E857" s="6">
        <v>0</v>
      </c>
      <c r="F857" s="6" t="s">
        <v>14</v>
      </c>
      <c r="G857" s="6" t="s">
        <v>12</v>
      </c>
      <c r="H857" s="7">
        <v>1875.3440000000001</v>
      </c>
      <c r="I857" s="6">
        <v>65</v>
      </c>
      <c r="J857" s="6">
        <v>178</v>
      </c>
      <c r="K857">
        <v>0.88875415869464824</v>
      </c>
      <c r="L857">
        <v>2.913727892056912E-2</v>
      </c>
      <c r="M8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57" s="8">
        <f>_xlfn.PERCENTRANK.INC($H:$H, insurance[[#This Row],[charges]])</f>
        <v>5.6000000000000001E-2</v>
      </c>
      <c r="O857" s="6">
        <f>10 * _xlfn.FLOOR.MATH(202.3 - insurance[[#This Row],[age]] / 10)</f>
        <v>2000</v>
      </c>
    </row>
    <row r="858" spans="1:15" x14ac:dyDescent="0.25">
      <c r="A858" s="6">
        <v>857</v>
      </c>
      <c r="B858" s="6">
        <v>48</v>
      </c>
      <c r="C858" s="6" t="s">
        <v>10</v>
      </c>
      <c r="D858" s="6">
        <v>33.11</v>
      </c>
      <c r="E858" s="6">
        <v>0</v>
      </c>
      <c r="F858" s="6" t="s">
        <v>11</v>
      </c>
      <c r="G858" s="6" t="s">
        <v>15</v>
      </c>
      <c r="H858" s="7">
        <v>40974.164900000003</v>
      </c>
      <c r="I858" s="6">
        <v>61</v>
      </c>
      <c r="J858" s="6">
        <v>175</v>
      </c>
      <c r="K858">
        <v>0.11239054804313488</v>
      </c>
      <c r="L858">
        <v>0.67265599811107668</v>
      </c>
      <c r="M8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58" s="8">
        <f>_xlfn.PERCENTRANK.INC($H:$H, insurance[[#This Row],[charges]])</f>
        <v>0.94799999999999995</v>
      </c>
      <c r="O858" s="6">
        <f>10 * _xlfn.FLOOR.MATH(202.3 - insurance[[#This Row],[age]] / 10)</f>
        <v>1970</v>
      </c>
    </row>
    <row r="859" spans="1:15" x14ac:dyDescent="0.25">
      <c r="A859" s="6">
        <v>858</v>
      </c>
      <c r="B859" s="6">
        <v>25</v>
      </c>
      <c r="C859" s="6" t="s">
        <v>13</v>
      </c>
      <c r="D859" s="6">
        <v>24.13</v>
      </c>
      <c r="E859" s="6">
        <v>0</v>
      </c>
      <c r="F859" s="6" t="s">
        <v>11</v>
      </c>
      <c r="G859" s="6" t="s">
        <v>16</v>
      </c>
      <c r="H859" s="7">
        <v>15817.985699999999</v>
      </c>
      <c r="I859" s="6">
        <v>77</v>
      </c>
      <c r="J859" s="6">
        <v>204</v>
      </c>
      <c r="K859">
        <v>0.92824040023993715</v>
      </c>
      <c r="L859">
        <v>0.18673111693315725</v>
      </c>
      <c r="M8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59" s="8">
        <f>_xlfn.PERCENTRANK.INC($H:$H, insurance[[#This Row],[charges]])</f>
        <v>0.73899999999999999</v>
      </c>
      <c r="O859" s="6">
        <f>10 * _xlfn.FLOOR.MATH(202.3 - insurance[[#This Row],[age]] / 10)</f>
        <v>1990</v>
      </c>
    </row>
    <row r="860" spans="1:15" x14ac:dyDescent="0.25">
      <c r="A860" s="6">
        <v>859</v>
      </c>
      <c r="B860" s="6">
        <v>25</v>
      </c>
      <c r="C860" s="6" t="s">
        <v>10</v>
      </c>
      <c r="D860" s="6">
        <v>32.229999999999997</v>
      </c>
      <c r="E860" s="6">
        <v>1</v>
      </c>
      <c r="F860" s="6" t="s">
        <v>14</v>
      </c>
      <c r="G860" s="6" t="s">
        <v>15</v>
      </c>
      <c r="H860" s="7">
        <v>18218.161390000001</v>
      </c>
      <c r="I860" s="6">
        <v>63</v>
      </c>
      <c r="J860" s="6">
        <v>182</v>
      </c>
      <c r="K860">
        <v>0.57613540979853617</v>
      </c>
      <c r="L860">
        <v>1.9703910695251035E-2</v>
      </c>
      <c r="M8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0" s="8">
        <f>_xlfn.PERCENTRANK.INC($H:$H, insurance[[#This Row],[charges]])</f>
        <v>0.76800000000000002</v>
      </c>
      <c r="O860" s="6">
        <f>10 * _xlfn.FLOOR.MATH(202.3 - insurance[[#This Row],[age]] / 10)</f>
        <v>1990</v>
      </c>
    </row>
    <row r="861" spans="1:15" x14ac:dyDescent="0.25">
      <c r="A861" s="6">
        <v>860</v>
      </c>
      <c r="B861" s="6">
        <v>57</v>
      </c>
      <c r="C861" s="6" t="s">
        <v>13</v>
      </c>
      <c r="D861" s="6">
        <v>28.1</v>
      </c>
      <c r="E861" s="6">
        <v>0</v>
      </c>
      <c r="F861" s="6" t="s">
        <v>14</v>
      </c>
      <c r="G861" s="6" t="s">
        <v>12</v>
      </c>
      <c r="H861" s="7">
        <v>10965.446</v>
      </c>
      <c r="I861" s="6">
        <v>69</v>
      </c>
      <c r="J861" s="6">
        <v>190</v>
      </c>
      <c r="K861">
        <v>0.64103763766635102</v>
      </c>
      <c r="L861">
        <v>0.45358097993469843</v>
      </c>
      <c r="M8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1" s="8">
        <f>_xlfn.PERCENTRANK.INC($H:$H, insurance[[#This Row],[charges]])</f>
        <v>0.57399999999999995</v>
      </c>
      <c r="O861" s="6">
        <f>10 * _xlfn.FLOOR.MATH(202.3 - insurance[[#This Row],[age]] / 10)</f>
        <v>1960</v>
      </c>
    </row>
    <row r="862" spans="1:15" x14ac:dyDescent="0.25">
      <c r="A862" s="6">
        <v>861</v>
      </c>
      <c r="B862" s="6">
        <v>37</v>
      </c>
      <c r="C862" s="6" t="s">
        <v>10</v>
      </c>
      <c r="D862" s="6">
        <v>47.6</v>
      </c>
      <c r="E862" s="6">
        <v>2</v>
      </c>
      <c r="F862" s="6" t="s">
        <v>11</v>
      </c>
      <c r="G862" s="6" t="s">
        <v>12</v>
      </c>
      <c r="H862" s="7">
        <v>46113.510999999999</v>
      </c>
      <c r="I862" s="6">
        <v>63</v>
      </c>
      <c r="J862" s="6">
        <v>269</v>
      </c>
      <c r="K862">
        <v>0.4570288599734329</v>
      </c>
      <c r="L862">
        <v>0.15145604179774227</v>
      </c>
      <c r="M8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2" s="8">
        <f>_xlfn.PERCENTRANK.INC($H:$H, insurance[[#This Row],[charges]])</f>
        <v>0.97499999999999998</v>
      </c>
      <c r="O862" s="6">
        <f>10 * _xlfn.FLOOR.MATH(202.3 - insurance[[#This Row],[age]] / 10)</f>
        <v>1980</v>
      </c>
    </row>
    <row r="863" spans="1:15" x14ac:dyDescent="0.25">
      <c r="A863" s="6">
        <v>862</v>
      </c>
      <c r="B863" s="6">
        <v>38</v>
      </c>
      <c r="C863" s="6" t="s">
        <v>10</v>
      </c>
      <c r="D863" s="6">
        <v>28</v>
      </c>
      <c r="E863" s="6">
        <v>3</v>
      </c>
      <c r="F863" s="6" t="s">
        <v>14</v>
      </c>
      <c r="G863" s="6" t="s">
        <v>12</v>
      </c>
      <c r="H863" s="7">
        <v>7151.0919999999996</v>
      </c>
      <c r="I863" s="6">
        <v>67</v>
      </c>
      <c r="J863" s="6">
        <v>179</v>
      </c>
      <c r="K863">
        <v>0.82698186292638154</v>
      </c>
      <c r="L863">
        <v>0.18388769830758112</v>
      </c>
      <c r="M8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3" s="8">
        <f>_xlfn.PERCENTRANK.INC($H:$H, insurance[[#This Row],[charges]])</f>
        <v>0.38200000000000001</v>
      </c>
      <c r="O863" s="6">
        <f>10 * _xlfn.FLOOR.MATH(202.3 - insurance[[#This Row],[age]] / 10)</f>
        <v>1980</v>
      </c>
    </row>
    <row r="864" spans="1:15" x14ac:dyDescent="0.25">
      <c r="A864" s="6">
        <v>863</v>
      </c>
      <c r="B864" s="6">
        <v>55</v>
      </c>
      <c r="C864" s="6" t="s">
        <v>10</v>
      </c>
      <c r="D864" s="6">
        <v>33.534999999999997</v>
      </c>
      <c r="E864" s="6">
        <v>2</v>
      </c>
      <c r="F864" s="6" t="s">
        <v>14</v>
      </c>
      <c r="G864" s="6" t="s">
        <v>16</v>
      </c>
      <c r="H864" s="7">
        <v>12269.68865</v>
      </c>
      <c r="I864" s="6">
        <v>67</v>
      </c>
      <c r="J864" s="6">
        <v>214</v>
      </c>
      <c r="K864">
        <v>0.6411014085826936</v>
      </c>
      <c r="L864">
        <v>0.972584106946636</v>
      </c>
      <c r="M8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4" s="8">
        <f>_xlfn.PERCENTRANK.INC($H:$H, insurance[[#This Row],[charges]])</f>
        <v>0.64600000000000002</v>
      </c>
      <c r="O864" s="6">
        <f>10 * _xlfn.FLOOR.MATH(202.3 - insurance[[#This Row],[age]] / 10)</f>
        <v>1960</v>
      </c>
    </row>
    <row r="865" spans="1:15" x14ac:dyDescent="0.25">
      <c r="A865" s="6">
        <v>864</v>
      </c>
      <c r="B865" s="6">
        <v>36</v>
      </c>
      <c r="C865" s="6" t="s">
        <v>10</v>
      </c>
      <c r="D865" s="6">
        <v>19.855</v>
      </c>
      <c r="E865" s="6">
        <v>0</v>
      </c>
      <c r="F865" s="6" t="s">
        <v>14</v>
      </c>
      <c r="G865" s="6" t="s">
        <v>17</v>
      </c>
      <c r="H865" s="7">
        <v>5458.0464499999998</v>
      </c>
      <c r="I865" s="6">
        <v>68</v>
      </c>
      <c r="J865" s="6">
        <v>131</v>
      </c>
      <c r="K865">
        <v>0.6330951180463168</v>
      </c>
      <c r="L865">
        <v>0.10142513136445784</v>
      </c>
      <c r="M8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65" s="8">
        <f>_xlfn.PERCENTRANK.INC($H:$H, insurance[[#This Row],[charges]])</f>
        <v>0.29599999999999999</v>
      </c>
      <c r="O865" s="6">
        <f>10 * _xlfn.FLOOR.MATH(202.3 - insurance[[#This Row],[age]] / 10)</f>
        <v>1980</v>
      </c>
    </row>
    <row r="866" spans="1:15" x14ac:dyDescent="0.25">
      <c r="A866" s="6">
        <v>865</v>
      </c>
      <c r="B866" s="6">
        <v>51</v>
      </c>
      <c r="C866" s="6" t="s">
        <v>13</v>
      </c>
      <c r="D866" s="6">
        <v>25.4</v>
      </c>
      <c r="E866" s="6">
        <v>0</v>
      </c>
      <c r="F866" s="6" t="s">
        <v>14</v>
      </c>
      <c r="G866" s="6" t="s">
        <v>12</v>
      </c>
      <c r="H866" s="7">
        <v>8782.4689999999991</v>
      </c>
      <c r="I866" s="6">
        <v>72</v>
      </c>
      <c r="J866" s="6">
        <v>187</v>
      </c>
      <c r="K866">
        <v>0.72712044125754405</v>
      </c>
      <c r="L866">
        <v>0.37342516350253724</v>
      </c>
      <c r="M8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66" s="8">
        <f>_xlfn.PERCENTRANK.INC($H:$H, insurance[[#This Row],[charges]])</f>
        <v>0.47099999999999997</v>
      </c>
      <c r="O866" s="6">
        <f>10 * _xlfn.FLOOR.MATH(202.3 - insurance[[#This Row],[age]] / 10)</f>
        <v>1970</v>
      </c>
    </row>
    <row r="867" spans="1:15" x14ac:dyDescent="0.25">
      <c r="A867" s="6">
        <v>866</v>
      </c>
      <c r="B867" s="6">
        <v>40</v>
      </c>
      <c r="C867" s="6" t="s">
        <v>13</v>
      </c>
      <c r="D867" s="6">
        <v>29.9</v>
      </c>
      <c r="E867" s="6">
        <v>2</v>
      </c>
      <c r="F867" s="6" t="s">
        <v>14</v>
      </c>
      <c r="G867" s="6" t="s">
        <v>12</v>
      </c>
      <c r="H867" s="7">
        <v>6600.3609999999999</v>
      </c>
      <c r="I867" s="6">
        <v>65</v>
      </c>
      <c r="J867" s="6">
        <v>180</v>
      </c>
      <c r="K867">
        <v>0.54196664855907051</v>
      </c>
      <c r="L867">
        <v>0.23798366134892388</v>
      </c>
      <c r="M8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7" s="8">
        <f>_xlfn.PERCENTRANK.INC($H:$H, insurance[[#This Row],[charges]])</f>
        <v>0.35499999999999998</v>
      </c>
      <c r="O867" s="6">
        <f>10 * _xlfn.FLOOR.MATH(202.3 - insurance[[#This Row],[age]] / 10)</f>
        <v>1980</v>
      </c>
    </row>
    <row r="868" spans="1:15" x14ac:dyDescent="0.25">
      <c r="A868" s="6">
        <v>867</v>
      </c>
      <c r="B868" s="6">
        <v>18</v>
      </c>
      <c r="C868" s="6" t="s">
        <v>13</v>
      </c>
      <c r="D868" s="6">
        <v>37.29</v>
      </c>
      <c r="E868" s="6">
        <v>0</v>
      </c>
      <c r="F868" s="6" t="s">
        <v>14</v>
      </c>
      <c r="G868" s="6" t="s">
        <v>15</v>
      </c>
      <c r="H868" s="7">
        <v>1141.4450999999999</v>
      </c>
      <c r="I868" s="6">
        <v>73</v>
      </c>
      <c r="J868" s="6">
        <v>283</v>
      </c>
      <c r="K868">
        <v>0.80146336732500389</v>
      </c>
      <c r="L868">
        <v>0.80697757602062892</v>
      </c>
      <c r="M8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8" s="8">
        <f>_xlfn.PERCENTRANK.INC($H:$H, insurance[[#This Row],[charges]])</f>
        <v>4.0000000000000001E-3</v>
      </c>
      <c r="O868" s="6">
        <f>10 * _xlfn.FLOOR.MATH(202.3 - insurance[[#This Row],[age]] / 10)</f>
        <v>2000</v>
      </c>
    </row>
    <row r="869" spans="1:15" x14ac:dyDescent="0.25">
      <c r="A869" s="6">
        <v>868</v>
      </c>
      <c r="B869" s="6">
        <v>57</v>
      </c>
      <c r="C869" s="6" t="s">
        <v>13</v>
      </c>
      <c r="D869" s="6">
        <v>43.7</v>
      </c>
      <c r="E869" s="6">
        <v>1</v>
      </c>
      <c r="F869" s="6" t="s">
        <v>14</v>
      </c>
      <c r="G869" s="6" t="s">
        <v>12</v>
      </c>
      <c r="H869" s="7">
        <v>11576.13</v>
      </c>
      <c r="I869" s="6">
        <v>68</v>
      </c>
      <c r="J869" s="6">
        <v>287</v>
      </c>
      <c r="K869">
        <v>0.61999975313432498</v>
      </c>
      <c r="L869">
        <v>0.38829730236357884</v>
      </c>
      <c r="M8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69" s="8">
        <f>_xlfn.PERCENTRANK.INC($H:$H, insurance[[#This Row],[charges]])</f>
        <v>0.61</v>
      </c>
      <c r="O869" s="6">
        <f>10 * _xlfn.FLOOR.MATH(202.3 - insurance[[#This Row],[age]] / 10)</f>
        <v>1960</v>
      </c>
    </row>
    <row r="870" spans="1:15" x14ac:dyDescent="0.25">
      <c r="A870" s="6">
        <v>869</v>
      </c>
      <c r="B870" s="6">
        <v>61</v>
      </c>
      <c r="C870" s="6" t="s">
        <v>13</v>
      </c>
      <c r="D870" s="6">
        <v>23.655000000000001</v>
      </c>
      <c r="E870" s="6">
        <v>0</v>
      </c>
      <c r="F870" s="6" t="s">
        <v>14</v>
      </c>
      <c r="G870" s="6" t="s">
        <v>17</v>
      </c>
      <c r="H870" s="7">
        <v>13129.603450000001</v>
      </c>
      <c r="I870" s="6">
        <v>65</v>
      </c>
      <c r="J870" s="6">
        <v>142</v>
      </c>
      <c r="K870">
        <v>4.6312116108048765E-2</v>
      </c>
      <c r="L870">
        <v>0.3215524998128193</v>
      </c>
      <c r="M8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0" s="8">
        <f>_xlfn.PERCENTRANK.INC($H:$H, insurance[[#This Row],[charges]])</f>
        <v>0.68</v>
      </c>
      <c r="O870" s="6">
        <f>10 * _xlfn.FLOOR.MATH(202.3 - insurance[[#This Row],[age]] / 10)</f>
        <v>1960</v>
      </c>
    </row>
    <row r="871" spans="1:15" x14ac:dyDescent="0.25">
      <c r="A871" s="6">
        <v>870</v>
      </c>
      <c r="B871" s="6">
        <v>25</v>
      </c>
      <c r="C871" s="6" t="s">
        <v>10</v>
      </c>
      <c r="D871" s="6">
        <v>24.3</v>
      </c>
      <c r="E871" s="6">
        <v>3</v>
      </c>
      <c r="F871" s="6" t="s">
        <v>14</v>
      </c>
      <c r="G871" s="6" t="s">
        <v>12</v>
      </c>
      <c r="H871" s="7">
        <v>4391.652</v>
      </c>
      <c r="I871" s="6">
        <v>68</v>
      </c>
      <c r="J871" s="6">
        <v>160</v>
      </c>
      <c r="K871">
        <v>0.77755075263676732</v>
      </c>
      <c r="L871">
        <v>0.72240596717335559</v>
      </c>
      <c r="M8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1" s="8">
        <f>_xlfn.PERCENTRANK.INC($H:$H, insurance[[#This Row],[charges]])</f>
        <v>0.222</v>
      </c>
      <c r="O871" s="6">
        <f>10 * _xlfn.FLOOR.MATH(202.3 - insurance[[#This Row],[age]] / 10)</f>
        <v>1990</v>
      </c>
    </row>
    <row r="872" spans="1:15" x14ac:dyDescent="0.25">
      <c r="A872" s="6">
        <v>871</v>
      </c>
      <c r="B872" s="6">
        <v>50</v>
      </c>
      <c r="C872" s="6" t="s">
        <v>13</v>
      </c>
      <c r="D872" s="6">
        <v>36.200000000000003</v>
      </c>
      <c r="E872" s="6">
        <v>0</v>
      </c>
      <c r="F872" s="6" t="s">
        <v>14</v>
      </c>
      <c r="G872" s="6" t="s">
        <v>12</v>
      </c>
      <c r="H872" s="7">
        <v>8457.8179999999993</v>
      </c>
      <c r="I872" s="6">
        <v>74</v>
      </c>
      <c r="J872" s="6">
        <v>282</v>
      </c>
      <c r="K872">
        <v>0.84854934683467698</v>
      </c>
      <c r="L872">
        <v>0.77093710506844204</v>
      </c>
      <c r="M8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2" s="8">
        <f>_xlfn.PERCENTRANK.INC($H:$H, insurance[[#This Row],[charges]])</f>
        <v>0.45100000000000001</v>
      </c>
      <c r="O872" s="6">
        <f>10 * _xlfn.FLOOR.MATH(202.3 - insurance[[#This Row],[age]] / 10)</f>
        <v>1970</v>
      </c>
    </row>
    <row r="873" spans="1:15" x14ac:dyDescent="0.25">
      <c r="A873" s="6">
        <v>872</v>
      </c>
      <c r="B873" s="6">
        <v>26</v>
      </c>
      <c r="C873" s="6" t="s">
        <v>10</v>
      </c>
      <c r="D873" s="6">
        <v>29.48</v>
      </c>
      <c r="E873" s="6">
        <v>1</v>
      </c>
      <c r="F873" s="6" t="s">
        <v>14</v>
      </c>
      <c r="G873" s="6" t="s">
        <v>15</v>
      </c>
      <c r="H873" s="7">
        <v>3392.3652000000002</v>
      </c>
      <c r="I873" s="6">
        <v>66</v>
      </c>
      <c r="J873" s="6">
        <v>183</v>
      </c>
      <c r="K873">
        <v>0.82807367100756324</v>
      </c>
      <c r="L873">
        <v>0.92902247976931862</v>
      </c>
      <c r="M8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3" s="8">
        <f>_xlfn.PERCENTRANK.INC($H:$H, insurance[[#This Row],[charges]])</f>
        <v>0.16600000000000001</v>
      </c>
      <c r="O873" s="6">
        <f>10 * _xlfn.FLOOR.MATH(202.3 - insurance[[#This Row],[age]] / 10)</f>
        <v>1990</v>
      </c>
    </row>
    <row r="874" spans="1:15" x14ac:dyDescent="0.25">
      <c r="A874" s="6">
        <v>873</v>
      </c>
      <c r="B874" s="6">
        <v>42</v>
      </c>
      <c r="C874" s="6" t="s">
        <v>13</v>
      </c>
      <c r="D874" s="6">
        <v>24.86</v>
      </c>
      <c r="E874" s="6">
        <v>0</v>
      </c>
      <c r="F874" s="6" t="s">
        <v>14</v>
      </c>
      <c r="G874" s="6" t="s">
        <v>15</v>
      </c>
      <c r="H874" s="7">
        <v>5966.8873999999996</v>
      </c>
      <c r="I874" s="6">
        <v>77</v>
      </c>
      <c r="J874" s="6">
        <v>210</v>
      </c>
      <c r="K874">
        <v>0.39427627967404028</v>
      </c>
      <c r="L874">
        <v>0.10513082850032059</v>
      </c>
      <c r="M8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4" s="8">
        <f>_xlfn.PERCENTRANK.INC($H:$H, insurance[[#This Row],[charges]])</f>
        <v>0.315</v>
      </c>
      <c r="O874" s="6">
        <f>10 * _xlfn.FLOOR.MATH(202.3 - insurance[[#This Row],[age]] / 10)</f>
        <v>1980</v>
      </c>
    </row>
    <row r="875" spans="1:15" x14ac:dyDescent="0.25">
      <c r="A875" s="6">
        <v>874</v>
      </c>
      <c r="B875" s="6">
        <v>43</v>
      </c>
      <c r="C875" s="6" t="s">
        <v>13</v>
      </c>
      <c r="D875" s="6">
        <v>30.1</v>
      </c>
      <c r="E875" s="6">
        <v>1</v>
      </c>
      <c r="F875" s="6" t="s">
        <v>14</v>
      </c>
      <c r="G875" s="6" t="s">
        <v>12</v>
      </c>
      <c r="H875" s="7">
        <v>6849.0259999999998</v>
      </c>
      <c r="I875" s="6">
        <v>65</v>
      </c>
      <c r="J875" s="6">
        <v>181</v>
      </c>
      <c r="K875">
        <v>0.18769955038451569</v>
      </c>
      <c r="L875">
        <v>0.36345333762627718</v>
      </c>
      <c r="M8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5" s="8">
        <f>_xlfn.PERCENTRANK.INC($H:$H, insurance[[#This Row],[charges]])</f>
        <v>0.36799999999999999</v>
      </c>
      <c r="O875" s="6">
        <f>10 * _xlfn.FLOOR.MATH(202.3 - insurance[[#This Row],[age]] / 10)</f>
        <v>1980</v>
      </c>
    </row>
    <row r="876" spans="1:15" x14ac:dyDescent="0.25">
      <c r="A876" s="6">
        <v>875</v>
      </c>
      <c r="B876" s="6">
        <v>44</v>
      </c>
      <c r="C876" s="6" t="s">
        <v>13</v>
      </c>
      <c r="D876" s="6">
        <v>21.85</v>
      </c>
      <c r="E876" s="6">
        <v>3</v>
      </c>
      <c r="F876" s="6" t="s">
        <v>14</v>
      </c>
      <c r="G876" s="6" t="s">
        <v>17</v>
      </c>
      <c r="H876" s="7">
        <v>8891.1394999999993</v>
      </c>
      <c r="I876" s="6">
        <v>74</v>
      </c>
      <c r="J876" s="6">
        <v>170</v>
      </c>
      <c r="K876">
        <v>0.31201398666576202</v>
      </c>
      <c r="L876">
        <v>0.79998787483199862</v>
      </c>
      <c r="M8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76" s="8">
        <f>_xlfn.PERCENTRANK.INC($H:$H, insurance[[#This Row],[charges]])</f>
        <v>0.47699999999999998</v>
      </c>
      <c r="O876" s="6">
        <f>10 * _xlfn.FLOOR.MATH(202.3 - insurance[[#This Row],[age]] / 10)</f>
        <v>1970</v>
      </c>
    </row>
    <row r="877" spans="1:15" x14ac:dyDescent="0.25">
      <c r="A877" s="6">
        <v>876</v>
      </c>
      <c r="B877" s="6">
        <v>23</v>
      </c>
      <c r="C877" s="6" t="s">
        <v>10</v>
      </c>
      <c r="D877" s="6">
        <v>28.12</v>
      </c>
      <c r="E877" s="6">
        <v>0</v>
      </c>
      <c r="F877" s="6" t="s">
        <v>14</v>
      </c>
      <c r="G877" s="6" t="s">
        <v>16</v>
      </c>
      <c r="H877" s="7">
        <v>2690.1138000000001</v>
      </c>
      <c r="I877" s="6">
        <v>68</v>
      </c>
      <c r="J877" s="6">
        <v>185</v>
      </c>
      <c r="K877">
        <v>0.11600535368360829</v>
      </c>
      <c r="L877">
        <v>0.6300516955694424</v>
      </c>
      <c r="M8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7" s="8">
        <f>_xlfn.PERCENTRANK.INC($H:$H, insurance[[#This Row],[charges]])</f>
        <v>0.121</v>
      </c>
      <c r="O877" s="6">
        <f>10 * _xlfn.FLOOR.MATH(202.3 - insurance[[#This Row],[age]] / 10)</f>
        <v>2000</v>
      </c>
    </row>
    <row r="878" spans="1:15" x14ac:dyDescent="0.25">
      <c r="A878" s="6">
        <v>877</v>
      </c>
      <c r="B878" s="6">
        <v>49</v>
      </c>
      <c r="C878" s="6" t="s">
        <v>10</v>
      </c>
      <c r="D878" s="6">
        <v>27.1</v>
      </c>
      <c r="E878" s="6">
        <v>1</v>
      </c>
      <c r="F878" s="6" t="s">
        <v>14</v>
      </c>
      <c r="G878" s="6" t="s">
        <v>12</v>
      </c>
      <c r="H878" s="7">
        <v>26140.3603</v>
      </c>
      <c r="I878" s="6">
        <v>61</v>
      </c>
      <c r="J878" s="6">
        <v>143</v>
      </c>
      <c r="K878">
        <v>0.89766384982395164</v>
      </c>
      <c r="L878">
        <v>0.75091355980882124</v>
      </c>
      <c r="M8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78" s="8">
        <f>_xlfn.PERCENTRANK.INC($H:$H, insurance[[#This Row],[charges]])</f>
        <v>0.85799999999999998</v>
      </c>
      <c r="O878" s="6">
        <f>10 * _xlfn.FLOOR.MATH(202.3 - insurance[[#This Row],[age]] / 10)</f>
        <v>1970</v>
      </c>
    </row>
    <row r="879" spans="1:15" x14ac:dyDescent="0.25">
      <c r="A879" s="6">
        <v>878</v>
      </c>
      <c r="B879" s="6">
        <v>33</v>
      </c>
      <c r="C879" s="6" t="s">
        <v>13</v>
      </c>
      <c r="D879" s="6">
        <v>33.44</v>
      </c>
      <c r="E879" s="6">
        <v>5</v>
      </c>
      <c r="F879" s="6" t="s">
        <v>14</v>
      </c>
      <c r="G879" s="6" t="s">
        <v>15</v>
      </c>
      <c r="H879" s="7">
        <v>6653.7885999999999</v>
      </c>
      <c r="I879" s="6">
        <v>67</v>
      </c>
      <c r="J879" s="6">
        <v>214</v>
      </c>
      <c r="K879">
        <v>0.33149733130424158</v>
      </c>
      <c r="L879">
        <v>0.48064947010979497</v>
      </c>
      <c r="M8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79" s="8">
        <f>_xlfn.PERCENTRANK.INC($H:$H, insurance[[#This Row],[charges]])</f>
        <v>0.35799999999999998</v>
      </c>
      <c r="O879" s="6">
        <f>10 * _xlfn.FLOOR.MATH(202.3 - insurance[[#This Row],[age]] / 10)</f>
        <v>1990</v>
      </c>
    </row>
    <row r="880" spans="1:15" x14ac:dyDescent="0.25">
      <c r="A880" s="6">
        <v>879</v>
      </c>
      <c r="B880" s="6">
        <v>41</v>
      </c>
      <c r="C880" s="6" t="s">
        <v>13</v>
      </c>
      <c r="D880" s="6">
        <v>28.8</v>
      </c>
      <c r="E880" s="6">
        <v>1</v>
      </c>
      <c r="F880" s="6" t="s">
        <v>14</v>
      </c>
      <c r="G880" s="6" t="s">
        <v>12</v>
      </c>
      <c r="H880" s="7">
        <v>6282.2349999999997</v>
      </c>
      <c r="I880" s="6">
        <v>67</v>
      </c>
      <c r="J880" s="6">
        <v>184</v>
      </c>
      <c r="K880">
        <v>0.43422042226149721</v>
      </c>
      <c r="L880">
        <v>0.46803166319990142</v>
      </c>
      <c r="M8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0" s="8">
        <f>_xlfn.PERCENTRANK.INC($H:$H, insurance[[#This Row],[charges]])</f>
        <v>0.33400000000000002</v>
      </c>
      <c r="O880" s="6">
        <f>10 * _xlfn.FLOOR.MATH(202.3 - insurance[[#This Row],[age]] / 10)</f>
        <v>1980</v>
      </c>
    </row>
    <row r="881" spans="1:15" x14ac:dyDescent="0.25">
      <c r="A881" s="6">
        <v>880</v>
      </c>
      <c r="B881" s="6">
        <v>37</v>
      </c>
      <c r="C881" s="6" t="s">
        <v>10</v>
      </c>
      <c r="D881" s="6">
        <v>29.5</v>
      </c>
      <c r="E881" s="6">
        <v>2</v>
      </c>
      <c r="F881" s="6" t="s">
        <v>14</v>
      </c>
      <c r="G881" s="6" t="s">
        <v>12</v>
      </c>
      <c r="H881" s="7">
        <v>6311.9520000000002</v>
      </c>
      <c r="I881" s="6">
        <v>64</v>
      </c>
      <c r="J881" s="6">
        <v>172</v>
      </c>
      <c r="K881">
        <v>0.43042391372398653</v>
      </c>
      <c r="L881">
        <v>0.52895749617785104</v>
      </c>
      <c r="M8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1" s="8">
        <f>_xlfn.PERCENTRANK.INC($H:$H, insurance[[#This Row],[charges]])</f>
        <v>0.33500000000000002</v>
      </c>
      <c r="O881" s="6">
        <f>10 * _xlfn.FLOOR.MATH(202.3 - insurance[[#This Row],[age]] / 10)</f>
        <v>1980</v>
      </c>
    </row>
    <row r="882" spans="1:15" x14ac:dyDescent="0.25">
      <c r="A882" s="6">
        <v>881</v>
      </c>
      <c r="B882" s="6">
        <v>22</v>
      </c>
      <c r="C882" s="6" t="s">
        <v>13</v>
      </c>
      <c r="D882" s="6">
        <v>34.799999999999997</v>
      </c>
      <c r="E882" s="6">
        <v>3</v>
      </c>
      <c r="F882" s="6" t="s">
        <v>14</v>
      </c>
      <c r="G882" s="6" t="s">
        <v>12</v>
      </c>
      <c r="H882" s="7">
        <v>3443.0639999999999</v>
      </c>
      <c r="I882" s="6">
        <v>70</v>
      </c>
      <c r="J882" s="6">
        <v>243</v>
      </c>
      <c r="K882">
        <v>0.86569431278188447</v>
      </c>
      <c r="L882">
        <v>0.38140845316527805</v>
      </c>
      <c r="M8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2" s="8">
        <f>_xlfn.PERCENTRANK.INC($H:$H, insurance[[#This Row],[charges]])</f>
        <v>0.16900000000000001</v>
      </c>
      <c r="O882" s="6">
        <f>10 * _xlfn.FLOOR.MATH(202.3 - insurance[[#This Row],[age]] / 10)</f>
        <v>2000</v>
      </c>
    </row>
    <row r="883" spans="1:15" x14ac:dyDescent="0.25">
      <c r="A883" s="6">
        <v>882</v>
      </c>
      <c r="B883" s="6">
        <v>23</v>
      </c>
      <c r="C883" s="6" t="s">
        <v>13</v>
      </c>
      <c r="D883" s="6">
        <v>27.36</v>
      </c>
      <c r="E883" s="6">
        <v>1</v>
      </c>
      <c r="F883" s="6" t="s">
        <v>14</v>
      </c>
      <c r="G883" s="6" t="s">
        <v>16</v>
      </c>
      <c r="H883" s="7">
        <v>2789.0574000000001</v>
      </c>
      <c r="I883" s="6">
        <v>68</v>
      </c>
      <c r="J883" s="6">
        <v>180</v>
      </c>
      <c r="K883">
        <v>0.29179422105280411</v>
      </c>
      <c r="L883">
        <v>0.57833920306448783</v>
      </c>
      <c r="M8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3" s="8">
        <f>_xlfn.PERCENTRANK.INC($H:$H, insurance[[#This Row],[charges]])</f>
        <v>0.13100000000000001</v>
      </c>
      <c r="O883" s="6">
        <f>10 * _xlfn.FLOOR.MATH(202.3 - insurance[[#This Row],[age]] / 10)</f>
        <v>2000</v>
      </c>
    </row>
    <row r="884" spans="1:15" x14ac:dyDescent="0.25">
      <c r="A884" s="6">
        <v>883</v>
      </c>
      <c r="B884" s="6">
        <v>21</v>
      </c>
      <c r="C884" s="6" t="s">
        <v>10</v>
      </c>
      <c r="D884" s="6">
        <v>22.135000000000002</v>
      </c>
      <c r="E884" s="6">
        <v>0</v>
      </c>
      <c r="F884" s="6" t="s">
        <v>14</v>
      </c>
      <c r="G884" s="6" t="s">
        <v>17</v>
      </c>
      <c r="H884" s="7">
        <v>2585.8506499999999</v>
      </c>
      <c r="I884" s="6">
        <v>61</v>
      </c>
      <c r="J884" s="6">
        <v>117</v>
      </c>
      <c r="K884">
        <v>0.32503198707710579</v>
      </c>
      <c r="L884">
        <v>0.87711817579209717</v>
      </c>
      <c r="M8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84" s="8">
        <f>_xlfn.PERCENTRANK.INC($H:$H, insurance[[#This Row],[charges]])</f>
        <v>0.11600000000000001</v>
      </c>
      <c r="O884" s="6">
        <f>10 * _xlfn.FLOOR.MATH(202.3 - insurance[[#This Row],[age]] / 10)</f>
        <v>2000</v>
      </c>
    </row>
    <row r="885" spans="1:15" x14ac:dyDescent="0.25">
      <c r="A885" s="6">
        <v>884</v>
      </c>
      <c r="B885" s="6">
        <v>51</v>
      </c>
      <c r="C885" s="6" t="s">
        <v>10</v>
      </c>
      <c r="D885" s="6">
        <v>37.049999999999997</v>
      </c>
      <c r="E885" s="6">
        <v>3</v>
      </c>
      <c r="F885" s="6" t="s">
        <v>11</v>
      </c>
      <c r="G885" s="6" t="s">
        <v>17</v>
      </c>
      <c r="H885" s="7">
        <v>46255.112500000003</v>
      </c>
      <c r="I885" s="6">
        <v>68</v>
      </c>
      <c r="J885" s="6">
        <v>244</v>
      </c>
      <c r="K885">
        <v>0.753266007058912</v>
      </c>
      <c r="L885">
        <v>0.48855646862115548</v>
      </c>
      <c r="M8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5" s="8">
        <f>_xlfn.PERCENTRANK.INC($H:$H, insurance[[#This Row],[charges]])</f>
        <v>0.97799999999999998</v>
      </c>
      <c r="O885" s="6">
        <f>10 * _xlfn.FLOOR.MATH(202.3 - insurance[[#This Row],[age]] / 10)</f>
        <v>1970</v>
      </c>
    </row>
    <row r="886" spans="1:15" x14ac:dyDescent="0.25">
      <c r="A886" s="6">
        <v>885</v>
      </c>
      <c r="B886" s="6">
        <v>25</v>
      </c>
      <c r="C886" s="6" t="s">
        <v>13</v>
      </c>
      <c r="D886" s="6">
        <v>26.695</v>
      </c>
      <c r="E886" s="6">
        <v>4</v>
      </c>
      <c r="F886" s="6" t="s">
        <v>14</v>
      </c>
      <c r="G886" s="6" t="s">
        <v>16</v>
      </c>
      <c r="H886" s="7">
        <v>4877.9810500000003</v>
      </c>
      <c r="I886" s="6">
        <v>71</v>
      </c>
      <c r="J886" s="6">
        <v>191</v>
      </c>
      <c r="K886">
        <v>0.55918684255293893</v>
      </c>
      <c r="L886">
        <v>0.50722961058245486</v>
      </c>
      <c r="M8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6" s="8">
        <f>_xlfn.PERCENTRANK.INC($H:$H, insurance[[#This Row],[charges]])</f>
        <v>0.25900000000000001</v>
      </c>
      <c r="O886" s="6">
        <f>10 * _xlfn.FLOOR.MATH(202.3 - insurance[[#This Row],[age]] / 10)</f>
        <v>1990</v>
      </c>
    </row>
    <row r="887" spans="1:15" x14ac:dyDescent="0.25">
      <c r="A887" s="6">
        <v>886</v>
      </c>
      <c r="B887" s="6">
        <v>32</v>
      </c>
      <c r="C887" s="6" t="s">
        <v>13</v>
      </c>
      <c r="D887" s="6">
        <v>28.93</v>
      </c>
      <c r="E887" s="6">
        <v>1</v>
      </c>
      <c r="F887" s="6" t="s">
        <v>11</v>
      </c>
      <c r="G887" s="6" t="s">
        <v>15</v>
      </c>
      <c r="H887" s="7">
        <v>19719.6947</v>
      </c>
      <c r="I887" s="6">
        <v>74</v>
      </c>
      <c r="J887" s="6">
        <v>225</v>
      </c>
      <c r="K887">
        <v>0.27772015113277365</v>
      </c>
      <c r="L887">
        <v>0.78887185723933939</v>
      </c>
      <c r="M8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7" s="8">
        <f>_xlfn.PERCENTRANK.INC($H:$H, insurance[[#This Row],[charges]])</f>
        <v>0.79200000000000004</v>
      </c>
      <c r="O887" s="6">
        <f>10 * _xlfn.FLOOR.MATH(202.3 - insurance[[#This Row],[age]] / 10)</f>
        <v>1990</v>
      </c>
    </row>
    <row r="888" spans="1:15" x14ac:dyDescent="0.25">
      <c r="A888" s="6">
        <v>887</v>
      </c>
      <c r="B888" s="6">
        <v>57</v>
      </c>
      <c r="C888" s="6" t="s">
        <v>13</v>
      </c>
      <c r="D888" s="6">
        <v>28.975000000000001</v>
      </c>
      <c r="E888" s="6">
        <v>0</v>
      </c>
      <c r="F888" s="6" t="s">
        <v>11</v>
      </c>
      <c r="G888" s="6" t="s">
        <v>17</v>
      </c>
      <c r="H888" s="7">
        <v>27218.437249999999</v>
      </c>
      <c r="I888" s="6">
        <v>74</v>
      </c>
      <c r="J888" s="6">
        <v>226</v>
      </c>
      <c r="K888">
        <v>0.90823022365021999</v>
      </c>
      <c r="L888">
        <v>0.58239039014204885</v>
      </c>
      <c r="M8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88" s="8">
        <f>_xlfn.PERCENTRANK.INC($H:$H, insurance[[#This Row],[charges]])</f>
        <v>0.86399999999999999</v>
      </c>
      <c r="O888" s="6">
        <f>10 * _xlfn.FLOOR.MATH(202.3 - insurance[[#This Row],[age]] / 10)</f>
        <v>1960</v>
      </c>
    </row>
    <row r="889" spans="1:15" x14ac:dyDescent="0.25">
      <c r="A889" s="6">
        <v>888</v>
      </c>
      <c r="B889" s="6">
        <v>36</v>
      </c>
      <c r="C889" s="6" t="s">
        <v>10</v>
      </c>
      <c r="D889" s="6">
        <v>30.02</v>
      </c>
      <c r="E889" s="6">
        <v>0</v>
      </c>
      <c r="F889" s="6" t="s">
        <v>14</v>
      </c>
      <c r="G889" s="6" t="s">
        <v>16</v>
      </c>
      <c r="H889" s="7">
        <v>5272.1758</v>
      </c>
      <c r="I889" s="6">
        <v>61</v>
      </c>
      <c r="J889" s="6">
        <v>159</v>
      </c>
      <c r="K889">
        <v>0.25479087478238666</v>
      </c>
      <c r="L889">
        <v>0.95613281426771213</v>
      </c>
      <c r="M8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89" s="8">
        <f>_xlfn.PERCENTRANK.INC($H:$H, insurance[[#This Row],[charges]])</f>
        <v>0.28399999999999997</v>
      </c>
      <c r="O889" s="6">
        <f>10 * _xlfn.FLOOR.MATH(202.3 - insurance[[#This Row],[age]] / 10)</f>
        <v>1980</v>
      </c>
    </row>
    <row r="890" spans="1:15" x14ac:dyDescent="0.25">
      <c r="A890" s="6">
        <v>889</v>
      </c>
      <c r="B890" s="6">
        <v>22</v>
      </c>
      <c r="C890" s="6" t="s">
        <v>13</v>
      </c>
      <c r="D890" s="6">
        <v>39.5</v>
      </c>
      <c r="E890" s="6">
        <v>0</v>
      </c>
      <c r="F890" s="6" t="s">
        <v>14</v>
      </c>
      <c r="G890" s="6" t="s">
        <v>12</v>
      </c>
      <c r="H890" s="7">
        <v>1682.597</v>
      </c>
      <c r="I890" s="6">
        <v>72</v>
      </c>
      <c r="J890" s="6">
        <v>291</v>
      </c>
      <c r="K890">
        <v>0.84982900221358471</v>
      </c>
      <c r="L890">
        <v>0.12388848658832186</v>
      </c>
      <c r="M8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0" s="8">
        <f>_xlfn.PERCENTRANK.INC($H:$H, insurance[[#This Row],[charges]])</f>
        <v>3.4000000000000002E-2</v>
      </c>
      <c r="O890" s="6">
        <f>10 * _xlfn.FLOOR.MATH(202.3 - insurance[[#This Row],[age]] / 10)</f>
        <v>2000</v>
      </c>
    </row>
    <row r="891" spans="1:15" x14ac:dyDescent="0.25">
      <c r="A891" s="6">
        <v>890</v>
      </c>
      <c r="B891" s="6">
        <v>57</v>
      </c>
      <c r="C891" s="6" t="s">
        <v>13</v>
      </c>
      <c r="D891" s="6">
        <v>33.630000000000003</v>
      </c>
      <c r="E891" s="6">
        <v>1</v>
      </c>
      <c r="F891" s="6" t="s">
        <v>14</v>
      </c>
      <c r="G891" s="6" t="s">
        <v>16</v>
      </c>
      <c r="H891" s="7">
        <v>11945.1327</v>
      </c>
      <c r="I891" s="6">
        <v>69</v>
      </c>
      <c r="J891" s="6">
        <v>228</v>
      </c>
      <c r="K891">
        <v>0.6479040694646091</v>
      </c>
      <c r="L891">
        <v>0.80978103438847748</v>
      </c>
      <c r="M8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1" s="8">
        <f>_xlfn.PERCENTRANK.INC($H:$H, insurance[[#This Row],[charges]])</f>
        <v>0.63</v>
      </c>
      <c r="O891" s="6">
        <f>10 * _xlfn.FLOOR.MATH(202.3 - insurance[[#This Row],[age]] / 10)</f>
        <v>1960</v>
      </c>
    </row>
    <row r="892" spans="1:15" x14ac:dyDescent="0.25">
      <c r="A892" s="6">
        <v>891</v>
      </c>
      <c r="B892" s="6">
        <v>64</v>
      </c>
      <c r="C892" s="6" t="s">
        <v>10</v>
      </c>
      <c r="D892" s="6">
        <v>26.885000000000002</v>
      </c>
      <c r="E892" s="6">
        <v>0</v>
      </c>
      <c r="F892" s="6" t="s">
        <v>11</v>
      </c>
      <c r="G892" s="6" t="s">
        <v>16</v>
      </c>
      <c r="H892" s="7">
        <v>29330.98315</v>
      </c>
      <c r="I892" s="6">
        <v>61</v>
      </c>
      <c r="J892" s="6">
        <v>142</v>
      </c>
      <c r="K892">
        <v>5.3295048444203588E-2</v>
      </c>
      <c r="L892">
        <v>0.16787685089180099</v>
      </c>
      <c r="M8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2" s="8">
        <f>_xlfn.PERCENTRANK.INC($H:$H, insurance[[#This Row],[charges]])</f>
        <v>0.878</v>
      </c>
      <c r="O892" s="6">
        <f>10 * _xlfn.FLOOR.MATH(202.3 - insurance[[#This Row],[age]] / 10)</f>
        <v>1950</v>
      </c>
    </row>
    <row r="893" spans="1:15" x14ac:dyDescent="0.25">
      <c r="A893" s="6">
        <v>892</v>
      </c>
      <c r="B893" s="6">
        <v>36</v>
      </c>
      <c r="C893" s="6" t="s">
        <v>10</v>
      </c>
      <c r="D893" s="6">
        <v>29.04</v>
      </c>
      <c r="E893" s="6">
        <v>4</v>
      </c>
      <c r="F893" s="6" t="s">
        <v>14</v>
      </c>
      <c r="G893" s="6" t="s">
        <v>15</v>
      </c>
      <c r="H893" s="7">
        <v>7243.8136000000004</v>
      </c>
      <c r="I893" s="6">
        <v>67</v>
      </c>
      <c r="J893" s="6">
        <v>185</v>
      </c>
      <c r="K893">
        <v>9.6953163899925143E-2</v>
      </c>
      <c r="L893">
        <v>0.84758684730510547</v>
      </c>
      <c r="M8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3" s="8">
        <f>_xlfn.PERCENTRANK.INC($H:$H, insurance[[#This Row],[charges]])</f>
        <v>0.39100000000000001</v>
      </c>
      <c r="O893" s="6">
        <f>10 * _xlfn.FLOOR.MATH(202.3 - insurance[[#This Row],[age]] / 10)</f>
        <v>1980</v>
      </c>
    </row>
    <row r="894" spans="1:15" x14ac:dyDescent="0.25">
      <c r="A894" s="6">
        <v>893</v>
      </c>
      <c r="B894" s="6">
        <v>54</v>
      </c>
      <c r="C894" s="6" t="s">
        <v>13</v>
      </c>
      <c r="D894" s="6">
        <v>24.035</v>
      </c>
      <c r="E894" s="6">
        <v>0</v>
      </c>
      <c r="F894" s="6" t="s">
        <v>14</v>
      </c>
      <c r="G894" s="6" t="s">
        <v>17</v>
      </c>
      <c r="H894" s="7">
        <v>10422.916649999999</v>
      </c>
      <c r="I894" s="6">
        <v>72</v>
      </c>
      <c r="J894" s="6">
        <v>177</v>
      </c>
      <c r="K894">
        <v>0.85495891182448669</v>
      </c>
      <c r="L894">
        <v>0.3878310045170742</v>
      </c>
      <c r="M8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94" s="8">
        <f>_xlfn.PERCENTRANK.INC($H:$H, insurance[[#This Row],[charges]])</f>
        <v>0.54900000000000004</v>
      </c>
      <c r="O894" s="6">
        <f>10 * _xlfn.FLOOR.MATH(202.3 - insurance[[#This Row],[age]] / 10)</f>
        <v>1960</v>
      </c>
    </row>
    <row r="895" spans="1:15" x14ac:dyDescent="0.25">
      <c r="A895" s="6">
        <v>894</v>
      </c>
      <c r="B895" s="6">
        <v>47</v>
      </c>
      <c r="C895" s="6" t="s">
        <v>13</v>
      </c>
      <c r="D895" s="6">
        <v>38.94</v>
      </c>
      <c r="E895" s="6">
        <v>2</v>
      </c>
      <c r="F895" s="6" t="s">
        <v>11</v>
      </c>
      <c r="G895" s="6" t="s">
        <v>15</v>
      </c>
      <c r="H895" s="7">
        <v>44202.653599999998</v>
      </c>
      <c r="I895" s="6">
        <v>71</v>
      </c>
      <c r="J895" s="6">
        <v>279</v>
      </c>
      <c r="K895">
        <v>0.20263523711014317</v>
      </c>
      <c r="L895">
        <v>0.8301663477114245</v>
      </c>
      <c r="M8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5" s="8">
        <f>_xlfn.PERCENTRANK.INC($H:$H, insurance[[#This Row],[charges]])</f>
        <v>0.96699999999999997</v>
      </c>
      <c r="O895" s="6">
        <f>10 * _xlfn.FLOOR.MATH(202.3 - insurance[[#This Row],[age]] / 10)</f>
        <v>1970</v>
      </c>
    </row>
    <row r="896" spans="1:15" x14ac:dyDescent="0.25">
      <c r="A896" s="6">
        <v>895</v>
      </c>
      <c r="B896" s="6">
        <v>62</v>
      </c>
      <c r="C896" s="6" t="s">
        <v>13</v>
      </c>
      <c r="D896" s="6">
        <v>32.11</v>
      </c>
      <c r="E896" s="6">
        <v>0</v>
      </c>
      <c r="F896" s="6" t="s">
        <v>14</v>
      </c>
      <c r="G896" s="6" t="s">
        <v>17</v>
      </c>
      <c r="H896" s="7">
        <v>13555.0049</v>
      </c>
      <c r="I896" s="6">
        <v>73</v>
      </c>
      <c r="J896" s="6">
        <v>243</v>
      </c>
      <c r="K896">
        <v>2.1639161753300187E-2</v>
      </c>
      <c r="L896">
        <v>0.67751989591751238</v>
      </c>
      <c r="M8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6" s="8">
        <f>_xlfn.PERCENTRANK.INC($H:$H, insurance[[#This Row],[charges]])</f>
        <v>0.69499999999999995</v>
      </c>
      <c r="O896" s="6">
        <f>10 * _xlfn.FLOOR.MATH(202.3 - insurance[[#This Row],[age]] / 10)</f>
        <v>1960</v>
      </c>
    </row>
    <row r="897" spans="1:15" x14ac:dyDescent="0.25">
      <c r="A897" s="6">
        <v>896</v>
      </c>
      <c r="B897" s="6">
        <v>61</v>
      </c>
      <c r="C897" s="6" t="s">
        <v>10</v>
      </c>
      <c r="D897" s="6">
        <v>44</v>
      </c>
      <c r="E897" s="6">
        <v>0</v>
      </c>
      <c r="F897" s="6" t="s">
        <v>14</v>
      </c>
      <c r="G897" s="6" t="s">
        <v>12</v>
      </c>
      <c r="H897" s="7">
        <v>13063.883</v>
      </c>
      <c r="I897" s="6">
        <v>64</v>
      </c>
      <c r="J897" s="6">
        <v>256</v>
      </c>
      <c r="K897">
        <v>0.83141793908151707</v>
      </c>
      <c r="L897">
        <v>0.30424865442526</v>
      </c>
      <c r="M8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897" s="8">
        <f>_xlfn.PERCENTRANK.INC($H:$H, insurance[[#This Row],[charges]])</f>
        <v>0.67800000000000005</v>
      </c>
      <c r="O897" s="6">
        <f>10 * _xlfn.FLOOR.MATH(202.3 - insurance[[#This Row],[age]] / 10)</f>
        <v>1960</v>
      </c>
    </row>
    <row r="898" spans="1:15" x14ac:dyDescent="0.25">
      <c r="A898" s="6">
        <v>897</v>
      </c>
      <c r="B898" s="6">
        <v>43</v>
      </c>
      <c r="C898" s="6" t="s">
        <v>10</v>
      </c>
      <c r="D898" s="6">
        <v>20.045000000000002</v>
      </c>
      <c r="E898" s="6">
        <v>2</v>
      </c>
      <c r="F898" s="6" t="s">
        <v>11</v>
      </c>
      <c r="G898" s="6" t="s">
        <v>17</v>
      </c>
      <c r="H898" s="7">
        <v>19798.054550000001</v>
      </c>
      <c r="I898" s="6">
        <v>64</v>
      </c>
      <c r="J898" s="6">
        <v>117</v>
      </c>
      <c r="K898">
        <v>5.6901332483115297E-2</v>
      </c>
      <c r="L898">
        <v>0.68508005965737628</v>
      </c>
      <c r="M8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898" s="8">
        <f>_xlfn.PERCENTRANK.INC($H:$H, insurance[[#This Row],[charges]])</f>
        <v>0.79400000000000004</v>
      </c>
      <c r="O898" s="6">
        <f>10 * _xlfn.FLOOR.MATH(202.3 - insurance[[#This Row],[age]] / 10)</f>
        <v>1980</v>
      </c>
    </row>
    <row r="899" spans="1:15" x14ac:dyDescent="0.25">
      <c r="A899" s="6">
        <v>898</v>
      </c>
      <c r="B899" s="6">
        <v>19</v>
      </c>
      <c r="C899" s="6" t="s">
        <v>13</v>
      </c>
      <c r="D899" s="6">
        <v>25.555</v>
      </c>
      <c r="E899" s="6">
        <v>1</v>
      </c>
      <c r="F899" s="6" t="s">
        <v>14</v>
      </c>
      <c r="G899" s="6" t="s">
        <v>16</v>
      </c>
      <c r="H899" s="7">
        <v>2221.5644499999999</v>
      </c>
      <c r="I899" s="6">
        <v>76</v>
      </c>
      <c r="J899" s="6">
        <v>210</v>
      </c>
      <c r="K899">
        <v>0.90054349177542303</v>
      </c>
      <c r="L899">
        <v>0.2503528908129562</v>
      </c>
      <c r="M8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899" s="8">
        <f>_xlfn.PERCENTRANK.INC($H:$H, insurance[[#This Row],[charges]])</f>
        <v>9.2999999999999999E-2</v>
      </c>
      <c r="O899" s="6">
        <f>10 * _xlfn.FLOOR.MATH(202.3 - insurance[[#This Row],[age]] / 10)</f>
        <v>2000</v>
      </c>
    </row>
    <row r="900" spans="1:15" x14ac:dyDescent="0.25">
      <c r="A900" s="6">
        <v>899</v>
      </c>
      <c r="B900" s="6">
        <v>18</v>
      </c>
      <c r="C900" s="6" t="s">
        <v>10</v>
      </c>
      <c r="D900" s="6">
        <v>40.26</v>
      </c>
      <c r="E900" s="6">
        <v>0</v>
      </c>
      <c r="F900" s="6" t="s">
        <v>14</v>
      </c>
      <c r="G900" s="6" t="s">
        <v>15</v>
      </c>
      <c r="H900" s="7">
        <v>1634.5734</v>
      </c>
      <c r="I900" s="6">
        <v>62</v>
      </c>
      <c r="J900" s="6">
        <v>220</v>
      </c>
      <c r="K900">
        <v>1.9789679450816326E-2</v>
      </c>
      <c r="L900">
        <v>0.96296372681994169</v>
      </c>
      <c r="M9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0" s="8">
        <f>_xlfn.PERCENTRANK.INC($H:$H, insurance[[#This Row],[charges]])</f>
        <v>2.9000000000000001E-2</v>
      </c>
      <c r="O900" s="6">
        <f>10 * _xlfn.FLOOR.MATH(202.3 - insurance[[#This Row],[age]] / 10)</f>
        <v>2000</v>
      </c>
    </row>
    <row r="901" spans="1:15" x14ac:dyDescent="0.25">
      <c r="A901" s="6">
        <v>900</v>
      </c>
      <c r="B901" s="6">
        <v>19</v>
      </c>
      <c r="C901" s="6" t="s">
        <v>10</v>
      </c>
      <c r="D901" s="6">
        <v>22.515000000000001</v>
      </c>
      <c r="E901" s="6">
        <v>0</v>
      </c>
      <c r="F901" s="6" t="s">
        <v>14</v>
      </c>
      <c r="G901" s="6" t="s">
        <v>16</v>
      </c>
      <c r="H901" s="7">
        <v>2117.3388500000001</v>
      </c>
      <c r="I901" s="6">
        <v>63</v>
      </c>
      <c r="J901" s="6">
        <v>127</v>
      </c>
      <c r="K901">
        <v>0.16530155444764605</v>
      </c>
      <c r="L901">
        <v>0.18627429622517633</v>
      </c>
      <c r="M9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01" s="8">
        <f>_xlfn.PERCENTRANK.INC($H:$H, insurance[[#This Row],[charges]])</f>
        <v>7.4999999999999997E-2</v>
      </c>
      <c r="O901" s="6">
        <f>10 * _xlfn.FLOOR.MATH(202.3 - insurance[[#This Row],[age]] / 10)</f>
        <v>2000</v>
      </c>
    </row>
    <row r="902" spans="1:15" x14ac:dyDescent="0.25">
      <c r="A902" s="6">
        <v>901</v>
      </c>
      <c r="B902" s="6">
        <v>49</v>
      </c>
      <c r="C902" s="6" t="s">
        <v>13</v>
      </c>
      <c r="D902" s="6">
        <v>22.515000000000001</v>
      </c>
      <c r="E902" s="6">
        <v>0</v>
      </c>
      <c r="F902" s="6" t="s">
        <v>14</v>
      </c>
      <c r="G902" s="6" t="s">
        <v>17</v>
      </c>
      <c r="H902" s="7">
        <v>8688.8588500000005</v>
      </c>
      <c r="I902" s="6">
        <v>70</v>
      </c>
      <c r="J902" s="6">
        <v>157</v>
      </c>
      <c r="K902">
        <v>0.6216890204798845</v>
      </c>
      <c r="L902">
        <v>0.78077269568144003</v>
      </c>
      <c r="M9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02" s="8">
        <f>_xlfn.PERCENTRANK.INC($H:$H, insurance[[#This Row],[charges]])</f>
        <v>0.46800000000000003</v>
      </c>
      <c r="O902" s="6">
        <f>10 * _xlfn.FLOOR.MATH(202.3 - insurance[[#This Row],[age]] / 10)</f>
        <v>1970</v>
      </c>
    </row>
    <row r="903" spans="1:15" x14ac:dyDescent="0.25">
      <c r="A903" s="6">
        <v>902</v>
      </c>
      <c r="B903" s="6">
        <v>60</v>
      </c>
      <c r="C903" s="6" t="s">
        <v>13</v>
      </c>
      <c r="D903" s="6">
        <v>40.92</v>
      </c>
      <c r="E903" s="6">
        <v>0</v>
      </c>
      <c r="F903" s="6" t="s">
        <v>11</v>
      </c>
      <c r="G903" s="6" t="s">
        <v>15</v>
      </c>
      <c r="H903" s="7">
        <v>48673.558799999999</v>
      </c>
      <c r="I903" s="6">
        <v>72</v>
      </c>
      <c r="J903" s="6">
        <v>302</v>
      </c>
      <c r="K903">
        <v>0.1908403980503047</v>
      </c>
      <c r="L903">
        <v>0.78618447658893864</v>
      </c>
      <c r="M9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3" s="8">
        <f>_xlfn.PERCENTRANK.INC($H:$H, insurance[[#This Row],[charges]])</f>
        <v>0.99099999999999999</v>
      </c>
      <c r="O903" s="6">
        <f>10 * _xlfn.FLOOR.MATH(202.3 - insurance[[#This Row],[age]] / 10)</f>
        <v>1960</v>
      </c>
    </row>
    <row r="904" spans="1:15" x14ac:dyDescent="0.25">
      <c r="A904" s="6">
        <v>903</v>
      </c>
      <c r="B904" s="6">
        <v>26</v>
      </c>
      <c r="C904" s="6" t="s">
        <v>13</v>
      </c>
      <c r="D904" s="6">
        <v>27.265000000000001</v>
      </c>
      <c r="E904" s="6">
        <v>3</v>
      </c>
      <c r="F904" s="6" t="s">
        <v>14</v>
      </c>
      <c r="G904" s="6" t="s">
        <v>17</v>
      </c>
      <c r="H904" s="7">
        <v>4661.2863500000003</v>
      </c>
      <c r="I904" s="6">
        <v>72</v>
      </c>
      <c r="J904" s="6">
        <v>201</v>
      </c>
      <c r="K904">
        <v>0.24979696667278045</v>
      </c>
      <c r="L904">
        <v>0.97905125561126105</v>
      </c>
      <c r="M9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4" s="8">
        <f>_xlfn.PERCENTRANK.INC($H:$H, insurance[[#This Row],[charges]])</f>
        <v>0.24299999999999999</v>
      </c>
      <c r="O904" s="6">
        <f>10 * _xlfn.FLOOR.MATH(202.3 - insurance[[#This Row],[age]] / 10)</f>
        <v>1990</v>
      </c>
    </row>
    <row r="905" spans="1:15" x14ac:dyDescent="0.25">
      <c r="A905" s="6">
        <v>904</v>
      </c>
      <c r="B905" s="6">
        <v>49</v>
      </c>
      <c r="C905" s="6" t="s">
        <v>13</v>
      </c>
      <c r="D905" s="6">
        <v>36.85</v>
      </c>
      <c r="E905" s="6">
        <v>0</v>
      </c>
      <c r="F905" s="6" t="s">
        <v>14</v>
      </c>
      <c r="G905" s="6" t="s">
        <v>15</v>
      </c>
      <c r="H905" s="7">
        <v>8125.7844999999998</v>
      </c>
      <c r="I905" s="6">
        <v>69</v>
      </c>
      <c r="J905" s="6">
        <v>250</v>
      </c>
      <c r="K905">
        <v>0.52666859260139454</v>
      </c>
      <c r="L905">
        <v>1.7896209851790319E-2</v>
      </c>
      <c r="M9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5" s="8">
        <f>_xlfn.PERCENTRANK.INC($H:$H, insurance[[#This Row],[charges]])</f>
        <v>0.434</v>
      </c>
      <c r="O905" s="6">
        <f>10 * _xlfn.FLOOR.MATH(202.3 - insurance[[#This Row],[age]] / 10)</f>
        <v>1970</v>
      </c>
    </row>
    <row r="906" spans="1:15" x14ac:dyDescent="0.25">
      <c r="A906" s="6">
        <v>905</v>
      </c>
      <c r="B906" s="6">
        <v>60</v>
      </c>
      <c r="C906" s="6" t="s">
        <v>10</v>
      </c>
      <c r="D906" s="6">
        <v>35.1</v>
      </c>
      <c r="E906" s="6">
        <v>0</v>
      </c>
      <c r="F906" s="6" t="s">
        <v>14</v>
      </c>
      <c r="G906" s="6" t="s">
        <v>12</v>
      </c>
      <c r="H906" s="7">
        <v>12644.589</v>
      </c>
      <c r="I906" s="6">
        <v>67</v>
      </c>
      <c r="J906" s="6">
        <v>224</v>
      </c>
      <c r="K906">
        <v>6.5176456265699331E-2</v>
      </c>
      <c r="L906">
        <v>0.36773715930419842</v>
      </c>
      <c r="M9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6" s="8">
        <f>_xlfn.PERCENTRANK.INC($H:$H, insurance[[#This Row],[charges]])</f>
        <v>0.66100000000000003</v>
      </c>
      <c r="O906" s="6">
        <f>10 * _xlfn.FLOOR.MATH(202.3 - insurance[[#This Row],[age]] / 10)</f>
        <v>1960</v>
      </c>
    </row>
    <row r="907" spans="1:15" x14ac:dyDescent="0.25">
      <c r="A907" s="6">
        <v>906</v>
      </c>
      <c r="B907" s="6">
        <v>26</v>
      </c>
      <c r="C907" s="6" t="s">
        <v>10</v>
      </c>
      <c r="D907" s="6">
        <v>29.355</v>
      </c>
      <c r="E907" s="6">
        <v>2</v>
      </c>
      <c r="F907" s="6" t="s">
        <v>14</v>
      </c>
      <c r="G907" s="6" t="s">
        <v>17</v>
      </c>
      <c r="H907" s="7">
        <v>4564.1914500000003</v>
      </c>
      <c r="I907" s="6">
        <v>68</v>
      </c>
      <c r="J907" s="6">
        <v>193</v>
      </c>
      <c r="K907">
        <v>0.82807443515773604</v>
      </c>
      <c r="L907">
        <v>0.79985178159542936</v>
      </c>
      <c r="M9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07" s="8">
        <f>_xlfn.PERCENTRANK.INC($H:$H, insurance[[#This Row],[charges]])</f>
        <v>0.24</v>
      </c>
      <c r="O907" s="6">
        <f>10 * _xlfn.FLOOR.MATH(202.3 - insurance[[#This Row],[age]] / 10)</f>
        <v>1990</v>
      </c>
    </row>
    <row r="908" spans="1:15" x14ac:dyDescent="0.25">
      <c r="A908" s="6">
        <v>907</v>
      </c>
      <c r="B908" s="6">
        <v>27</v>
      </c>
      <c r="C908" s="6" t="s">
        <v>13</v>
      </c>
      <c r="D908" s="6">
        <v>32.585000000000001</v>
      </c>
      <c r="E908" s="6">
        <v>3</v>
      </c>
      <c r="F908" s="6" t="s">
        <v>14</v>
      </c>
      <c r="G908" s="6" t="s">
        <v>17</v>
      </c>
      <c r="H908" s="7">
        <v>4846.9201499999999</v>
      </c>
      <c r="I908" s="6">
        <v>69</v>
      </c>
      <c r="J908" s="6">
        <v>221</v>
      </c>
      <c r="K908">
        <v>0.20756169790754173</v>
      </c>
      <c r="L908">
        <v>2.9111307127918727E-2</v>
      </c>
      <c r="M9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8" s="8">
        <f>_xlfn.PERCENTRANK.INC($H:$H, insurance[[#This Row],[charges]])</f>
        <v>0.25800000000000001</v>
      </c>
      <c r="O908" s="6">
        <f>10 * _xlfn.FLOOR.MATH(202.3 - insurance[[#This Row],[age]] / 10)</f>
        <v>1990</v>
      </c>
    </row>
    <row r="909" spans="1:15" x14ac:dyDescent="0.25">
      <c r="A909" s="6">
        <v>908</v>
      </c>
      <c r="B909" s="6">
        <v>44</v>
      </c>
      <c r="C909" s="6" t="s">
        <v>10</v>
      </c>
      <c r="D909" s="6">
        <v>32.340000000000003</v>
      </c>
      <c r="E909" s="6">
        <v>1</v>
      </c>
      <c r="F909" s="6" t="s">
        <v>14</v>
      </c>
      <c r="G909" s="6" t="s">
        <v>15</v>
      </c>
      <c r="H909" s="7">
        <v>7633.7205999999996</v>
      </c>
      <c r="I909" s="6">
        <v>65</v>
      </c>
      <c r="J909" s="6">
        <v>194</v>
      </c>
      <c r="K909">
        <v>0.48085695527533856</v>
      </c>
      <c r="L909">
        <v>0.70816419772252637</v>
      </c>
      <c r="M9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09" s="8">
        <f>_xlfn.PERCENTRANK.INC($H:$H, insurance[[#This Row],[charges]])</f>
        <v>0.41199999999999998</v>
      </c>
      <c r="O909" s="6">
        <f>10 * _xlfn.FLOOR.MATH(202.3 - insurance[[#This Row],[age]] / 10)</f>
        <v>1970</v>
      </c>
    </row>
    <row r="910" spans="1:15" x14ac:dyDescent="0.25">
      <c r="A910" s="6">
        <v>909</v>
      </c>
      <c r="B910" s="6">
        <v>63</v>
      </c>
      <c r="C910" s="6" t="s">
        <v>13</v>
      </c>
      <c r="D910" s="6">
        <v>39.799999999999997</v>
      </c>
      <c r="E910" s="6">
        <v>3</v>
      </c>
      <c r="F910" s="6" t="s">
        <v>14</v>
      </c>
      <c r="G910" s="6" t="s">
        <v>12</v>
      </c>
      <c r="H910" s="7">
        <v>15170.069</v>
      </c>
      <c r="I910" s="6">
        <v>72</v>
      </c>
      <c r="J910" s="6">
        <v>293</v>
      </c>
      <c r="K910">
        <v>0.52053887700687107</v>
      </c>
      <c r="L910">
        <v>8.07620128992768E-2</v>
      </c>
      <c r="M9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0" s="8">
        <f>_xlfn.PERCENTRANK.INC($H:$H, insurance[[#This Row],[charges]])</f>
        <v>0.73499999999999999</v>
      </c>
      <c r="O910" s="6">
        <f>10 * _xlfn.FLOOR.MATH(202.3 - insurance[[#This Row],[age]] / 10)</f>
        <v>1960</v>
      </c>
    </row>
    <row r="911" spans="1:15" x14ac:dyDescent="0.25">
      <c r="A911" s="6">
        <v>910</v>
      </c>
      <c r="B911" s="6">
        <v>32</v>
      </c>
      <c r="C911" s="6" t="s">
        <v>10</v>
      </c>
      <c r="D911" s="6">
        <v>24.6</v>
      </c>
      <c r="E911" s="6">
        <v>0</v>
      </c>
      <c r="F911" s="6" t="s">
        <v>11</v>
      </c>
      <c r="G911" s="6" t="s">
        <v>12</v>
      </c>
      <c r="H911" s="7">
        <v>17496.306</v>
      </c>
      <c r="I911" s="6">
        <v>66</v>
      </c>
      <c r="J911" s="6">
        <v>152</v>
      </c>
      <c r="K911">
        <v>0.40611065198020574</v>
      </c>
      <c r="L911">
        <v>0.66346357467745598</v>
      </c>
      <c r="M9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1" s="8">
        <f>_xlfn.PERCENTRANK.INC($H:$H, insurance[[#This Row],[charges]])</f>
        <v>0.75900000000000001</v>
      </c>
      <c r="O911" s="6">
        <f>10 * _xlfn.FLOOR.MATH(202.3 - insurance[[#This Row],[age]] / 10)</f>
        <v>1990</v>
      </c>
    </row>
    <row r="912" spans="1:15" x14ac:dyDescent="0.25">
      <c r="A912" s="6">
        <v>911</v>
      </c>
      <c r="B912" s="6">
        <v>22</v>
      </c>
      <c r="C912" s="6" t="s">
        <v>13</v>
      </c>
      <c r="D912" s="6">
        <v>28.31</v>
      </c>
      <c r="E912" s="6">
        <v>1</v>
      </c>
      <c r="F912" s="6" t="s">
        <v>14</v>
      </c>
      <c r="G912" s="6" t="s">
        <v>16</v>
      </c>
      <c r="H912" s="7">
        <v>2639.0428999999999</v>
      </c>
      <c r="I912" s="6">
        <v>67</v>
      </c>
      <c r="J912" s="6">
        <v>181</v>
      </c>
      <c r="K912">
        <v>0.76636686584277403</v>
      </c>
      <c r="L912">
        <v>0.58867793278241431</v>
      </c>
      <c r="M9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2" s="8">
        <f>_xlfn.PERCENTRANK.INC($H:$H, insurance[[#This Row],[charges]])</f>
        <v>0.11799999999999999</v>
      </c>
      <c r="O912" s="6">
        <f>10 * _xlfn.FLOOR.MATH(202.3 - insurance[[#This Row],[age]] / 10)</f>
        <v>2000</v>
      </c>
    </row>
    <row r="913" spans="1:15" x14ac:dyDescent="0.25">
      <c r="A913" s="6">
        <v>912</v>
      </c>
      <c r="B913" s="6">
        <v>18</v>
      </c>
      <c r="C913" s="6" t="s">
        <v>13</v>
      </c>
      <c r="D913" s="6">
        <v>31.73</v>
      </c>
      <c r="E913" s="6">
        <v>0</v>
      </c>
      <c r="F913" s="6" t="s">
        <v>11</v>
      </c>
      <c r="G913" s="6" t="s">
        <v>17</v>
      </c>
      <c r="H913" s="7">
        <v>33732.686699999998</v>
      </c>
      <c r="I913" s="6">
        <v>70</v>
      </c>
      <c r="J913" s="6">
        <v>221</v>
      </c>
      <c r="K913">
        <v>0.45853482115014216</v>
      </c>
      <c r="L913">
        <v>0.78937996169057678</v>
      </c>
      <c r="M9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3" s="8">
        <f>_xlfn.PERCENTRANK.INC($H:$H, insurance[[#This Row],[charges]])</f>
        <v>0.89</v>
      </c>
      <c r="O913" s="6">
        <f>10 * _xlfn.FLOOR.MATH(202.3 - insurance[[#This Row],[age]] / 10)</f>
        <v>2000</v>
      </c>
    </row>
    <row r="914" spans="1:15" x14ac:dyDescent="0.25">
      <c r="A914" s="6">
        <v>913</v>
      </c>
      <c r="B914" s="6">
        <v>59</v>
      </c>
      <c r="C914" s="6" t="s">
        <v>10</v>
      </c>
      <c r="D914" s="6">
        <v>26.695</v>
      </c>
      <c r="E914" s="6">
        <v>3</v>
      </c>
      <c r="F914" s="6" t="s">
        <v>14</v>
      </c>
      <c r="G914" s="6" t="s">
        <v>16</v>
      </c>
      <c r="H914" s="7">
        <v>14382.709049999999</v>
      </c>
      <c r="I914" s="6">
        <v>67</v>
      </c>
      <c r="J914" s="6">
        <v>170</v>
      </c>
      <c r="K914">
        <v>0.34635924890002201</v>
      </c>
      <c r="L914">
        <v>0.99790309229768026</v>
      </c>
      <c r="M9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4" s="8">
        <f>_xlfn.PERCENTRANK.INC($H:$H, insurance[[#This Row],[charges]])</f>
        <v>0.72</v>
      </c>
      <c r="O914" s="6">
        <f>10 * _xlfn.FLOOR.MATH(202.3 - insurance[[#This Row],[age]] / 10)</f>
        <v>1960</v>
      </c>
    </row>
    <row r="915" spans="1:15" x14ac:dyDescent="0.25">
      <c r="A915" s="6">
        <v>914</v>
      </c>
      <c r="B915" s="6">
        <v>44</v>
      </c>
      <c r="C915" s="6" t="s">
        <v>10</v>
      </c>
      <c r="D915" s="6">
        <v>27.5</v>
      </c>
      <c r="E915" s="6">
        <v>1</v>
      </c>
      <c r="F915" s="6" t="s">
        <v>14</v>
      </c>
      <c r="G915" s="6" t="s">
        <v>12</v>
      </c>
      <c r="H915" s="7">
        <v>7626.9930000000004</v>
      </c>
      <c r="I915" s="6">
        <v>68</v>
      </c>
      <c r="J915" s="6">
        <v>181</v>
      </c>
      <c r="K915">
        <v>0.86595063231231206</v>
      </c>
      <c r="L915">
        <v>0.59456469146281699</v>
      </c>
      <c r="M9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5" s="8">
        <f>_xlfn.PERCENTRANK.INC($H:$H, insurance[[#This Row],[charges]])</f>
        <v>0.41099999999999998</v>
      </c>
      <c r="O915" s="6">
        <f>10 * _xlfn.FLOOR.MATH(202.3 - insurance[[#This Row],[age]] / 10)</f>
        <v>1970</v>
      </c>
    </row>
    <row r="916" spans="1:15" x14ac:dyDescent="0.25">
      <c r="A916" s="6">
        <v>915</v>
      </c>
      <c r="B916" s="6">
        <v>33</v>
      </c>
      <c r="C916" s="6" t="s">
        <v>13</v>
      </c>
      <c r="D916" s="6">
        <v>24.605</v>
      </c>
      <c r="E916" s="6">
        <v>2</v>
      </c>
      <c r="F916" s="6" t="s">
        <v>14</v>
      </c>
      <c r="G916" s="6" t="s">
        <v>16</v>
      </c>
      <c r="H916" s="7">
        <v>5257.5079500000002</v>
      </c>
      <c r="I916" s="6">
        <v>71</v>
      </c>
      <c r="J916" s="6">
        <v>176</v>
      </c>
      <c r="K916">
        <v>0.4201880662796032</v>
      </c>
      <c r="L916">
        <v>0.99224019376199701</v>
      </c>
      <c r="M9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6" s="8">
        <f>_xlfn.PERCENTRANK.INC($H:$H, insurance[[#This Row],[charges]])</f>
        <v>0.28100000000000003</v>
      </c>
      <c r="O916" s="6">
        <f>10 * _xlfn.FLOOR.MATH(202.3 - insurance[[#This Row],[age]] / 10)</f>
        <v>1990</v>
      </c>
    </row>
    <row r="917" spans="1:15" x14ac:dyDescent="0.25">
      <c r="A917" s="6">
        <v>916</v>
      </c>
      <c r="B917" s="6">
        <v>24</v>
      </c>
      <c r="C917" s="6" t="s">
        <v>10</v>
      </c>
      <c r="D917" s="6">
        <v>33.99</v>
      </c>
      <c r="E917" s="6">
        <v>0</v>
      </c>
      <c r="F917" s="6" t="s">
        <v>14</v>
      </c>
      <c r="G917" s="6" t="s">
        <v>15</v>
      </c>
      <c r="H917" s="7">
        <v>2473.3341</v>
      </c>
      <c r="I917" s="6">
        <v>61</v>
      </c>
      <c r="J917" s="6">
        <v>180</v>
      </c>
      <c r="K917">
        <v>0.15750008549424824</v>
      </c>
      <c r="L917">
        <v>0.5214373299486178</v>
      </c>
      <c r="M9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17" s="8">
        <f>_xlfn.PERCENTRANK.INC($H:$H, insurance[[#This Row],[charges]])</f>
        <v>0.108</v>
      </c>
      <c r="O917" s="6">
        <f>10 * _xlfn.FLOOR.MATH(202.3 - insurance[[#This Row],[age]] / 10)</f>
        <v>1990</v>
      </c>
    </row>
    <row r="918" spans="1:15" x14ac:dyDescent="0.25">
      <c r="A918" s="6">
        <v>917</v>
      </c>
      <c r="B918" s="6">
        <v>43</v>
      </c>
      <c r="C918" s="6" t="s">
        <v>10</v>
      </c>
      <c r="D918" s="6">
        <v>26.885000000000002</v>
      </c>
      <c r="E918" s="6">
        <v>0</v>
      </c>
      <c r="F918" s="6" t="s">
        <v>11</v>
      </c>
      <c r="G918" s="6" t="s">
        <v>16</v>
      </c>
      <c r="H918" s="7">
        <v>21774.32215</v>
      </c>
      <c r="I918" s="6">
        <v>60</v>
      </c>
      <c r="J918" s="6">
        <v>138</v>
      </c>
      <c r="K918">
        <v>0.31912906296510674</v>
      </c>
      <c r="L918">
        <v>0.61140717035690662</v>
      </c>
      <c r="M9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18" s="8">
        <f>_xlfn.PERCENTRANK.INC($H:$H, insurance[[#This Row],[charges]])</f>
        <v>0.81799999999999995</v>
      </c>
      <c r="O918" s="6">
        <f>10 * _xlfn.FLOOR.MATH(202.3 - insurance[[#This Row],[age]] / 10)</f>
        <v>1980</v>
      </c>
    </row>
    <row r="919" spans="1:15" x14ac:dyDescent="0.25">
      <c r="A919" s="6">
        <v>918</v>
      </c>
      <c r="B919" s="6">
        <v>45</v>
      </c>
      <c r="C919" s="6" t="s">
        <v>13</v>
      </c>
      <c r="D919" s="6">
        <v>22.895</v>
      </c>
      <c r="E919" s="6">
        <v>0</v>
      </c>
      <c r="F919" s="6" t="s">
        <v>11</v>
      </c>
      <c r="G919" s="6" t="s">
        <v>17</v>
      </c>
      <c r="H919" s="7">
        <v>35069.374519999998</v>
      </c>
      <c r="I919" s="6">
        <v>72</v>
      </c>
      <c r="J919" s="6">
        <v>169</v>
      </c>
      <c r="K919">
        <v>0.79594475161095368</v>
      </c>
      <c r="L919">
        <v>0.81004018700217839</v>
      </c>
      <c r="M9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19" s="8">
        <f>_xlfn.PERCENTRANK.INC($H:$H, insurance[[#This Row],[charges]])</f>
        <v>0.90100000000000002</v>
      </c>
      <c r="O919" s="6">
        <f>10 * _xlfn.FLOOR.MATH(202.3 - insurance[[#This Row],[age]] / 10)</f>
        <v>1970</v>
      </c>
    </row>
    <row r="920" spans="1:15" x14ac:dyDescent="0.25">
      <c r="A920" s="6">
        <v>919</v>
      </c>
      <c r="B920" s="6">
        <v>61</v>
      </c>
      <c r="C920" s="6" t="s">
        <v>10</v>
      </c>
      <c r="D920" s="6">
        <v>28.2</v>
      </c>
      <c r="E920" s="6">
        <v>0</v>
      </c>
      <c r="F920" s="6" t="s">
        <v>14</v>
      </c>
      <c r="G920" s="6" t="s">
        <v>12</v>
      </c>
      <c r="H920" s="7">
        <v>13041.921</v>
      </c>
      <c r="I920" s="6">
        <v>65</v>
      </c>
      <c r="J920" s="6">
        <v>169</v>
      </c>
      <c r="K920">
        <v>0.43072547411114231</v>
      </c>
      <c r="L920">
        <v>0.66086042982566195</v>
      </c>
      <c r="M9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20" s="8">
        <f>_xlfn.PERCENTRANK.INC($H:$H, insurance[[#This Row],[charges]])</f>
        <v>0.67600000000000005</v>
      </c>
      <c r="O920" s="6">
        <f>10 * _xlfn.FLOOR.MATH(202.3 - insurance[[#This Row],[age]] / 10)</f>
        <v>1960</v>
      </c>
    </row>
    <row r="921" spans="1:15" x14ac:dyDescent="0.25">
      <c r="A921" s="6">
        <v>920</v>
      </c>
      <c r="B921" s="6">
        <v>35</v>
      </c>
      <c r="C921" s="6" t="s">
        <v>10</v>
      </c>
      <c r="D921" s="6">
        <v>34.21</v>
      </c>
      <c r="E921" s="6">
        <v>1</v>
      </c>
      <c r="F921" s="6" t="s">
        <v>14</v>
      </c>
      <c r="G921" s="6" t="s">
        <v>15</v>
      </c>
      <c r="H921" s="7">
        <v>5245.2268999999997</v>
      </c>
      <c r="I921" s="6">
        <v>64</v>
      </c>
      <c r="J921" s="6">
        <v>199</v>
      </c>
      <c r="K921">
        <v>0.82619350861115082</v>
      </c>
      <c r="L921">
        <v>0.36374453937809192</v>
      </c>
      <c r="M9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1" s="8">
        <f>_xlfn.PERCENTRANK.INC($H:$H, insurance[[#This Row],[charges]])</f>
        <v>0.27900000000000003</v>
      </c>
      <c r="O921" s="6">
        <f>10 * _xlfn.FLOOR.MATH(202.3 - insurance[[#This Row],[age]] / 10)</f>
        <v>1980</v>
      </c>
    </row>
    <row r="922" spans="1:15" x14ac:dyDescent="0.25">
      <c r="A922" s="6">
        <v>921</v>
      </c>
      <c r="B922" s="6">
        <v>62</v>
      </c>
      <c r="C922" s="6" t="s">
        <v>10</v>
      </c>
      <c r="D922" s="6">
        <v>25</v>
      </c>
      <c r="E922" s="6">
        <v>0</v>
      </c>
      <c r="F922" s="6" t="s">
        <v>14</v>
      </c>
      <c r="G922" s="6" t="s">
        <v>12</v>
      </c>
      <c r="H922" s="7">
        <v>13451.121999999999</v>
      </c>
      <c r="I922" s="6">
        <v>67</v>
      </c>
      <c r="J922" s="6">
        <v>160</v>
      </c>
      <c r="K922">
        <v>0.96143710052661457</v>
      </c>
      <c r="L922">
        <v>0.47619453327553091</v>
      </c>
      <c r="M9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22" s="8">
        <f>_xlfn.PERCENTRANK.INC($H:$H, insurance[[#This Row],[charges]])</f>
        <v>0.69099999999999995</v>
      </c>
      <c r="O922" s="6">
        <f>10 * _xlfn.FLOOR.MATH(202.3 - insurance[[#This Row],[age]] / 10)</f>
        <v>1960</v>
      </c>
    </row>
    <row r="923" spans="1:15" x14ac:dyDescent="0.25">
      <c r="A923" s="6">
        <v>922</v>
      </c>
      <c r="B923" s="6">
        <v>62</v>
      </c>
      <c r="C923" s="6" t="s">
        <v>10</v>
      </c>
      <c r="D923" s="6">
        <v>33.200000000000003</v>
      </c>
      <c r="E923" s="6">
        <v>0</v>
      </c>
      <c r="F923" s="6" t="s">
        <v>14</v>
      </c>
      <c r="G923" s="6" t="s">
        <v>12</v>
      </c>
      <c r="H923" s="7">
        <v>13462.52</v>
      </c>
      <c r="I923" s="6">
        <v>63</v>
      </c>
      <c r="J923" s="6">
        <v>187</v>
      </c>
      <c r="K923">
        <v>0.79927213992889601</v>
      </c>
      <c r="L923">
        <v>0.85188311610924228</v>
      </c>
      <c r="M9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3" s="8">
        <f>_xlfn.PERCENTRANK.INC($H:$H, insurance[[#This Row],[charges]])</f>
        <v>0.69299999999999995</v>
      </c>
      <c r="O923" s="6">
        <f>10 * _xlfn.FLOOR.MATH(202.3 - insurance[[#This Row],[age]] / 10)</f>
        <v>1960</v>
      </c>
    </row>
    <row r="924" spans="1:15" x14ac:dyDescent="0.25">
      <c r="A924" s="6">
        <v>923</v>
      </c>
      <c r="B924" s="6">
        <v>38</v>
      </c>
      <c r="C924" s="6" t="s">
        <v>13</v>
      </c>
      <c r="D924" s="6">
        <v>31</v>
      </c>
      <c r="E924" s="6">
        <v>1</v>
      </c>
      <c r="F924" s="6" t="s">
        <v>14</v>
      </c>
      <c r="G924" s="6" t="s">
        <v>12</v>
      </c>
      <c r="H924" s="7">
        <v>5488.2619999999997</v>
      </c>
      <c r="I924" s="6">
        <v>76</v>
      </c>
      <c r="J924" s="6">
        <v>255</v>
      </c>
      <c r="K924">
        <v>0.49098699376498672</v>
      </c>
      <c r="L924">
        <v>0.73947766411093885</v>
      </c>
      <c r="M9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4" s="8">
        <f>_xlfn.PERCENTRANK.INC($H:$H, insurance[[#This Row],[charges]])</f>
        <v>0.3</v>
      </c>
      <c r="O924" s="6">
        <f>10 * _xlfn.FLOOR.MATH(202.3 - insurance[[#This Row],[age]] / 10)</f>
        <v>1980</v>
      </c>
    </row>
    <row r="925" spans="1:15" x14ac:dyDescent="0.25">
      <c r="A925" s="6">
        <v>924</v>
      </c>
      <c r="B925" s="6">
        <v>34</v>
      </c>
      <c r="C925" s="6" t="s">
        <v>13</v>
      </c>
      <c r="D925" s="6">
        <v>35.814999999999998</v>
      </c>
      <c r="E925" s="6">
        <v>0</v>
      </c>
      <c r="F925" s="6" t="s">
        <v>14</v>
      </c>
      <c r="G925" s="6" t="s">
        <v>16</v>
      </c>
      <c r="H925" s="7">
        <v>4320.4108500000002</v>
      </c>
      <c r="I925" s="6">
        <v>71</v>
      </c>
      <c r="J925" s="6">
        <v>257</v>
      </c>
      <c r="K925">
        <v>0.3414933627198885</v>
      </c>
      <c r="L925">
        <v>0.87765379616881434</v>
      </c>
      <c r="M9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5" s="8">
        <f>_xlfn.PERCENTRANK.INC($H:$H, insurance[[#This Row],[charges]])</f>
        <v>0.216</v>
      </c>
      <c r="O925" s="6">
        <f>10 * _xlfn.FLOOR.MATH(202.3 - insurance[[#This Row],[age]] / 10)</f>
        <v>1980</v>
      </c>
    </row>
    <row r="926" spans="1:15" x14ac:dyDescent="0.25">
      <c r="A926" s="6">
        <v>925</v>
      </c>
      <c r="B926" s="6">
        <v>43</v>
      </c>
      <c r="C926" s="6" t="s">
        <v>13</v>
      </c>
      <c r="D926" s="6">
        <v>23.2</v>
      </c>
      <c r="E926" s="6">
        <v>0</v>
      </c>
      <c r="F926" s="6" t="s">
        <v>14</v>
      </c>
      <c r="G926" s="6" t="s">
        <v>12</v>
      </c>
      <c r="H926" s="7">
        <v>6250.4350000000004</v>
      </c>
      <c r="I926" s="6">
        <v>69</v>
      </c>
      <c r="J926" s="6">
        <v>157</v>
      </c>
      <c r="K926">
        <v>0.61301713791350698</v>
      </c>
      <c r="L926">
        <v>0.79981748657292573</v>
      </c>
      <c r="M9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6" s="8">
        <f>_xlfn.PERCENTRANK.INC($H:$H, insurance[[#This Row],[charges]])</f>
        <v>0.33200000000000002</v>
      </c>
      <c r="O926" s="6">
        <f>10 * _xlfn.FLOOR.MATH(202.3 - insurance[[#This Row],[age]] / 10)</f>
        <v>1980</v>
      </c>
    </row>
    <row r="927" spans="1:15" x14ac:dyDescent="0.25">
      <c r="A927" s="6">
        <v>926</v>
      </c>
      <c r="B927" s="6">
        <v>50</v>
      </c>
      <c r="C927" s="6" t="s">
        <v>13</v>
      </c>
      <c r="D927" s="6">
        <v>32.11</v>
      </c>
      <c r="E927" s="6">
        <v>2</v>
      </c>
      <c r="F927" s="6" t="s">
        <v>14</v>
      </c>
      <c r="G927" s="6" t="s">
        <v>17</v>
      </c>
      <c r="H927" s="7">
        <v>25333.332839999999</v>
      </c>
      <c r="I927" s="6">
        <v>71</v>
      </c>
      <c r="J927" s="6">
        <v>230</v>
      </c>
      <c r="K927">
        <v>9.8485529002959621E-2</v>
      </c>
      <c r="L927">
        <v>0.19475643858069389</v>
      </c>
      <c r="M9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27" s="8">
        <f>_xlfn.PERCENTRANK.INC($H:$H, insurance[[#This Row],[charges]])</f>
        <v>0.85099999999999998</v>
      </c>
      <c r="O927" s="6">
        <f>10 * _xlfn.FLOOR.MATH(202.3 - insurance[[#This Row],[age]] / 10)</f>
        <v>1970</v>
      </c>
    </row>
    <row r="928" spans="1:15" x14ac:dyDescent="0.25">
      <c r="A928" s="6">
        <v>927</v>
      </c>
      <c r="B928" s="6">
        <v>19</v>
      </c>
      <c r="C928" s="6" t="s">
        <v>10</v>
      </c>
      <c r="D928" s="6">
        <v>23.4</v>
      </c>
      <c r="E928" s="6">
        <v>2</v>
      </c>
      <c r="F928" s="6" t="s">
        <v>14</v>
      </c>
      <c r="G928" s="6" t="s">
        <v>12</v>
      </c>
      <c r="H928" s="7">
        <v>2913.569</v>
      </c>
      <c r="I928" s="6">
        <v>65</v>
      </c>
      <c r="J928" s="6">
        <v>141</v>
      </c>
      <c r="K928">
        <v>0.66432250368610146</v>
      </c>
      <c r="L928">
        <v>0.79795256573611528</v>
      </c>
      <c r="M9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8" s="8">
        <f>_xlfn.PERCENTRANK.INC($H:$H, insurance[[#This Row],[charges]])</f>
        <v>0.14000000000000001</v>
      </c>
      <c r="O928" s="6">
        <f>10 * _xlfn.FLOOR.MATH(202.3 - insurance[[#This Row],[age]] / 10)</f>
        <v>2000</v>
      </c>
    </row>
    <row r="929" spans="1:15" x14ac:dyDescent="0.25">
      <c r="A929" s="6">
        <v>928</v>
      </c>
      <c r="B929" s="6">
        <v>57</v>
      </c>
      <c r="C929" s="6" t="s">
        <v>10</v>
      </c>
      <c r="D929" s="6">
        <v>20.100000000000001</v>
      </c>
      <c r="E929" s="6">
        <v>1</v>
      </c>
      <c r="F929" s="6" t="s">
        <v>14</v>
      </c>
      <c r="G929" s="6" t="s">
        <v>12</v>
      </c>
      <c r="H929" s="7">
        <v>12032.325999999999</v>
      </c>
      <c r="I929" s="6">
        <v>63</v>
      </c>
      <c r="J929" s="6">
        <v>113</v>
      </c>
      <c r="K929">
        <v>0.41616789550342032</v>
      </c>
      <c r="L929">
        <v>0.98261086083138871</v>
      </c>
      <c r="M9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29" s="8">
        <f>_xlfn.PERCENTRANK.INC($H:$H, insurance[[#This Row],[charges]])</f>
        <v>0.63300000000000001</v>
      </c>
      <c r="O929" s="6">
        <f>10 * _xlfn.FLOOR.MATH(202.3 - insurance[[#This Row],[age]] / 10)</f>
        <v>1960</v>
      </c>
    </row>
    <row r="930" spans="1:15" x14ac:dyDescent="0.25">
      <c r="A930" s="6">
        <v>929</v>
      </c>
      <c r="B930" s="6">
        <v>62</v>
      </c>
      <c r="C930" s="6" t="s">
        <v>10</v>
      </c>
      <c r="D930" s="6">
        <v>39.159999999999997</v>
      </c>
      <c r="E930" s="6">
        <v>0</v>
      </c>
      <c r="F930" s="6" t="s">
        <v>14</v>
      </c>
      <c r="G930" s="6" t="s">
        <v>15</v>
      </c>
      <c r="H930" s="7">
        <v>13470.804400000001</v>
      </c>
      <c r="I930" s="6">
        <v>63</v>
      </c>
      <c r="J930" s="6">
        <v>221</v>
      </c>
      <c r="K930">
        <v>0.38090248516802794</v>
      </c>
      <c r="L930">
        <v>0.60059730829698843</v>
      </c>
      <c r="M9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0" s="8">
        <f>_xlfn.PERCENTRANK.INC($H:$H, insurance[[#This Row],[charges]])</f>
        <v>0.69399999999999995</v>
      </c>
      <c r="O930" s="6">
        <f>10 * _xlfn.FLOOR.MATH(202.3 - insurance[[#This Row],[age]] / 10)</f>
        <v>1960</v>
      </c>
    </row>
    <row r="931" spans="1:15" x14ac:dyDescent="0.25">
      <c r="A931" s="6">
        <v>930</v>
      </c>
      <c r="B931" s="6">
        <v>41</v>
      </c>
      <c r="C931" s="6" t="s">
        <v>13</v>
      </c>
      <c r="D931" s="6">
        <v>34.21</v>
      </c>
      <c r="E931" s="6">
        <v>1</v>
      </c>
      <c r="F931" s="6" t="s">
        <v>14</v>
      </c>
      <c r="G931" s="6" t="s">
        <v>15</v>
      </c>
      <c r="H931" s="7">
        <v>6289.7548999999999</v>
      </c>
      <c r="I931" s="6">
        <v>73</v>
      </c>
      <c r="J931" s="6">
        <v>259</v>
      </c>
      <c r="K931">
        <v>0.97734951133716363</v>
      </c>
      <c r="L931">
        <v>0.17129295886088766</v>
      </c>
      <c r="M9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1" s="8">
        <f>_xlfn.PERCENTRANK.INC($H:$H, insurance[[#This Row],[charges]])</f>
        <v>0.33500000000000002</v>
      </c>
      <c r="O931" s="6">
        <f>10 * _xlfn.FLOOR.MATH(202.3 - insurance[[#This Row],[age]] / 10)</f>
        <v>1980</v>
      </c>
    </row>
    <row r="932" spans="1:15" x14ac:dyDescent="0.25">
      <c r="A932" s="6">
        <v>931</v>
      </c>
      <c r="B932" s="6">
        <v>26</v>
      </c>
      <c r="C932" s="6" t="s">
        <v>13</v>
      </c>
      <c r="D932" s="6">
        <v>46.53</v>
      </c>
      <c r="E932" s="6">
        <v>1</v>
      </c>
      <c r="F932" s="6" t="s">
        <v>14</v>
      </c>
      <c r="G932" s="6" t="s">
        <v>15</v>
      </c>
      <c r="H932" s="7">
        <v>2927.0646999999999</v>
      </c>
      <c r="I932" s="6">
        <v>72</v>
      </c>
      <c r="J932" s="6">
        <v>343</v>
      </c>
      <c r="K932">
        <v>0.37755788507757609</v>
      </c>
      <c r="L932">
        <v>0.12421004619645423</v>
      </c>
      <c r="M9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2" s="8">
        <f>_xlfn.PERCENTRANK.INC($H:$H, insurance[[#This Row],[charges]])</f>
        <v>0.14099999999999999</v>
      </c>
      <c r="O932" s="6">
        <f>10 * _xlfn.FLOOR.MATH(202.3 - insurance[[#This Row],[age]] / 10)</f>
        <v>1990</v>
      </c>
    </row>
    <row r="933" spans="1:15" x14ac:dyDescent="0.25">
      <c r="A933" s="6">
        <v>932</v>
      </c>
      <c r="B933" s="6">
        <v>39</v>
      </c>
      <c r="C933" s="6" t="s">
        <v>10</v>
      </c>
      <c r="D933" s="6">
        <v>32.5</v>
      </c>
      <c r="E933" s="6">
        <v>1</v>
      </c>
      <c r="F933" s="6" t="s">
        <v>14</v>
      </c>
      <c r="G933" s="6" t="s">
        <v>12</v>
      </c>
      <c r="H933" s="7">
        <v>6238.2979999999998</v>
      </c>
      <c r="I933" s="6">
        <v>66</v>
      </c>
      <c r="J933" s="6">
        <v>201</v>
      </c>
      <c r="K933">
        <v>0.98396453214062585</v>
      </c>
      <c r="L933">
        <v>0.74929938313984279</v>
      </c>
      <c r="M9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3" s="8">
        <f>_xlfn.PERCENTRANK.INC($H:$H, insurance[[#This Row],[charges]])</f>
        <v>0.33200000000000002</v>
      </c>
      <c r="O933" s="6">
        <f>10 * _xlfn.FLOOR.MATH(202.3 - insurance[[#This Row],[age]] / 10)</f>
        <v>1980</v>
      </c>
    </row>
    <row r="934" spans="1:15" x14ac:dyDescent="0.25">
      <c r="A934" s="6">
        <v>933</v>
      </c>
      <c r="B934" s="6">
        <v>46</v>
      </c>
      <c r="C934" s="6" t="s">
        <v>13</v>
      </c>
      <c r="D934" s="6">
        <v>25.8</v>
      </c>
      <c r="E934" s="6">
        <v>5</v>
      </c>
      <c r="F934" s="6" t="s">
        <v>14</v>
      </c>
      <c r="G934" s="6" t="s">
        <v>12</v>
      </c>
      <c r="H934" s="7">
        <v>10096.969999999999</v>
      </c>
      <c r="I934" s="6">
        <v>69</v>
      </c>
      <c r="J934" s="6">
        <v>175</v>
      </c>
      <c r="K934">
        <v>0.35349541965569159</v>
      </c>
      <c r="L934">
        <v>0.97158943674135456</v>
      </c>
      <c r="M9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4" s="8">
        <f>_xlfn.PERCENTRANK.INC($H:$H, insurance[[#This Row],[charges]])</f>
        <v>0.53500000000000003</v>
      </c>
      <c r="O934" s="6">
        <f>10 * _xlfn.FLOOR.MATH(202.3 - insurance[[#This Row],[age]] / 10)</f>
        <v>1970</v>
      </c>
    </row>
    <row r="935" spans="1:15" x14ac:dyDescent="0.25">
      <c r="A935" s="6">
        <v>934</v>
      </c>
      <c r="B935" s="6">
        <v>45</v>
      </c>
      <c r="C935" s="6" t="s">
        <v>10</v>
      </c>
      <c r="D935" s="6">
        <v>35.299999999999997</v>
      </c>
      <c r="E935" s="6">
        <v>0</v>
      </c>
      <c r="F935" s="6" t="s">
        <v>14</v>
      </c>
      <c r="G935" s="6" t="s">
        <v>12</v>
      </c>
      <c r="H935" s="7">
        <v>7348.1419999999998</v>
      </c>
      <c r="I935" s="6">
        <v>63</v>
      </c>
      <c r="J935" s="6">
        <v>199</v>
      </c>
      <c r="K935">
        <v>0.6444421823343458</v>
      </c>
      <c r="L935">
        <v>0.87378753948667442</v>
      </c>
      <c r="M9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5" s="8">
        <f>_xlfn.PERCENTRANK.INC($H:$H, insurance[[#This Row],[charges]])</f>
        <v>0.39800000000000002</v>
      </c>
      <c r="O935" s="6">
        <f>10 * _xlfn.FLOOR.MATH(202.3 - insurance[[#This Row],[age]] / 10)</f>
        <v>1970</v>
      </c>
    </row>
    <row r="936" spans="1:15" x14ac:dyDescent="0.25">
      <c r="A936" s="6">
        <v>935</v>
      </c>
      <c r="B936" s="6">
        <v>32</v>
      </c>
      <c r="C936" s="6" t="s">
        <v>13</v>
      </c>
      <c r="D936" s="6">
        <v>37.18</v>
      </c>
      <c r="E936" s="6">
        <v>2</v>
      </c>
      <c r="F936" s="6" t="s">
        <v>14</v>
      </c>
      <c r="G936" s="6" t="s">
        <v>15</v>
      </c>
      <c r="H936" s="7">
        <v>4673.3922000000002</v>
      </c>
      <c r="I936" s="6">
        <v>72</v>
      </c>
      <c r="J936" s="6">
        <v>274</v>
      </c>
      <c r="K936">
        <v>0.58644808623308697</v>
      </c>
      <c r="L936">
        <v>0.66163445993402714</v>
      </c>
      <c r="M9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36" s="8">
        <f>_xlfn.PERCENTRANK.INC($H:$H, insurance[[#This Row],[charges]])</f>
        <v>0.245</v>
      </c>
      <c r="O936" s="6">
        <f>10 * _xlfn.FLOOR.MATH(202.3 - insurance[[#This Row],[age]] / 10)</f>
        <v>1990</v>
      </c>
    </row>
    <row r="937" spans="1:15" x14ac:dyDescent="0.25">
      <c r="A937" s="6">
        <v>936</v>
      </c>
      <c r="B937" s="6">
        <v>59</v>
      </c>
      <c r="C937" s="6" t="s">
        <v>10</v>
      </c>
      <c r="D937" s="6">
        <v>27.5</v>
      </c>
      <c r="E937" s="6">
        <v>0</v>
      </c>
      <c r="F937" s="6" t="s">
        <v>14</v>
      </c>
      <c r="G937" s="6" t="s">
        <v>12</v>
      </c>
      <c r="H937" s="7">
        <v>12233.828</v>
      </c>
      <c r="I937" s="6">
        <v>64</v>
      </c>
      <c r="J937" s="6">
        <v>160</v>
      </c>
      <c r="K937">
        <v>0.31659630467956712</v>
      </c>
      <c r="L937">
        <v>0.5424327023990605</v>
      </c>
      <c r="M9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7" s="8">
        <f>_xlfn.PERCENTRANK.INC($H:$H, insurance[[#This Row],[charges]])</f>
        <v>0.64200000000000002</v>
      </c>
      <c r="O937" s="6">
        <f>10 * _xlfn.FLOOR.MATH(202.3 - insurance[[#This Row],[age]] / 10)</f>
        <v>1960</v>
      </c>
    </row>
    <row r="938" spans="1:15" x14ac:dyDescent="0.25">
      <c r="A938" s="6">
        <v>937</v>
      </c>
      <c r="B938" s="6">
        <v>44</v>
      </c>
      <c r="C938" s="6" t="s">
        <v>13</v>
      </c>
      <c r="D938" s="6">
        <v>29.734999999999999</v>
      </c>
      <c r="E938" s="6">
        <v>2</v>
      </c>
      <c r="F938" s="6" t="s">
        <v>14</v>
      </c>
      <c r="G938" s="6" t="s">
        <v>17</v>
      </c>
      <c r="H938" s="7">
        <v>32108.662820000001</v>
      </c>
      <c r="I938" s="6">
        <v>68</v>
      </c>
      <c r="J938" s="6">
        <v>196</v>
      </c>
      <c r="K938">
        <v>0.53840194527916696</v>
      </c>
      <c r="L938">
        <v>0.29551011803350885</v>
      </c>
      <c r="M9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38" s="8">
        <f>_xlfn.PERCENTRANK.INC($H:$H, insurance[[#This Row],[charges]])</f>
        <v>0.88400000000000001</v>
      </c>
      <c r="O938" s="6">
        <f>10 * _xlfn.FLOOR.MATH(202.3 - insurance[[#This Row],[age]] / 10)</f>
        <v>1970</v>
      </c>
    </row>
    <row r="939" spans="1:15" x14ac:dyDescent="0.25">
      <c r="A939" s="6">
        <v>938</v>
      </c>
      <c r="B939" s="6">
        <v>39</v>
      </c>
      <c r="C939" s="6" t="s">
        <v>10</v>
      </c>
      <c r="D939" s="6">
        <v>24.225000000000001</v>
      </c>
      <c r="E939" s="6">
        <v>5</v>
      </c>
      <c r="F939" s="6" t="s">
        <v>14</v>
      </c>
      <c r="G939" s="6" t="s">
        <v>16</v>
      </c>
      <c r="H939" s="7">
        <v>8965.7957499999993</v>
      </c>
      <c r="I939" s="6">
        <v>63</v>
      </c>
      <c r="J939" s="6">
        <v>137</v>
      </c>
      <c r="K939">
        <v>0.44690737568163658</v>
      </c>
      <c r="L939">
        <v>0.61048458870988553</v>
      </c>
      <c r="M9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39" s="8">
        <f>_xlfn.PERCENTRANK.INC($H:$H, insurance[[#This Row],[charges]])</f>
        <v>0.48099999999999998</v>
      </c>
      <c r="O939" s="6">
        <f>10 * _xlfn.FLOOR.MATH(202.3 - insurance[[#This Row],[age]] / 10)</f>
        <v>1980</v>
      </c>
    </row>
    <row r="940" spans="1:15" x14ac:dyDescent="0.25">
      <c r="A940" s="6">
        <v>939</v>
      </c>
      <c r="B940" s="6">
        <v>18</v>
      </c>
      <c r="C940" s="6" t="s">
        <v>13</v>
      </c>
      <c r="D940" s="6">
        <v>26.18</v>
      </c>
      <c r="E940" s="6">
        <v>2</v>
      </c>
      <c r="F940" s="6" t="s">
        <v>14</v>
      </c>
      <c r="G940" s="6" t="s">
        <v>15</v>
      </c>
      <c r="H940" s="7">
        <v>2304.0021999999999</v>
      </c>
      <c r="I940" s="6">
        <v>73</v>
      </c>
      <c r="J940" s="6">
        <v>198</v>
      </c>
      <c r="K940">
        <v>0.42974359236180021</v>
      </c>
      <c r="L940">
        <v>0.30656348322823807</v>
      </c>
      <c r="M9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0" s="8">
        <f>_xlfn.PERCENTRANK.INC($H:$H, insurance[[#This Row],[charges]])</f>
        <v>9.7000000000000003E-2</v>
      </c>
      <c r="O940" s="6">
        <f>10 * _xlfn.FLOOR.MATH(202.3 - insurance[[#This Row],[age]] / 10)</f>
        <v>2000</v>
      </c>
    </row>
    <row r="941" spans="1:15" x14ac:dyDescent="0.25">
      <c r="A941" s="6">
        <v>940</v>
      </c>
      <c r="B941" s="6">
        <v>53</v>
      </c>
      <c r="C941" s="6" t="s">
        <v>13</v>
      </c>
      <c r="D941" s="6">
        <v>29.48</v>
      </c>
      <c r="E941" s="6">
        <v>0</v>
      </c>
      <c r="F941" s="6" t="s">
        <v>14</v>
      </c>
      <c r="G941" s="6" t="s">
        <v>15</v>
      </c>
      <c r="H941" s="7">
        <v>9487.6442000000006</v>
      </c>
      <c r="I941" s="6">
        <v>72</v>
      </c>
      <c r="J941" s="6">
        <v>217</v>
      </c>
      <c r="K941">
        <v>0.7782824462178547</v>
      </c>
      <c r="L941">
        <v>0.42085092254953965</v>
      </c>
      <c r="M9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41" s="8">
        <f>_xlfn.PERCENTRANK.INC($H:$H, insurance[[#This Row],[charges]])</f>
        <v>0.505</v>
      </c>
      <c r="O941" s="6">
        <f>10 * _xlfn.FLOOR.MATH(202.3 - insurance[[#This Row],[age]] / 10)</f>
        <v>1970</v>
      </c>
    </row>
    <row r="942" spans="1:15" x14ac:dyDescent="0.25">
      <c r="A942" s="6">
        <v>941</v>
      </c>
      <c r="B942" s="6">
        <v>18</v>
      </c>
      <c r="C942" s="6" t="s">
        <v>13</v>
      </c>
      <c r="D942" s="6">
        <v>23.21</v>
      </c>
      <c r="E942" s="6">
        <v>0</v>
      </c>
      <c r="F942" s="6" t="s">
        <v>14</v>
      </c>
      <c r="G942" s="6" t="s">
        <v>15</v>
      </c>
      <c r="H942" s="7">
        <v>1121.8739</v>
      </c>
      <c r="I942" s="6">
        <v>68</v>
      </c>
      <c r="J942" s="6">
        <v>153</v>
      </c>
      <c r="K942">
        <v>0.79115125434061107</v>
      </c>
      <c r="L942">
        <v>0.30339305256651389</v>
      </c>
      <c r="M9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42" s="8">
        <f>_xlfn.PERCENTRANK.INC($H:$H, insurance[[#This Row],[charges]])</f>
        <v>0</v>
      </c>
      <c r="O942" s="6">
        <f>10 * _xlfn.FLOOR.MATH(202.3 - insurance[[#This Row],[age]] / 10)</f>
        <v>2000</v>
      </c>
    </row>
    <row r="943" spans="1:15" x14ac:dyDescent="0.25">
      <c r="A943" s="6">
        <v>942</v>
      </c>
      <c r="B943" s="6">
        <v>50</v>
      </c>
      <c r="C943" s="6" t="s">
        <v>10</v>
      </c>
      <c r="D943" s="6">
        <v>46.09</v>
      </c>
      <c r="E943" s="6">
        <v>1</v>
      </c>
      <c r="F943" s="6" t="s">
        <v>14</v>
      </c>
      <c r="G943" s="6" t="s">
        <v>15</v>
      </c>
      <c r="H943" s="7">
        <v>9549.5650999999998</v>
      </c>
      <c r="I943" s="6">
        <v>69</v>
      </c>
      <c r="J943" s="6">
        <v>312</v>
      </c>
      <c r="K943">
        <v>0.21406155601798629</v>
      </c>
      <c r="L943">
        <v>0.15564016539400452</v>
      </c>
      <c r="M9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3" s="8">
        <f>_xlfn.PERCENTRANK.INC($H:$H, insurance[[#This Row],[charges]])</f>
        <v>0.50800000000000001</v>
      </c>
      <c r="O943" s="6">
        <f>10 * _xlfn.FLOOR.MATH(202.3 - insurance[[#This Row],[age]] / 10)</f>
        <v>1970</v>
      </c>
    </row>
    <row r="944" spans="1:15" x14ac:dyDescent="0.25">
      <c r="A944" s="6">
        <v>943</v>
      </c>
      <c r="B944" s="6">
        <v>18</v>
      </c>
      <c r="C944" s="6" t="s">
        <v>10</v>
      </c>
      <c r="D944" s="6">
        <v>40.185000000000002</v>
      </c>
      <c r="E944" s="6">
        <v>0</v>
      </c>
      <c r="F944" s="6" t="s">
        <v>14</v>
      </c>
      <c r="G944" s="6" t="s">
        <v>17</v>
      </c>
      <c r="H944" s="7">
        <v>2217.4691499999999</v>
      </c>
      <c r="I944" s="6">
        <v>66</v>
      </c>
      <c r="J944" s="6">
        <v>249</v>
      </c>
      <c r="K944">
        <v>0.81327324910707455</v>
      </c>
      <c r="L944">
        <v>0.83877769617306897</v>
      </c>
      <c r="M9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4" s="8">
        <f>_xlfn.PERCENTRANK.INC($H:$H, insurance[[#This Row],[charges]])</f>
        <v>9.0999999999999998E-2</v>
      </c>
      <c r="O944" s="6">
        <f>10 * _xlfn.FLOOR.MATH(202.3 - insurance[[#This Row],[age]] / 10)</f>
        <v>2000</v>
      </c>
    </row>
    <row r="945" spans="1:15" x14ac:dyDescent="0.25">
      <c r="A945" s="6">
        <v>944</v>
      </c>
      <c r="B945" s="6">
        <v>19</v>
      </c>
      <c r="C945" s="6" t="s">
        <v>13</v>
      </c>
      <c r="D945" s="6">
        <v>22.61</v>
      </c>
      <c r="E945" s="6">
        <v>0</v>
      </c>
      <c r="F945" s="6" t="s">
        <v>14</v>
      </c>
      <c r="G945" s="6" t="s">
        <v>16</v>
      </c>
      <c r="H945" s="7">
        <v>1628.4709</v>
      </c>
      <c r="I945" s="6">
        <v>69</v>
      </c>
      <c r="J945" s="6">
        <v>153</v>
      </c>
      <c r="K945">
        <v>0.39387397300166727</v>
      </c>
      <c r="L945">
        <v>0.43543243847574686</v>
      </c>
      <c r="M9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45" s="8">
        <f>_xlfn.PERCENTRANK.INC($H:$H, insurance[[#This Row],[charges]])</f>
        <v>2.3E-2</v>
      </c>
      <c r="O945" s="6">
        <f>10 * _xlfn.FLOOR.MATH(202.3 - insurance[[#This Row],[age]] / 10)</f>
        <v>2000</v>
      </c>
    </row>
    <row r="946" spans="1:15" x14ac:dyDescent="0.25">
      <c r="A946" s="6">
        <v>945</v>
      </c>
      <c r="B946" s="6">
        <v>62</v>
      </c>
      <c r="C946" s="6" t="s">
        <v>13</v>
      </c>
      <c r="D946" s="6">
        <v>39.93</v>
      </c>
      <c r="E946" s="6">
        <v>0</v>
      </c>
      <c r="F946" s="6" t="s">
        <v>14</v>
      </c>
      <c r="G946" s="6" t="s">
        <v>15</v>
      </c>
      <c r="H946" s="7">
        <v>12982.8747</v>
      </c>
      <c r="I946" s="6">
        <v>68</v>
      </c>
      <c r="J946" s="6">
        <v>263</v>
      </c>
      <c r="K946">
        <v>0.61842478188612726</v>
      </c>
      <c r="L946">
        <v>0.7563169630040959</v>
      </c>
      <c r="M9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6" s="8">
        <f>_xlfn.PERCENTRANK.INC($H:$H, insurance[[#This Row],[charges]])</f>
        <v>0.67400000000000004</v>
      </c>
      <c r="O946" s="6">
        <f>10 * _xlfn.FLOOR.MATH(202.3 - insurance[[#This Row],[age]] / 10)</f>
        <v>1960</v>
      </c>
    </row>
    <row r="947" spans="1:15" x14ac:dyDescent="0.25">
      <c r="A947" s="6">
        <v>946</v>
      </c>
      <c r="B947" s="6">
        <v>56</v>
      </c>
      <c r="C947" s="6" t="s">
        <v>10</v>
      </c>
      <c r="D947" s="6">
        <v>35.799999999999997</v>
      </c>
      <c r="E947" s="6">
        <v>1</v>
      </c>
      <c r="F947" s="6" t="s">
        <v>14</v>
      </c>
      <c r="G947" s="6" t="s">
        <v>12</v>
      </c>
      <c r="H947" s="7">
        <v>11674.13</v>
      </c>
      <c r="I947" s="6">
        <v>65</v>
      </c>
      <c r="J947" s="6">
        <v>215</v>
      </c>
      <c r="K947">
        <v>0.98503032745096386</v>
      </c>
      <c r="L947">
        <v>0.39510688157524304</v>
      </c>
      <c r="M9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7" s="8">
        <f>_xlfn.PERCENTRANK.INC($H:$H, insurance[[#This Row],[charges]])</f>
        <v>0.61299999999999999</v>
      </c>
      <c r="O947" s="6">
        <f>10 * _xlfn.FLOOR.MATH(202.3 - insurance[[#This Row],[age]] / 10)</f>
        <v>1960</v>
      </c>
    </row>
    <row r="948" spans="1:15" x14ac:dyDescent="0.25">
      <c r="A948" s="6">
        <v>947</v>
      </c>
      <c r="B948" s="6">
        <v>42</v>
      </c>
      <c r="C948" s="6" t="s">
        <v>13</v>
      </c>
      <c r="D948" s="6">
        <v>35.799999999999997</v>
      </c>
      <c r="E948" s="6">
        <v>2</v>
      </c>
      <c r="F948" s="6" t="s">
        <v>14</v>
      </c>
      <c r="G948" s="6" t="s">
        <v>12</v>
      </c>
      <c r="H948" s="7">
        <v>7160.0940000000001</v>
      </c>
      <c r="I948" s="6">
        <v>73</v>
      </c>
      <c r="J948" s="6">
        <v>271</v>
      </c>
      <c r="K948">
        <v>0.44179086547428315</v>
      </c>
      <c r="L948">
        <v>0.21347063696639176</v>
      </c>
      <c r="M9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8" s="8">
        <f>_xlfn.PERCENTRANK.INC($H:$H, insurance[[#This Row],[charges]])</f>
        <v>0.38400000000000001</v>
      </c>
      <c r="O948" s="6">
        <f>10 * _xlfn.FLOOR.MATH(202.3 - insurance[[#This Row],[age]] / 10)</f>
        <v>1980</v>
      </c>
    </row>
    <row r="949" spans="1:15" x14ac:dyDescent="0.25">
      <c r="A949" s="6">
        <v>948</v>
      </c>
      <c r="B949" s="6">
        <v>37</v>
      </c>
      <c r="C949" s="6" t="s">
        <v>13</v>
      </c>
      <c r="D949" s="6">
        <v>34.200000000000003</v>
      </c>
      <c r="E949" s="6">
        <v>1</v>
      </c>
      <c r="F949" s="6" t="s">
        <v>11</v>
      </c>
      <c r="G949" s="6" t="s">
        <v>17</v>
      </c>
      <c r="H949" s="7">
        <v>39047.285000000003</v>
      </c>
      <c r="I949" s="6">
        <v>75</v>
      </c>
      <c r="J949" s="6">
        <v>274</v>
      </c>
      <c r="K949">
        <v>0.356518494131285</v>
      </c>
      <c r="L949">
        <v>0.24152737587761478</v>
      </c>
      <c r="M9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49" s="8">
        <f>_xlfn.PERCENTRANK.INC($H:$H, insurance[[#This Row],[charges]])</f>
        <v>0.93100000000000005</v>
      </c>
      <c r="O949" s="6">
        <f>10 * _xlfn.FLOOR.MATH(202.3 - insurance[[#This Row],[age]] / 10)</f>
        <v>1980</v>
      </c>
    </row>
    <row r="950" spans="1:15" x14ac:dyDescent="0.25">
      <c r="A950" s="6">
        <v>949</v>
      </c>
      <c r="B950" s="6">
        <v>42</v>
      </c>
      <c r="C950" s="6" t="s">
        <v>13</v>
      </c>
      <c r="D950" s="6">
        <v>31.254999999999999</v>
      </c>
      <c r="E950" s="6">
        <v>0</v>
      </c>
      <c r="F950" s="6" t="s">
        <v>14</v>
      </c>
      <c r="G950" s="6" t="s">
        <v>16</v>
      </c>
      <c r="H950" s="7">
        <v>6358.7764500000003</v>
      </c>
      <c r="I950" s="6">
        <v>75</v>
      </c>
      <c r="J950" s="6">
        <v>250</v>
      </c>
      <c r="K950">
        <v>0.15510471312101218</v>
      </c>
      <c r="L950">
        <v>0.30899911853903861</v>
      </c>
      <c r="M9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0" s="8">
        <f>_xlfn.PERCENTRANK.INC($H:$H, insurance[[#This Row],[charges]])</f>
        <v>0.33900000000000002</v>
      </c>
      <c r="O950" s="6">
        <f>10 * _xlfn.FLOOR.MATH(202.3 - insurance[[#This Row],[age]] / 10)</f>
        <v>1980</v>
      </c>
    </row>
    <row r="951" spans="1:15" x14ac:dyDescent="0.25">
      <c r="A951" s="6">
        <v>950</v>
      </c>
      <c r="B951" s="6">
        <v>25</v>
      </c>
      <c r="C951" s="6" t="s">
        <v>13</v>
      </c>
      <c r="D951" s="6">
        <v>29.7</v>
      </c>
      <c r="E951" s="6">
        <v>3</v>
      </c>
      <c r="F951" s="6" t="s">
        <v>11</v>
      </c>
      <c r="G951" s="6" t="s">
        <v>12</v>
      </c>
      <c r="H951" s="7">
        <v>19933.457999999999</v>
      </c>
      <c r="I951" s="6">
        <v>71</v>
      </c>
      <c r="J951" s="6">
        <v>213</v>
      </c>
      <c r="K951">
        <v>0.41338573741418577</v>
      </c>
      <c r="L951">
        <v>0.31559100994634953</v>
      </c>
      <c r="M9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1" s="8">
        <f>_xlfn.PERCENTRANK.INC($H:$H, insurance[[#This Row],[charges]])</f>
        <v>0.79500000000000004</v>
      </c>
      <c r="O951" s="6">
        <f>10 * _xlfn.FLOOR.MATH(202.3 - insurance[[#This Row],[age]] / 10)</f>
        <v>1990</v>
      </c>
    </row>
    <row r="952" spans="1:15" x14ac:dyDescent="0.25">
      <c r="A952" s="6">
        <v>951</v>
      </c>
      <c r="B952" s="6">
        <v>57</v>
      </c>
      <c r="C952" s="6" t="s">
        <v>13</v>
      </c>
      <c r="D952" s="6">
        <v>18.335000000000001</v>
      </c>
      <c r="E952" s="6">
        <v>0</v>
      </c>
      <c r="F952" s="6" t="s">
        <v>14</v>
      </c>
      <c r="G952" s="6" t="s">
        <v>17</v>
      </c>
      <c r="H952" s="7">
        <v>11534.872649999999</v>
      </c>
      <c r="I952" s="6">
        <v>71</v>
      </c>
      <c r="J952" s="6">
        <v>131</v>
      </c>
      <c r="K952">
        <v>0.23551330819517063</v>
      </c>
      <c r="L952">
        <v>0.17006868970117936</v>
      </c>
      <c r="M9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952" s="8">
        <f>_xlfn.PERCENTRANK.INC($H:$H, insurance[[#This Row],[charges]])</f>
        <v>0.60599999999999998</v>
      </c>
      <c r="O952" s="6">
        <f>10 * _xlfn.FLOOR.MATH(202.3 - insurance[[#This Row],[age]] / 10)</f>
        <v>1960</v>
      </c>
    </row>
    <row r="953" spans="1:15" x14ac:dyDescent="0.25">
      <c r="A953" s="6">
        <v>952</v>
      </c>
      <c r="B953" s="6">
        <v>51</v>
      </c>
      <c r="C953" s="6" t="s">
        <v>13</v>
      </c>
      <c r="D953" s="6">
        <v>42.9</v>
      </c>
      <c r="E953" s="6">
        <v>2</v>
      </c>
      <c r="F953" s="6" t="s">
        <v>11</v>
      </c>
      <c r="G953" s="6" t="s">
        <v>15</v>
      </c>
      <c r="H953" s="7">
        <v>47462.894</v>
      </c>
      <c r="I953" s="6">
        <v>70</v>
      </c>
      <c r="J953" s="6">
        <v>299</v>
      </c>
      <c r="K953">
        <v>0.32607172444745514</v>
      </c>
      <c r="L953">
        <v>0.85833204950128317</v>
      </c>
      <c r="M9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3" s="8">
        <f>_xlfn.PERCENTRANK.INC($H:$H, insurance[[#This Row],[charges]])</f>
        <v>0.98499999999999999</v>
      </c>
      <c r="O953" s="6">
        <f>10 * _xlfn.FLOOR.MATH(202.3 - insurance[[#This Row],[age]] / 10)</f>
        <v>1970</v>
      </c>
    </row>
    <row r="954" spans="1:15" x14ac:dyDescent="0.25">
      <c r="A954" s="6">
        <v>953</v>
      </c>
      <c r="B954" s="6">
        <v>30</v>
      </c>
      <c r="C954" s="6" t="s">
        <v>10</v>
      </c>
      <c r="D954" s="6">
        <v>28.405000000000001</v>
      </c>
      <c r="E954" s="6">
        <v>1</v>
      </c>
      <c r="F954" s="6" t="s">
        <v>14</v>
      </c>
      <c r="G954" s="6" t="s">
        <v>16</v>
      </c>
      <c r="H954" s="7">
        <v>4527.1829500000003</v>
      </c>
      <c r="I954" s="6">
        <v>68</v>
      </c>
      <c r="J954" s="6">
        <v>187</v>
      </c>
      <c r="K954">
        <v>0.43818042261441259</v>
      </c>
      <c r="L954">
        <v>0.1412617685931091</v>
      </c>
      <c r="M9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4" s="8">
        <f>_xlfn.PERCENTRANK.INC($H:$H, insurance[[#This Row],[charges]])</f>
        <v>0.23499999999999999</v>
      </c>
      <c r="O954" s="6">
        <f>10 * _xlfn.FLOOR.MATH(202.3 - insurance[[#This Row],[age]] / 10)</f>
        <v>1990</v>
      </c>
    </row>
    <row r="955" spans="1:15" x14ac:dyDescent="0.25">
      <c r="A955" s="6">
        <v>954</v>
      </c>
      <c r="B955" s="6">
        <v>44</v>
      </c>
      <c r="C955" s="6" t="s">
        <v>13</v>
      </c>
      <c r="D955" s="6">
        <v>30.2</v>
      </c>
      <c r="E955" s="6">
        <v>2</v>
      </c>
      <c r="F955" s="6" t="s">
        <v>11</v>
      </c>
      <c r="G955" s="6" t="s">
        <v>12</v>
      </c>
      <c r="H955" s="7">
        <v>38998.546000000002</v>
      </c>
      <c r="I955" s="6">
        <v>65</v>
      </c>
      <c r="J955" s="6">
        <v>182</v>
      </c>
      <c r="K955">
        <v>0.32618222866495244</v>
      </c>
      <c r="L955">
        <v>0.33906195188828836</v>
      </c>
      <c r="M9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5" s="8">
        <f>_xlfn.PERCENTRANK.INC($H:$H, insurance[[#This Row],[charges]])</f>
        <v>0.93100000000000005</v>
      </c>
      <c r="O955" s="6">
        <f>10 * _xlfn.FLOOR.MATH(202.3 - insurance[[#This Row],[age]] / 10)</f>
        <v>1970</v>
      </c>
    </row>
    <row r="956" spans="1:15" x14ac:dyDescent="0.25">
      <c r="A956" s="6">
        <v>955</v>
      </c>
      <c r="B956" s="6">
        <v>34</v>
      </c>
      <c r="C956" s="6" t="s">
        <v>13</v>
      </c>
      <c r="D956" s="6">
        <v>27.835000000000001</v>
      </c>
      <c r="E956" s="6">
        <v>1</v>
      </c>
      <c r="F956" s="6" t="s">
        <v>11</v>
      </c>
      <c r="G956" s="6" t="s">
        <v>16</v>
      </c>
      <c r="H956" s="7">
        <v>20009.63365</v>
      </c>
      <c r="I956" s="6">
        <v>70</v>
      </c>
      <c r="J956" s="6">
        <v>194</v>
      </c>
      <c r="K956">
        <v>0.98670525429151268</v>
      </c>
      <c r="L956">
        <v>0.50974435057013501</v>
      </c>
      <c r="M9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6" s="8">
        <f>_xlfn.PERCENTRANK.INC($H:$H, insurance[[#This Row],[charges]])</f>
        <v>0.79600000000000004</v>
      </c>
      <c r="O956" s="6">
        <f>10 * _xlfn.FLOOR.MATH(202.3 - insurance[[#This Row],[age]] / 10)</f>
        <v>1980</v>
      </c>
    </row>
    <row r="957" spans="1:15" x14ac:dyDescent="0.25">
      <c r="A957" s="6">
        <v>956</v>
      </c>
      <c r="B957" s="6">
        <v>31</v>
      </c>
      <c r="C957" s="6" t="s">
        <v>13</v>
      </c>
      <c r="D957" s="6">
        <v>39.49</v>
      </c>
      <c r="E957" s="6">
        <v>1</v>
      </c>
      <c r="F957" s="6" t="s">
        <v>14</v>
      </c>
      <c r="G957" s="6" t="s">
        <v>15</v>
      </c>
      <c r="H957" s="7">
        <v>3875.7341000000001</v>
      </c>
      <c r="I957" s="6">
        <v>79</v>
      </c>
      <c r="J957" s="6">
        <v>351</v>
      </c>
      <c r="K957">
        <v>0.79380203494513502</v>
      </c>
      <c r="L957">
        <v>0.70214598332631684</v>
      </c>
      <c r="M9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7" s="8">
        <f>_xlfn.PERCENTRANK.INC($H:$H, insurance[[#This Row],[charges]])</f>
        <v>0.191</v>
      </c>
      <c r="O957" s="6">
        <f>10 * _xlfn.FLOOR.MATH(202.3 - insurance[[#This Row],[age]] / 10)</f>
        <v>1990</v>
      </c>
    </row>
    <row r="958" spans="1:15" x14ac:dyDescent="0.25">
      <c r="A958" s="6">
        <v>957</v>
      </c>
      <c r="B958" s="6">
        <v>54</v>
      </c>
      <c r="C958" s="6" t="s">
        <v>13</v>
      </c>
      <c r="D958" s="6">
        <v>30.8</v>
      </c>
      <c r="E958" s="6">
        <v>1</v>
      </c>
      <c r="F958" s="6" t="s">
        <v>11</v>
      </c>
      <c r="G958" s="6" t="s">
        <v>15</v>
      </c>
      <c r="H958" s="7">
        <v>41999.519999999997</v>
      </c>
      <c r="I958" s="6">
        <v>73</v>
      </c>
      <c r="J958" s="6">
        <v>233</v>
      </c>
      <c r="K958">
        <v>0.5879557480048182</v>
      </c>
      <c r="L958">
        <v>0.69907461977520702</v>
      </c>
      <c r="M9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58" s="8">
        <f>_xlfn.PERCENTRANK.INC($H:$H, insurance[[#This Row],[charges]])</f>
        <v>0.95299999999999996</v>
      </c>
      <c r="O958" s="6">
        <f>10 * _xlfn.FLOOR.MATH(202.3 - insurance[[#This Row],[age]] / 10)</f>
        <v>1960</v>
      </c>
    </row>
    <row r="959" spans="1:15" x14ac:dyDescent="0.25">
      <c r="A959" s="6">
        <v>958</v>
      </c>
      <c r="B959" s="6">
        <v>24</v>
      </c>
      <c r="C959" s="6" t="s">
        <v>13</v>
      </c>
      <c r="D959" s="6">
        <v>26.79</v>
      </c>
      <c r="E959" s="6">
        <v>1</v>
      </c>
      <c r="F959" s="6" t="s">
        <v>14</v>
      </c>
      <c r="G959" s="6" t="s">
        <v>16</v>
      </c>
      <c r="H959" s="7">
        <v>12609.88702</v>
      </c>
      <c r="I959" s="6">
        <v>69</v>
      </c>
      <c r="J959" s="6">
        <v>181</v>
      </c>
      <c r="K959">
        <v>0.45591176601867739</v>
      </c>
      <c r="L959">
        <v>0.54815350451886347</v>
      </c>
      <c r="M9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59" s="8">
        <f>_xlfn.PERCENTRANK.INC($H:$H, insurance[[#This Row],[charges]])</f>
        <v>0.65700000000000003</v>
      </c>
      <c r="O959" s="6">
        <f>10 * _xlfn.FLOOR.MATH(202.3 - insurance[[#This Row],[age]] / 10)</f>
        <v>1990</v>
      </c>
    </row>
    <row r="960" spans="1:15" x14ac:dyDescent="0.25">
      <c r="A960" s="6">
        <v>959</v>
      </c>
      <c r="B960" s="6">
        <v>43</v>
      </c>
      <c r="C960" s="6" t="s">
        <v>13</v>
      </c>
      <c r="D960" s="6">
        <v>34.96</v>
      </c>
      <c r="E960" s="6">
        <v>1</v>
      </c>
      <c r="F960" s="6" t="s">
        <v>11</v>
      </c>
      <c r="G960" s="6" t="s">
        <v>17</v>
      </c>
      <c r="H960" s="7">
        <v>41034.221400000002</v>
      </c>
      <c r="I960" s="6">
        <v>66</v>
      </c>
      <c r="J960" s="6">
        <v>217</v>
      </c>
      <c r="K960">
        <v>0.27637813811953094</v>
      </c>
      <c r="L960">
        <v>0.11946604033907225</v>
      </c>
      <c r="M9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0" s="8">
        <f>_xlfn.PERCENTRANK.INC($H:$H, insurance[[#This Row],[charges]])</f>
        <v>0.94899999999999995</v>
      </c>
      <c r="O960" s="6">
        <f>10 * _xlfn.FLOOR.MATH(202.3 - insurance[[#This Row],[age]] / 10)</f>
        <v>1980</v>
      </c>
    </row>
    <row r="961" spans="1:15" x14ac:dyDescent="0.25">
      <c r="A961" s="6">
        <v>960</v>
      </c>
      <c r="B961" s="6">
        <v>48</v>
      </c>
      <c r="C961" s="6" t="s">
        <v>13</v>
      </c>
      <c r="D961" s="6">
        <v>36.67</v>
      </c>
      <c r="E961" s="6">
        <v>1</v>
      </c>
      <c r="F961" s="6" t="s">
        <v>14</v>
      </c>
      <c r="G961" s="6" t="s">
        <v>16</v>
      </c>
      <c r="H961" s="7">
        <v>28468.919010000001</v>
      </c>
      <c r="I961" s="6">
        <v>69</v>
      </c>
      <c r="J961" s="6">
        <v>248</v>
      </c>
      <c r="K961">
        <v>9.1882981402744996E-4</v>
      </c>
      <c r="L961">
        <v>0.6861504077381223</v>
      </c>
      <c r="M9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1" s="8">
        <f>_xlfn.PERCENTRANK.INC($H:$H, insurance[[#This Row],[charges]])</f>
        <v>0.872</v>
      </c>
      <c r="O961" s="6">
        <f>10 * _xlfn.FLOOR.MATH(202.3 - insurance[[#This Row],[age]] / 10)</f>
        <v>1970</v>
      </c>
    </row>
    <row r="962" spans="1:15" x14ac:dyDescent="0.25">
      <c r="A962" s="6">
        <v>961</v>
      </c>
      <c r="B962" s="6">
        <v>19</v>
      </c>
      <c r="C962" s="6" t="s">
        <v>10</v>
      </c>
      <c r="D962" s="6">
        <v>39.615000000000002</v>
      </c>
      <c r="E962" s="6">
        <v>1</v>
      </c>
      <c r="F962" s="6" t="s">
        <v>14</v>
      </c>
      <c r="G962" s="6" t="s">
        <v>16</v>
      </c>
      <c r="H962" s="7">
        <v>2730.1078499999999</v>
      </c>
      <c r="I962" s="6">
        <v>62</v>
      </c>
      <c r="J962" s="6">
        <v>217</v>
      </c>
      <c r="K962">
        <v>0.54374487816530503</v>
      </c>
      <c r="L962">
        <v>4.2950719614955932E-2</v>
      </c>
      <c r="M9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2" s="8">
        <f>_xlfn.PERCENTRANK.INC($H:$H, insurance[[#This Row],[charges]])</f>
        <v>0.127</v>
      </c>
      <c r="O962" s="6">
        <f>10 * _xlfn.FLOOR.MATH(202.3 - insurance[[#This Row],[age]] / 10)</f>
        <v>2000</v>
      </c>
    </row>
    <row r="963" spans="1:15" x14ac:dyDescent="0.25">
      <c r="A963" s="6">
        <v>962</v>
      </c>
      <c r="B963" s="6">
        <v>29</v>
      </c>
      <c r="C963" s="6" t="s">
        <v>10</v>
      </c>
      <c r="D963" s="6">
        <v>25.9</v>
      </c>
      <c r="E963" s="6">
        <v>0</v>
      </c>
      <c r="F963" s="6" t="s">
        <v>14</v>
      </c>
      <c r="G963" s="6" t="s">
        <v>12</v>
      </c>
      <c r="H963" s="7">
        <v>3353.2840000000001</v>
      </c>
      <c r="I963" s="6">
        <v>65</v>
      </c>
      <c r="J963" s="6">
        <v>156</v>
      </c>
      <c r="K963">
        <v>0.44369319940157848</v>
      </c>
      <c r="L963">
        <v>3.4454280992250091E-2</v>
      </c>
      <c r="M9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3" s="8">
        <f>_xlfn.PERCENTRANK.INC($H:$H, insurance[[#This Row],[charges]])</f>
        <v>0.16200000000000001</v>
      </c>
      <c r="O963" s="6">
        <f>10 * _xlfn.FLOOR.MATH(202.3 - insurance[[#This Row],[age]] / 10)</f>
        <v>1990</v>
      </c>
    </row>
    <row r="964" spans="1:15" x14ac:dyDescent="0.25">
      <c r="A964" s="6">
        <v>963</v>
      </c>
      <c r="B964" s="6">
        <v>63</v>
      </c>
      <c r="C964" s="6" t="s">
        <v>10</v>
      </c>
      <c r="D964" s="6">
        <v>35.200000000000003</v>
      </c>
      <c r="E964" s="6">
        <v>1</v>
      </c>
      <c r="F964" s="6" t="s">
        <v>14</v>
      </c>
      <c r="G964" s="6" t="s">
        <v>15</v>
      </c>
      <c r="H964" s="7">
        <v>14474.674999999999</v>
      </c>
      <c r="I964" s="6">
        <v>68</v>
      </c>
      <c r="J964" s="6">
        <v>232</v>
      </c>
      <c r="K964">
        <v>0.93335705247398326</v>
      </c>
      <c r="L964">
        <v>0.38694653165850162</v>
      </c>
      <c r="M9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4" s="8">
        <f>_xlfn.PERCENTRANK.INC($H:$H, insurance[[#This Row],[charges]])</f>
        <v>0.72699999999999998</v>
      </c>
      <c r="O964" s="6">
        <f>10 * _xlfn.FLOOR.MATH(202.3 - insurance[[#This Row],[age]] / 10)</f>
        <v>1960</v>
      </c>
    </row>
    <row r="965" spans="1:15" x14ac:dyDescent="0.25">
      <c r="A965" s="6">
        <v>964</v>
      </c>
      <c r="B965" s="6">
        <v>46</v>
      </c>
      <c r="C965" s="6" t="s">
        <v>13</v>
      </c>
      <c r="D965" s="6">
        <v>24.795000000000002</v>
      </c>
      <c r="E965" s="6">
        <v>3</v>
      </c>
      <c r="F965" s="6" t="s">
        <v>14</v>
      </c>
      <c r="G965" s="6" t="s">
        <v>17</v>
      </c>
      <c r="H965" s="7">
        <v>9500.5730500000009</v>
      </c>
      <c r="I965" s="6">
        <v>76</v>
      </c>
      <c r="J965" s="6">
        <v>204</v>
      </c>
      <c r="K965">
        <v>0.56818843193733526</v>
      </c>
      <c r="L965">
        <v>2.8991561862170494E-2</v>
      </c>
      <c r="M9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65" s="8">
        <f>_xlfn.PERCENTRANK.INC($H:$H, insurance[[#This Row],[charges]])</f>
        <v>0.50600000000000001</v>
      </c>
      <c r="O965" s="6">
        <f>10 * _xlfn.FLOOR.MATH(202.3 - insurance[[#This Row],[age]] / 10)</f>
        <v>1970</v>
      </c>
    </row>
    <row r="966" spans="1:15" x14ac:dyDescent="0.25">
      <c r="A966" s="6">
        <v>965</v>
      </c>
      <c r="B966" s="6">
        <v>52</v>
      </c>
      <c r="C966" s="6" t="s">
        <v>13</v>
      </c>
      <c r="D966" s="6">
        <v>36.765000000000001</v>
      </c>
      <c r="E966" s="6">
        <v>2</v>
      </c>
      <c r="F966" s="6" t="s">
        <v>14</v>
      </c>
      <c r="G966" s="6" t="s">
        <v>16</v>
      </c>
      <c r="H966" s="7">
        <v>26467.09737</v>
      </c>
      <c r="I966" s="6">
        <v>68</v>
      </c>
      <c r="J966" s="6">
        <v>242</v>
      </c>
      <c r="K966">
        <v>0.65453677282414247</v>
      </c>
      <c r="L966">
        <v>0.58764819129726298</v>
      </c>
      <c r="M9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66" s="8">
        <f>_xlfn.PERCENTRANK.INC($H:$H, insurance[[#This Row],[charges]])</f>
        <v>0.86</v>
      </c>
      <c r="O966" s="6">
        <f>10 * _xlfn.FLOOR.MATH(202.3 - insurance[[#This Row],[age]] / 10)</f>
        <v>1970</v>
      </c>
    </row>
    <row r="967" spans="1:15" x14ac:dyDescent="0.25">
      <c r="A967" s="6">
        <v>966</v>
      </c>
      <c r="B967" s="6">
        <v>35</v>
      </c>
      <c r="C967" s="6" t="s">
        <v>13</v>
      </c>
      <c r="D967" s="6">
        <v>27.1</v>
      </c>
      <c r="E967" s="6">
        <v>1</v>
      </c>
      <c r="F967" s="6" t="s">
        <v>14</v>
      </c>
      <c r="G967" s="6" t="s">
        <v>12</v>
      </c>
      <c r="H967" s="7">
        <v>4746.3440000000001</v>
      </c>
      <c r="I967" s="6">
        <v>68</v>
      </c>
      <c r="J967" s="6">
        <v>178</v>
      </c>
      <c r="K967">
        <v>0.93072473347686446</v>
      </c>
      <c r="L967">
        <v>0.44746531986047761</v>
      </c>
      <c r="M9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7" s="8">
        <f>_xlfn.PERCENTRANK.INC($H:$H, insurance[[#This Row],[charges]])</f>
        <v>0.25</v>
      </c>
      <c r="O967" s="6">
        <f>10 * _xlfn.FLOOR.MATH(202.3 - insurance[[#This Row],[age]] / 10)</f>
        <v>1980</v>
      </c>
    </row>
    <row r="968" spans="1:15" x14ac:dyDescent="0.25">
      <c r="A968" s="6">
        <v>967</v>
      </c>
      <c r="B968" s="6">
        <v>51</v>
      </c>
      <c r="C968" s="6" t="s">
        <v>13</v>
      </c>
      <c r="D968" s="6">
        <v>24.795000000000002</v>
      </c>
      <c r="E968" s="6">
        <v>2</v>
      </c>
      <c r="F968" s="6" t="s">
        <v>11</v>
      </c>
      <c r="G968" s="6" t="s">
        <v>16</v>
      </c>
      <c r="H968" s="7">
        <v>23967.38305</v>
      </c>
      <c r="I968" s="6">
        <v>73</v>
      </c>
      <c r="J968" s="6">
        <v>188</v>
      </c>
      <c r="K968">
        <v>0.22531954768361503</v>
      </c>
      <c r="L968">
        <v>0.80280277170371395</v>
      </c>
      <c r="M9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68" s="8">
        <f>_xlfn.PERCENTRANK.INC($H:$H, insurance[[#This Row],[charges]])</f>
        <v>0.83699999999999997</v>
      </c>
      <c r="O968" s="6">
        <f>10 * _xlfn.FLOOR.MATH(202.3 - insurance[[#This Row],[age]] / 10)</f>
        <v>1970</v>
      </c>
    </row>
    <row r="969" spans="1:15" x14ac:dyDescent="0.25">
      <c r="A969" s="6">
        <v>968</v>
      </c>
      <c r="B969" s="6">
        <v>44</v>
      </c>
      <c r="C969" s="6" t="s">
        <v>13</v>
      </c>
      <c r="D969" s="6">
        <v>25.364999999999998</v>
      </c>
      <c r="E969" s="6">
        <v>1</v>
      </c>
      <c r="F969" s="6" t="s">
        <v>14</v>
      </c>
      <c r="G969" s="6" t="s">
        <v>16</v>
      </c>
      <c r="H969" s="7">
        <v>7518.0253499999999</v>
      </c>
      <c r="I969" s="6">
        <v>75</v>
      </c>
      <c r="J969" s="6">
        <v>203</v>
      </c>
      <c r="K969">
        <v>0.36368396103553657</v>
      </c>
      <c r="L969">
        <v>0.80916129323149155</v>
      </c>
      <c r="M9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69" s="8">
        <f>_xlfn.PERCENTRANK.INC($H:$H, insurance[[#This Row],[charges]])</f>
        <v>0.40699999999999997</v>
      </c>
      <c r="O969" s="6">
        <f>10 * _xlfn.FLOOR.MATH(202.3 - insurance[[#This Row],[age]] / 10)</f>
        <v>1970</v>
      </c>
    </row>
    <row r="970" spans="1:15" x14ac:dyDescent="0.25">
      <c r="A970" s="6">
        <v>969</v>
      </c>
      <c r="B970" s="6">
        <v>21</v>
      </c>
      <c r="C970" s="6" t="s">
        <v>13</v>
      </c>
      <c r="D970" s="6">
        <v>25.745000000000001</v>
      </c>
      <c r="E970" s="6">
        <v>2</v>
      </c>
      <c r="F970" s="6" t="s">
        <v>14</v>
      </c>
      <c r="G970" s="6" t="s">
        <v>17</v>
      </c>
      <c r="H970" s="7">
        <v>3279.8685500000001</v>
      </c>
      <c r="I970" s="6">
        <v>67</v>
      </c>
      <c r="J970" s="6">
        <v>164</v>
      </c>
      <c r="K970">
        <v>0.33956927682253035</v>
      </c>
      <c r="L970">
        <v>0.65314989707113702</v>
      </c>
      <c r="M9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0" s="8">
        <f>_xlfn.PERCENTRANK.INC($H:$H, insurance[[#This Row],[charges]])</f>
        <v>0.16</v>
      </c>
      <c r="O970" s="6">
        <f>10 * _xlfn.FLOOR.MATH(202.3 - insurance[[#This Row],[age]] / 10)</f>
        <v>2000</v>
      </c>
    </row>
    <row r="971" spans="1:15" x14ac:dyDescent="0.25">
      <c r="A971" s="6">
        <v>970</v>
      </c>
      <c r="B971" s="6">
        <v>39</v>
      </c>
      <c r="C971" s="6" t="s">
        <v>10</v>
      </c>
      <c r="D971" s="6">
        <v>34.32</v>
      </c>
      <c r="E971" s="6">
        <v>5</v>
      </c>
      <c r="F971" s="6" t="s">
        <v>14</v>
      </c>
      <c r="G971" s="6" t="s">
        <v>15</v>
      </c>
      <c r="H971" s="7">
        <v>8596.8277999999991</v>
      </c>
      <c r="I971" s="6">
        <v>62</v>
      </c>
      <c r="J971" s="6">
        <v>188</v>
      </c>
      <c r="K971">
        <v>0.83390564137785961</v>
      </c>
      <c r="L971">
        <v>0.61940261936718721</v>
      </c>
      <c r="M9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1" s="8">
        <f>_xlfn.PERCENTRANK.INC($H:$H, insurance[[#This Row],[charges]])</f>
        <v>0.46200000000000002</v>
      </c>
      <c r="O971" s="6">
        <f>10 * _xlfn.FLOOR.MATH(202.3 - insurance[[#This Row],[age]] / 10)</f>
        <v>1980</v>
      </c>
    </row>
    <row r="972" spans="1:15" x14ac:dyDescent="0.25">
      <c r="A972" s="6">
        <v>971</v>
      </c>
      <c r="B972" s="6">
        <v>50</v>
      </c>
      <c r="C972" s="6" t="s">
        <v>10</v>
      </c>
      <c r="D972" s="6">
        <v>28.16</v>
      </c>
      <c r="E972" s="6">
        <v>3</v>
      </c>
      <c r="F972" s="6" t="s">
        <v>14</v>
      </c>
      <c r="G972" s="6" t="s">
        <v>15</v>
      </c>
      <c r="H972" s="7">
        <v>10702.642400000001</v>
      </c>
      <c r="I972" s="6">
        <v>65</v>
      </c>
      <c r="J972" s="6">
        <v>169</v>
      </c>
      <c r="K972">
        <v>0.39140030899615974</v>
      </c>
      <c r="L972">
        <v>0.93433481451791467</v>
      </c>
      <c r="M9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2" s="8">
        <f>_xlfn.PERCENTRANK.INC($H:$H, insurance[[#This Row],[charges]])</f>
        <v>0.56100000000000005</v>
      </c>
      <c r="O972" s="6">
        <f>10 * _xlfn.FLOOR.MATH(202.3 - insurance[[#This Row],[age]] / 10)</f>
        <v>1970</v>
      </c>
    </row>
    <row r="973" spans="1:15" x14ac:dyDescent="0.25">
      <c r="A973" s="6">
        <v>972</v>
      </c>
      <c r="B973" s="6">
        <v>34</v>
      </c>
      <c r="C973" s="6" t="s">
        <v>10</v>
      </c>
      <c r="D973" s="6">
        <v>23.56</v>
      </c>
      <c r="E973" s="6">
        <v>0</v>
      </c>
      <c r="F973" s="6" t="s">
        <v>14</v>
      </c>
      <c r="G973" s="6" t="s">
        <v>17</v>
      </c>
      <c r="H973" s="7">
        <v>4992.3764000000001</v>
      </c>
      <c r="I973" s="6">
        <v>63</v>
      </c>
      <c r="J973" s="6">
        <v>133</v>
      </c>
      <c r="K973">
        <v>0.32983247206072902</v>
      </c>
      <c r="L973">
        <v>0.1569376164846763</v>
      </c>
      <c r="M9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3" s="8">
        <f>_xlfn.PERCENTRANK.INC($H:$H, insurance[[#This Row],[charges]])</f>
        <v>0.26700000000000002</v>
      </c>
      <c r="O973" s="6">
        <f>10 * _xlfn.FLOOR.MATH(202.3 - insurance[[#This Row],[age]] / 10)</f>
        <v>1980</v>
      </c>
    </row>
    <row r="974" spans="1:15" x14ac:dyDescent="0.25">
      <c r="A974" s="6">
        <v>973</v>
      </c>
      <c r="B974" s="6">
        <v>22</v>
      </c>
      <c r="C974" s="6" t="s">
        <v>10</v>
      </c>
      <c r="D974" s="6">
        <v>20.234999999999999</v>
      </c>
      <c r="E974" s="6">
        <v>0</v>
      </c>
      <c r="F974" s="6" t="s">
        <v>14</v>
      </c>
      <c r="G974" s="6" t="s">
        <v>16</v>
      </c>
      <c r="H974" s="7">
        <v>2527.8186500000002</v>
      </c>
      <c r="I974" s="6">
        <v>66</v>
      </c>
      <c r="J974" s="6">
        <v>125</v>
      </c>
      <c r="K974">
        <v>0.89241130645033495</v>
      </c>
      <c r="L974">
        <v>0.798245889040756</v>
      </c>
      <c r="M9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4" s="8">
        <f>_xlfn.PERCENTRANK.INC($H:$H, insurance[[#This Row],[charges]])</f>
        <v>0.113</v>
      </c>
      <c r="O974" s="6">
        <f>10 * _xlfn.FLOOR.MATH(202.3 - insurance[[#This Row],[age]] / 10)</f>
        <v>2000</v>
      </c>
    </row>
    <row r="975" spans="1:15" x14ac:dyDescent="0.25">
      <c r="A975" s="6">
        <v>974</v>
      </c>
      <c r="B975" s="6">
        <v>19</v>
      </c>
      <c r="C975" s="6" t="s">
        <v>10</v>
      </c>
      <c r="D975" s="6">
        <v>40.5</v>
      </c>
      <c r="E975" s="6">
        <v>0</v>
      </c>
      <c r="F975" s="6" t="s">
        <v>14</v>
      </c>
      <c r="G975" s="6" t="s">
        <v>12</v>
      </c>
      <c r="H975" s="7">
        <v>1759.338</v>
      </c>
      <c r="I975" s="6">
        <v>62</v>
      </c>
      <c r="J975" s="6">
        <v>221</v>
      </c>
      <c r="K975">
        <v>0.44383526614114421</v>
      </c>
      <c r="L975">
        <v>0.39097194298681426</v>
      </c>
      <c r="M9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5" s="8">
        <f>_xlfn.PERCENTRANK.INC($H:$H, insurance[[#This Row],[charges]])</f>
        <v>0.05</v>
      </c>
      <c r="O975" s="6">
        <f>10 * _xlfn.FLOOR.MATH(202.3 - insurance[[#This Row],[age]] / 10)</f>
        <v>2000</v>
      </c>
    </row>
    <row r="976" spans="1:15" x14ac:dyDescent="0.25">
      <c r="A976" s="6">
        <v>975</v>
      </c>
      <c r="B976" s="6">
        <v>26</v>
      </c>
      <c r="C976" s="6" t="s">
        <v>13</v>
      </c>
      <c r="D976" s="6">
        <v>35.42</v>
      </c>
      <c r="E976" s="6">
        <v>0</v>
      </c>
      <c r="F976" s="6" t="s">
        <v>14</v>
      </c>
      <c r="G976" s="6" t="s">
        <v>15</v>
      </c>
      <c r="H976" s="7">
        <v>2322.6217999999999</v>
      </c>
      <c r="I976" s="6">
        <v>69</v>
      </c>
      <c r="J976" s="6">
        <v>240</v>
      </c>
      <c r="K976">
        <v>0.79506025546931669</v>
      </c>
      <c r="L976">
        <v>0.68401024056785287</v>
      </c>
      <c r="M9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6" s="8">
        <f>_xlfn.PERCENTRANK.INC($H:$H, insurance[[#This Row],[charges]])</f>
        <v>9.8000000000000004E-2</v>
      </c>
      <c r="O976" s="6">
        <f>10 * _xlfn.FLOOR.MATH(202.3 - insurance[[#This Row],[age]] / 10)</f>
        <v>1990</v>
      </c>
    </row>
    <row r="977" spans="1:15" x14ac:dyDescent="0.25">
      <c r="A977" s="6">
        <v>976</v>
      </c>
      <c r="B977" s="6">
        <v>29</v>
      </c>
      <c r="C977" s="6" t="s">
        <v>13</v>
      </c>
      <c r="D977" s="6">
        <v>22.895</v>
      </c>
      <c r="E977" s="6">
        <v>0</v>
      </c>
      <c r="F977" s="6" t="s">
        <v>11</v>
      </c>
      <c r="G977" s="6" t="s">
        <v>17</v>
      </c>
      <c r="H977" s="7">
        <v>16138.762049999999</v>
      </c>
      <c r="I977" s="6">
        <v>78</v>
      </c>
      <c r="J977" s="6">
        <v>198</v>
      </c>
      <c r="K977">
        <v>0.26039742457698911</v>
      </c>
      <c r="L977">
        <v>0.39076244057657311</v>
      </c>
      <c r="M9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77" s="8">
        <f>_xlfn.PERCENTRANK.INC($H:$H, insurance[[#This Row],[charges]])</f>
        <v>0.74399999999999999</v>
      </c>
      <c r="O977" s="6">
        <f>10 * _xlfn.FLOOR.MATH(202.3 - insurance[[#This Row],[age]] / 10)</f>
        <v>1990</v>
      </c>
    </row>
    <row r="978" spans="1:15" x14ac:dyDescent="0.25">
      <c r="A978" s="6">
        <v>977</v>
      </c>
      <c r="B978" s="6">
        <v>48</v>
      </c>
      <c r="C978" s="6" t="s">
        <v>13</v>
      </c>
      <c r="D978" s="6">
        <v>40.15</v>
      </c>
      <c r="E978" s="6">
        <v>0</v>
      </c>
      <c r="F978" s="6" t="s">
        <v>14</v>
      </c>
      <c r="G978" s="6" t="s">
        <v>15</v>
      </c>
      <c r="H978" s="7">
        <v>7804.1605</v>
      </c>
      <c r="I978" s="6">
        <v>67</v>
      </c>
      <c r="J978" s="6">
        <v>256</v>
      </c>
      <c r="K978">
        <v>0.4708188858212991</v>
      </c>
      <c r="L978">
        <v>0.617175626855891</v>
      </c>
      <c r="M9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78" s="8">
        <f>_xlfn.PERCENTRANK.INC($H:$H, insurance[[#This Row],[charges]])</f>
        <v>0.42199999999999999</v>
      </c>
      <c r="O978" s="6">
        <f>10 * _xlfn.FLOOR.MATH(202.3 - insurance[[#This Row],[age]] / 10)</f>
        <v>1970</v>
      </c>
    </row>
    <row r="979" spans="1:15" x14ac:dyDescent="0.25">
      <c r="A979" s="6">
        <v>978</v>
      </c>
      <c r="B979" s="6">
        <v>26</v>
      </c>
      <c r="C979" s="6" t="s">
        <v>13</v>
      </c>
      <c r="D979" s="6">
        <v>29.15</v>
      </c>
      <c r="E979" s="6">
        <v>1</v>
      </c>
      <c r="F979" s="6" t="s">
        <v>14</v>
      </c>
      <c r="G979" s="6" t="s">
        <v>15</v>
      </c>
      <c r="H979" s="7">
        <v>2902.9065000000001</v>
      </c>
      <c r="I979" s="6">
        <v>71</v>
      </c>
      <c r="J979" s="6">
        <v>209</v>
      </c>
      <c r="K979">
        <v>0.37584640475727915</v>
      </c>
      <c r="L979">
        <v>0.48921788460072962</v>
      </c>
      <c r="M9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79" s="8">
        <f>_xlfn.PERCENTRANK.INC($H:$H, insurance[[#This Row],[charges]])</f>
        <v>0.13900000000000001</v>
      </c>
      <c r="O979" s="6">
        <f>10 * _xlfn.FLOOR.MATH(202.3 - insurance[[#This Row],[age]] / 10)</f>
        <v>1990</v>
      </c>
    </row>
    <row r="980" spans="1:15" x14ac:dyDescent="0.25">
      <c r="A980" s="6">
        <v>979</v>
      </c>
      <c r="B980" s="6">
        <v>45</v>
      </c>
      <c r="C980" s="6" t="s">
        <v>10</v>
      </c>
      <c r="D980" s="6">
        <v>39.994999999999997</v>
      </c>
      <c r="E980" s="6">
        <v>3</v>
      </c>
      <c r="F980" s="6" t="s">
        <v>14</v>
      </c>
      <c r="G980" s="6" t="s">
        <v>17</v>
      </c>
      <c r="H980" s="7">
        <v>9704.6680500000002</v>
      </c>
      <c r="I980" s="6">
        <v>67</v>
      </c>
      <c r="J980" s="6">
        <v>255</v>
      </c>
      <c r="K980">
        <v>0.78107762373102718</v>
      </c>
      <c r="L980">
        <v>7.1194971013439343E-2</v>
      </c>
      <c r="M9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0" s="8">
        <f>_xlfn.PERCENTRANK.INC($H:$H, insurance[[#This Row],[charges]])</f>
        <v>0.51600000000000001</v>
      </c>
      <c r="O980" s="6">
        <f>10 * _xlfn.FLOOR.MATH(202.3 - insurance[[#This Row],[age]] / 10)</f>
        <v>1970</v>
      </c>
    </row>
    <row r="981" spans="1:15" x14ac:dyDescent="0.25">
      <c r="A981" s="6">
        <v>980</v>
      </c>
      <c r="B981" s="6">
        <v>36</v>
      </c>
      <c r="C981" s="6" t="s">
        <v>10</v>
      </c>
      <c r="D981" s="6">
        <v>29.92</v>
      </c>
      <c r="E981" s="6">
        <v>0</v>
      </c>
      <c r="F981" s="6" t="s">
        <v>14</v>
      </c>
      <c r="G981" s="6" t="s">
        <v>15</v>
      </c>
      <c r="H981" s="7">
        <v>4889.0367999999999</v>
      </c>
      <c r="I981" s="6">
        <v>68</v>
      </c>
      <c r="J981" s="6">
        <v>197</v>
      </c>
      <c r="K981">
        <v>0.26062298997334343</v>
      </c>
      <c r="L981">
        <v>0.69087207675486439</v>
      </c>
      <c r="M9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1" s="8">
        <f>_xlfn.PERCENTRANK.INC($H:$H, insurance[[#This Row],[charges]])</f>
        <v>0.26100000000000001</v>
      </c>
      <c r="O981" s="6">
        <f>10 * _xlfn.FLOOR.MATH(202.3 - insurance[[#This Row],[age]] / 10)</f>
        <v>1980</v>
      </c>
    </row>
    <row r="982" spans="1:15" x14ac:dyDescent="0.25">
      <c r="A982" s="6">
        <v>981</v>
      </c>
      <c r="B982" s="6">
        <v>54</v>
      </c>
      <c r="C982" s="6" t="s">
        <v>13</v>
      </c>
      <c r="D982" s="6">
        <v>25.46</v>
      </c>
      <c r="E982" s="6">
        <v>1</v>
      </c>
      <c r="F982" s="6" t="s">
        <v>14</v>
      </c>
      <c r="G982" s="6" t="s">
        <v>17</v>
      </c>
      <c r="H982" s="7">
        <v>25517.11363</v>
      </c>
      <c r="I982" s="6">
        <v>72</v>
      </c>
      <c r="J982" s="6">
        <v>188</v>
      </c>
      <c r="K982">
        <v>0.89525385568628735</v>
      </c>
      <c r="L982">
        <v>0.99636438535357097</v>
      </c>
      <c r="M9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2" s="8">
        <f>_xlfn.PERCENTRANK.INC($H:$H, insurance[[#This Row],[charges]])</f>
        <v>0.85299999999999998</v>
      </c>
      <c r="O982" s="6">
        <f>10 * _xlfn.FLOOR.MATH(202.3 - insurance[[#This Row],[age]] / 10)</f>
        <v>1960</v>
      </c>
    </row>
    <row r="983" spans="1:15" x14ac:dyDescent="0.25">
      <c r="A983" s="6">
        <v>982</v>
      </c>
      <c r="B983" s="6">
        <v>34</v>
      </c>
      <c r="C983" s="6" t="s">
        <v>13</v>
      </c>
      <c r="D983" s="6">
        <v>21.375</v>
      </c>
      <c r="E983" s="6">
        <v>0</v>
      </c>
      <c r="F983" s="6" t="s">
        <v>14</v>
      </c>
      <c r="G983" s="6" t="s">
        <v>17</v>
      </c>
      <c r="H983" s="7">
        <v>4500.33925</v>
      </c>
      <c r="I983" s="6">
        <v>66</v>
      </c>
      <c r="J983" s="6">
        <v>132</v>
      </c>
      <c r="K983">
        <v>0.18451111073815782</v>
      </c>
      <c r="L983">
        <v>0.59082733680998312</v>
      </c>
      <c r="M9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83" s="8">
        <f>_xlfn.PERCENTRANK.INC($H:$H, insurance[[#This Row],[charges]])</f>
        <v>0.23300000000000001</v>
      </c>
      <c r="O983" s="6">
        <f>10 * _xlfn.FLOOR.MATH(202.3 - insurance[[#This Row],[age]] / 10)</f>
        <v>1980</v>
      </c>
    </row>
    <row r="984" spans="1:15" x14ac:dyDescent="0.25">
      <c r="A984" s="6">
        <v>983</v>
      </c>
      <c r="B984" s="6">
        <v>31</v>
      </c>
      <c r="C984" s="6" t="s">
        <v>13</v>
      </c>
      <c r="D984" s="6">
        <v>25.9</v>
      </c>
      <c r="E984" s="6">
        <v>3</v>
      </c>
      <c r="F984" s="6" t="s">
        <v>11</v>
      </c>
      <c r="G984" s="6" t="s">
        <v>12</v>
      </c>
      <c r="H984" s="7">
        <v>19199.944</v>
      </c>
      <c r="I984" s="6">
        <v>69</v>
      </c>
      <c r="J984" s="6">
        <v>175</v>
      </c>
      <c r="K984">
        <v>0.40282498877627076</v>
      </c>
      <c r="L984">
        <v>0.31829718189234713</v>
      </c>
      <c r="M9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4" s="8">
        <f>_xlfn.PERCENTRANK.INC($H:$H, insurance[[#This Row],[charges]])</f>
        <v>0.78300000000000003</v>
      </c>
      <c r="O984" s="6">
        <f>10 * _xlfn.FLOOR.MATH(202.3 - insurance[[#This Row],[age]] / 10)</f>
        <v>1990</v>
      </c>
    </row>
    <row r="985" spans="1:15" x14ac:dyDescent="0.25">
      <c r="A985" s="6">
        <v>984</v>
      </c>
      <c r="B985" s="6">
        <v>27</v>
      </c>
      <c r="C985" s="6" t="s">
        <v>10</v>
      </c>
      <c r="D985" s="6">
        <v>30.59</v>
      </c>
      <c r="E985" s="6">
        <v>1</v>
      </c>
      <c r="F985" s="6" t="s">
        <v>14</v>
      </c>
      <c r="G985" s="6" t="s">
        <v>17</v>
      </c>
      <c r="H985" s="7">
        <v>16796.411940000002</v>
      </c>
      <c r="I985" s="6">
        <v>65</v>
      </c>
      <c r="J985" s="6">
        <v>184</v>
      </c>
      <c r="K985">
        <v>0.74964701978007653</v>
      </c>
      <c r="L985">
        <v>0.51325747906847741</v>
      </c>
      <c r="M9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5" s="8">
        <f>_xlfn.PERCENTRANK.INC($H:$H, insurance[[#This Row],[charges]])</f>
        <v>0.751</v>
      </c>
      <c r="O985" s="6">
        <f>10 * _xlfn.FLOOR.MATH(202.3 - insurance[[#This Row],[age]] / 10)</f>
        <v>1990</v>
      </c>
    </row>
    <row r="986" spans="1:15" x14ac:dyDescent="0.25">
      <c r="A986" s="6">
        <v>985</v>
      </c>
      <c r="B986" s="6">
        <v>20</v>
      </c>
      <c r="C986" s="6" t="s">
        <v>13</v>
      </c>
      <c r="D986" s="6">
        <v>30.114999999999998</v>
      </c>
      <c r="E986" s="6">
        <v>5</v>
      </c>
      <c r="F986" s="6" t="s">
        <v>14</v>
      </c>
      <c r="G986" s="6" t="s">
        <v>17</v>
      </c>
      <c r="H986" s="7">
        <v>4915.0598499999996</v>
      </c>
      <c r="I986" s="6">
        <v>70</v>
      </c>
      <c r="J986" s="6">
        <v>210</v>
      </c>
      <c r="K986">
        <v>0.19937695758388235</v>
      </c>
      <c r="L986">
        <v>0.89784177108567287</v>
      </c>
      <c r="M9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6" s="8">
        <f>_xlfn.PERCENTRANK.INC($H:$H, insurance[[#This Row],[charges]])</f>
        <v>0.26400000000000001</v>
      </c>
      <c r="O986" s="6">
        <f>10 * _xlfn.FLOOR.MATH(202.3 - insurance[[#This Row],[age]] / 10)</f>
        <v>2000</v>
      </c>
    </row>
    <row r="987" spans="1:15" x14ac:dyDescent="0.25">
      <c r="A987" s="6">
        <v>986</v>
      </c>
      <c r="B987" s="6">
        <v>44</v>
      </c>
      <c r="C987" s="6" t="s">
        <v>10</v>
      </c>
      <c r="D987" s="6">
        <v>25.8</v>
      </c>
      <c r="E987" s="6">
        <v>1</v>
      </c>
      <c r="F987" s="6" t="s">
        <v>14</v>
      </c>
      <c r="G987" s="6" t="s">
        <v>12</v>
      </c>
      <c r="H987" s="7">
        <v>7624.63</v>
      </c>
      <c r="I987" s="6">
        <v>67</v>
      </c>
      <c r="J987" s="6">
        <v>165</v>
      </c>
      <c r="K987">
        <v>0.86376024729747336</v>
      </c>
      <c r="L987">
        <v>0.15317625093887385</v>
      </c>
      <c r="M9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7" s="8">
        <f>_xlfn.PERCENTRANK.INC($H:$H, insurance[[#This Row],[charges]])</f>
        <v>0.41</v>
      </c>
      <c r="O987" s="6">
        <f>10 * _xlfn.FLOOR.MATH(202.3 - insurance[[#This Row],[age]] / 10)</f>
        <v>1970</v>
      </c>
    </row>
    <row r="988" spans="1:15" x14ac:dyDescent="0.25">
      <c r="A988" s="6">
        <v>987</v>
      </c>
      <c r="B988" s="6">
        <v>43</v>
      </c>
      <c r="C988" s="6" t="s">
        <v>13</v>
      </c>
      <c r="D988" s="6">
        <v>30.114999999999998</v>
      </c>
      <c r="E988" s="6">
        <v>3</v>
      </c>
      <c r="F988" s="6" t="s">
        <v>14</v>
      </c>
      <c r="G988" s="6" t="s">
        <v>16</v>
      </c>
      <c r="H988" s="7">
        <v>8410.0468500000006</v>
      </c>
      <c r="I988" s="6">
        <v>69</v>
      </c>
      <c r="J988" s="6">
        <v>204</v>
      </c>
      <c r="K988">
        <v>0.70233500269350368</v>
      </c>
      <c r="L988">
        <v>0.72301392151183164</v>
      </c>
      <c r="M9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88" s="8">
        <f>_xlfn.PERCENTRANK.INC($H:$H, insurance[[#This Row],[charges]])</f>
        <v>0.44800000000000001</v>
      </c>
      <c r="O988" s="6">
        <f>10 * _xlfn.FLOOR.MATH(202.3 - insurance[[#This Row],[age]] / 10)</f>
        <v>1980</v>
      </c>
    </row>
    <row r="989" spans="1:15" x14ac:dyDescent="0.25">
      <c r="A989" s="6">
        <v>988</v>
      </c>
      <c r="B989" s="6">
        <v>45</v>
      </c>
      <c r="C989" s="6" t="s">
        <v>10</v>
      </c>
      <c r="D989" s="6">
        <v>27.645</v>
      </c>
      <c r="E989" s="6">
        <v>1</v>
      </c>
      <c r="F989" s="6" t="s">
        <v>14</v>
      </c>
      <c r="G989" s="6" t="s">
        <v>16</v>
      </c>
      <c r="H989" s="7">
        <v>28340.188849999999</v>
      </c>
      <c r="I989" s="6">
        <v>66</v>
      </c>
      <c r="J989" s="6">
        <v>171</v>
      </c>
      <c r="K989">
        <v>0.38455815444912678</v>
      </c>
      <c r="L989">
        <v>0.12469146173665833</v>
      </c>
      <c r="M9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89" s="8">
        <f>_xlfn.PERCENTRANK.INC($H:$H, insurance[[#This Row],[charges]])</f>
        <v>0.872</v>
      </c>
      <c r="O989" s="6">
        <f>10 * _xlfn.FLOOR.MATH(202.3 - insurance[[#This Row],[age]] / 10)</f>
        <v>1970</v>
      </c>
    </row>
    <row r="990" spans="1:15" x14ac:dyDescent="0.25">
      <c r="A990" s="6">
        <v>989</v>
      </c>
      <c r="B990" s="6">
        <v>34</v>
      </c>
      <c r="C990" s="6" t="s">
        <v>13</v>
      </c>
      <c r="D990" s="6">
        <v>34.674999999999997</v>
      </c>
      <c r="E990" s="6">
        <v>0</v>
      </c>
      <c r="F990" s="6" t="s">
        <v>14</v>
      </c>
      <c r="G990" s="6" t="s">
        <v>17</v>
      </c>
      <c r="H990" s="7">
        <v>4518.8262500000001</v>
      </c>
      <c r="I990" s="6">
        <v>72</v>
      </c>
      <c r="J990" s="6">
        <v>256</v>
      </c>
      <c r="K990">
        <v>0.32341293726275344</v>
      </c>
      <c r="L990">
        <v>0.34293032034436721</v>
      </c>
      <c r="M9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0" s="8">
        <f>_xlfn.PERCENTRANK.INC($H:$H, insurance[[#This Row],[charges]])</f>
        <v>0.23400000000000001</v>
      </c>
      <c r="O990" s="6">
        <f>10 * _xlfn.FLOOR.MATH(202.3 - insurance[[#This Row],[age]] / 10)</f>
        <v>1980</v>
      </c>
    </row>
    <row r="991" spans="1:15" x14ac:dyDescent="0.25">
      <c r="A991" s="6">
        <v>990</v>
      </c>
      <c r="B991" s="6">
        <v>24</v>
      </c>
      <c r="C991" s="6" t="s">
        <v>10</v>
      </c>
      <c r="D991" s="6">
        <v>20.52</v>
      </c>
      <c r="E991" s="6">
        <v>0</v>
      </c>
      <c r="F991" s="6" t="s">
        <v>11</v>
      </c>
      <c r="G991" s="6" t="s">
        <v>17</v>
      </c>
      <c r="H991" s="7">
        <v>14571.890799999999</v>
      </c>
      <c r="I991" s="6">
        <v>62</v>
      </c>
      <c r="J991" s="6">
        <v>112</v>
      </c>
      <c r="K991">
        <v>0.25124923151510264</v>
      </c>
      <c r="L991">
        <v>6.517368558103856E-2</v>
      </c>
      <c r="M9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1" s="8">
        <f>_xlfn.PERCENTRANK.INC($H:$H, insurance[[#This Row],[charges]])</f>
        <v>0.72799999999999998</v>
      </c>
      <c r="O991" s="6">
        <f>10 * _xlfn.FLOOR.MATH(202.3 - insurance[[#This Row],[age]] / 10)</f>
        <v>1990</v>
      </c>
    </row>
    <row r="992" spans="1:15" x14ac:dyDescent="0.25">
      <c r="A992" s="6">
        <v>991</v>
      </c>
      <c r="B992" s="6">
        <v>26</v>
      </c>
      <c r="C992" s="6" t="s">
        <v>10</v>
      </c>
      <c r="D992" s="6">
        <v>19.8</v>
      </c>
      <c r="E992" s="6">
        <v>1</v>
      </c>
      <c r="F992" s="6" t="s">
        <v>14</v>
      </c>
      <c r="G992" s="6" t="s">
        <v>12</v>
      </c>
      <c r="H992" s="7">
        <v>3378.91</v>
      </c>
      <c r="I992" s="6">
        <v>67</v>
      </c>
      <c r="J992" s="6">
        <v>126</v>
      </c>
      <c r="K992">
        <v>0.71950835535279867</v>
      </c>
      <c r="L992">
        <v>2.4293926090138931E-2</v>
      </c>
      <c r="M9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2" s="8">
        <f>_xlfn.PERCENTRANK.INC($H:$H, insurance[[#This Row],[charges]])</f>
        <v>0.16400000000000001</v>
      </c>
      <c r="O992" s="6">
        <f>10 * _xlfn.FLOOR.MATH(202.3 - insurance[[#This Row],[age]] / 10)</f>
        <v>1990</v>
      </c>
    </row>
    <row r="993" spans="1:15" x14ac:dyDescent="0.25">
      <c r="A993" s="6">
        <v>992</v>
      </c>
      <c r="B993" s="6">
        <v>38</v>
      </c>
      <c r="C993" s="6" t="s">
        <v>10</v>
      </c>
      <c r="D993" s="6">
        <v>27.835000000000001</v>
      </c>
      <c r="E993" s="6">
        <v>2</v>
      </c>
      <c r="F993" s="6" t="s">
        <v>14</v>
      </c>
      <c r="G993" s="6" t="s">
        <v>17</v>
      </c>
      <c r="H993" s="7">
        <v>7144.86265</v>
      </c>
      <c r="I993" s="6">
        <v>62</v>
      </c>
      <c r="J993" s="6">
        <v>152</v>
      </c>
      <c r="K993">
        <v>0.65193695419092523</v>
      </c>
      <c r="L993">
        <v>0.79245022348708016</v>
      </c>
      <c r="M9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93" s="8">
        <f>_xlfn.PERCENTRANK.INC($H:$H, insurance[[#This Row],[charges]])</f>
        <v>0.379</v>
      </c>
      <c r="O993" s="6">
        <f>10 * _xlfn.FLOOR.MATH(202.3 - insurance[[#This Row],[age]] / 10)</f>
        <v>1980</v>
      </c>
    </row>
    <row r="994" spans="1:15" x14ac:dyDescent="0.25">
      <c r="A994" s="6">
        <v>993</v>
      </c>
      <c r="B994" s="6">
        <v>50</v>
      </c>
      <c r="C994" s="6" t="s">
        <v>10</v>
      </c>
      <c r="D994" s="6">
        <v>31.6</v>
      </c>
      <c r="E994" s="6">
        <v>2</v>
      </c>
      <c r="F994" s="6" t="s">
        <v>14</v>
      </c>
      <c r="G994" s="6" t="s">
        <v>12</v>
      </c>
      <c r="H994" s="7">
        <v>10118.424000000001</v>
      </c>
      <c r="I994" s="6">
        <v>67</v>
      </c>
      <c r="J994" s="6">
        <v>202</v>
      </c>
      <c r="K994">
        <v>0.20382811604245943</v>
      </c>
      <c r="L994">
        <v>0.25872526376448818</v>
      </c>
      <c r="M9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4" s="8">
        <f>_xlfn.PERCENTRANK.INC($H:$H, insurance[[#This Row],[charges]])</f>
        <v>0.53800000000000003</v>
      </c>
      <c r="O994" s="6">
        <f>10 * _xlfn.FLOOR.MATH(202.3 - insurance[[#This Row],[age]] / 10)</f>
        <v>1970</v>
      </c>
    </row>
    <row r="995" spans="1:15" x14ac:dyDescent="0.25">
      <c r="A995" s="6">
        <v>994</v>
      </c>
      <c r="B995" s="6">
        <v>38</v>
      </c>
      <c r="C995" s="6" t="s">
        <v>13</v>
      </c>
      <c r="D995" s="6">
        <v>28.27</v>
      </c>
      <c r="E995" s="6">
        <v>1</v>
      </c>
      <c r="F995" s="6" t="s">
        <v>14</v>
      </c>
      <c r="G995" s="6" t="s">
        <v>15</v>
      </c>
      <c r="H995" s="7">
        <v>5484.4673000000003</v>
      </c>
      <c r="I995" s="6">
        <v>71</v>
      </c>
      <c r="J995" s="6">
        <v>203</v>
      </c>
      <c r="K995">
        <v>0.84022864412526999</v>
      </c>
      <c r="L995">
        <v>0.14064142254211076</v>
      </c>
      <c r="M9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995" s="8">
        <f>_xlfn.PERCENTRANK.INC($H:$H, insurance[[#This Row],[charges]])</f>
        <v>0.29899999999999999</v>
      </c>
      <c r="O995" s="6">
        <f>10 * _xlfn.FLOOR.MATH(202.3 - insurance[[#This Row],[age]] / 10)</f>
        <v>1980</v>
      </c>
    </row>
    <row r="996" spans="1:15" x14ac:dyDescent="0.25">
      <c r="A996" s="6">
        <v>995</v>
      </c>
      <c r="B996" s="6">
        <v>27</v>
      </c>
      <c r="C996" s="6" t="s">
        <v>10</v>
      </c>
      <c r="D996" s="6">
        <v>20.045000000000002</v>
      </c>
      <c r="E996" s="6">
        <v>3</v>
      </c>
      <c r="F996" s="6" t="s">
        <v>11</v>
      </c>
      <c r="G996" s="6" t="s">
        <v>16</v>
      </c>
      <c r="H996" s="7">
        <v>16420.494549999999</v>
      </c>
      <c r="I996" s="6">
        <v>64</v>
      </c>
      <c r="J996" s="6">
        <v>117</v>
      </c>
      <c r="K996">
        <v>0.88284760801254192</v>
      </c>
      <c r="L996">
        <v>0.18685319981856885</v>
      </c>
      <c r="M9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6" s="8">
        <f>_xlfn.PERCENTRANK.INC($H:$H, insurance[[#This Row],[charges]])</f>
        <v>0.746</v>
      </c>
      <c r="O996" s="6">
        <f>10 * _xlfn.FLOOR.MATH(202.3 - insurance[[#This Row],[age]] / 10)</f>
        <v>1990</v>
      </c>
    </row>
    <row r="997" spans="1:15" x14ac:dyDescent="0.25">
      <c r="A997" s="6">
        <v>996</v>
      </c>
      <c r="B997" s="6">
        <v>39</v>
      </c>
      <c r="C997" s="6" t="s">
        <v>10</v>
      </c>
      <c r="D997" s="6">
        <v>23.274999999999999</v>
      </c>
      <c r="E997" s="6">
        <v>3</v>
      </c>
      <c r="F997" s="6" t="s">
        <v>14</v>
      </c>
      <c r="G997" s="6" t="s">
        <v>17</v>
      </c>
      <c r="H997" s="7">
        <v>7986.4752500000004</v>
      </c>
      <c r="I997" s="6">
        <v>68</v>
      </c>
      <c r="J997" s="6">
        <v>153</v>
      </c>
      <c r="K997">
        <v>0.80377366803762207</v>
      </c>
      <c r="L997">
        <v>0.48998429555910838</v>
      </c>
      <c r="M9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997" s="8">
        <f>_xlfn.PERCENTRANK.INC($H:$H, insurance[[#This Row],[charges]])</f>
        <v>0.42499999999999999</v>
      </c>
      <c r="O997" s="6">
        <f>10 * _xlfn.FLOOR.MATH(202.3 - insurance[[#This Row],[age]] / 10)</f>
        <v>1980</v>
      </c>
    </row>
    <row r="998" spans="1:15" x14ac:dyDescent="0.25">
      <c r="A998" s="6">
        <v>997</v>
      </c>
      <c r="B998" s="6">
        <v>39</v>
      </c>
      <c r="C998" s="6" t="s">
        <v>10</v>
      </c>
      <c r="D998" s="6">
        <v>34.1</v>
      </c>
      <c r="E998" s="6">
        <v>3</v>
      </c>
      <c r="F998" s="6" t="s">
        <v>14</v>
      </c>
      <c r="G998" s="6" t="s">
        <v>12</v>
      </c>
      <c r="H998" s="7">
        <v>7418.5219999999999</v>
      </c>
      <c r="I998" s="6">
        <v>62</v>
      </c>
      <c r="J998" s="6">
        <v>186</v>
      </c>
      <c r="K998">
        <v>0.5205068073796606</v>
      </c>
      <c r="L998">
        <v>0.1483291527947081</v>
      </c>
      <c r="M9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8" s="8">
        <f>_xlfn.PERCENTRANK.INC($H:$H, insurance[[#This Row],[charges]])</f>
        <v>0.4</v>
      </c>
      <c r="O998" s="6">
        <f>10 * _xlfn.FLOOR.MATH(202.3 - insurance[[#This Row],[age]] / 10)</f>
        <v>1980</v>
      </c>
    </row>
    <row r="999" spans="1:15" x14ac:dyDescent="0.25">
      <c r="A999" s="6">
        <v>998</v>
      </c>
      <c r="B999" s="6">
        <v>63</v>
      </c>
      <c r="C999" s="6" t="s">
        <v>10</v>
      </c>
      <c r="D999" s="6">
        <v>36.85</v>
      </c>
      <c r="E999" s="6">
        <v>0</v>
      </c>
      <c r="F999" s="6" t="s">
        <v>14</v>
      </c>
      <c r="G999" s="6" t="s">
        <v>15</v>
      </c>
      <c r="H999" s="7">
        <v>13887.968500000001</v>
      </c>
      <c r="I999" s="6">
        <v>66</v>
      </c>
      <c r="J999" s="6">
        <v>228</v>
      </c>
      <c r="K999">
        <v>0.12507937155900495</v>
      </c>
      <c r="L999">
        <v>0.14471041650730671</v>
      </c>
      <c r="M9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999" s="8">
        <f>_xlfn.PERCENTRANK.INC($H:$H, insurance[[#This Row],[charges]])</f>
        <v>0.70499999999999996</v>
      </c>
      <c r="O999" s="6">
        <f>10 * _xlfn.FLOOR.MATH(202.3 - insurance[[#This Row],[age]] / 10)</f>
        <v>1960</v>
      </c>
    </row>
    <row r="1000" spans="1:15" x14ac:dyDescent="0.25">
      <c r="A1000" s="6">
        <v>999</v>
      </c>
      <c r="B1000" s="6">
        <v>33</v>
      </c>
      <c r="C1000" s="6" t="s">
        <v>10</v>
      </c>
      <c r="D1000" s="6">
        <v>36.29</v>
      </c>
      <c r="E1000" s="6">
        <v>3</v>
      </c>
      <c r="F1000" s="6" t="s">
        <v>14</v>
      </c>
      <c r="G1000" s="6" t="s">
        <v>17</v>
      </c>
      <c r="H1000" s="7">
        <v>6551.7501000000002</v>
      </c>
      <c r="I1000" s="6">
        <v>65</v>
      </c>
      <c r="J1000" s="6">
        <v>218</v>
      </c>
      <c r="K1000">
        <v>0.4139326747571736</v>
      </c>
      <c r="L1000">
        <v>0.93284290327357267</v>
      </c>
      <c r="M10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0" s="8">
        <f>_xlfn.PERCENTRANK.INC($H:$H, insurance[[#This Row],[charges]])</f>
        <v>0.35</v>
      </c>
      <c r="O1000" s="6">
        <f>10 * _xlfn.FLOOR.MATH(202.3 - insurance[[#This Row],[age]] / 10)</f>
        <v>1990</v>
      </c>
    </row>
    <row r="1001" spans="1:15" x14ac:dyDescent="0.25">
      <c r="A1001" s="6">
        <v>1000</v>
      </c>
      <c r="B1001" s="6">
        <v>36</v>
      </c>
      <c r="C1001" s="6" t="s">
        <v>10</v>
      </c>
      <c r="D1001" s="6">
        <v>26.885000000000002</v>
      </c>
      <c r="E1001" s="6">
        <v>0</v>
      </c>
      <c r="F1001" s="6" t="s">
        <v>14</v>
      </c>
      <c r="G1001" s="6" t="s">
        <v>16</v>
      </c>
      <c r="H1001" s="7">
        <v>5267.8181500000001</v>
      </c>
      <c r="I1001" s="6">
        <v>62</v>
      </c>
      <c r="J1001" s="6">
        <v>147</v>
      </c>
      <c r="K1001">
        <v>1.1892658198202335E-2</v>
      </c>
      <c r="L1001">
        <v>0.68581294114040814</v>
      </c>
      <c r="M10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1" s="8">
        <f>_xlfn.PERCENTRANK.INC($H:$H, insurance[[#This Row],[charges]])</f>
        <v>0.28399999999999997</v>
      </c>
      <c r="O1001" s="6">
        <f>10 * _xlfn.FLOOR.MATH(202.3 - insurance[[#This Row],[age]] / 10)</f>
        <v>1980</v>
      </c>
    </row>
    <row r="1002" spans="1:15" x14ac:dyDescent="0.25">
      <c r="A1002" s="6">
        <v>1001</v>
      </c>
      <c r="B1002" s="6">
        <v>30</v>
      </c>
      <c r="C1002" s="6" t="s">
        <v>13</v>
      </c>
      <c r="D1002" s="6">
        <v>22.99</v>
      </c>
      <c r="E1002" s="6">
        <v>2</v>
      </c>
      <c r="F1002" s="6" t="s">
        <v>11</v>
      </c>
      <c r="G1002" s="6" t="s">
        <v>16</v>
      </c>
      <c r="H1002" s="7">
        <v>17361.766100000001</v>
      </c>
      <c r="I1002" s="6">
        <v>70</v>
      </c>
      <c r="J1002" s="6">
        <v>160</v>
      </c>
      <c r="K1002">
        <v>0.38994866674297896</v>
      </c>
      <c r="L1002">
        <v>0.18948694979282418</v>
      </c>
      <c r="M10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2" s="8">
        <f>_xlfn.PERCENTRANK.INC($H:$H, insurance[[#This Row],[charges]])</f>
        <v>0.75800000000000001</v>
      </c>
      <c r="O1002" s="6">
        <f>10 * _xlfn.FLOOR.MATH(202.3 - insurance[[#This Row],[age]] / 10)</f>
        <v>1990</v>
      </c>
    </row>
    <row r="1003" spans="1:15" x14ac:dyDescent="0.25">
      <c r="A1003" s="6">
        <v>1002</v>
      </c>
      <c r="B1003" s="6">
        <v>24</v>
      </c>
      <c r="C1003" s="6" t="s">
        <v>13</v>
      </c>
      <c r="D1003" s="6">
        <v>32.700000000000003</v>
      </c>
      <c r="E1003" s="6">
        <v>0</v>
      </c>
      <c r="F1003" s="6" t="s">
        <v>11</v>
      </c>
      <c r="G1003" s="6" t="s">
        <v>12</v>
      </c>
      <c r="H1003" s="7">
        <v>34472.841</v>
      </c>
      <c r="I1003" s="6">
        <v>65</v>
      </c>
      <c r="J1003" s="6">
        <v>197</v>
      </c>
      <c r="K1003">
        <v>0.12332759523919205</v>
      </c>
      <c r="L1003">
        <v>0.32246466741080615</v>
      </c>
      <c r="M10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3" s="8">
        <f>_xlfn.PERCENTRANK.INC($H:$H, insurance[[#This Row],[charges]])</f>
        <v>0.89600000000000002</v>
      </c>
      <c r="O1003" s="6">
        <f>10 * _xlfn.FLOOR.MATH(202.3 - insurance[[#This Row],[age]] / 10)</f>
        <v>1990</v>
      </c>
    </row>
    <row r="1004" spans="1:15" x14ac:dyDescent="0.25">
      <c r="A1004" s="6">
        <v>1003</v>
      </c>
      <c r="B1004" s="6">
        <v>24</v>
      </c>
      <c r="C1004" s="6" t="s">
        <v>13</v>
      </c>
      <c r="D1004" s="6">
        <v>25.8</v>
      </c>
      <c r="E1004" s="6">
        <v>0</v>
      </c>
      <c r="F1004" s="6" t="s">
        <v>14</v>
      </c>
      <c r="G1004" s="6" t="s">
        <v>12</v>
      </c>
      <c r="H1004" s="7">
        <v>1972.95</v>
      </c>
      <c r="I1004" s="6">
        <v>74</v>
      </c>
      <c r="J1004" s="6">
        <v>201</v>
      </c>
      <c r="K1004">
        <v>0.54407298869643039</v>
      </c>
      <c r="L1004">
        <v>0.63137728703738061</v>
      </c>
      <c r="M10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4" s="8">
        <f>_xlfn.PERCENTRANK.INC($H:$H, insurance[[#This Row],[charges]])</f>
        <v>6.4000000000000001E-2</v>
      </c>
      <c r="O1004" s="6">
        <f>10 * _xlfn.FLOOR.MATH(202.3 - insurance[[#This Row],[age]] / 10)</f>
        <v>1990</v>
      </c>
    </row>
    <row r="1005" spans="1:15" x14ac:dyDescent="0.25">
      <c r="A1005" s="6">
        <v>1004</v>
      </c>
      <c r="B1005" s="6">
        <v>48</v>
      </c>
      <c r="C1005" s="6" t="s">
        <v>13</v>
      </c>
      <c r="D1005" s="6">
        <v>29.6</v>
      </c>
      <c r="E1005" s="6">
        <v>0</v>
      </c>
      <c r="F1005" s="6" t="s">
        <v>14</v>
      </c>
      <c r="G1005" s="6" t="s">
        <v>12</v>
      </c>
      <c r="H1005" s="7">
        <v>21232.182260000001</v>
      </c>
      <c r="I1005" s="6">
        <v>68</v>
      </c>
      <c r="J1005" s="6">
        <v>195</v>
      </c>
      <c r="K1005">
        <v>3.271967360410824E-2</v>
      </c>
      <c r="L1005">
        <v>0.95271880410272569</v>
      </c>
      <c r="M10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5" s="8">
        <f>_xlfn.PERCENTRANK.INC($H:$H, insurance[[#This Row],[charges]])</f>
        <v>0.81100000000000005</v>
      </c>
      <c r="O1005" s="6">
        <f>10 * _xlfn.FLOOR.MATH(202.3 - insurance[[#This Row],[age]] / 10)</f>
        <v>1970</v>
      </c>
    </row>
    <row r="1006" spans="1:15" x14ac:dyDescent="0.25">
      <c r="A1006" s="6">
        <v>1005</v>
      </c>
      <c r="B1006" s="6">
        <v>47</v>
      </c>
      <c r="C1006" s="6" t="s">
        <v>13</v>
      </c>
      <c r="D1006" s="6">
        <v>19.190000000000001</v>
      </c>
      <c r="E1006" s="6">
        <v>1</v>
      </c>
      <c r="F1006" s="6" t="s">
        <v>14</v>
      </c>
      <c r="G1006" s="6" t="s">
        <v>17</v>
      </c>
      <c r="H1006" s="7">
        <v>8627.5411000000004</v>
      </c>
      <c r="I1006" s="6">
        <v>68</v>
      </c>
      <c r="J1006" s="6">
        <v>126</v>
      </c>
      <c r="K1006">
        <v>0.68046587225071431</v>
      </c>
      <c r="L1006">
        <v>0.94804476292247175</v>
      </c>
      <c r="M10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06" s="8">
        <f>_xlfn.PERCENTRANK.INC($H:$H, insurance[[#This Row],[charges]])</f>
        <v>0.46700000000000003</v>
      </c>
      <c r="O1006" s="6">
        <f>10 * _xlfn.FLOOR.MATH(202.3 - insurance[[#This Row],[age]] / 10)</f>
        <v>1970</v>
      </c>
    </row>
    <row r="1007" spans="1:15" x14ac:dyDescent="0.25">
      <c r="A1007" s="6">
        <v>1006</v>
      </c>
      <c r="B1007" s="6">
        <v>29</v>
      </c>
      <c r="C1007" s="6" t="s">
        <v>13</v>
      </c>
      <c r="D1007" s="6">
        <v>31.73</v>
      </c>
      <c r="E1007" s="6">
        <v>2</v>
      </c>
      <c r="F1007" s="6" t="s">
        <v>14</v>
      </c>
      <c r="G1007" s="6" t="s">
        <v>16</v>
      </c>
      <c r="H1007" s="7">
        <v>4433.3877000000002</v>
      </c>
      <c r="I1007" s="6">
        <v>73</v>
      </c>
      <c r="J1007" s="6">
        <v>241</v>
      </c>
      <c r="K1007">
        <v>0.86703403613857644</v>
      </c>
      <c r="L1007">
        <v>0.33847435393299646</v>
      </c>
      <c r="M10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07" s="8">
        <f>_xlfn.PERCENTRANK.INC($H:$H, insurance[[#This Row],[charges]])</f>
        <v>0.22500000000000001</v>
      </c>
      <c r="O1007" s="6">
        <f>10 * _xlfn.FLOOR.MATH(202.3 - insurance[[#This Row],[age]] / 10)</f>
        <v>1990</v>
      </c>
    </row>
    <row r="1008" spans="1:15" x14ac:dyDescent="0.25">
      <c r="A1008" s="6">
        <v>1007</v>
      </c>
      <c r="B1008" s="6">
        <v>28</v>
      </c>
      <c r="C1008" s="6" t="s">
        <v>13</v>
      </c>
      <c r="D1008" s="6">
        <v>29.26</v>
      </c>
      <c r="E1008" s="6">
        <v>2</v>
      </c>
      <c r="F1008" s="6" t="s">
        <v>14</v>
      </c>
      <c r="G1008" s="6" t="s">
        <v>17</v>
      </c>
      <c r="H1008" s="7">
        <v>4438.2633999999998</v>
      </c>
      <c r="I1008" s="6">
        <v>70</v>
      </c>
      <c r="J1008" s="6">
        <v>204</v>
      </c>
      <c r="K1008">
        <v>0.78882940429673964</v>
      </c>
      <c r="L1008">
        <v>0.72121020346936315</v>
      </c>
      <c r="M10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8" s="8">
        <f>_xlfn.PERCENTRANK.INC($H:$H, insurance[[#This Row],[charges]])</f>
        <v>0.22800000000000001</v>
      </c>
      <c r="O1008" s="6">
        <f>10 * _xlfn.FLOOR.MATH(202.3 - insurance[[#This Row],[age]] / 10)</f>
        <v>1990</v>
      </c>
    </row>
    <row r="1009" spans="1:15" x14ac:dyDescent="0.25">
      <c r="A1009" s="6">
        <v>1008</v>
      </c>
      <c r="B1009" s="6">
        <v>47</v>
      </c>
      <c r="C1009" s="6" t="s">
        <v>13</v>
      </c>
      <c r="D1009" s="6">
        <v>28.215</v>
      </c>
      <c r="E1009" s="6">
        <v>3</v>
      </c>
      <c r="F1009" s="6" t="s">
        <v>11</v>
      </c>
      <c r="G1009" s="6" t="s">
        <v>16</v>
      </c>
      <c r="H1009" s="7">
        <v>24915.220850000002</v>
      </c>
      <c r="I1009" s="6">
        <v>70</v>
      </c>
      <c r="J1009" s="6">
        <v>197</v>
      </c>
      <c r="K1009">
        <v>4.6560879818424994E-2</v>
      </c>
      <c r="L1009">
        <v>0.44220700042425048</v>
      </c>
      <c r="M10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09" s="8">
        <f>_xlfn.PERCENTRANK.INC($H:$H, insurance[[#This Row],[charges]])</f>
        <v>0.84899999999999998</v>
      </c>
      <c r="O1009" s="6">
        <f>10 * _xlfn.FLOOR.MATH(202.3 - insurance[[#This Row],[age]] / 10)</f>
        <v>1970</v>
      </c>
    </row>
    <row r="1010" spans="1:15" x14ac:dyDescent="0.25">
      <c r="A1010" s="6">
        <v>1009</v>
      </c>
      <c r="B1010" s="6">
        <v>25</v>
      </c>
      <c r="C1010" s="6" t="s">
        <v>13</v>
      </c>
      <c r="D1010" s="6">
        <v>24.984999999999999</v>
      </c>
      <c r="E1010" s="6">
        <v>2</v>
      </c>
      <c r="F1010" s="6" t="s">
        <v>14</v>
      </c>
      <c r="G1010" s="6" t="s">
        <v>17</v>
      </c>
      <c r="H1010" s="7">
        <v>23241.47453</v>
      </c>
      <c r="I1010" s="6">
        <v>68</v>
      </c>
      <c r="J1010" s="6">
        <v>164</v>
      </c>
      <c r="K1010">
        <v>0.36561967402958295</v>
      </c>
      <c r="L1010">
        <v>0.73962567408551727</v>
      </c>
      <c r="M10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0" s="8">
        <f>_xlfn.PERCENTRANK.INC($H:$H, insurance[[#This Row],[charges]])</f>
        <v>0.83</v>
      </c>
      <c r="O1010" s="6">
        <f>10 * _xlfn.FLOOR.MATH(202.3 - insurance[[#This Row],[age]] / 10)</f>
        <v>1990</v>
      </c>
    </row>
    <row r="1011" spans="1:15" x14ac:dyDescent="0.25">
      <c r="A1011" s="6">
        <v>1010</v>
      </c>
      <c r="B1011" s="6">
        <v>51</v>
      </c>
      <c r="C1011" s="6" t="s">
        <v>13</v>
      </c>
      <c r="D1011" s="6">
        <v>27.74</v>
      </c>
      <c r="E1011" s="6">
        <v>1</v>
      </c>
      <c r="F1011" s="6" t="s">
        <v>14</v>
      </c>
      <c r="G1011" s="6" t="s">
        <v>17</v>
      </c>
      <c r="H1011" s="7">
        <v>9957.7216000000008</v>
      </c>
      <c r="I1011" s="6">
        <v>75</v>
      </c>
      <c r="J1011" s="6">
        <v>222</v>
      </c>
      <c r="K1011">
        <v>0.80400964608602676</v>
      </c>
      <c r="L1011">
        <v>0.98968599456813466</v>
      </c>
      <c r="M10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1" s="8">
        <f>_xlfn.PERCENTRANK.INC($H:$H, insurance[[#This Row],[charges]])</f>
        <v>0.53</v>
      </c>
      <c r="O1011" s="6">
        <f>10 * _xlfn.FLOOR.MATH(202.3 - insurance[[#This Row],[age]] / 10)</f>
        <v>1970</v>
      </c>
    </row>
    <row r="1012" spans="1:15" x14ac:dyDescent="0.25">
      <c r="A1012" s="6">
        <v>1011</v>
      </c>
      <c r="B1012" s="6">
        <v>48</v>
      </c>
      <c r="C1012" s="6" t="s">
        <v>10</v>
      </c>
      <c r="D1012" s="6">
        <v>22.8</v>
      </c>
      <c r="E1012" s="6">
        <v>0</v>
      </c>
      <c r="F1012" s="6" t="s">
        <v>14</v>
      </c>
      <c r="G1012" s="6" t="s">
        <v>12</v>
      </c>
      <c r="H1012" s="7">
        <v>8269.0439999999999</v>
      </c>
      <c r="I1012" s="6">
        <v>67</v>
      </c>
      <c r="J1012" s="6">
        <v>146</v>
      </c>
      <c r="K1012">
        <v>0.46550801883708126</v>
      </c>
      <c r="L1012">
        <v>0.38764469110762917</v>
      </c>
      <c r="M10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2" s="8">
        <f>_xlfn.PERCENTRANK.INC($H:$H, insurance[[#This Row],[charges]])</f>
        <v>0.44</v>
      </c>
      <c r="O1012" s="6">
        <f>10 * _xlfn.FLOOR.MATH(202.3 - insurance[[#This Row],[age]] / 10)</f>
        <v>1970</v>
      </c>
    </row>
    <row r="1013" spans="1:15" x14ac:dyDescent="0.25">
      <c r="A1013" s="6">
        <v>1012</v>
      </c>
      <c r="B1013" s="6">
        <v>43</v>
      </c>
      <c r="C1013" s="6" t="s">
        <v>13</v>
      </c>
      <c r="D1013" s="6">
        <v>20.13</v>
      </c>
      <c r="E1013" s="6">
        <v>2</v>
      </c>
      <c r="F1013" s="6" t="s">
        <v>11</v>
      </c>
      <c r="G1013" s="6" t="s">
        <v>15</v>
      </c>
      <c r="H1013" s="7">
        <v>18767.737700000001</v>
      </c>
      <c r="I1013" s="6">
        <v>74</v>
      </c>
      <c r="J1013" s="6">
        <v>157</v>
      </c>
      <c r="K1013">
        <v>0.40920112301092648</v>
      </c>
      <c r="L1013">
        <v>0.59508933899695493</v>
      </c>
      <c r="M10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3" s="8">
        <f>_xlfn.PERCENTRANK.INC($H:$H, insurance[[#This Row],[charges]])</f>
        <v>0.77400000000000002</v>
      </c>
      <c r="O1013" s="6">
        <f>10 * _xlfn.FLOOR.MATH(202.3 - insurance[[#This Row],[age]] / 10)</f>
        <v>1980</v>
      </c>
    </row>
    <row r="1014" spans="1:15" x14ac:dyDescent="0.25">
      <c r="A1014" s="6">
        <v>1013</v>
      </c>
      <c r="B1014" s="6">
        <v>61</v>
      </c>
      <c r="C1014" s="6" t="s">
        <v>10</v>
      </c>
      <c r="D1014" s="6">
        <v>33.33</v>
      </c>
      <c r="E1014" s="6">
        <v>4</v>
      </c>
      <c r="F1014" s="6" t="s">
        <v>14</v>
      </c>
      <c r="G1014" s="6" t="s">
        <v>15</v>
      </c>
      <c r="H1014" s="7">
        <v>36580.282160000002</v>
      </c>
      <c r="I1014" s="6">
        <v>63</v>
      </c>
      <c r="J1014" s="6">
        <v>188</v>
      </c>
      <c r="K1014">
        <v>0.89814635594289116</v>
      </c>
      <c r="L1014">
        <v>0.80258028060317987</v>
      </c>
      <c r="M10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4" s="8">
        <f>_xlfn.PERCENTRANK.INC($H:$H, insurance[[#This Row],[charges]])</f>
        <v>0.91200000000000003</v>
      </c>
      <c r="O1014" s="6">
        <f>10 * _xlfn.FLOOR.MATH(202.3 - insurance[[#This Row],[age]] / 10)</f>
        <v>1960</v>
      </c>
    </row>
    <row r="1015" spans="1:15" x14ac:dyDescent="0.25">
      <c r="A1015" s="6">
        <v>1014</v>
      </c>
      <c r="B1015" s="6">
        <v>48</v>
      </c>
      <c r="C1015" s="6" t="s">
        <v>13</v>
      </c>
      <c r="D1015" s="6">
        <v>32.299999999999997</v>
      </c>
      <c r="E1015" s="6">
        <v>1</v>
      </c>
      <c r="F1015" s="6" t="s">
        <v>14</v>
      </c>
      <c r="G1015" s="6" t="s">
        <v>16</v>
      </c>
      <c r="H1015" s="7">
        <v>8765.2489999999998</v>
      </c>
      <c r="I1015" s="6">
        <v>70</v>
      </c>
      <c r="J1015" s="6">
        <v>225</v>
      </c>
      <c r="K1015">
        <v>0.3508911320710979</v>
      </c>
      <c r="L1015">
        <v>0.67494339899855826</v>
      </c>
      <c r="M10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5" s="8">
        <f>_xlfn.PERCENTRANK.INC($H:$H, insurance[[#This Row],[charges]])</f>
        <v>0.47099999999999997</v>
      </c>
      <c r="O1015" s="6">
        <f>10 * _xlfn.FLOOR.MATH(202.3 - insurance[[#This Row],[age]] / 10)</f>
        <v>1970</v>
      </c>
    </row>
    <row r="1016" spans="1:15" x14ac:dyDescent="0.25">
      <c r="A1016" s="6">
        <v>1015</v>
      </c>
      <c r="B1016" s="6">
        <v>38</v>
      </c>
      <c r="C1016" s="6" t="s">
        <v>10</v>
      </c>
      <c r="D1016" s="6">
        <v>27.6</v>
      </c>
      <c r="E1016" s="6">
        <v>0</v>
      </c>
      <c r="F1016" s="6" t="s">
        <v>14</v>
      </c>
      <c r="G1016" s="6" t="s">
        <v>12</v>
      </c>
      <c r="H1016" s="7">
        <v>5383.5360000000001</v>
      </c>
      <c r="I1016" s="6">
        <v>64</v>
      </c>
      <c r="J1016" s="6">
        <v>161</v>
      </c>
      <c r="K1016">
        <v>0.37313507421553838</v>
      </c>
      <c r="L1016">
        <v>0.99201950290800045</v>
      </c>
      <c r="M10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6" s="8">
        <f>_xlfn.PERCENTRANK.INC($H:$H, insurance[[#This Row],[charges]])</f>
        <v>0.28999999999999998</v>
      </c>
      <c r="O1016" s="6">
        <f>10 * _xlfn.FLOOR.MATH(202.3 - insurance[[#This Row],[age]] / 10)</f>
        <v>1980</v>
      </c>
    </row>
    <row r="1017" spans="1:15" x14ac:dyDescent="0.25">
      <c r="A1017" s="6">
        <v>1016</v>
      </c>
      <c r="B1017" s="6">
        <v>59</v>
      </c>
      <c r="C1017" s="6" t="s">
        <v>13</v>
      </c>
      <c r="D1017" s="6">
        <v>25.46</v>
      </c>
      <c r="E1017" s="6">
        <v>0</v>
      </c>
      <c r="F1017" s="6" t="s">
        <v>14</v>
      </c>
      <c r="G1017" s="6" t="s">
        <v>16</v>
      </c>
      <c r="H1017" s="7">
        <v>12124.992399999999</v>
      </c>
      <c r="I1017" s="6">
        <v>70</v>
      </c>
      <c r="J1017" s="6">
        <v>177</v>
      </c>
      <c r="K1017">
        <v>0.16430952454186487</v>
      </c>
      <c r="L1017">
        <v>0.73412385477410813</v>
      </c>
      <c r="M10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17" s="8">
        <f>_xlfn.PERCENTRANK.INC($H:$H, insurance[[#This Row],[charges]])</f>
        <v>0.63700000000000001</v>
      </c>
      <c r="O1017" s="6">
        <f>10 * _xlfn.FLOOR.MATH(202.3 - insurance[[#This Row],[age]] / 10)</f>
        <v>1960</v>
      </c>
    </row>
    <row r="1018" spans="1:15" x14ac:dyDescent="0.25">
      <c r="A1018" s="6">
        <v>1017</v>
      </c>
      <c r="B1018" s="6">
        <v>19</v>
      </c>
      <c r="C1018" s="6" t="s">
        <v>10</v>
      </c>
      <c r="D1018" s="6">
        <v>24.605</v>
      </c>
      <c r="E1018" s="6">
        <v>1</v>
      </c>
      <c r="F1018" s="6" t="s">
        <v>14</v>
      </c>
      <c r="G1018" s="6" t="s">
        <v>16</v>
      </c>
      <c r="H1018" s="7">
        <v>2709.24395</v>
      </c>
      <c r="I1018" s="6">
        <v>65</v>
      </c>
      <c r="J1018" s="6">
        <v>148</v>
      </c>
      <c r="K1018">
        <v>0.3024167047359127</v>
      </c>
      <c r="L1018">
        <v>0.85651373437443457</v>
      </c>
      <c r="M10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18" s="8">
        <f>_xlfn.PERCENTRANK.INC($H:$H, insurance[[#This Row],[charges]])</f>
        <v>0.124</v>
      </c>
      <c r="O1018" s="6">
        <f>10 * _xlfn.FLOOR.MATH(202.3 - insurance[[#This Row],[age]] / 10)</f>
        <v>2000</v>
      </c>
    </row>
    <row r="1019" spans="1:15" x14ac:dyDescent="0.25">
      <c r="A1019" s="6">
        <v>1018</v>
      </c>
      <c r="B1019" s="6">
        <v>26</v>
      </c>
      <c r="C1019" s="6" t="s">
        <v>10</v>
      </c>
      <c r="D1019" s="6">
        <v>34.200000000000003</v>
      </c>
      <c r="E1019" s="6">
        <v>2</v>
      </c>
      <c r="F1019" s="6" t="s">
        <v>14</v>
      </c>
      <c r="G1019" s="6" t="s">
        <v>12</v>
      </c>
      <c r="H1019" s="7">
        <v>3987.9259999999999</v>
      </c>
      <c r="I1019" s="6">
        <v>63</v>
      </c>
      <c r="J1019" s="6">
        <v>193</v>
      </c>
      <c r="K1019">
        <v>0.79264777004376419</v>
      </c>
      <c r="L1019">
        <v>0.33050299870339361</v>
      </c>
      <c r="M10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19" s="8">
        <f>_xlfn.PERCENTRANK.INC($H:$H, insurance[[#This Row],[charges]])</f>
        <v>0.19800000000000001</v>
      </c>
      <c r="O1019" s="6">
        <f>10 * _xlfn.FLOOR.MATH(202.3 - insurance[[#This Row],[age]] / 10)</f>
        <v>1990</v>
      </c>
    </row>
    <row r="1020" spans="1:15" x14ac:dyDescent="0.25">
      <c r="A1020" s="6">
        <v>1019</v>
      </c>
      <c r="B1020" s="6">
        <v>54</v>
      </c>
      <c r="C1020" s="6" t="s">
        <v>10</v>
      </c>
      <c r="D1020" s="6">
        <v>35.814999999999998</v>
      </c>
      <c r="E1020" s="6">
        <v>3</v>
      </c>
      <c r="F1020" s="6" t="s">
        <v>14</v>
      </c>
      <c r="G1020" s="6" t="s">
        <v>16</v>
      </c>
      <c r="H1020" s="7">
        <v>12495.290849999999</v>
      </c>
      <c r="I1020" s="6">
        <v>65</v>
      </c>
      <c r="J1020" s="6">
        <v>215</v>
      </c>
      <c r="K1020">
        <v>0.15451425367710844</v>
      </c>
      <c r="L1020">
        <v>0.27640352178197519</v>
      </c>
      <c r="M10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0" s="8">
        <f>_xlfn.PERCENTRANK.INC($H:$H, insurance[[#This Row],[charges]])</f>
        <v>0.65300000000000002</v>
      </c>
      <c r="O1020" s="6">
        <f>10 * _xlfn.FLOOR.MATH(202.3 - insurance[[#This Row],[age]] / 10)</f>
        <v>1960</v>
      </c>
    </row>
    <row r="1021" spans="1:15" x14ac:dyDescent="0.25">
      <c r="A1021" s="6">
        <v>1020</v>
      </c>
      <c r="B1021" s="6">
        <v>21</v>
      </c>
      <c r="C1021" s="6" t="s">
        <v>10</v>
      </c>
      <c r="D1021" s="6">
        <v>32.68</v>
      </c>
      <c r="E1021" s="6">
        <v>2</v>
      </c>
      <c r="F1021" s="6" t="s">
        <v>14</v>
      </c>
      <c r="G1021" s="6" t="s">
        <v>16</v>
      </c>
      <c r="H1021" s="7">
        <v>26018.950519999999</v>
      </c>
      <c r="I1021" s="6">
        <v>64</v>
      </c>
      <c r="J1021" s="6">
        <v>190</v>
      </c>
      <c r="K1021">
        <v>0.92852774864459775</v>
      </c>
      <c r="L1021">
        <v>0.53081862280649073</v>
      </c>
      <c r="M10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1" s="8">
        <f>_xlfn.PERCENTRANK.INC($H:$H, insurance[[#This Row],[charges]])</f>
        <v>0.85599999999999998</v>
      </c>
      <c r="O1021" s="6">
        <f>10 * _xlfn.FLOOR.MATH(202.3 - insurance[[#This Row],[age]] / 10)</f>
        <v>2000</v>
      </c>
    </row>
    <row r="1022" spans="1:15" x14ac:dyDescent="0.25">
      <c r="A1022" s="6">
        <v>1021</v>
      </c>
      <c r="B1022" s="6">
        <v>51</v>
      </c>
      <c r="C1022" s="6" t="s">
        <v>13</v>
      </c>
      <c r="D1022" s="6">
        <v>37</v>
      </c>
      <c r="E1022" s="6">
        <v>0</v>
      </c>
      <c r="F1022" s="6" t="s">
        <v>14</v>
      </c>
      <c r="G1022" s="6" t="s">
        <v>12</v>
      </c>
      <c r="H1022" s="7">
        <v>8798.5930000000008</v>
      </c>
      <c r="I1022" s="6">
        <v>69</v>
      </c>
      <c r="J1022" s="6">
        <v>251</v>
      </c>
      <c r="K1022">
        <v>0.10954455198233227</v>
      </c>
      <c r="L1022">
        <v>0.32164969962167073</v>
      </c>
      <c r="M10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2" s="8">
        <f>_xlfn.PERCENTRANK.INC($H:$H, insurance[[#This Row],[charges]])</f>
        <v>0.47199999999999998</v>
      </c>
      <c r="O1022" s="6">
        <f>10 * _xlfn.FLOOR.MATH(202.3 - insurance[[#This Row],[age]] / 10)</f>
        <v>1970</v>
      </c>
    </row>
    <row r="1023" spans="1:15" x14ac:dyDescent="0.25">
      <c r="A1023" s="6">
        <v>1022</v>
      </c>
      <c r="B1023" s="6">
        <v>22</v>
      </c>
      <c r="C1023" s="6" t="s">
        <v>10</v>
      </c>
      <c r="D1023" s="6">
        <v>31.02</v>
      </c>
      <c r="E1023" s="6">
        <v>3</v>
      </c>
      <c r="F1023" s="6" t="s">
        <v>11</v>
      </c>
      <c r="G1023" s="6" t="s">
        <v>15</v>
      </c>
      <c r="H1023" s="7">
        <v>35595.589800000002</v>
      </c>
      <c r="I1023" s="6">
        <v>65</v>
      </c>
      <c r="J1023" s="6">
        <v>186</v>
      </c>
      <c r="K1023">
        <v>0.2017692882575883</v>
      </c>
      <c r="L1023">
        <v>0.63722026470919158</v>
      </c>
      <c r="M10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3" s="8">
        <f>_xlfn.PERCENTRANK.INC($H:$H, insurance[[#This Row],[charges]])</f>
        <v>0.90500000000000003</v>
      </c>
      <c r="O1023" s="6">
        <f>10 * _xlfn.FLOOR.MATH(202.3 - insurance[[#This Row],[age]] / 10)</f>
        <v>2000</v>
      </c>
    </row>
    <row r="1024" spans="1:15" x14ac:dyDescent="0.25">
      <c r="A1024" s="6">
        <v>1023</v>
      </c>
      <c r="B1024" s="6">
        <v>47</v>
      </c>
      <c r="C1024" s="6" t="s">
        <v>13</v>
      </c>
      <c r="D1024" s="6">
        <v>36.08</v>
      </c>
      <c r="E1024" s="6">
        <v>1</v>
      </c>
      <c r="F1024" s="6" t="s">
        <v>11</v>
      </c>
      <c r="G1024" s="6" t="s">
        <v>15</v>
      </c>
      <c r="H1024" s="7">
        <v>42211.138200000001</v>
      </c>
      <c r="I1024" s="6">
        <v>70</v>
      </c>
      <c r="J1024" s="6">
        <v>251</v>
      </c>
      <c r="K1024">
        <v>0.52201257530693546</v>
      </c>
      <c r="L1024">
        <v>7.030752770151362E-2</v>
      </c>
      <c r="M10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4" s="8">
        <f>_xlfn.PERCENTRANK.INC($H:$H, insurance[[#This Row],[charges]])</f>
        <v>0.95599999999999996</v>
      </c>
      <c r="O1024" s="6">
        <f>10 * _xlfn.FLOOR.MATH(202.3 - insurance[[#This Row],[age]] / 10)</f>
        <v>1970</v>
      </c>
    </row>
    <row r="1025" spans="1:15" x14ac:dyDescent="0.25">
      <c r="A1025" s="6">
        <v>1024</v>
      </c>
      <c r="B1025" s="6">
        <v>18</v>
      </c>
      <c r="C1025" s="6" t="s">
        <v>13</v>
      </c>
      <c r="D1025" s="6">
        <v>23.32</v>
      </c>
      <c r="E1025" s="6">
        <v>1</v>
      </c>
      <c r="F1025" s="6" t="s">
        <v>14</v>
      </c>
      <c r="G1025" s="6" t="s">
        <v>15</v>
      </c>
      <c r="H1025" s="7">
        <v>1711.0268000000001</v>
      </c>
      <c r="I1025" s="6">
        <v>71</v>
      </c>
      <c r="J1025" s="6">
        <v>167</v>
      </c>
      <c r="K1025">
        <v>0.60444009052796288</v>
      </c>
      <c r="L1025">
        <v>0.68780164638897479</v>
      </c>
      <c r="M10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25" s="8">
        <f>_xlfn.PERCENTRANK.INC($H:$H, insurance[[#This Row],[charges]])</f>
        <v>0.04</v>
      </c>
      <c r="O1025" s="6">
        <f>10 * _xlfn.FLOOR.MATH(202.3 - insurance[[#This Row],[age]] / 10)</f>
        <v>2000</v>
      </c>
    </row>
    <row r="1026" spans="1:15" x14ac:dyDescent="0.25">
      <c r="A1026" s="6">
        <v>1025</v>
      </c>
      <c r="B1026" s="6">
        <v>47</v>
      </c>
      <c r="C1026" s="6" t="s">
        <v>10</v>
      </c>
      <c r="D1026" s="6">
        <v>45.32</v>
      </c>
      <c r="E1026" s="6">
        <v>1</v>
      </c>
      <c r="F1026" s="6" t="s">
        <v>14</v>
      </c>
      <c r="G1026" s="6" t="s">
        <v>15</v>
      </c>
      <c r="H1026" s="7">
        <v>8569.8618000000006</v>
      </c>
      <c r="I1026" s="6">
        <v>65</v>
      </c>
      <c r="J1026" s="6">
        <v>272</v>
      </c>
      <c r="K1026">
        <v>3.2292454984175253E-2</v>
      </c>
      <c r="L1026">
        <v>0.55974277647200166</v>
      </c>
      <c r="M10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6" s="8">
        <f>_xlfn.PERCENTRANK.INC($H:$H, insurance[[#This Row],[charges]])</f>
        <v>0.46</v>
      </c>
      <c r="O1026" s="6">
        <f>10 * _xlfn.FLOOR.MATH(202.3 - insurance[[#This Row],[age]] / 10)</f>
        <v>1970</v>
      </c>
    </row>
    <row r="1027" spans="1:15" x14ac:dyDescent="0.25">
      <c r="A1027" s="6">
        <v>1026</v>
      </c>
      <c r="B1027" s="6">
        <v>21</v>
      </c>
      <c r="C1027" s="6" t="s">
        <v>10</v>
      </c>
      <c r="D1027" s="6">
        <v>34.6</v>
      </c>
      <c r="E1027" s="6">
        <v>0</v>
      </c>
      <c r="F1027" s="6" t="s">
        <v>14</v>
      </c>
      <c r="G1027" s="6" t="s">
        <v>12</v>
      </c>
      <c r="H1027" s="7">
        <v>2020.1769999999999</v>
      </c>
      <c r="I1027" s="6">
        <v>67</v>
      </c>
      <c r="J1027" s="6">
        <v>221</v>
      </c>
      <c r="K1027">
        <v>0.23141763509782853</v>
      </c>
      <c r="L1027">
        <v>0.18508563152751217</v>
      </c>
      <c r="M10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27" s="8">
        <f>_xlfn.PERCENTRANK.INC($H:$H, insurance[[#This Row],[charges]])</f>
        <v>6.9000000000000006E-2</v>
      </c>
      <c r="O1027" s="6">
        <f>10 * _xlfn.FLOOR.MATH(202.3 - insurance[[#This Row],[age]] / 10)</f>
        <v>2000</v>
      </c>
    </row>
    <row r="1028" spans="1:15" x14ac:dyDescent="0.25">
      <c r="A1028" s="6">
        <v>1027</v>
      </c>
      <c r="B1028" s="6">
        <v>19</v>
      </c>
      <c r="C1028" s="6" t="s">
        <v>13</v>
      </c>
      <c r="D1028" s="6">
        <v>26.03</v>
      </c>
      <c r="E1028" s="6">
        <v>1</v>
      </c>
      <c r="F1028" s="6" t="s">
        <v>11</v>
      </c>
      <c r="G1028" s="6" t="s">
        <v>16</v>
      </c>
      <c r="H1028" s="7">
        <v>16450.894700000001</v>
      </c>
      <c r="I1028" s="6">
        <v>68</v>
      </c>
      <c r="J1028" s="6">
        <v>171</v>
      </c>
      <c r="K1028">
        <v>0.31907996689857915</v>
      </c>
      <c r="L1028">
        <v>0.56475200763193523</v>
      </c>
      <c r="M10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28" s="8">
        <f>_xlfn.PERCENTRANK.INC($H:$H, insurance[[#This Row],[charges]])</f>
        <v>0.747</v>
      </c>
      <c r="O1028" s="6">
        <f>10 * _xlfn.FLOOR.MATH(202.3 - insurance[[#This Row],[age]] / 10)</f>
        <v>2000</v>
      </c>
    </row>
    <row r="1029" spans="1:15" x14ac:dyDescent="0.25">
      <c r="A1029" s="6">
        <v>1028</v>
      </c>
      <c r="B1029" s="6">
        <v>23</v>
      </c>
      <c r="C1029" s="6" t="s">
        <v>13</v>
      </c>
      <c r="D1029" s="6">
        <v>18.715</v>
      </c>
      <c r="E1029" s="6">
        <v>0</v>
      </c>
      <c r="F1029" s="6" t="s">
        <v>14</v>
      </c>
      <c r="G1029" s="6" t="s">
        <v>16</v>
      </c>
      <c r="H1029" s="7">
        <v>21595.382290000001</v>
      </c>
      <c r="I1029" s="6">
        <v>75</v>
      </c>
      <c r="J1029" s="6">
        <v>150</v>
      </c>
      <c r="K1029">
        <v>0.49620312475422546</v>
      </c>
      <c r="L1029">
        <v>0.46591023517116448</v>
      </c>
      <c r="M10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29" s="8">
        <f>_xlfn.PERCENTRANK.INC($H:$H, insurance[[#This Row],[charges]])</f>
        <v>0.81499999999999995</v>
      </c>
      <c r="O1029" s="6">
        <f>10 * _xlfn.FLOOR.MATH(202.3 - insurance[[#This Row],[age]] / 10)</f>
        <v>2000</v>
      </c>
    </row>
    <row r="1030" spans="1:15" x14ac:dyDescent="0.25">
      <c r="A1030" s="6">
        <v>1029</v>
      </c>
      <c r="B1030" s="6">
        <v>54</v>
      </c>
      <c r="C1030" s="6" t="s">
        <v>13</v>
      </c>
      <c r="D1030" s="6">
        <v>31.6</v>
      </c>
      <c r="E1030" s="6">
        <v>0</v>
      </c>
      <c r="F1030" s="6" t="s">
        <v>14</v>
      </c>
      <c r="G1030" s="6" t="s">
        <v>12</v>
      </c>
      <c r="H1030" s="7">
        <v>9850.4320000000007</v>
      </c>
      <c r="I1030" s="6">
        <v>72</v>
      </c>
      <c r="J1030" s="6">
        <v>233</v>
      </c>
      <c r="K1030">
        <v>0.86079050361215625</v>
      </c>
      <c r="L1030">
        <v>0.95124285200202974</v>
      </c>
      <c r="M10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0" s="8">
        <f>_xlfn.PERCENTRANK.INC($H:$H, insurance[[#This Row],[charges]])</f>
        <v>0.52200000000000002</v>
      </c>
      <c r="O1030" s="6">
        <f>10 * _xlfn.FLOOR.MATH(202.3 - insurance[[#This Row],[age]] / 10)</f>
        <v>1960</v>
      </c>
    </row>
    <row r="1031" spans="1:15" x14ac:dyDescent="0.25">
      <c r="A1031" s="6">
        <v>1030</v>
      </c>
      <c r="B1031" s="6">
        <v>37</v>
      </c>
      <c r="C1031" s="6" t="s">
        <v>10</v>
      </c>
      <c r="D1031" s="6">
        <v>17.29</v>
      </c>
      <c r="E1031" s="6">
        <v>2</v>
      </c>
      <c r="F1031" s="6" t="s">
        <v>14</v>
      </c>
      <c r="G1031" s="6" t="s">
        <v>17</v>
      </c>
      <c r="H1031" s="7">
        <v>6877.9800999999998</v>
      </c>
      <c r="I1031" s="6">
        <v>68</v>
      </c>
      <c r="J1031" s="6">
        <v>114</v>
      </c>
      <c r="K1031">
        <v>0.27242514969428311</v>
      </c>
      <c r="L1031">
        <v>0.55269335142927867</v>
      </c>
      <c r="M10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31" s="8">
        <f>_xlfn.PERCENTRANK.INC($H:$H, insurance[[#This Row],[charges]])</f>
        <v>0.37</v>
      </c>
      <c r="O1031" s="6">
        <f>10 * _xlfn.FLOOR.MATH(202.3 - insurance[[#This Row],[age]] / 10)</f>
        <v>1980</v>
      </c>
    </row>
    <row r="1032" spans="1:15" x14ac:dyDescent="0.25">
      <c r="A1032" s="6">
        <v>1031</v>
      </c>
      <c r="B1032" s="6">
        <v>46</v>
      </c>
      <c r="C1032" s="6" t="s">
        <v>10</v>
      </c>
      <c r="D1032" s="6">
        <v>23.655000000000001</v>
      </c>
      <c r="E1032" s="6">
        <v>1</v>
      </c>
      <c r="F1032" s="6" t="s">
        <v>11</v>
      </c>
      <c r="G1032" s="6" t="s">
        <v>16</v>
      </c>
      <c r="H1032" s="7">
        <v>21677.283449999999</v>
      </c>
      <c r="I1032" s="6">
        <v>61</v>
      </c>
      <c r="J1032" s="6">
        <v>125</v>
      </c>
      <c r="K1032">
        <v>0.31851145965909189</v>
      </c>
      <c r="L1032">
        <v>0.24526748957357719</v>
      </c>
      <c r="M10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2" s="8">
        <f>_xlfn.PERCENTRANK.INC($H:$H, insurance[[#This Row],[charges]])</f>
        <v>0.81599999999999995</v>
      </c>
      <c r="O1032" s="6">
        <f>10 * _xlfn.FLOOR.MATH(202.3 - insurance[[#This Row],[age]] / 10)</f>
        <v>1970</v>
      </c>
    </row>
    <row r="1033" spans="1:15" x14ac:dyDescent="0.25">
      <c r="A1033" s="6">
        <v>1032</v>
      </c>
      <c r="B1033" s="6">
        <v>55</v>
      </c>
      <c r="C1033" s="6" t="s">
        <v>10</v>
      </c>
      <c r="D1033" s="6">
        <v>35.200000000000003</v>
      </c>
      <c r="E1033" s="6">
        <v>0</v>
      </c>
      <c r="F1033" s="6" t="s">
        <v>11</v>
      </c>
      <c r="G1033" s="6" t="s">
        <v>15</v>
      </c>
      <c r="H1033" s="7">
        <v>44423.803</v>
      </c>
      <c r="I1033" s="6">
        <v>63</v>
      </c>
      <c r="J1033" s="6">
        <v>199</v>
      </c>
      <c r="K1033">
        <v>0.69971028654822631</v>
      </c>
      <c r="L1033">
        <v>3.9577460866224698E-2</v>
      </c>
      <c r="M10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3" s="8">
        <f>_xlfn.PERCENTRANK.INC($H:$H, insurance[[#This Row],[charges]])</f>
        <v>0.96899999999999997</v>
      </c>
      <c r="O1033" s="6">
        <f>10 * _xlfn.FLOOR.MATH(202.3 - insurance[[#This Row],[age]] / 10)</f>
        <v>1960</v>
      </c>
    </row>
    <row r="1034" spans="1:15" x14ac:dyDescent="0.25">
      <c r="A1034" s="6">
        <v>1033</v>
      </c>
      <c r="B1034" s="6">
        <v>30</v>
      </c>
      <c r="C1034" s="6" t="s">
        <v>10</v>
      </c>
      <c r="D1034" s="6">
        <v>27.93</v>
      </c>
      <c r="E1034" s="6">
        <v>0</v>
      </c>
      <c r="F1034" s="6" t="s">
        <v>14</v>
      </c>
      <c r="G1034" s="6" t="s">
        <v>17</v>
      </c>
      <c r="H1034" s="7">
        <v>4137.5227000000004</v>
      </c>
      <c r="I1034" s="6">
        <v>63</v>
      </c>
      <c r="J1034" s="6">
        <v>158</v>
      </c>
      <c r="K1034">
        <v>0.95090266966768666</v>
      </c>
      <c r="L1034">
        <v>0.96773549400630199</v>
      </c>
      <c r="M10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34" s="8">
        <f>_xlfn.PERCENTRANK.INC($H:$H, insurance[[#This Row],[charges]])</f>
        <v>0.20699999999999999</v>
      </c>
      <c r="O1034" s="6">
        <f>10 * _xlfn.FLOOR.MATH(202.3 - insurance[[#This Row],[age]] / 10)</f>
        <v>1990</v>
      </c>
    </row>
    <row r="1035" spans="1:15" x14ac:dyDescent="0.25">
      <c r="A1035" s="6">
        <v>1034</v>
      </c>
      <c r="B1035" s="6">
        <v>18</v>
      </c>
      <c r="C1035" s="6" t="s">
        <v>13</v>
      </c>
      <c r="D1035" s="6">
        <v>21.565000000000001</v>
      </c>
      <c r="E1035" s="6">
        <v>0</v>
      </c>
      <c r="F1035" s="6" t="s">
        <v>11</v>
      </c>
      <c r="G1035" s="6" t="s">
        <v>17</v>
      </c>
      <c r="H1035" s="7">
        <v>13747.87235</v>
      </c>
      <c r="I1035" s="6">
        <v>66</v>
      </c>
      <c r="J1035" s="6">
        <v>134</v>
      </c>
      <c r="K1035">
        <v>0.44640449548438399</v>
      </c>
      <c r="L1035">
        <v>0.67992346113544122</v>
      </c>
      <c r="M10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5" s="8">
        <f>_xlfn.PERCENTRANK.INC($H:$H, insurance[[#This Row],[charges]])</f>
        <v>0.69899999999999995</v>
      </c>
      <c r="O1035" s="6">
        <f>10 * _xlfn.FLOOR.MATH(202.3 - insurance[[#This Row],[age]] / 10)</f>
        <v>2000</v>
      </c>
    </row>
    <row r="1036" spans="1:15" x14ac:dyDescent="0.25">
      <c r="A1036" s="6">
        <v>1035</v>
      </c>
      <c r="B1036" s="6">
        <v>61</v>
      </c>
      <c r="C1036" s="6" t="s">
        <v>13</v>
      </c>
      <c r="D1036" s="6">
        <v>38.380000000000003</v>
      </c>
      <c r="E1036" s="6">
        <v>0</v>
      </c>
      <c r="F1036" s="6" t="s">
        <v>14</v>
      </c>
      <c r="G1036" s="6" t="s">
        <v>16</v>
      </c>
      <c r="H1036" s="7">
        <v>12950.0712</v>
      </c>
      <c r="I1036" s="6">
        <v>68</v>
      </c>
      <c r="J1036" s="6">
        <v>252</v>
      </c>
      <c r="K1036">
        <v>0.53901800445235237</v>
      </c>
      <c r="L1036">
        <v>0.30812412142200585</v>
      </c>
      <c r="M10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6" s="8">
        <f>_xlfn.PERCENTRANK.INC($H:$H, insurance[[#This Row],[charges]])</f>
        <v>0.67100000000000004</v>
      </c>
      <c r="O1036" s="6">
        <f>10 * _xlfn.FLOOR.MATH(202.3 - insurance[[#This Row],[age]] / 10)</f>
        <v>1960</v>
      </c>
    </row>
    <row r="1037" spans="1:15" x14ac:dyDescent="0.25">
      <c r="A1037" s="6">
        <v>1036</v>
      </c>
      <c r="B1037" s="6">
        <v>54</v>
      </c>
      <c r="C1037" s="6" t="s">
        <v>10</v>
      </c>
      <c r="D1037" s="6">
        <v>23</v>
      </c>
      <c r="E1037" s="6">
        <v>3</v>
      </c>
      <c r="F1037" s="6" t="s">
        <v>14</v>
      </c>
      <c r="G1037" s="6" t="s">
        <v>12</v>
      </c>
      <c r="H1037" s="7">
        <v>12094.477999999999</v>
      </c>
      <c r="I1037" s="6">
        <v>65</v>
      </c>
      <c r="J1037" s="6">
        <v>138</v>
      </c>
      <c r="K1037">
        <v>0.33228969915410955</v>
      </c>
      <c r="L1037">
        <v>0.72340131910676198</v>
      </c>
      <c r="M10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37" s="8">
        <f>_xlfn.PERCENTRANK.INC($H:$H, insurance[[#This Row],[charges]])</f>
        <v>0.63500000000000001</v>
      </c>
      <c r="O1037" s="6">
        <f>10 * _xlfn.FLOOR.MATH(202.3 - insurance[[#This Row],[age]] / 10)</f>
        <v>1960</v>
      </c>
    </row>
    <row r="1038" spans="1:15" x14ac:dyDescent="0.25">
      <c r="A1038" s="6">
        <v>1037</v>
      </c>
      <c r="B1038" s="6">
        <v>22</v>
      </c>
      <c r="C1038" s="6" t="s">
        <v>13</v>
      </c>
      <c r="D1038" s="6">
        <v>37.07</v>
      </c>
      <c r="E1038" s="6">
        <v>2</v>
      </c>
      <c r="F1038" s="6" t="s">
        <v>11</v>
      </c>
      <c r="G1038" s="6" t="s">
        <v>15</v>
      </c>
      <c r="H1038" s="7">
        <v>37484.4493</v>
      </c>
      <c r="I1038" s="6">
        <v>75</v>
      </c>
      <c r="J1038" s="6">
        <v>297</v>
      </c>
      <c r="K1038">
        <v>6.8667295420853092E-2</v>
      </c>
      <c r="L1038">
        <v>0.88941099675810475</v>
      </c>
      <c r="M10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8" s="8">
        <f>_xlfn.PERCENTRANK.INC($H:$H, insurance[[#This Row],[charges]])</f>
        <v>0.91900000000000004</v>
      </c>
      <c r="O1038" s="6">
        <f>10 * _xlfn.FLOOR.MATH(202.3 - insurance[[#This Row],[age]] / 10)</f>
        <v>2000</v>
      </c>
    </row>
    <row r="1039" spans="1:15" x14ac:dyDescent="0.25">
      <c r="A1039" s="6">
        <v>1038</v>
      </c>
      <c r="B1039" s="6">
        <v>45</v>
      </c>
      <c r="C1039" s="6" t="s">
        <v>10</v>
      </c>
      <c r="D1039" s="6">
        <v>30.495000000000001</v>
      </c>
      <c r="E1039" s="6">
        <v>1</v>
      </c>
      <c r="F1039" s="6" t="s">
        <v>11</v>
      </c>
      <c r="G1039" s="6" t="s">
        <v>16</v>
      </c>
      <c r="H1039" s="7">
        <v>39725.518049999999</v>
      </c>
      <c r="I1039" s="6">
        <v>71</v>
      </c>
      <c r="J1039" s="6">
        <v>219</v>
      </c>
      <c r="K1039">
        <v>0.95049022461776167</v>
      </c>
      <c r="L1039">
        <v>0.7563669922558437</v>
      </c>
      <c r="M10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39" s="8">
        <f>_xlfn.PERCENTRANK.INC($H:$H, insurance[[#This Row],[charges]])</f>
        <v>0.93700000000000006</v>
      </c>
      <c r="O1039" s="6">
        <f>10 * _xlfn.FLOOR.MATH(202.3 - insurance[[#This Row],[age]] / 10)</f>
        <v>1970</v>
      </c>
    </row>
    <row r="1040" spans="1:15" x14ac:dyDescent="0.25">
      <c r="A1040" s="6">
        <v>1039</v>
      </c>
      <c r="B1040" s="6">
        <v>22</v>
      </c>
      <c r="C1040" s="6" t="s">
        <v>13</v>
      </c>
      <c r="D1040" s="6">
        <v>28.88</v>
      </c>
      <c r="E1040" s="6">
        <v>0</v>
      </c>
      <c r="F1040" s="6" t="s">
        <v>14</v>
      </c>
      <c r="G1040" s="6" t="s">
        <v>17</v>
      </c>
      <c r="H1040" s="7">
        <v>2250.8352</v>
      </c>
      <c r="I1040" s="6">
        <v>67</v>
      </c>
      <c r="J1040" s="6">
        <v>184</v>
      </c>
      <c r="K1040">
        <v>0.77579699632515986</v>
      </c>
      <c r="L1040">
        <v>0.84960977819264394</v>
      </c>
      <c r="M10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0" s="8">
        <f>_xlfn.PERCENTRANK.INC($H:$H, insurance[[#This Row],[charges]])</f>
        <v>9.4E-2</v>
      </c>
      <c r="O1040" s="6">
        <f>10 * _xlfn.FLOOR.MATH(202.3 - insurance[[#This Row],[age]] / 10)</f>
        <v>2000</v>
      </c>
    </row>
    <row r="1041" spans="1:15" x14ac:dyDescent="0.25">
      <c r="A1041" s="6">
        <v>1040</v>
      </c>
      <c r="B1041" s="6">
        <v>19</v>
      </c>
      <c r="C1041" s="6" t="s">
        <v>13</v>
      </c>
      <c r="D1041" s="6">
        <v>27.265000000000001</v>
      </c>
      <c r="E1041" s="6">
        <v>2</v>
      </c>
      <c r="F1041" s="6" t="s">
        <v>14</v>
      </c>
      <c r="G1041" s="6" t="s">
        <v>16</v>
      </c>
      <c r="H1041" s="7">
        <v>22493.659640000002</v>
      </c>
      <c r="I1041" s="6">
        <v>64</v>
      </c>
      <c r="J1041" s="6">
        <v>159</v>
      </c>
      <c r="K1041">
        <v>5.3130069772307796E-2</v>
      </c>
      <c r="L1041">
        <v>0.21071666908018136</v>
      </c>
      <c r="M10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1" s="8">
        <f>_xlfn.PERCENTRANK.INC($H:$H, insurance[[#This Row],[charges]])</f>
        <v>0.82699999999999996</v>
      </c>
      <c r="O1041" s="6">
        <f>10 * _xlfn.FLOOR.MATH(202.3 - insurance[[#This Row],[age]] / 10)</f>
        <v>2000</v>
      </c>
    </row>
    <row r="1042" spans="1:15" x14ac:dyDescent="0.25">
      <c r="A1042" s="6">
        <v>1041</v>
      </c>
      <c r="B1042" s="6">
        <v>35</v>
      </c>
      <c r="C1042" s="6" t="s">
        <v>10</v>
      </c>
      <c r="D1042" s="6">
        <v>28.024999999999999</v>
      </c>
      <c r="E1042" s="6">
        <v>0</v>
      </c>
      <c r="F1042" s="6" t="s">
        <v>11</v>
      </c>
      <c r="G1042" s="6" t="s">
        <v>16</v>
      </c>
      <c r="H1042" s="7">
        <v>20234.854749999999</v>
      </c>
      <c r="I1042" s="6">
        <v>60</v>
      </c>
      <c r="J1042" s="6">
        <v>144</v>
      </c>
      <c r="K1042">
        <v>0.4051785927289997</v>
      </c>
      <c r="L1042">
        <v>0.42463422027632325</v>
      </c>
      <c r="M10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2" s="8">
        <f>_xlfn.PERCENTRANK.INC($H:$H, insurance[[#This Row],[charges]])</f>
        <v>0.79900000000000004</v>
      </c>
      <c r="O1042" s="6">
        <f>10 * _xlfn.FLOOR.MATH(202.3 - insurance[[#This Row],[age]] / 10)</f>
        <v>1980</v>
      </c>
    </row>
    <row r="1043" spans="1:15" x14ac:dyDescent="0.25">
      <c r="A1043" s="6">
        <v>1042</v>
      </c>
      <c r="B1043" s="6">
        <v>18</v>
      </c>
      <c r="C1043" s="6" t="s">
        <v>13</v>
      </c>
      <c r="D1043" s="6">
        <v>23.085000000000001</v>
      </c>
      <c r="E1043" s="6">
        <v>0</v>
      </c>
      <c r="F1043" s="6" t="s">
        <v>14</v>
      </c>
      <c r="G1043" s="6" t="s">
        <v>17</v>
      </c>
      <c r="H1043" s="7">
        <v>1704.7001499999999</v>
      </c>
      <c r="I1043" s="6">
        <v>70</v>
      </c>
      <c r="J1043" s="6">
        <v>161</v>
      </c>
      <c r="K1043">
        <v>0.18006562682803051</v>
      </c>
      <c r="L1043">
        <v>0.62747112830517404</v>
      </c>
      <c r="M10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43" s="8">
        <f>_xlfn.PERCENTRANK.INC($H:$H, insurance[[#This Row],[charges]])</f>
        <v>3.6999999999999998E-2</v>
      </c>
      <c r="O1043" s="6">
        <f>10 * _xlfn.FLOOR.MATH(202.3 - insurance[[#This Row],[age]] / 10)</f>
        <v>2000</v>
      </c>
    </row>
    <row r="1044" spans="1:15" x14ac:dyDescent="0.25">
      <c r="A1044" s="6">
        <v>1043</v>
      </c>
      <c r="B1044" s="6">
        <v>20</v>
      </c>
      <c r="C1044" s="6" t="s">
        <v>13</v>
      </c>
      <c r="D1044" s="6">
        <v>30.684999999999999</v>
      </c>
      <c r="E1044" s="6">
        <v>0</v>
      </c>
      <c r="F1044" s="6" t="s">
        <v>11</v>
      </c>
      <c r="G1044" s="6" t="s">
        <v>17</v>
      </c>
      <c r="H1044" s="7">
        <v>33475.817150000003</v>
      </c>
      <c r="I1044" s="6">
        <v>71</v>
      </c>
      <c r="J1044" s="6">
        <v>220</v>
      </c>
      <c r="K1044">
        <v>6.3125511195103415E-2</v>
      </c>
      <c r="L1044">
        <v>7.7017287293922751E-2</v>
      </c>
      <c r="M10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4" s="8">
        <f>_xlfn.PERCENTRANK.INC($H:$H, insurance[[#This Row],[charges]])</f>
        <v>0.88900000000000001</v>
      </c>
      <c r="O1044" s="6">
        <f>10 * _xlfn.FLOOR.MATH(202.3 - insurance[[#This Row],[age]] / 10)</f>
        <v>2000</v>
      </c>
    </row>
    <row r="1045" spans="1:15" x14ac:dyDescent="0.25">
      <c r="A1045" s="6">
        <v>1044</v>
      </c>
      <c r="B1045" s="6">
        <v>28</v>
      </c>
      <c r="C1045" s="6" t="s">
        <v>10</v>
      </c>
      <c r="D1045" s="6">
        <v>25.8</v>
      </c>
      <c r="E1045" s="6">
        <v>0</v>
      </c>
      <c r="F1045" s="6" t="s">
        <v>14</v>
      </c>
      <c r="G1045" s="6" t="s">
        <v>12</v>
      </c>
      <c r="H1045" s="7">
        <v>3161.4540000000002</v>
      </c>
      <c r="I1045" s="6">
        <v>68</v>
      </c>
      <c r="J1045" s="6">
        <v>170</v>
      </c>
      <c r="K1045">
        <v>0.51197388093544816</v>
      </c>
      <c r="L1045">
        <v>0.90458315653008559</v>
      </c>
      <c r="M10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5" s="8">
        <f>_xlfn.PERCENTRANK.INC($H:$H, insurance[[#This Row],[charges]])</f>
        <v>0.14799999999999999</v>
      </c>
      <c r="O1045" s="6">
        <f>10 * _xlfn.FLOOR.MATH(202.3 - insurance[[#This Row],[age]] / 10)</f>
        <v>1990</v>
      </c>
    </row>
    <row r="1046" spans="1:15" x14ac:dyDescent="0.25">
      <c r="A1046" s="6">
        <v>1045</v>
      </c>
      <c r="B1046" s="6">
        <v>55</v>
      </c>
      <c r="C1046" s="6" t="s">
        <v>13</v>
      </c>
      <c r="D1046" s="6">
        <v>35.244999999999997</v>
      </c>
      <c r="E1046" s="6">
        <v>1</v>
      </c>
      <c r="F1046" s="6" t="s">
        <v>14</v>
      </c>
      <c r="G1046" s="6" t="s">
        <v>17</v>
      </c>
      <c r="H1046" s="7">
        <v>11394.065549999999</v>
      </c>
      <c r="I1046" s="6">
        <v>71</v>
      </c>
      <c r="J1046" s="6">
        <v>253</v>
      </c>
      <c r="K1046">
        <v>0.51163837616873831</v>
      </c>
      <c r="L1046">
        <v>0.45104245815940314</v>
      </c>
      <c r="M10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6" s="8">
        <f>_xlfn.PERCENTRANK.INC($H:$H, insurance[[#This Row],[charges]])</f>
        <v>0.59899999999999998</v>
      </c>
      <c r="O1046" s="6">
        <f>10 * _xlfn.FLOOR.MATH(202.3 - insurance[[#This Row],[age]] / 10)</f>
        <v>1960</v>
      </c>
    </row>
    <row r="1047" spans="1:15" x14ac:dyDescent="0.25">
      <c r="A1047" s="6">
        <v>1046</v>
      </c>
      <c r="B1047" s="6">
        <v>43</v>
      </c>
      <c r="C1047" s="6" t="s">
        <v>10</v>
      </c>
      <c r="D1047" s="6">
        <v>24.7</v>
      </c>
      <c r="E1047" s="6">
        <v>2</v>
      </c>
      <c r="F1047" s="6" t="s">
        <v>11</v>
      </c>
      <c r="G1047" s="6" t="s">
        <v>16</v>
      </c>
      <c r="H1047" s="7">
        <v>21880.82</v>
      </c>
      <c r="I1047" s="6">
        <v>63</v>
      </c>
      <c r="J1047" s="6">
        <v>139</v>
      </c>
      <c r="K1047">
        <v>0.86976945627004354</v>
      </c>
      <c r="L1047">
        <v>7.6098970638634161E-2</v>
      </c>
      <c r="M10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47" s="8">
        <f>_xlfn.PERCENTRANK.INC($H:$H, insurance[[#This Row],[charges]])</f>
        <v>0.81899999999999995</v>
      </c>
      <c r="O1047" s="6">
        <f>10 * _xlfn.FLOOR.MATH(202.3 - insurance[[#This Row],[age]] / 10)</f>
        <v>1980</v>
      </c>
    </row>
    <row r="1048" spans="1:15" x14ac:dyDescent="0.25">
      <c r="A1048" s="6">
        <v>1047</v>
      </c>
      <c r="B1048" s="6">
        <v>43</v>
      </c>
      <c r="C1048" s="6" t="s">
        <v>10</v>
      </c>
      <c r="D1048" s="6">
        <v>25.08</v>
      </c>
      <c r="E1048" s="6">
        <v>0</v>
      </c>
      <c r="F1048" s="6" t="s">
        <v>14</v>
      </c>
      <c r="G1048" s="6" t="s">
        <v>17</v>
      </c>
      <c r="H1048" s="7">
        <v>7325.0482000000002</v>
      </c>
      <c r="I1048" s="6">
        <v>62</v>
      </c>
      <c r="J1048" s="6">
        <v>137</v>
      </c>
      <c r="K1048">
        <v>0.28173136817372002</v>
      </c>
      <c r="L1048">
        <v>0.89235602081397358</v>
      </c>
      <c r="M10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48" s="8">
        <f>_xlfn.PERCENTRANK.INC($H:$H, insurance[[#This Row],[charges]])</f>
        <v>0.39500000000000002</v>
      </c>
      <c r="O1048" s="6">
        <f>10 * _xlfn.FLOOR.MATH(202.3 - insurance[[#This Row],[age]] / 10)</f>
        <v>1980</v>
      </c>
    </row>
    <row r="1049" spans="1:15" x14ac:dyDescent="0.25">
      <c r="A1049" s="6">
        <v>1048</v>
      </c>
      <c r="B1049" s="6">
        <v>22</v>
      </c>
      <c r="C1049" s="6" t="s">
        <v>13</v>
      </c>
      <c r="D1049" s="6">
        <v>52.58</v>
      </c>
      <c r="E1049" s="6">
        <v>1</v>
      </c>
      <c r="F1049" s="6" t="s">
        <v>11</v>
      </c>
      <c r="G1049" s="6" t="s">
        <v>15</v>
      </c>
      <c r="H1049" s="7">
        <v>44501.398200000003</v>
      </c>
      <c r="I1049" s="6">
        <v>71</v>
      </c>
      <c r="J1049" s="6">
        <v>377</v>
      </c>
      <c r="K1049">
        <v>0.84626622071781488</v>
      </c>
      <c r="L1049">
        <v>0.39587113093392512</v>
      </c>
      <c r="M10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49" s="8">
        <f>_xlfn.PERCENTRANK.INC($H:$H, insurance[[#This Row],[charges]])</f>
        <v>0.97</v>
      </c>
      <c r="O1049" s="6">
        <f>10 * _xlfn.FLOOR.MATH(202.3 - insurance[[#This Row],[age]] / 10)</f>
        <v>2000</v>
      </c>
    </row>
    <row r="1050" spans="1:15" x14ac:dyDescent="0.25">
      <c r="A1050" s="6">
        <v>1049</v>
      </c>
      <c r="B1050" s="6">
        <v>25</v>
      </c>
      <c r="C1050" s="6" t="s">
        <v>10</v>
      </c>
      <c r="D1050" s="6">
        <v>22.515000000000001</v>
      </c>
      <c r="E1050" s="6">
        <v>1</v>
      </c>
      <c r="F1050" s="6" t="s">
        <v>14</v>
      </c>
      <c r="G1050" s="6" t="s">
        <v>16</v>
      </c>
      <c r="H1050" s="7">
        <v>3594.17085</v>
      </c>
      <c r="I1050" s="6">
        <v>65</v>
      </c>
      <c r="J1050" s="6">
        <v>135</v>
      </c>
      <c r="K1050">
        <v>0.23941718658405226</v>
      </c>
      <c r="L1050">
        <v>0.42135144882898379</v>
      </c>
      <c r="M10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50" s="8">
        <f>_xlfn.PERCENTRANK.INC($H:$H, insurance[[#This Row],[charges]])</f>
        <v>0.17899999999999999</v>
      </c>
      <c r="O1050" s="6">
        <f>10 * _xlfn.FLOOR.MATH(202.3 - insurance[[#This Row],[age]] / 10)</f>
        <v>1990</v>
      </c>
    </row>
    <row r="1051" spans="1:15" x14ac:dyDescent="0.25">
      <c r="A1051" s="6">
        <v>1050</v>
      </c>
      <c r="B1051" s="6">
        <v>49</v>
      </c>
      <c r="C1051" s="6" t="s">
        <v>13</v>
      </c>
      <c r="D1051" s="6">
        <v>30.9</v>
      </c>
      <c r="E1051" s="6">
        <v>0</v>
      </c>
      <c r="F1051" s="6" t="s">
        <v>11</v>
      </c>
      <c r="G1051" s="6" t="s">
        <v>12</v>
      </c>
      <c r="H1051" s="7">
        <v>39727.614000000001</v>
      </c>
      <c r="I1051" s="6">
        <v>67</v>
      </c>
      <c r="J1051" s="6">
        <v>197</v>
      </c>
      <c r="K1051">
        <v>0.59425155613303726</v>
      </c>
      <c r="L1051">
        <v>0.47495979558441781</v>
      </c>
      <c r="M10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1" s="8">
        <f>_xlfn.PERCENTRANK.INC($H:$H, insurance[[#This Row],[charges]])</f>
        <v>0.93700000000000006</v>
      </c>
      <c r="O1051" s="6">
        <f>10 * _xlfn.FLOOR.MATH(202.3 - insurance[[#This Row],[age]] / 10)</f>
        <v>1970</v>
      </c>
    </row>
    <row r="1052" spans="1:15" x14ac:dyDescent="0.25">
      <c r="A1052" s="6">
        <v>1051</v>
      </c>
      <c r="B1052" s="6">
        <v>44</v>
      </c>
      <c r="C1052" s="6" t="s">
        <v>10</v>
      </c>
      <c r="D1052" s="6">
        <v>36.954999999999998</v>
      </c>
      <c r="E1052" s="6">
        <v>1</v>
      </c>
      <c r="F1052" s="6" t="s">
        <v>14</v>
      </c>
      <c r="G1052" s="6" t="s">
        <v>16</v>
      </c>
      <c r="H1052" s="7">
        <v>8023.1354499999998</v>
      </c>
      <c r="I1052" s="6">
        <v>66</v>
      </c>
      <c r="J1052" s="6">
        <v>229</v>
      </c>
      <c r="K1052">
        <v>0.31638419270347068</v>
      </c>
      <c r="L1052">
        <v>0.19572058841386838</v>
      </c>
      <c r="M10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2" s="8">
        <f>_xlfn.PERCENTRANK.INC($H:$H, insurance[[#This Row],[charges]])</f>
        <v>0.42699999999999999</v>
      </c>
      <c r="O1052" s="6">
        <f>10 * _xlfn.FLOOR.MATH(202.3 - insurance[[#This Row],[age]] / 10)</f>
        <v>1970</v>
      </c>
    </row>
    <row r="1053" spans="1:15" x14ac:dyDescent="0.25">
      <c r="A1053" s="6">
        <v>1052</v>
      </c>
      <c r="B1053" s="6">
        <v>64</v>
      </c>
      <c r="C1053" s="6" t="s">
        <v>13</v>
      </c>
      <c r="D1053" s="6">
        <v>26.41</v>
      </c>
      <c r="E1053" s="6">
        <v>0</v>
      </c>
      <c r="F1053" s="6" t="s">
        <v>14</v>
      </c>
      <c r="G1053" s="6" t="s">
        <v>17</v>
      </c>
      <c r="H1053" s="7">
        <v>14394.5579</v>
      </c>
      <c r="I1053" s="6">
        <v>69</v>
      </c>
      <c r="J1053" s="6">
        <v>179</v>
      </c>
      <c r="K1053">
        <v>9.7425437112071286E-2</v>
      </c>
      <c r="L1053">
        <v>0.24561453109868547</v>
      </c>
      <c r="M10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3" s="8">
        <f>_xlfn.PERCENTRANK.INC($H:$H, insurance[[#This Row],[charges]])</f>
        <v>0.72099999999999997</v>
      </c>
      <c r="O1053" s="6">
        <f>10 * _xlfn.FLOOR.MATH(202.3 - insurance[[#This Row],[age]] / 10)</f>
        <v>1950</v>
      </c>
    </row>
    <row r="1054" spans="1:15" x14ac:dyDescent="0.25">
      <c r="A1054" s="6">
        <v>1053</v>
      </c>
      <c r="B1054" s="6">
        <v>49</v>
      </c>
      <c r="C1054" s="6" t="s">
        <v>13</v>
      </c>
      <c r="D1054" s="6">
        <v>29.83</v>
      </c>
      <c r="E1054" s="6">
        <v>1</v>
      </c>
      <c r="F1054" s="6" t="s">
        <v>14</v>
      </c>
      <c r="G1054" s="6" t="s">
        <v>17</v>
      </c>
      <c r="H1054" s="7">
        <v>9288.0267000000003</v>
      </c>
      <c r="I1054" s="6">
        <v>68</v>
      </c>
      <c r="J1054" s="6">
        <v>196</v>
      </c>
      <c r="K1054">
        <v>0.50654325285299828</v>
      </c>
      <c r="L1054">
        <v>0.23894548054735432</v>
      </c>
      <c r="M10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4" s="8">
        <f>_xlfn.PERCENTRANK.INC($H:$H, insurance[[#This Row],[charges]])</f>
        <v>0.495</v>
      </c>
      <c r="O1054" s="6">
        <f>10 * _xlfn.FLOOR.MATH(202.3 - insurance[[#This Row],[age]] / 10)</f>
        <v>1970</v>
      </c>
    </row>
    <row r="1055" spans="1:15" x14ac:dyDescent="0.25">
      <c r="A1055" s="6">
        <v>1054</v>
      </c>
      <c r="B1055" s="6">
        <v>47</v>
      </c>
      <c r="C1055" s="6" t="s">
        <v>13</v>
      </c>
      <c r="D1055" s="6">
        <v>29.8</v>
      </c>
      <c r="E1055" s="6">
        <v>3</v>
      </c>
      <c r="F1055" s="6" t="s">
        <v>11</v>
      </c>
      <c r="G1055" s="6" t="s">
        <v>12</v>
      </c>
      <c r="H1055" s="7">
        <v>25309.489000000001</v>
      </c>
      <c r="I1055" s="6">
        <v>76</v>
      </c>
      <c r="J1055" s="6">
        <v>245</v>
      </c>
      <c r="K1055">
        <v>0.95942883191603645</v>
      </c>
      <c r="L1055">
        <v>0.4408266695406412</v>
      </c>
      <c r="M10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5" s="8">
        <f>_xlfn.PERCENTRANK.INC($H:$H, insurance[[#This Row],[charges]])</f>
        <v>0.85099999999999998</v>
      </c>
      <c r="O1055" s="6">
        <f>10 * _xlfn.FLOOR.MATH(202.3 - insurance[[#This Row],[age]] / 10)</f>
        <v>1970</v>
      </c>
    </row>
    <row r="1056" spans="1:15" x14ac:dyDescent="0.25">
      <c r="A1056" s="6">
        <v>1055</v>
      </c>
      <c r="B1056" s="6">
        <v>27</v>
      </c>
      <c r="C1056" s="6" t="s">
        <v>10</v>
      </c>
      <c r="D1056" s="6">
        <v>21.47</v>
      </c>
      <c r="E1056" s="6">
        <v>0</v>
      </c>
      <c r="F1056" s="6" t="s">
        <v>14</v>
      </c>
      <c r="G1056" s="6" t="s">
        <v>16</v>
      </c>
      <c r="H1056" s="7">
        <v>3353.4703</v>
      </c>
      <c r="I1056" s="6">
        <v>67</v>
      </c>
      <c r="J1056" s="6">
        <v>137</v>
      </c>
      <c r="K1056">
        <v>0.12124482408223898</v>
      </c>
      <c r="L1056">
        <v>0.69768600012067983</v>
      </c>
      <c r="M10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56" s="8">
        <f>_xlfn.PERCENTRANK.INC($H:$H, insurance[[#This Row],[charges]])</f>
        <v>0.16300000000000001</v>
      </c>
      <c r="O1056" s="6">
        <f>10 * _xlfn.FLOOR.MATH(202.3 - insurance[[#This Row],[age]] / 10)</f>
        <v>1990</v>
      </c>
    </row>
    <row r="1057" spans="1:15" x14ac:dyDescent="0.25">
      <c r="A1057" s="6">
        <v>1056</v>
      </c>
      <c r="B1057" s="6">
        <v>55</v>
      </c>
      <c r="C1057" s="6" t="s">
        <v>13</v>
      </c>
      <c r="D1057" s="6">
        <v>27.645</v>
      </c>
      <c r="E1057" s="6">
        <v>0</v>
      </c>
      <c r="F1057" s="6" t="s">
        <v>14</v>
      </c>
      <c r="G1057" s="6" t="s">
        <v>16</v>
      </c>
      <c r="H1057" s="7">
        <v>10594.501550000001</v>
      </c>
      <c r="I1057" s="6">
        <v>72</v>
      </c>
      <c r="J1057" s="6">
        <v>204</v>
      </c>
      <c r="K1057">
        <v>0.23836770757956791</v>
      </c>
      <c r="L1057">
        <v>0.80808337256688778</v>
      </c>
      <c r="M10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7" s="8">
        <f>_xlfn.PERCENTRANK.INC($H:$H, insurance[[#This Row],[charges]])</f>
        <v>0.55700000000000005</v>
      </c>
      <c r="O1057" s="6">
        <f>10 * _xlfn.FLOOR.MATH(202.3 - insurance[[#This Row],[age]] / 10)</f>
        <v>1960</v>
      </c>
    </row>
    <row r="1058" spans="1:15" x14ac:dyDescent="0.25">
      <c r="A1058" s="6">
        <v>1057</v>
      </c>
      <c r="B1058" s="6">
        <v>48</v>
      </c>
      <c r="C1058" s="6" t="s">
        <v>10</v>
      </c>
      <c r="D1058" s="6">
        <v>28.9</v>
      </c>
      <c r="E1058" s="6">
        <v>0</v>
      </c>
      <c r="F1058" s="6" t="s">
        <v>14</v>
      </c>
      <c r="G1058" s="6" t="s">
        <v>12</v>
      </c>
      <c r="H1058" s="7">
        <v>8277.5229999999992</v>
      </c>
      <c r="I1058" s="6">
        <v>63</v>
      </c>
      <c r="J1058" s="6">
        <v>163</v>
      </c>
      <c r="K1058">
        <v>0.40640144534707134</v>
      </c>
      <c r="L1058">
        <v>0.59008804037705442</v>
      </c>
      <c r="M10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58" s="8">
        <f>_xlfn.PERCENTRANK.INC($H:$H, insurance[[#This Row],[charges]])</f>
        <v>0.441</v>
      </c>
      <c r="O1058" s="6">
        <f>10 * _xlfn.FLOOR.MATH(202.3 - insurance[[#This Row],[age]] / 10)</f>
        <v>1970</v>
      </c>
    </row>
    <row r="1059" spans="1:15" x14ac:dyDescent="0.25">
      <c r="A1059" s="6">
        <v>1058</v>
      </c>
      <c r="B1059" s="6">
        <v>45</v>
      </c>
      <c r="C1059" s="6" t="s">
        <v>10</v>
      </c>
      <c r="D1059" s="6">
        <v>31.79</v>
      </c>
      <c r="E1059" s="6">
        <v>0</v>
      </c>
      <c r="F1059" s="6" t="s">
        <v>14</v>
      </c>
      <c r="G1059" s="6" t="s">
        <v>15</v>
      </c>
      <c r="H1059" s="7">
        <v>17929.303370000001</v>
      </c>
      <c r="I1059" s="6">
        <v>64</v>
      </c>
      <c r="J1059" s="6">
        <v>185</v>
      </c>
      <c r="K1059">
        <v>0.87191412312533434</v>
      </c>
      <c r="L1059">
        <v>0.96847299252099961</v>
      </c>
      <c r="M10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59" s="8">
        <f>_xlfn.PERCENTRANK.INC($H:$H, insurance[[#This Row],[charges]])</f>
        <v>0.76500000000000001</v>
      </c>
      <c r="O1059" s="6">
        <f>10 * _xlfn.FLOOR.MATH(202.3 - insurance[[#This Row],[age]] / 10)</f>
        <v>1970</v>
      </c>
    </row>
    <row r="1060" spans="1:15" x14ac:dyDescent="0.25">
      <c r="A1060" s="6">
        <v>1059</v>
      </c>
      <c r="B1060" s="6">
        <v>24</v>
      </c>
      <c r="C1060" s="6" t="s">
        <v>10</v>
      </c>
      <c r="D1060" s="6">
        <v>39.49</v>
      </c>
      <c r="E1060" s="6">
        <v>0</v>
      </c>
      <c r="F1060" s="6" t="s">
        <v>14</v>
      </c>
      <c r="G1060" s="6" t="s">
        <v>15</v>
      </c>
      <c r="H1060" s="7">
        <v>2480.9791</v>
      </c>
      <c r="I1060" s="6">
        <v>67</v>
      </c>
      <c r="J1060" s="6">
        <v>252</v>
      </c>
      <c r="K1060">
        <v>0.34002256129869379</v>
      </c>
      <c r="L1060">
        <v>0.78515936983058199</v>
      </c>
      <c r="M10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0" s="8">
        <f>_xlfn.PERCENTRANK.INC($H:$H, insurance[[#This Row],[charges]])</f>
        <v>0.109</v>
      </c>
      <c r="O1060" s="6">
        <f>10 * _xlfn.FLOOR.MATH(202.3 - insurance[[#This Row],[age]] / 10)</f>
        <v>1990</v>
      </c>
    </row>
    <row r="1061" spans="1:15" x14ac:dyDescent="0.25">
      <c r="A1061" s="6">
        <v>1060</v>
      </c>
      <c r="B1061" s="6">
        <v>32</v>
      </c>
      <c r="C1061" s="6" t="s">
        <v>13</v>
      </c>
      <c r="D1061" s="6">
        <v>33.82</v>
      </c>
      <c r="E1061" s="6">
        <v>1</v>
      </c>
      <c r="F1061" s="6" t="s">
        <v>14</v>
      </c>
      <c r="G1061" s="6" t="s">
        <v>16</v>
      </c>
      <c r="H1061" s="7">
        <v>4462.7218000000003</v>
      </c>
      <c r="I1061" s="6">
        <v>72</v>
      </c>
      <c r="J1061" s="6">
        <v>249</v>
      </c>
      <c r="K1061">
        <v>0.36635780584363165</v>
      </c>
      <c r="L1061">
        <v>0.74004070169294289</v>
      </c>
      <c r="M10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1" s="8">
        <f>_xlfn.PERCENTRANK.INC($H:$H, insurance[[#This Row],[charges]])</f>
        <v>0.23100000000000001</v>
      </c>
      <c r="O1061" s="6">
        <f>10 * _xlfn.FLOOR.MATH(202.3 - insurance[[#This Row],[age]] / 10)</f>
        <v>1990</v>
      </c>
    </row>
    <row r="1062" spans="1:15" x14ac:dyDescent="0.25">
      <c r="A1062" s="6">
        <v>1061</v>
      </c>
      <c r="B1062" s="6">
        <v>24</v>
      </c>
      <c r="C1062" s="6" t="s">
        <v>13</v>
      </c>
      <c r="D1062" s="6">
        <v>32.01</v>
      </c>
      <c r="E1062" s="6">
        <v>0</v>
      </c>
      <c r="F1062" s="6" t="s">
        <v>14</v>
      </c>
      <c r="G1062" s="6" t="s">
        <v>15</v>
      </c>
      <c r="H1062" s="7">
        <v>1981.5818999999999</v>
      </c>
      <c r="I1062" s="6">
        <v>72</v>
      </c>
      <c r="J1062" s="6">
        <v>236</v>
      </c>
      <c r="K1062">
        <v>9.8471255087513129E-2</v>
      </c>
      <c r="L1062">
        <v>0.47194058004391409</v>
      </c>
      <c r="M10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2" s="8">
        <f>_xlfn.PERCENTRANK.INC($H:$H, insurance[[#This Row],[charges]])</f>
        <v>6.6000000000000003E-2</v>
      </c>
      <c r="O1062" s="6">
        <f>10 * _xlfn.FLOOR.MATH(202.3 - insurance[[#This Row],[age]] / 10)</f>
        <v>1990</v>
      </c>
    </row>
    <row r="1063" spans="1:15" x14ac:dyDescent="0.25">
      <c r="A1063" s="6">
        <v>1062</v>
      </c>
      <c r="B1063" s="6">
        <v>57</v>
      </c>
      <c r="C1063" s="6" t="s">
        <v>13</v>
      </c>
      <c r="D1063" s="6">
        <v>27.94</v>
      </c>
      <c r="E1063" s="6">
        <v>1</v>
      </c>
      <c r="F1063" s="6" t="s">
        <v>14</v>
      </c>
      <c r="G1063" s="6" t="s">
        <v>15</v>
      </c>
      <c r="H1063" s="7">
        <v>11554.223599999999</v>
      </c>
      <c r="I1063" s="6">
        <v>70</v>
      </c>
      <c r="J1063" s="6">
        <v>195</v>
      </c>
      <c r="K1063">
        <v>0.14297361725148447</v>
      </c>
      <c r="L1063">
        <v>3.1021906077406326E-2</v>
      </c>
      <c r="M10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3" s="8">
        <f>_xlfn.PERCENTRANK.INC($H:$H, insurance[[#This Row],[charges]])</f>
        <v>0.60799999999999998</v>
      </c>
      <c r="O1063" s="6">
        <f>10 * _xlfn.FLOOR.MATH(202.3 - insurance[[#This Row],[age]] / 10)</f>
        <v>1960</v>
      </c>
    </row>
    <row r="1064" spans="1:15" x14ac:dyDescent="0.25">
      <c r="A1064" s="6">
        <v>1063</v>
      </c>
      <c r="B1064" s="6">
        <v>59</v>
      </c>
      <c r="C1064" s="6" t="s">
        <v>13</v>
      </c>
      <c r="D1064" s="6">
        <v>41.14</v>
      </c>
      <c r="E1064" s="6">
        <v>1</v>
      </c>
      <c r="F1064" s="6" t="s">
        <v>11</v>
      </c>
      <c r="G1064" s="6" t="s">
        <v>15</v>
      </c>
      <c r="H1064" s="7">
        <v>48970.247600000002</v>
      </c>
      <c r="I1064" s="6">
        <v>71</v>
      </c>
      <c r="J1064" s="6">
        <v>295</v>
      </c>
      <c r="K1064">
        <v>0.92750528684235423</v>
      </c>
      <c r="L1064">
        <v>0.3068291541686417</v>
      </c>
      <c r="M10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4" s="8">
        <f>_xlfn.PERCENTRANK.INC($H:$H, insurance[[#This Row],[charges]])</f>
        <v>0.99399999999999999</v>
      </c>
      <c r="O1064" s="6">
        <f>10 * _xlfn.FLOOR.MATH(202.3 - insurance[[#This Row],[age]] / 10)</f>
        <v>1960</v>
      </c>
    </row>
    <row r="1065" spans="1:15" x14ac:dyDescent="0.25">
      <c r="A1065" s="6">
        <v>1064</v>
      </c>
      <c r="B1065" s="6">
        <v>36</v>
      </c>
      <c r="C1065" s="6" t="s">
        <v>13</v>
      </c>
      <c r="D1065" s="6">
        <v>28.594999999999999</v>
      </c>
      <c r="E1065" s="6">
        <v>3</v>
      </c>
      <c r="F1065" s="6" t="s">
        <v>14</v>
      </c>
      <c r="G1065" s="6" t="s">
        <v>16</v>
      </c>
      <c r="H1065" s="7">
        <v>6548.1950500000003</v>
      </c>
      <c r="I1065" s="6">
        <v>70</v>
      </c>
      <c r="J1065" s="6">
        <v>199</v>
      </c>
      <c r="K1065">
        <v>0.78288213572599097</v>
      </c>
      <c r="L1065">
        <v>0.33171731202477461</v>
      </c>
      <c r="M10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5" s="8">
        <f>_xlfn.PERCENTRANK.INC($H:$H, insurance[[#This Row],[charges]])</f>
        <v>0.35</v>
      </c>
      <c r="O1065" s="6">
        <f>10 * _xlfn.FLOOR.MATH(202.3 - insurance[[#This Row],[age]] / 10)</f>
        <v>1980</v>
      </c>
    </row>
    <row r="1066" spans="1:15" x14ac:dyDescent="0.25">
      <c r="A1066" s="6">
        <v>1065</v>
      </c>
      <c r="B1066" s="6">
        <v>29</v>
      </c>
      <c r="C1066" s="6" t="s">
        <v>10</v>
      </c>
      <c r="D1066" s="6">
        <v>25.6</v>
      </c>
      <c r="E1066" s="6">
        <v>4</v>
      </c>
      <c r="F1066" s="6" t="s">
        <v>14</v>
      </c>
      <c r="G1066" s="6" t="s">
        <v>12</v>
      </c>
      <c r="H1066" s="7">
        <v>5708.8670000000002</v>
      </c>
      <c r="I1066" s="6">
        <v>64</v>
      </c>
      <c r="J1066" s="6">
        <v>149</v>
      </c>
      <c r="K1066">
        <v>0.96052703073272805</v>
      </c>
      <c r="L1066">
        <v>0.23849934257497049</v>
      </c>
      <c r="M10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6" s="8">
        <f>_xlfn.PERCENTRANK.INC($H:$H, insurance[[#This Row],[charges]])</f>
        <v>0.307</v>
      </c>
      <c r="O1066" s="6">
        <f>10 * _xlfn.FLOOR.MATH(202.3 - insurance[[#This Row],[age]] / 10)</f>
        <v>1990</v>
      </c>
    </row>
    <row r="1067" spans="1:15" x14ac:dyDescent="0.25">
      <c r="A1067" s="6">
        <v>1066</v>
      </c>
      <c r="B1067" s="6">
        <v>42</v>
      </c>
      <c r="C1067" s="6" t="s">
        <v>10</v>
      </c>
      <c r="D1067" s="6">
        <v>25.3</v>
      </c>
      <c r="E1067" s="6">
        <v>1</v>
      </c>
      <c r="F1067" s="6" t="s">
        <v>14</v>
      </c>
      <c r="G1067" s="6" t="s">
        <v>12</v>
      </c>
      <c r="H1067" s="7">
        <v>7045.4989999999998</v>
      </c>
      <c r="I1067" s="6">
        <v>64</v>
      </c>
      <c r="J1067" s="6">
        <v>147</v>
      </c>
      <c r="K1067">
        <v>6.1053773416696946E-3</v>
      </c>
      <c r="L1067">
        <v>0.56536841418844108</v>
      </c>
      <c r="M10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67" s="8">
        <f>_xlfn.PERCENTRANK.INC($H:$H, insurance[[#This Row],[charges]])</f>
        <v>0.375</v>
      </c>
      <c r="O1067" s="6">
        <f>10 * _xlfn.FLOOR.MATH(202.3 - insurance[[#This Row],[age]] / 10)</f>
        <v>1980</v>
      </c>
    </row>
    <row r="1068" spans="1:15" x14ac:dyDescent="0.25">
      <c r="A1068" s="6">
        <v>1067</v>
      </c>
      <c r="B1068" s="6">
        <v>48</v>
      </c>
      <c r="C1068" s="6" t="s">
        <v>13</v>
      </c>
      <c r="D1068" s="6">
        <v>37.29</v>
      </c>
      <c r="E1068" s="6">
        <v>2</v>
      </c>
      <c r="F1068" s="6" t="s">
        <v>14</v>
      </c>
      <c r="G1068" s="6" t="s">
        <v>15</v>
      </c>
      <c r="H1068" s="7">
        <v>8978.1851000000006</v>
      </c>
      <c r="I1068" s="6">
        <v>79</v>
      </c>
      <c r="J1068" s="6">
        <v>331</v>
      </c>
      <c r="K1068">
        <v>0.58590768677457594</v>
      </c>
      <c r="L1068">
        <v>0.46398560770972891</v>
      </c>
      <c r="M10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8" s="8">
        <f>_xlfn.PERCENTRANK.INC($H:$H, insurance[[#This Row],[charges]])</f>
        <v>0.48299999999999998</v>
      </c>
      <c r="O1068" s="6">
        <f>10 * _xlfn.FLOOR.MATH(202.3 - insurance[[#This Row],[age]] / 10)</f>
        <v>1970</v>
      </c>
    </row>
    <row r="1069" spans="1:15" x14ac:dyDescent="0.25">
      <c r="A1069" s="6">
        <v>1068</v>
      </c>
      <c r="B1069" s="6">
        <v>39</v>
      </c>
      <c r="C1069" s="6" t="s">
        <v>13</v>
      </c>
      <c r="D1069" s="6">
        <v>42.655000000000001</v>
      </c>
      <c r="E1069" s="6">
        <v>0</v>
      </c>
      <c r="F1069" s="6" t="s">
        <v>14</v>
      </c>
      <c r="G1069" s="6" t="s">
        <v>17</v>
      </c>
      <c r="H1069" s="7">
        <v>5757.41345</v>
      </c>
      <c r="I1069" s="6">
        <v>70</v>
      </c>
      <c r="J1069" s="6">
        <v>297</v>
      </c>
      <c r="K1069">
        <v>0.55724117465188783</v>
      </c>
      <c r="L1069">
        <v>0.40165833402502271</v>
      </c>
      <c r="M10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69" s="8">
        <f>_xlfn.PERCENTRANK.INC($H:$H, insurance[[#This Row],[charges]])</f>
        <v>0.309</v>
      </c>
      <c r="O1069" s="6">
        <f>10 * _xlfn.FLOOR.MATH(202.3 - insurance[[#This Row],[age]] / 10)</f>
        <v>1980</v>
      </c>
    </row>
    <row r="1070" spans="1:15" x14ac:dyDescent="0.25">
      <c r="A1070" s="6">
        <v>1069</v>
      </c>
      <c r="B1070" s="6">
        <v>63</v>
      </c>
      <c r="C1070" s="6" t="s">
        <v>13</v>
      </c>
      <c r="D1070" s="6">
        <v>21.66</v>
      </c>
      <c r="E1070" s="6">
        <v>1</v>
      </c>
      <c r="F1070" s="6" t="s">
        <v>14</v>
      </c>
      <c r="G1070" s="6" t="s">
        <v>16</v>
      </c>
      <c r="H1070" s="7">
        <v>14349.8544</v>
      </c>
      <c r="I1070" s="6">
        <v>67</v>
      </c>
      <c r="J1070" s="6">
        <v>138</v>
      </c>
      <c r="K1070">
        <v>0.73302449925477831</v>
      </c>
      <c r="L1070">
        <v>0.1862596134591194</v>
      </c>
      <c r="M10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70" s="8">
        <f>_xlfn.PERCENTRANK.INC($H:$H, insurance[[#This Row],[charges]])</f>
        <v>0.71799999999999997</v>
      </c>
      <c r="O1070" s="6">
        <f>10 * _xlfn.FLOOR.MATH(202.3 - insurance[[#This Row],[age]] / 10)</f>
        <v>1960</v>
      </c>
    </row>
    <row r="1071" spans="1:15" x14ac:dyDescent="0.25">
      <c r="A1071" s="6">
        <v>1070</v>
      </c>
      <c r="B1071" s="6">
        <v>54</v>
      </c>
      <c r="C1071" s="6" t="s">
        <v>10</v>
      </c>
      <c r="D1071" s="6">
        <v>31.9</v>
      </c>
      <c r="E1071" s="6">
        <v>1</v>
      </c>
      <c r="F1071" s="6" t="s">
        <v>14</v>
      </c>
      <c r="G1071" s="6" t="s">
        <v>15</v>
      </c>
      <c r="H1071" s="7">
        <v>10928.849</v>
      </c>
      <c r="I1071" s="6">
        <v>68</v>
      </c>
      <c r="J1071" s="6">
        <v>210</v>
      </c>
      <c r="K1071">
        <v>0.90428711562617081</v>
      </c>
      <c r="L1071">
        <v>0.21764868927078726</v>
      </c>
      <c r="M10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1" s="8">
        <f>_xlfn.PERCENTRANK.INC($H:$H, insurance[[#This Row],[charges]])</f>
        <v>0.57099999999999995</v>
      </c>
      <c r="O1071" s="6">
        <f>10 * _xlfn.FLOOR.MATH(202.3 - insurance[[#This Row],[age]] / 10)</f>
        <v>1960</v>
      </c>
    </row>
    <row r="1072" spans="1:15" x14ac:dyDescent="0.25">
      <c r="A1072" s="6">
        <v>1071</v>
      </c>
      <c r="B1072" s="6">
        <v>37</v>
      </c>
      <c r="C1072" s="6" t="s">
        <v>13</v>
      </c>
      <c r="D1072" s="6">
        <v>37.07</v>
      </c>
      <c r="E1072" s="6">
        <v>1</v>
      </c>
      <c r="F1072" s="6" t="s">
        <v>11</v>
      </c>
      <c r="G1072" s="6" t="s">
        <v>15</v>
      </c>
      <c r="H1072" s="7">
        <v>39871.704299999998</v>
      </c>
      <c r="I1072" s="6">
        <v>73</v>
      </c>
      <c r="J1072" s="6">
        <v>281</v>
      </c>
      <c r="K1072">
        <v>0.143002928766889</v>
      </c>
      <c r="L1072">
        <v>0.69737813933630388</v>
      </c>
      <c r="M10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2" s="8">
        <f>_xlfn.PERCENTRANK.INC($H:$H, insurance[[#This Row],[charges]])</f>
        <v>0.94</v>
      </c>
      <c r="O1072" s="6">
        <f>10 * _xlfn.FLOOR.MATH(202.3 - insurance[[#This Row],[age]] / 10)</f>
        <v>1980</v>
      </c>
    </row>
    <row r="1073" spans="1:15" x14ac:dyDescent="0.25">
      <c r="A1073" s="6">
        <v>1072</v>
      </c>
      <c r="B1073" s="6">
        <v>63</v>
      </c>
      <c r="C1073" s="6" t="s">
        <v>13</v>
      </c>
      <c r="D1073" s="6">
        <v>31.445</v>
      </c>
      <c r="E1073" s="6">
        <v>0</v>
      </c>
      <c r="F1073" s="6" t="s">
        <v>14</v>
      </c>
      <c r="G1073" s="6" t="s">
        <v>17</v>
      </c>
      <c r="H1073" s="7">
        <v>13974.455550000001</v>
      </c>
      <c r="I1073" s="6">
        <v>74</v>
      </c>
      <c r="J1073" s="6">
        <v>245</v>
      </c>
      <c r="K1073">
        <v>0.83474135204904776</v>
      </c>
      <c r="L1073">
        <v>0.2689297852427372</v>
      </c>
      <c r="M10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3" s="8">
        <f>_xlfn.PERCENTRANK.INC($H:$H, insurance[[#This Row],[charges]])</f>
        <v>0.70699999999999996</v>
      </c>
      <c r="O1073" s="6">
        <f>10 * _xlfn.FLOOR.MATH(202.3 - insurance[[#This Row],[age]] / 10)</f>
        <v>1960</v>
      </c>
    </row>
    <row r="1074" spans="1:15" x14ac:dyDescent="0.25">
      <c r="A1074" s="6">
        <v>1073</v>
      </c>
      <c r="B1074" s="6">
        <v>21</v>
      </c>
      <c r="C1074" s="6" t="s">
        <v>13</v>
      </c>
      <c r="D1074" s="6">
        <v>31.254999999999999</v>
      </c>
      <c r="E1074" s="6">
        <v>0</v>
      </c>
      <c r="F1074" s="6" t="s">
        <v>14</v>
      </c>
      <c r="G1074" s="6" t="s">
        <v>16</v>
      </c>
      <c r="H1074" s="7">
        <v>1909.52745</v>
      </c>
      <c r="I1074" s="6">
        <v>72</v>
      </c>
      <c r="J1074" s="6">
        <v>230</v>
      </c>
      <c r="K1074">
        <v>0.48157806158139282</v>
      </c>
      <c r="L1074">
        <v>0.44223052609815755</v>
      </c>
      <c r="M10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4" s="8">
        <f>_xlfn.PERCENTRANK.INC($H:$H, insurance[[#This Row],[charges]])</f>
        <v>0.06</v>
      </c>
      <c r="O1074" s="6">
        <f>10 * _xlfn.FLOOR.MATH(202.3 - insurance[[#This Row],[age]] / 10)</f>
        <v>2000</v>
      </c>
    </row>
    <row r="1075" spans="1:15" x14ac:dyDescent="0.25">
      <c r="A1075" s="6">
        <v>1074</v>
      </c>
      <c r="B1075" s="6">
        <v>54</v>
      </c>
      <c r="C1075" s="6" t="s">
        <v>10</v>
      </c>
      <c r="D1075" s="6">
        <v>28.88</v>
      </c>
      <c r="E1075" s="6">
        <v>2</v>
      </c>
      <c r="F1075" s="6" t="s">
        <v>14</v>
      </c>
      <c r="G1075" s="6" t="s">
        <v>17</v>
      </c>
      <c r="H1075" s="7">
        <v>12096.6512</v>
      </c>
      <c r="I1075" s="6">
        <v>65</v>
      </c>
      <c r="J1075" s="6">
        <v>174</v>
      </c>
      <c r="K1075">
        <v>0.58592881708681999</v>
      </c>
      <c r="L1075">
        <v>2.7706477338311483E-2</v>
      </c>
      <c r="M10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5" s="8">
        <f>_xlfn.PERCENTRANK.INC($H:$H, insurance[[#This Row],[charges]])</f>
        <v>0.63500000000000001</v>
      </c>
      <c r="O1075" s="6">
        <f>10 * _xlfn.FLOOR.MATH(202.3 - insurance[[#This Row],[age]] / 10)</f>
        <v>1960</v>
      </c>
    </row>
    <row r="1076" spans="1:15" x14ac:dyDescent="0.25">
      <c r="A1076" s="6">
        <v>1075</v>
      </c>
      <c r="B1076" s="6">
        <v>60</v>
      </c>
      <c r="C1076" s="6" t="s">
        <v>10</v>
      </c>
      <c r="D1076" s="6">
        <v>18.335000000000001</v>
      </c>
      <c r="E1076" s="6">
        <v>0</v>
      </c>
      <c r="F1076" s="6" t="s">
        <v>14</v>
      </c>
      <c r="G1076" s="6" t="s">
        <v>17</v>
      </c>
      <c r="H1076" s="7">
        <v>13204.28565</v>
      </c>
      <c r="I1076" s="6">
        <v>67</v>
      </c>
      <c r="J1076" s="6">
        <v>117</v>
      </c>
      <c r="K1076">
        <v>0.66700023164367317</v>
      </c>
      <c r="L1076">
        <v>0.362396964506431</v>
      </c>
      <c r="M10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76" s="8">
        <f>_xlfn.PERCENTRANK.INC($H:$H, insurance[[#This Row],[charges]])</f>
        <v>0.68200000000000005</v>
      </c>
      <c r="O1076" s="6">
        <f>10 * _xlfn.FLOOR.MATH(202.3 - insurance[[#This Row],[age]] / 10)</f>
        <v>1960</v>
      </c>
    </row>
    <row r="1077" spans="1:15" x14ac:dyDescent="0.25">
      <c r="A1077" s="6">
        <v>1076</v>
      </c>
      <c r="B1077" s="6">
        <v>32</v>
      </c>
      <c r="C1077" s="6" t="s">
        <v>10</v>
      </c>
      <c r="D1077" s="6">
        <v>29.59</v>
      </c>
      <c r="E1077" s="6">
        <v>1</v>
      </c>
      <c r="F1077" s="6" t="s">
        <v>14</v>
      </c>
      <c r="G1077" s="6" t="s">
        <v>15</v>
      </c>
      <c r="H1077" s="7">
        <v>4562.8420999999998</v>
      </c>
      <c r="I1077" s="6">
        <v>61</v>
      </c>
      <c r="J1077" s="6">
        <v>157</v>
      </c>
      <c r="K1077">
        <v>0.42596079568656198</v>
      </c>
      <c r="L1077">
        <v>0.6572148197596962</v>
      </c>
      <c r="M10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7" s="8">
        <f>_xlfn.PERCENTRANK.INC($H:$H, insurance[[#This Row],[charges]])</f>
        <v>0.23899999999999999</v>
      </c>
      <c r="O1077" s="6">
        <f>10 * _xlfn.FLOOR.MATH(202.3 - insurance[[#This Row],[age]] / 10)</f>
        <v>1990</v>
      </c>
    </row>
    <row r="1078" spans="1:15" x14ac:dyDescent="0.25">
      <c r="A1078" s="6">
        <v>1077</v>
      </c>
      <c r="B1078" s="6">
        <v>47</v>
      </c>
      <c r="C1078" s="6" t="s">
        <v>10</v>
      </c>
      <c r="D1078" s="6">
        <v>32</v>
      </c>
      <c r="E1078" s="6">
        <v>1</v>
      </c>
      <c r="F1078" s="6" t="s">
        <v>14</v>
      </c>
      <c r="G1078" s="6" t="s">
        <v>12</v>
      </c>
      <c r="H1078" s="7">
        <v>8551.3469999999998</v>
      </c>
      <c r="I1078" s="6">
        <v>61</v>
      </c>
      <c r="J1078" s="6">
        <v>169</v>
      </c>
      <c r="K1078">
        <v>0.54575535680435383</v>
      </c>
      <c r="L1078">
        <v>0.86290586640262323</v>
      </c>
      <c r="M10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78" s="8">
        <f>_xlfn.PERCENTRANK.INC($H:$H, insurance[[#This Row],[charges]])</f>
        <v>0.45900000000000002</v>
      </c>
      <c r="O1078" s="6">
        <f>10 * _xlfn.FLOOR.MATH(202.3 - insurance[[#This Row],[age]] / 10)</f>
        <v>1970</v>
      </c>
    </row>
    <row r="1079" spans="1:15" x14ac:dyDescent="0.25">
      <c r="A1079" s="6">
        <v>1078</v>
      </c>
      <c r="B1079" s="6">
        <v>21</v>
      </c>
      <c r="C1079" s="6" t="s">
        <v>13</v>
      </c>
      <c r="D1079" s="6">
        <v>26.03</v>
      </c>
      <c r="E1079" s="6">
        <v>0</v>
      </c>
      <c r="F1079" s="6" t="s">
        <v>14</v>
      </c>
      <c r="G1079" s="6" t="s">
        <v>17</v>
      </c>
      <c r="H1079" s="7">
        <v>2102.2647000000002</v>
      </c>
      <c r="I1079" s="6">
        <v>64</v>
      </c>
      <c r="J1079" s="6">
        <v>152</v>
      </c>
      <c r="K1079">
        <v>0.88115440955439317</v>
      </c>
      <c r="L1079">
        <v>0.75620621012347111</v>
      </c>
      <c r="M10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79" s="8">
        <f>_xlfn.PERCENTRANK.INC($H:$H, insurance[[#This Row],[charges]])</f>
        <v>7.2999999999999995E-2</v>
      </c>
      <c r="O1079" s="6">
        <f>10 * _xlfn.FLOOR.MATH(202.3 - insurance[[#This Row],[age]] / 10)</f>
        <v>2000</v>
      </c>
    </row>
    <row r="1080" spans="1:15" x14ac:dyDescent="0.25">
      <c r="A1080" s="6">
        <v>1079</v>
      </c>
      <c r="B1080" s="6">
        <v>28</v>
      </c>
      <c r="C1080" s="6" t="s">
        <v>13</v>
      </c>
      <c r="D1080" s="6">
        <v>31.68</v>
      </c>
      <c r="E1080" s="6">
        <v>0</v>
      </c>
      <c r="F1080" s="6" t="s">
        <v>11</v>
      </c>
      <c r="G1080" s="6" t="s">
        <v>15</v>
      </c>
      <c r="H1080" s="7">
        <v>34672.147199999999</v>
      </c>
      <c r="I1080" s="6">
        <v>70</v>
      </c>
      <c r="J1080" s="6">
        <v>221</v>
      </c>
      <c r="K1080">
        <v>6.3812125969590683E-2</v>
      </c>
      <c r="L1080">
        <v>0.29819640251723883</v>
      </c>
      <c r="M10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0" s="8">
        <f>_xlfn.PERCENTRANK.INC($H:$H, insurance[[#This Row],[charges]])</f>
        <v>0.89700000000000002</v>
      </c>
      <c r="O1080" s="6">
        <f>10 * _xlfn.FLOOR.MATH(202.3 - insurance[[#This Row],[age]] / 10)</f>
        <v>1990</v>
      </c>
    </row>
    <row r="1081" spans="1:15" x14ac:dyDescent="0.25">
      <c r="A1081" s="6">
        <v>1080</v>
      </c>
      <c r="B1081" s="6">
        <v>63</v>
      </c>
      <c r="C1081" s="6" t="s">
        <v>13</v>
      </c>
      <c r="D1081" s="6">
        <v>33.659999999999997</v>
      </c>
      <c r="E1081" s="6">
        <v>3</v>
      </c>
      <c r="F1081" s="6" t="s">
        <v>14</v>
      </c>
      <c r="G1081" s="6" t="s">
        <v>15</v>
      </c>
      <c r="H1081" s="7">
        <v>15161.5344</v>
      </c>
      <c r="I1081" s="6">
        <v>75</v>
      </c>
      <c r="J1081" s="6">
        <v>269</v>
      </c>
      <c r="K1081">
        <v>0.15849965957854859</v>
      </c>
      <c r="L1081">
        <v>0.82310032370644637</v>
      </c>
      <c r="M10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1" s="8">
        <f>_xlfn.PERCENTRANK.INC($H:$H, insurance[[#This Row],[charges]])</f>
        <v>0.73399999999999999</v>
      </c>
      <c r="O1081" s="6">
        <f>10 * _xlfn.FLOOR.MATH(202.3 - insurance[[#This Row],[age]] / 10)</f>
        <v>1960</v>
      </c>
    </row>
    <row r="1082" spans="1:15" x14ac:dyDescent="0.25">
      <c r="A1082" s="6">
        <v>1081</v>
      </c>
      <c r="B1082" s="6">
        <v>18</v>
      </c>
      <c r="C1082" s="6" t="s">
        <v>13</v>
      </c>
      <c r="D1082" s="6">
        <v>21.78</v>
      </c>
      <c r="E1082" s="6">
        <v>2</v>
      </c>
      <c r="F1082" s="6" t="s">
        <v>14</v>
      </c>
      <c r="G1082" s="6" t="s">
        <v>15</v>
      </c>
      <c r="H1082" s="7">
        <v>11884.048580000001</v>
      </c>
      <c r="I1082" s="6">
        <v>73</v>
      </c>
      <c r="J1082" s="6">
        <v>165</v>
      </c>
      <c r="K1082">
        <v>0.49256349610749794</v>
      </c>
      <c r="L1082">
        <v>3.5697530040376603E-2</v>
      </c>
      <c r="M10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82" s="8">
        <f>_xlfn.PERCENTRANK.INC($H:$H, insurance[[#This Row],[charges]])</f>
        <v>0.627</v>
      </c>
      <c r="O1082" s="6">
        <f>10 * _xlfn.FLOOR.MATH(202.3 - insurance[[#This Row],[age]] / 10)</f>
        <v>2000</v>
      </c>
    </row>
    <row r="1083" spans="1:15" x14ac:dyDescent="0.25">
      <c r="A1083" s="6">
        <v>1082</v>
      </c>
      <c r="B1083" s="6">
        <v>32</v>
      </c>
      <c r="C1083" s="6" t="s">
        <v>13</v>
      </c>
      <c r="D1083" s="6">
        <v>27.835000000000001</v>
      </c>
      <c r="E1083" s="6">
        <v>1</v>
      </c>
      <c r="F1083" s="6" t="s">
        <v>14</v>
      </c>
      <c r="G1083" s="6" t="s">
        <v>16</v>
      </c>
      <c r="H1083" s="7">
        <v>4454.40265</v>
      </c>
      <c r="I1083" s="6">
        <v>68</v>
      </c>
      <c r="J1083" s="6">
        <v>183</v>
      </c>
      <c r="K1083">
        <v>7.213318397856E-2</v>
      </c>
      <c r="L1083">
        <v>0.13899901841720522</v>
      </c>
      <c r="M10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3" s="8">
        <f>_xlfn.PERCENTRANK.INC($H:$H, insurance[[#This Row],[charges]])</f>
        <v>0.23</v>
      </c>
      <c r="O1083" s="6">
        <f>10 * _xlfn.FLOOR.MATH(202.3 - insurance[[#This Row],[age]] / 10)</f>
        <v>1990</v>
      </c>
    </row>
    <row r="1084" spans="1:15" x14ac:dyDescent="0.25">
      <c r="A1084" s="6">
        <v>1083</v>
      </c>
      <c r="B1084" s="6">
        <v>38</v>
      </c>
      <c r="C1084" s="6" t="s">
        <v>13</v>
      </c>
      <c r="D1084" s="6">
        <v>19.95</v>
      </c>
      <c r="E1084" s="6">
        <v>1</v>
      </c>
      <c r="F1084" s="6" t="s">
        <v>14</v>
      </c>
      <c r="G1084" s="6" t="s">
        <v>16</v>
      </c>
      <c r="H1084" s="7">
        <v>5855.9025000000001</v>
      </c>
      <c r="I1084" s="6">
        <v>68</v>
      </c>
      <c r="J1084" s="6">
        <v>131</v>
      </c>
      <c r="K1084">
        <v>0.42726745290088813</v>
      </c>
      <c r="L1084">
        <v>0.30412240014603475</v>
      </c>
      <c r="M10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84" s="8">
        <f>_xlfn.PERCENTRANK.INC($H:$H, insurance[[#This Row],[charges]])</f>
        <v>0.311</v>
      </c>
      <c r="O1084" s="6">
        <f>10 * _xlfn.FLOOR.MATH(202.3 - insurance[[#This Row],[age]] / 10)</f>
        <v>1980</v>
      </c>
    </row>
    <row r="1085" spans="1:15" x14ac:dyDescent="0.25">
      <c r="A1085" s="6">
        <v>1084</v>
      </c>
      <c r="B1085" s="6">
        <v>32</v>
      </c>
      <c r="C1085" s="6" t="s">
        <v>13</v>
      </c>
      <c r="D1085" s="6">
        <v>31.5</v>
      </c>
      <c r="E1085" s="6">
        <v>1</v>
      </c>
      <c r="F1085" s="6" t="s">
        <v>14</v>
      </c>
      <c r="G1085" s="6" t="s">
        <v>12</v>
      </c>
      <c r="H1085" s="7">
        <v>4076.4969999999998</v>
      </c>
      <c r="I1085" s="6">
        <v>66</v>
      </c>
      <c r="J1085" s="6">
        <v>195</v>
      </c>
      <c r="K1085">
        <v>0.67558921159971008</v>
      </c>
      <c r="L1085">
        <v>0.55239891053754786</v>
      </c>
      <c r="M10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5" s="8">
        <f>_xlfn.PERCENTRANK.INC($H:$H, insurance[[#This Row],[charges]])</f>
        <v>0.20499999999999999</v>
      </c>
      <c r="O1085" s="6">
        <f>10 * _xlfn.FLOOR.MATH(202.3 - insurance[[#This Row],[age]] / 10)</f>
        <v>1990</v>
      </c>
    </row>
    <row r="1086" spans="1:15" x14ac:dyDescent="0.25">
      <c r="A1086" s="6">
        <v>1085</v>
      </c>
      <c r="B1086" s="6">
        <v>62</v>
      </c>
      <c r="C1086" s="6" t="s">
        <v>10</v>
      </c>
      <c r="D1086" s="6">
        <v>30.495000000000001</v>
      </c>
      <c r="E1086" s="6">
        <v>2</v>
      </c>
      <c r="F1086" s="6" t="s">
        <v>14</v>
      </c>
      <c r="G1086" s="6" t="s">
        <v>16</v>
      </c>
      <c r="H1086" s="7">
        <v>15019.760050000001</v>
      </c>
      <c r="I1086" s="6">
        <v>65</v>
      </c>
      <c r="J1086" s="6">
        <v>183</v>
      </c>
      <c r="K1086">
        <v>0.29262764905236088</v>
      </c>
      <c r="L1086">
        <v>0.95089010845445565</v>
      </c>
      <c r="M10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6" s="8">
        <f>_xlfn.PERCENTRANK.INC($H:$H, insurance[[#This Row],[charges]])</f>
        <v>0.73299999999999998</v>
      </c>
      <c r="O1086" s="6">
        <f>10 * _xlfn.FLOOR.MATH(202.3 - insurance[[#This Row],[age]] / 10)</f>
        <v>1960</v>
      </c>
    </row>
    <row r="1087" spans="1:15" x14ac:dyDescent="0.25">
      <c r="A1087" s="6">
        <v>1086</v>
      </c>
      <c r="B1087" s="6">
        <v>39</v>
      </c>
      <c r="C1087" s="6" t="s">
        <v>10</v>
      </c>
      <c r="D1087" s="6">
        <v>18.3</v>
      </c>
      <c r="E1087" s="6">
        <v>5</v>
      </c>
      <c r="F1087" s="6" t="s">
        <v>11</v>
      </c>
      <c r="G1087" s="6" t="s">
        <v>12</v>
      </c>
      <c r="H1087" s="7">
        <v>19023.259999999998</v>
      </c>
      <c r="I1087" s="6">
        <v>65</v>
      </c>
      <c r="J1087" s="6">
        <v>110</v>
      </c>
      <c r="K1087">
        <v>0.12843521457558274</v>
      </c>
      <c r="L1087">
        <v>7.8368224240079627E-3</v>
      </c>
      <c r="M10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087" s="8">
        <f>_xlfn.PERCENTRANK.INC($H:$H, insurance[[#This Row],[charges]])</f>
        <v>0.78</v>
      </c>
      <c r="O1087" s="6">
        <f>10 * _xlfn.FLOOR.MATH(202.3 - insurance[[#This Row],[age]] / 10)</f>
        <v>1980</v>
      </c>
    </row>
    <row r="1088" spans="1:15" x14ac:dyDescent="0.25">
      <c r="A1088" s="6">
        <v>1087</v>
      </c>
      <c r="B1088" s="6">
        <v>55</v>
      </c>
      <c r="C1088" s="6" t="s">
        <v>13</v>
      </c>
      <c r="D1088" s="6">
        <v>28.975000000000001</v>
      </c>
      <c r="E1088" s="6">
        <v>0</v>
      </c>
      <c r="F1088" s="6" t="s">
        <v>14</v>
      </c>
      <c r="G1088" s="6" t="s">
        <v>17</v>
      </c>
      <c r="H1088" s="7">
        <v>10796.35025</v>
      </c>
      <c r="I1088" s="6">
        <v>68</v>
      </c>
      <c r="J1088" s="6">
        <v>191</v>
      </c>
      <c r="K1088">
        <v>0.10986788529430883</v>
      </c>
      <c r="L1088">
        <v>0.75263890472829287</v>
      </c>
      <c r="M10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88" s="8">
        <f>_xlfn.PERCENTRANK.INC($H:$H, insurance[[#This Row],[charges]])</f>
        <v>0.56599999999999995</v>
      </c>
      <c r="O1088" s="6">
        <f>10 * _xlfn.FLOOR.MATH(202.3 - insurance[[#This Row],[age]] / 10)</f>
        <v>1960</v>
      </c>
    </row>
    <row r="1089" spans="1:15" x14ac:dyDescent="0.25">
      <c r="A1089" s="6">
        <v>1088</v>
      </c>
      <c r="B1089" s="6">
        <v>57</v>
      </c>
      <c r="C1089" s="6" t="s">
        <v>13</v>
      </c>
      <c r="D1089" s="6">
        <v>31.54</v>
      </c>
      <c r="E1089" s="6">
        <v>0</v>
      </c>
      <c r="F1089" s="6" t="s">
        <v>14</v>
      </c>
      <c r="G1089" s="6" t="s">
        <v>16</v>
      </c>
      <c r="H1089" s="7">
        <v>11353.2276</v>
      </c>
      <c r="I1089" s="6">
        <v>70</v>
      </c>
      <c r="J1089" s="6">
        <v>220</v>
      </c>
      <c r="K1089">
        <v>0.33054255569844626</v>
      </c>
      <c r="L1089">
        <v>0.54046365550740794</v>
      </c>
      <c r="M10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89" s="8">
        <f>_xlfn.PERCENTRANK.INC($H:$H, insurance[[#This Row],[charges]])</f>
        <v>0.59399999999999997</v>
      </c>
      <c r="O1089" s="6">
        <f>10 * _xlfn.FLOOR.MATH(202.3 - insurance[[#This Row],[age]] / 10)</f>
        <v>1960</v>
      </c>
    </row>
    <row r="1090" spans="1:15" x14ac:dyDescent="0.25">
      <c r="A1090" s="6">
        <v>1089</v>
      </c>
      <c r="B1090" s="6">
        <v>52</v>
      </c>
      <c r="C1090" s="6" t="s">
        <v>13</v>
      </c>
      <c r="D1090" s="6">
        <v>47.74</v>
      </c>
      <c r="E1090" s="6">
        <v>1</v>
      </c>
      <c r="F1090" s="6" t="s">
        <v>14</v>
      </c>
      <c r="G1090" s="6" t="s">
        <v>15</v>
      </c>
      <c r="H1090" s="7">
        <v>9748.9105999999992</v>
      </c>
      <c r="I1090" s="6">
        <v>63</v>
      </c>
      <c r="J1090" s="6">
        <v>270</v>
      </c>
      <c r="K1090">
        <v>0.60878845472298027</v>
      </c>
      <c r="L1090">
        <v>0.82522171448228032</v>
      </c>
      <c r="M10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0" s="8">
        <f>_xlfn.PERCENTRANK.INC($H:$H, insurance[[#This Row],[charges]])</f>
        <v>0.51900000000000002</v>
      </c>
      <c r="O1090" s="6">
        <f>10 * _xlfn.FLOOR.MATH(202.3 - insurance[[#This Row],[age]] / 10)</f>
        <v>1970</v>
      </c>
    </row>
    <row r="1091" spans="1:15" x14ac:dyDescent="0.25">
      <c r="A1091" s="6">
        <v>1090</v>
      </c>
      <c r="B1091" s="6">
        <v>56</v>
      </c>
      <c r="C1091" s="6" t="s">
        <v>13</v>
      </c>
      <c r="D1091" s="6">
        <v>22.1</v>
      </c>
      <c r="E1091" s="6">
        <v>0</v>
      </c>
      <c r="F1091" s="6" t="s">
        <v>14</v>
      </c>
      <c r="G1091" s="6" t="s">
        <v>12</v>
      </c>
      <c r="H1091" s="7">
        <v>10577.087</v>
      </c>
      <c r="I1091" s="6">
        <v>73</v>
      </c>
      <c r="J1091" s="6">
        <v>168</v>
      </c>
      <c r="K1091">
        <v>0.54730272830804005</v>
      </c>
      <c r="L1091">
        <v>0.52654526314071626</v>
      </c>
      <c r="M10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091" s="8">
        <f>_xlfn.PERCENTRANK.INC($H:$H, insurance[[#This Row],[charges]])</f>
        <v>0.55500000000000005</v>
      </c>
      <c r="O1091" s="6">
        <f>10 * _xlfn.FLOOR.MATH(202.3 - insurance[[#This Row],[age]] / 10)</f>
        <v>1960</v>
      </c>
    </row>
    <row r="1092" spans="1:15" x14ac:dyDescent="0.25">
      <c r="A1092" s="6">
        <v>1091</v>
      </c>
      <c r="B1092" s="6">
        <v>47</v>
      </c>
      <c r="C1092" s="6" t="s">
        <v>13</v>
      </c>
      <c r="D1092" s="6">
        <v>36.19</v>
      </c>
      <c r="E1092" s="6">
        <v>0</v>
      </c>
      <c r="F1092" s="6" t="s">
        <v>11</v>
      </c>
      <c r="G1092" s="6" t="s">
        <v>15</v>
      </c>
      <c r="H1092" s="7">
        <v>41676.081100000003</v>
      </c>
      <c r="I1092" s="6">
        <v>72</v>
      </c>
      <c r="J1092" s="6">
        <v>267</v>
      </c>
      <c r="K1092">
        <v>0.35829099051574759</v>
      </c>
      <c r="L1092">
        <v>0.25992566266093664</v>
      </c>
      <c r="M10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2" s="8">
        <f>_xlfn.PERCENTRANK.INC($H:$H, insurance[[#This Row],[charges]])</f>
        <v>0.95099999999999996</v>
      </c>
      <c r="O1092" s="6">
        <f>10 * _xlfn.FLOOR.MATH(202.3 - insurance[[#This Row],[age]] / 10)</f>
        <v>1970</v>
      </c>
    </row>
    <row r="1093" spans="1:15" x14ac:dyDescent="0.25">
      <c r="A1093" s="6">
        <v>1092</v>
      </c>
      <c r="B1093" s="6">
        <v>55</v>
      </c>
      <c r="C1093" s="6" t="s">
        <v>10</v>
      </c>
      <c r="D1093" s="6">
        <v>29.83</v>
      </c>
      <c r="E1093" s="6">
        <v>0</v>
      </c>
      <c r="F1093" s="6" t="s">
        <v>14</v>
      </c>
      <c r="G1093" s="6" t="s">
        <v>17</v>
      </c>
      <c r="H1093" s="7">
        <v>11286.538699999999</v>
      </c>
      <c r="I1093" s="6">
        <v>68</v>
      </c>
      <c r="J1093" s="6">
        <v>196</v>
      </c>
      <c r="K1093">
        <v>0.79539280654647981</v>
      </c>
      <c r="L1093">
        <v>0.1237807726132594</v>
      </c>
      <c r="M10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093" s="8">
        <f>_xlfn.PERCENTRANK.INC($H:$H, insurance[[#This Row],[charges]])</f>
        <v>0.59</v>
      </c>
      <c r="O1093" s="6">
        <f>10 * _xlfn.FLOOR.MATH(202.3 - insurance[[#This Row],[age]] / 10)</f>
        <v>1960</v>
      </c>
    </row>
    <row r="1094" spans="1:15" x14ac:dyDescent="0.25">
      <c r="A1094" s="6">
        <v>1093</v>
      </c>
      <c r="B1094" s="6">
        <v>23</v>
      </c>
      <c r="C1094" s="6" t="s">
        <v>13</v>
      </c>
      <c r="D1094" s="6">
        <v>32.700000000000003</v>
      </c>
      <c r="E1094" s="6">
        <v>3</v>
      </c>
      <c r="F1094" s="6" t="s">
        <v>14</v>
      </c>
      <c r="G1094" s="6" t="s">
        <v>12</v>
      </c>
      <c r="H1094" s="7">
        <v>3591.48</v>
      </c>
      <c r="I1094" s="6">
        <v>67</v>
      </c>
      <c r="J1094" s="6">
        <v>209</v>
      </c>
      <c r="K1094">
        <v>0.21840778143071002</v>
      </c>
      <c r="L1094">
        <v>0.12069604784282671</v>
      </c>
      <c r="M10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4" s="8">
        <f>_xlfn.PERCENTRANK.INC($H:$H, insurance[[#This Row],[charges]])</f>
        <v>0.17799999999999999</v>
      </c>
      <c r="O1094" s="6">
        <f>10 * _xlfn.FLOOR.MATH(202.3 - insurance[[#This Row],[age]] / 10)</f>
        <v>2000</v>
      </c>
    </row>
    <row r="1095" spans="1:15" x14ac:dyDescent="0.25">
      <c r="A1095" s="6">
        <v>1094</v>
      </c>
      <c r="B1095" s="6">
        <v>22</v>
      </c>
      <c r="C1095" s="6" t="s">
        <v>10</v>
      </c>
      <c r="D1095" s="6">
        <v>30.4</v>
      </c>
      <c r="E1095" s="6">
        <v>0</v>
      </c>
      <c r="F1095" s="6" t="s">
        <v>11</v>
      </c>
      <c r="G1095" s="6" t="s">
        <v>16</v>
      </c>
      <c r="H1095" s="7">
        <v>33907.548000000003</v>
      </c>
      <c r="I1095" s="6">
        <v>67</v>
      </c>
      <c r="J1095" s="6">
        <v>194</v>
      </c>
      <c r="K1095">
        <v>0.18295043901677729</v>
      </c>
      <c r="L1095">
        <v>0.10620508767022056</v>
      </c>
      <c r="M10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5" s="8">
        <f>_xlfn.PERCENTRANK.INC($H:$H, insurance[[#This Row],[charges]])</f>
        <v>0.89200000000000002</v>
      </c>
      <c r="O1095" s="6">
        <f>10 * _xlfn.FLOOR.MATH(202.3 - insurance[[#This Row],[age]] / 10)</f>
        <v>2000</v>
      </c>
    </row>
    <row r="1096" spans="1:15" x14ac:dyDescent="0.25">
      <c r="A1096" s="6">
        <v>1095</v>
      </c>
      <c r="B1096" s="6">
        <v>50</v>
      </c>
      <c r="C1096" s="6" t="s">
        <v>10</v>
      </c>
      <c r="D1096" s="6">
        <v>33.700000000000003</v>
      </c>
      <c r="E1096" s="6">
        <v>4</v>
      </c>
      <c r="F1096" s="6" t="s">
        <v>14</v>
      </c>
      <c r="G1096" s="6" t="s">
        <v>12</v>
      </c>
      <c r="H1096" s="7">
        <v>11299.343000000001</v>
      </c>
      <c r="I1096" s="6">
        <v>68</v>
      </c>
      <c r="J1096" s="6">
        <v>222</v>
      </c>
      <c r="K1096">
        <v>0.78976324330538661</v>
      </c>
      <c r="L1096">
        <v>0.55373854588425653</v>
      </c>
      <c r="M10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6" s="8">
        <f>_xlfn.PERCENTRANK.INC($H:$H, insurance[[#This Row],[charges]])</f>
        <v>0.59099999999999997</v>
      </c>
      <c r="O1096" s="6">
        <f>10 * _xlfn.FLOOR.MATH(202.3 - insurance[[#This Row],[age]] / 10)</f>
        <v>1970</v>
      </c>
    </row>
    <row r="1097" spans="1:15" x14ac:dyDescent="0.25">
      <c r="A1097" s="6">
        <v>1096</v>
      </c>
      <c r="B1097" s="6">
        <v>18</v>
      </c>
      <c r="C1097" s="6" t="s">
        <v>10</v>
      </c>
      <c r="D1097" s="6">
        <v>31.35</v>
      </c>
      <c r="E1097" s="6">
        <v>4</v>
      </c>
      <c r="F1097" s="6" t="s">
        <v>14</v>
      </c>
      <c r="G1097" s="6" t="s">
        <v>17</v>
      </c>
      <c r="H1097" s="7">
        <v>4561.1885000000002</v>
      </c>
      <c r="I1097" s="6">
        <v>64</v>
      </c>
      <c r="J1097" s="6">
        <v>183</v>
      </c>
      <c r="K1097">
        <v>0.15573833191568887</v>
      </c>
      <c r="L1097">
        <v>3.8772298041159427E-2</v>
      </c>
      <c r="M10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7" s="8">
        <f>_xlfn.PERCENTRANK.INC($H:$H, insurance[[#This Row],[charges]])</f>
        <v>0.23799999999999999</v>
      </c>
      <c r="O1097" s="6">
        <f>10 * _xlfn.FLOOR.MATH(202.3 - insurance[[#This Row],[age]] / 10)</f>
        <v>2000</v>
      </c>
    </row>
    <row r="1098" spans="1:15" x14ac:dyDescent="0.25">
      <c r="A1098" s="6">
        <v>1097</v>
      </c>
      <c r="B1098" s="6">
        <v>51</v>
      </c>
      <c r="C1098" s="6" t="s">
        <v>10</v>
      </c>
      <c r="D1098" s="6">
        <v>34.96</v>
      </c>
      <c r="E1098" s="6">
        <v>2</v>
      </c>
      <c r="F1098" s="6" t="s">
        <v>11</v>
      </c>
      <c r="G1098" s="6" t="s">
        <v>17</v>
      </c>
      <c r="H1098" s="7">
        <v>44641.197399999997</v>
      </c>
      <c r="I1098" s="6">
        <v>66</v>
      </c>
      <c r="J1098" s="6">
        <v>217</v>
      </c>
      <c r="K1098">
        <v>0.83466585810979166</v>
      </c>
      <c r="L1098">
        <v>0.31482845186946373</v>
      </c>
      <c r="M10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8" s="8">
        <f>_xlfn.PERCENTRANK.INC($H:$H, insurance[[#This Row],[charges]])</f>
        <v>0.97099999999999997</v>
      </c>
      <c r="O1098" s="6">
        <f>10 * _xlfn.FLOOR.MATH(202.3 - insurance[[#This Row],[age]] / 10)</f>
        <v>1970</v>
      </c>
    </row>
    <row r="1099" spans="1:15" x14ac:dyDescent="0.25">
      <c r="A1099" s="6">
        <v>1098</v>
      </c>
      <c r="B1099" s="6">
        <v>22</v>
      </c>
      <c r="C1099" s="6" t="s">
        <v>13</v>
      </c>
      <c r="D1099" s="6">
        <v>33.770000000000003</v>
      </c>
      <c r="E1099" s="6">
        <v>0</v>
      </c>
      <c r="F1099" s="6" t="s">
        <v>14</v>
      </c>
      <c r="G1099" s="6" t="s">
        <v>15</v>
      </c>
      <c r="H1099" s="7">
        <v>1674.6323</v>
      </c>
      <c r="I1099" s="6">
        <v>68</v>
      </c>
      <c r="J1099" s="6">
        <v>222</v>
      </c>
      <c r="K1099">
        <v>0.37133480765453297</v>
      </c>
      <c r="L1099">
        <v>0.58988276291167496</v>
      </c>
      <c r="M10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099" s="8">
        <f>_xlfn.PERCENTRANK.INC($H:$H, insurance[[#This Row],[charges]])</f>
        <v>3.3000000000000002E-2</v>
      </c>
      <c r="O1099" s="6">
        <f>10 * _xlfn.FLOOR.MATH(202.3 - insurance[[#This Row],[age]] / 10)</f>
        <v>2000</v>
      </c>
    </row>
    <row r="1100" spans="1:15" x14ac:dyDescent="0.25">
      <c r="A1100" s="6">
        <v>1099</v>
      </c>
      <c r="B1100" s="6">
        <v>52</v>
      </c>
      <c r="C1100" s="6" t="s">
        <v>10</v>
      </c>
      <c r="D1100" s="6">
        <v>30.875</v>
      </c>
      <c r="E1100" s="6">
        <v>0</v>
      </c>
      <c r="F1100" s="6" t="s">
        <v>14</v>
      </c>
      <c r="G1100" s="6" t="s">
        <v>17</v>
      </c>
      <c r="H1100" s="7">
        <v>23045.566159999998</v>
      </c>
      <c r="I1100" s="6">
        <v>61</v>
      </c>
      <c r="J1100" s="6">
        <v>163</v>
      </c>
      <c r="K1100">
        <v>0.69169758944385573</v>
      </c>
      <c r="L1100">
        <v>9.9385421769407303E-2</v>
      </c>
      <c r="M11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0" s="8">
        <f>_xlfn.PERCENTRANK.INC($H:$H, insurance[[#This Row],[charges]])</f>
        <v>0.82799999999999996</v>
      </c>
      <c r="O1100" s="6">
        <f>10 * _xlfn.FLOOR.MATH(202.3 - insurance[[#This Row],[age]] / 10)</f>
        <v>1970</v>
      </c>
    </row>
    <row r="1101" spans="1:15" x14ac:dyDescent="0.25">
      <c r="A1101" s="6">
        <v>1100</v>
      </c>
      <c r="B1101" s="6">
        <v>25</v>
      </c>
      <c r="C1101" s="6" t="s">
        <v>10</v>
      </c>
      <c r="D1101" s="6">
        <v>33.99</v>
      </c>
      <c r="E1101" s="6">
        <v>1</v>
      </c>
      <c r="F1101" s="6" t="s">
        <v>14</v>
      </c>
      <c r="G1101" s="6" t="s">
        <v>15</v>
      </c>
      <c r="H1101" s="7">
        <v>3227.1210999999998</v>
      </c>
      <c r="I1101" s="6">
        <v>63</v>
      </c>
      <c r="J1101" s="6">
        <v>192</v>
      </c>
      <c r="K1101">
        <v>0.56559539752341592</v>
      </c>
      <c r="L1101">
        <v>0.14487209270935136</v>
      </c>
      <c r="M11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1" s="8">
        <f>_xlfn.PERCENTRANK.INC($H:$H, insurance[[#This Row],[charges]])</f>
        <v>0.156</v>
      </c>
      <c r="O1101" s="6">
        <f>10 * _xlfn.FLOOR.MATH(202.3 - insurance[[#This Row],[age]] / 10)</f>
        <v>1990</v>
      </c>
    </row>
    <row r="1102" spans="1:15" x14ac:dyDescent="0.25">
      <c r="A1102" s="6">
        <v>1101</v>
      </c>
      <c r="B1102" s="6">
        <v>33</v>
      </c>
      <c r="C1102" s="6" t="s">
        <v>10</v>
      </c>
      <c r="D1102" s="6">
        <v>19.094999999999999</v>
      </c>
      <c r="E1102" s="6">
        <v>2</v>
      </c>
      <c r="F1102" s="6" t="s">
        <v>11</v>
      </c>
      <c r="G1102" s="6" t="s">
        <v>17</v>
      </c>
      <c r="H1102" s="7">
        <v>16776.304049999999</v>
      </c>
      <c r="I1102" s="6">
        <v>65</v>
      </c>
      <c r="J1102" s="6">
        <v>115</v>
      </c>
      <c r="K1102">
        <v>3.6317510081602965E-2</v>
      </c>
      <c r="L1102">
        <v>0.74590404971777646</v>
      </c>
      <c r="M11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02" s="8">
        <f>_xlfn.PERCENTRANK.INC($H:$H, insurance[[#This Row],[charges]])</f>
        <v>0.75</v>
      </c>
      <c r="O1102" s="6">
        <f>10 * _xlfn.FLOOR.MATH(202.3 - insurance[[#This Row],[age]] / 10)</f>
        <v>1990</v>
      </c>
    </row>
    <row r="1103" spans="1:15" x14ac:dyDescent="0.25">
      <c r="A1103" s="6">
        <v>1102</v>
      </c>
      <c r="B1103" s="6">
        <v>53</v>
      </c>
      <c r="C1103" s="6" t="s">
        <v>13</v>
      </c>
      <c r="D1103" s="6">
        <v>28.6</v>
      </c>
      <c r="E1103" s="6">
        <v>3</v>
      </c>
      <c r="F1103" s="6" t="s">
        <v>14</v>
      </c>
      <c r="G1103" s="6" t="s">
        <v>12</v>
      </c>
      <c r="H1103" s="7">
        <v>11253.421</v>
      </c>
      <c r="I1103" s="6">
        <v>70</v>
      </c>
      <c r="J1103" s="6">
        <v>199</v>
      </c>
      <c r="K1103">
        <v>5.3371399200228695E-2</v>
      </c>
      <c r="L1103">
        <v>0.18049651904986078</v>
      </c>
      <c r="M11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3" s="8">
        <f>_xlfn.PERCENTRANK.INC($H:$H, insurance[[#This Row],[charges]])</f>
        <v>0.58699999999999997</v>
      </c>
      <c r="O1103" s="6">
        <f>10 * _xlfn.FLOOR.MATH(202.3 - insurance[[#This Row],[age]] / 10)</f>
        <v>1970</v>
      </c>
    </row>
    <row r="1104" spans="1:15" x14ac:dyDescent="0.25">
      <c r="A1104" s="6">
        <v>1103</v>
      </c>
      <c r="B1104" s="6">
        <v>29</v>
      </c>
      <c r="C1104" s="6" t="s">
        <v>13</v>
      </c>
      <c r="D1104" s="6">
        <v>38.94</v>
      </c>
      <c r="E1104" s="6">
        <v>1</v>
      </c>
      <c r="F1104" s="6" t="s">
        <v>14</v>
      </c>
      <c r="G1104" s="6" t="s">
        <v>15</v>
      </c>
      <c r="H1104" s="7">
        <v>3471.4096</v>
      </c>
      <c r="I1104" s="6">
        <v>73</v>
      </c>
      <c r="J1104" s="6">
        <v>295</v>
      </c>
      <c r="K1104">
        <v>0.14703778230912881</v>
      </c>
      <c r="L1104">
        <v>0.88606103644057221</v>
      </c>
      <c r="M11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4" s="8">
        <f>_xlfn.PERCENTRANK.INC($H:$H, insurance[[#This Row],[charges]])</f>
        <v>0.16900000000000001</v>
      </c>
      <c r="O1104" s="6">
        <f>10 * _xlfn.FLOOR.MATH(202.3 - insurance[[#This Row],[age]] / 10)</f>
        <v>1990</v>
      </c>
    </row>
    <row r="1105" spans="1:15" x14ac:dyDescent="0.25">
      <c r="A1105" s="6">
        <v>1104</v>
      </c>
      <c r="B1105" s="6">
        <v>58</v>
      </c>
      <c r="C1105" s="6" t="s">
        <v>13</v>
      </c>
      <c r="D1105" s="6">
        <v>36.08</v>
      </c>
      <c r="E1105" s="6">
        <v>0</v>
      </c>
      <c r="F1105" s="6" t="s">
        <v>14</v>
      </c>
      <c r="G1105" s="6" t="s">
        <v>15</v>
      </c>
      <c r="H1105" s="7">
        <v>11363.2832</v>
      </c>
      <c r="I1105" s="6">
        <v>72</v>
      </c>
      <c r="J1105" s="6">
        <v>266</v>
      </c>
      <c r="K1105">
        <v>0.77702795983153761</v>
      </c>
      <c r="L1105">
        <v>0.37086921714752408</v>
      </c>
      <c r="M11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5" s="8">
        <f>_xlfn.PERCENTRANK.INC($H:$H, insurance[[#This Row],[charges]])</f>
        <v>0.59599999999999997</v>
      </c>
      <c r="O1105" s="6">
        <f>10 * _xlfn.FLOOR.MATH(202.3 - insurance[[#This Row],[age]] / 10)</f>
        <v>1960</v>
      </c>
    </row>
    <row r="1106" spans="1:15" x14ac:dyDescent="0.25">
      <c r="A1106" s="6">
        <v>1105</v>
      </c>
      <c r="B1106" s="6">
        <v>37</v>
      </c>
      <c r="C1106" s="6" t="s">
        <v>13</v>
      </c>
      <c r="D1106" s="6">
        <v>29.8</v>
      </c>
      <c r="E1106" s="6">
        <v>0</v>
      </c>
      <c r="F1106" s="6" t="s">
        <v>14</v>
      </c>
      <c r="G1106" s="6" t="s">
        <v>12</v>
      </c>
      <c r="H1106" s="7">
        <v>20420.604650000001</v>
      </c>
      <c r="I1106" s="6">
        <v>73</v>
      </c>
      <c r="J1106" s="6">
        <v>226</v>
      </c>
      <c r="K1106">
        <v>0.14028752275755979</v>
      </c>
      <c r="L1106">
        <v>0.7377070019662878</v>
      </c>
      <c r="M11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6" s="8">
        <f>_xlfn.PERCENTRANK.INC($H:$H, insurance[[#This Row],[charges]])</f>
        <v>0.80100000000000005</v>
      </c>
      <c r="O1106" s="6">
        <f>10 * _xlfn.FLOOR.MATH(202.3 - insurance[[#This Row],[age]] / 10)</f>
        <v>1980</v>
      </c>
    </row>
    <row r="1107" spans="1:15" x14ac:dyDescent="0.25">
      <c r="A1107" s="6">
        <v>1106</v>
      </c>
      <c r="B1107" s="6">
        <v>54</v>
      </c>
      <c r="C1107" s="6" t="s">
        <v>10</v>
      </c>
      <c r="D1107" s="6">
        <v>31.24</v>
      </c>
      <c r="E1107" s="6">
        <v>0</v>
      </c>
      <c r="F1107" s="6" t="s">
        <v>14</v>
      </c>
      <c r="G1107" s="6" t="s">
        <v>15</v>
      </c>
      <c r="H1107" s="7">
        <v>10338.9316</v>
      </c>
      <c r="I1107" s="6">
        <v>66</v>
      </c>
      <c r="J1107" s="6">
        <v>194</v>
      </c>
      <c r="K1107">
        <v>0.2428891203565938</v>
      </c>
      <c r="L1107">
        <v>0.72612775057839596</v>
      </c>
      <c r="M11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7" s="8">
        <f>_xlfn.PERCENTRANK.INC($H:$H, insurance[[#This Row],[charges]])</f>
        <v>0.54500000000000004</v>
      </c>
      <c r="O1107" s="6">
        <f>10 * _xlfn.FLOOR.MATH(202.3 - insurance[[#This Row],[age]] / 10)</f>
        <v>1960</v>
      </c>
    </row>
    <row r="1108" spans="1:15" x14ac:dyDescent="0.25">
      <c r="A1108" s="6">
        <v>1107</v>
      </c>
      <c r="B1108" s="6">
        <v>49</v>
      </c>
      <c r="C1108" s="6" t="s">
        <v>10</v>
      </c>
      <c r="D1108" s="6">
        <v>29.925000000000001</v>
      </c>
      <c r="E1108" s="6">
        <v>0</v>
      </c>
      <c r="F1108" s="6" t="s">
        <v>14</v>
      </c>
      <c r="G1108" s="6" t="s">
        <v>16</v>
      </c>
      <c r="H1108" s="7">
        <v>8988.1587500000005</v>
      </c>
      <c r="I1108" s="6">
        <v>70</v>
      </c>
      <c r="J1108" s="6">
        <v>209</v>
      </c>
      <c r="K1108">
        <v>0.62538884981786313</v>
      </c>
      <c r="L1108">
        <v>0.20907285167326817</v>
      </c>
      <c r="M11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08" s="8">
        <f>_xlfn.PERCENTRANK.INC($H:$H, insurance[[#This Row],[charges]])</f>
        <v>0.48299999999999998</v>
      </c>
      <c r="O1108" s="6">
        <f>10 * _xlfn.FLOOR.MATH(202.3 - insurance[[#This Row],[age]] / 10)</f>
        <v>1970</v>
      </c>
    </row>
    <row r="1109" spans="1:15" x14ac:dyDescent="0.25">
      <c r="A1109" s="6">
        <v>1108</v>
      </c>
      <c r="B1109" s="6">
        <v>50</v>
      </c>
      <c r="C1109" s="6" t="s">
        <v>10</v>
      </c>
      <c r="D1109" s="6">
        <v>26.22</v>
      </c>
      <c r="E1109" s="6">
        <v>2</v>
      </c>
      <c r="F1109" s="6" t="s">
        <v>14</v>
      </c>
      <c r="G1109" s="6" t="s">
        <v>16</v>
      </c>
      <c r="H1109" s="7">
        <v>10493.9458</v>
      </c>
      <c r="I1109" s="6">
        <v>65</v>
      </c>
      <c r="J1109" s="6">
        <v>158</v>
      </c>
      <c r="K1109">
        <v>0.51570175006785512</v>
      </c>
      <c r="L1109">
        <v>0.13091145787896191</v>
      </c>
      <c r="M11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09" s="8">
        <f>_xlfn.PERCENTRANK.INC($H:$H, insurance[[#This Row],[charges]])</f>
        <v>0.55300000000000005</v>
      </c>
      <c r="O1109" s="6">
        <f>10 * _xlfn.FLOOR.MATH(202.3 - insurance[[#This Row],[age]] / 10)</f>
        <v>1970</v>
      </c>
    </row>
    <row r="1110" spans="1:15" x14ac:dyDescent="0.25">
      <c r="A1110" s="6">
        <v>1109</v>
      </c>
      <c r="B1110" s="6">
        <v>26</v>
      </c>
      <c r="C1110" s="6" t="s">
        <v>13</v>
      </c>
      <c r="D1110" s="6">
        <v>30</v>
      </c>
      <c r="E1110" s="6">
        <v>1</v>
      </c>
      <c r="F1110" s="6" t="s">
        <v>14</v>
      </c>
      <c r="G1110" s="6" t="s">
        <v>12</v>
      </c>
      <c r="H1110" s="7">
        <v>2904.0880000000002</v>
      </c>
      <c r="I1110" s="6">
        <v>71</v>
      </c>
      <c r="J1110" s="6">
        <v>215</v>
      </c>
      <c r="K1110">
        <v>0.69004954895472603</v>
      </c>
      <c r="L1110">
        <v>0.84949416706780634</v>
      </c>
      <c r="M11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0" s="8">
        <f>_xlfn.PERCENTRANK.INC($H:$H, insurance[[#This Row],[charges]])</f>
        <v>0.13900000000000001</v>
      </c>
      <c r="O1110" s="6">
        <f>10 * _xlfn.FLOOR.MATH(202.3 - insurance[[#This Row],[age]] / 10)</f>
        <v>1990</v>
      </c>
    </row>
    <row r="1111" spans="1:15" x14ac:dyDescent="0.25">
      <c r="A1111" s="6">
        <v>1110</v>
      </c>
      <c r="B1111" s="6">
        <v>45</v>
      </c>
      <c r="C1111" s="6" t="s">
        <v>13</v>
      </c>
      <c r="D1111" s="6">
        <v>20.350000000000001</v>
      </c>
      <c r="E1111" s="6">
        <v>3</v>
      </c>
      <c r="F1111" s="6" t="s">
        <v>14</v>
      </c>
      <c r="G1111" s="6" t="s">
        <v>15</v>
      </c>
      <c r="H1111" s="7">
        <v>8605.3615000000009</v>
      </c>
      <c r="I1111" s="6">
        <v>70</v>
      </c>
      <c r="J1111" s="6">
        <v>142</v>
      </c>
      <c r="K1111">
        <v>1.1507861787224124E-2</v>
      </c>
      <c r="L1111">
        <v>0.36119010176565036</v>
      </c>
      <c r="M11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11" s="8">
        <f>_xlfn.PERCENTRANK.INC($H:$H, insurance[[#This Row],[charges]])</f>
        <v>0.46500000000000002</v>
      </c>
      <c r="O1111" s="6">
        <f>10 * _xlfn.FLOOR.MATH(202.3 - insurance[[#This Row],[age]] / 10)</f>
        <v>1970</v>
      </c>
    </row>
    <row r="1112" spans="1:15" x14ac:dyDescent="0.25">
      <c r="A1112" s="6">
        <v>1111</v>
      </c>
      <c r="B1112" s="6">
        <v>54</v>
      </c>
      <c r="C1112" s="6" t="s">
        <v>10</v>
      </c>
      <c r="D1112" s="6">
        <v>32.299999999999997</v>
      </c>
      <c r="E1112" s="6">
        <v>1</v>
      </c>
      <c r="F1112" s="6" t="s">
        <v>14</v>
      </c>
      <c r="G1112" s="6" t="s">
        <v>17</v>
      </c>
      <c r="H1112" s="7">
        <v>11512.405000000001</v>
      </c>
      <c r="I1112" s="6">
        <v>65</v>
      </c>
      <c r="J1112" s="6">
        <v>194</v>
      </c>
      <c r="K1112">
        <v>6.0611901833029419E-2</v>
      </c>
      <c r="L1112">
        <v>0.14201631403622045</v>
      </c>
      <c r="M11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2" s="8">
        <f>_xlfn.PERCENTRANK.INC($H:$H, insurance[[#This Row],[charges]])</f>
        <v>0.60499999999999998</v>
      </c>
      <c r="O1112" s="6">
        <f>10 * _xlfn.FLOOR.MATH(202.3 - insurance[[#This Row],[age]] / 10)</f>
        <v>1960</v>
      </c>
    </row>
    <row r="1113" spans="1:15" x14ac:dyDescent="0.25">
      <c r="A1113" s="6">
        <v>1112</v>
      </c>
      <c r="B1113" s="6">
        <v>38</v>
      </c>
      <c r="C1113" s="6" t="s">
        <v>13</v>
      </c>
      <c r="D1113" s="6">
        <v>38.39</v>
      </c>
      <c r="E1113" s="6">
        <v>3</v>
      </c>
      <c r="F1113" s="6" t="s">
        <v>11</v>
      </c>
      <c r="G1113" s="6" t="s">
        <v>15</v>
      </c>
      <c r="H1113" s="7">
        <v>41949.244100000004</v>
      </c>
      <c r="I1113" s="6">
        <v>75</v>
      </c>
      <c r="J1113" s="6">
        <v>307</v>
      </c>
      <c r="K1113">
        <v>0.54824231730226536</v>
      </c>
      <c r="L1113">
        <v>0.5095817975278859</v>
      </c>
      <c r="M11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3" s="8">
        <f>_xlfn.PERCENTRANK.INC($H:$H, insurance[[#This Row],[charges]])</f>
        <v>0.95199999999999996</v>
      </c>
      <c r="O1113" s="6">
        <f>10 * _xlfn.FLOOR.MATH(202.3 - insurance[[#This Row],[age]] / 10)</f>
        <v>1980</v>
      </c>
    </row>
    <row r="1114" spans="1:15" x14ac:dyDescent="0.25">
      <c r="A1114" s="6">
        <v>1113</v>
      </c>
      <c r="B1114" s="6">
        <v>48</v>
      </c>
      <c r="C1114" s="6" t="s">
        <v>10</v>
      </c>
      <c r="D1114" s="6">
        <v>25.85</v>
      </c>
      <c r="E1114" s="6">
        <v>3</v>
      </c>
      <c r="F1114" s="6" t="s">
        <v>11</v>
      </c>
      <c r="G1114" s="6" t="s">
        <v>15</v>
      </c>
      <c r="H1114" s="7">
        <v>24180.933499999999</v>
      </c>
      <c r="I1114" s="6">
        <v>65</v>
      </c>
      <c r="J1114" s="6">
        <v>155</v>
      </c>
      <c r="K1114">
        <v>0.75352715130593961</v>
      </c>
      <c r="L1114">
        <v>0.27740651335446465</v>
      </c>
      <c r="M11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4" s="8">
        <f>_xlfn.PERCENTRANK.INC($H:$H, insurance[[#This Row],[charges]])</f>
        <v>0.83899999999999997</v>
      </c>
      <c r="O1114" s="6">
        <f>10 * _xlfn.FLOOR.MATH(202.3 - insurance[[#This Row],[age]] / 10)</f>
        <v>1970</v>
      </c>
    </row>
    <row r="1115" spans="1:15" x14ac:dyDescent="0.25">
      <c r="A1115" s="6">
        <v>1114</v>
      </c>
      <c r="B1115" s="6">
        <v>28</v>
      </c>
      <c r="C1115" s="6" t="s">
        <v>10</v>
      </c>
      <c r="D1115" s="6">
        <v>26.315000000000001</v>
      </c>
      <c r="E1115" s="6">
        <v>3</v>
      </c>
      <c r="F1115" s="6" t="s">
        <v>14</v>
      </c>
      <c r="G1115" s="6" t="s">
        <v>16</v>
      </c>
      <c r="H1115" s="7">
        <v>5312.1698500000002</v>
      </c>
      <c r="I1115" s="6">
        <v>65</v>
      </c>
      <c r="J1115" s="6">
        <v>158</v>
      </c>
      <c r="K1115">
        <v>0.84478420105054242</v>
      </c>
      <c r="L1115">
        <v>0.75596658548152385</v>
      </c>
      <c r="M11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5" s="8">
        <f>_xlfn.PERCENTRANK.INC($H:$H, insurance[[#This Row],[charges]])</f>
        <v>0.28499999999999998</v>
      </c>
      <c r="O1115" s="6">
        <f>10 * _xlfn.FLOOR.MATH(202.3 - insurance[[#This Row],[age]] / 10)</f>
        <v>1990</v>
      </c>
    </row>
    <row r="1116" spans="1:15" x14ac:dyDescent="0.25">
      <c r="A1116" s="6">
        <v>1115</v>
      </c>
      <c r="B1116" s="6">
        <v>23</v>
      </c>
      <c r="C1116" s="6" t="s">
        <v>13</v>
      </c>
      <c r="D1116" s="6">
        <v>24.51</v>
      </c>
      <c r="E1116" s="6">
        <v>0</v>
      </c>
      <c r="F1116" s="6" t="s">
        <v>14</v>
      </c>
      <c r="G1116" s="6" t="s">
        <v>17</v>
      </c>
      <c r="H1116" s="7">
        <v>2396.0958999999998</v>
      </c>
      <c r="I1116" s="6">
        <v>64</v>
      </c>
      <c r="J1116" s="6">
        <v>143</v>
      </c>
      <c r="K1116">
        <v>0.33065147899587244</v>
      </c>
      <c r="L1116">
        <v>0.57498335213166818</v>
      </c>
      <c r="M11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16" s="8">
        <f>_xlfn.PERCENTRANK.INC($H:$H, insurance[[#This Row],[charges]])</f>
        <v>0.10199999999999999</v>
      </c>
      <c r="O1116" s="6">
        <f>10 * _xlfn.FLOOR.MATH(202.3 - insurance[[#This Row],[age]] / 10)</f>
        <v>2000</v>
      </c>
    </row>
    <row r="1117" spans="1:15" x14ac:dyDescent="0.25">
      <c r="A1117" s="6">
        <v>1116</v>
      </c>
      <c r="B1117" s="6">
        <v>55</v>
      </c>
      <c r="C1117" s="6" t="s">
        <v>13</v>
      </c>
      <c r="D1117" s="6">
        <v>32.67</v>
      </c>
      <c r="E1117" s="6">
        <v>1</v>
      </c>
      <c r="F1117" s="6" t="s">
        <v>14</v>
      </c>
      <c r="G1117" s="6" t="s">
        <v>15</v>
      </c>
      <c r="H1117" s="7">
        <v>10807.4863</v>
      </c>
      <c r="I1117" s="6">
        <v>65</v>
      </c>
      <c r="J1117" s="6">
        <v>196</v>
      </c>
      <c r="K1117">
        <v>0.12953410117399605</v>
      </c>
      <c r="L1117">
        <v>0.50393026438724731</v>
      </c>
      <c r="M11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7" s="8">
        <f>_xlfn.PERCENTRANK.INC($H:$H, insurance[[#This Row],[charges]])</f>
        <v>0.56799999999999995</v>
      </c>
      <c r="O1117" s="6">
        <f>10 * _xlfn.FLOOR.MATH(202.3 - insurance[[#This Row],[age]] / 10)</f>
        <v>1960</v>
      </c>
    </row>
    <row r="1118" spans="1:15" x14ac:dyDescent="0.25">
      <c r="A1118" s="6">
        <v>1117</v>
      </c>
      <c r="B1118" s="6">
        <v>41</v>
      </c>
      <c r="C1118" s="6" t="s">
        <v>13</v>
      </c>
      <c r="D1118" s="6">
        <v>29.64</v>
      </c>
      <c r="E1118" s="6">
        <v>5</v>
      </c>
      <c r="F1118" s="6" t="s">
        <v>14</v>
      </c>
      <c r="G1118" s="6" t="s">
        <v>17</v>
      </c>
      <c r="H1118" s="7">
        <v>9222.4025999999994</v>
      </c>
      <c r="I1118" s="6">
        <v>69</v>
      </c>
      <c r="J1118" s="6">
        <v>201</v>
      </c>
      <c r="K1118">
        <v>0.58768992339618964</v>
      </c>
      <c r="L1118">
        <v>0.45322168080751862</v>
      </c>
      <c r="M11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18" s="8">
        <f>_xlfn.PERCENTRANK.INC($H:$H, insurance[[#This Row],[charges]])</f>
        <v>0.49099999999999999</v>
      </c>
      <c r="O1118" s="6">
        <f>10 * _xlfn.FLOOR.MATH(202.3 - insurance[[#This Row],[age]] / 10)</f>
        <v>1980</v>
      </c>
    </row>
    <row r="1119" spans="1:15" x14ac:dyDescent="0.25">
      <c r="A1119" s="6">
        <v>1118</v>
      </c>
      <c r="B1119" s="6">
        <v>25</v>
      </c>
      <c r="C1119" s="6" t="s">
        <v>13</v>
      </c>
      <c r="D1119" s="6">
        <v>33.33</v>
      </c>
      <c r="E1119" s="6">
        <v>2</v>
      </c>
      <c r="F1119" s="6" t="s">
        <v>11</v>
      </c>
      <c r="G1119" s="6" t="s">
        <v>15</v>
      </c>
      <c r="H1119" s="7">
        <v>36124.573700000001</v>
      </c>
      <c r="I1119" s="6">
        <v>65</v>
      </c>
      <c r="J1119" s="6">
        <v>200</v>
      </c>
      <c r="K1119">
        <v>0.19845534264969422</v>
      </c>
      <c r="L1119">
        <v>5.0028198421945891E-2</v>
      </c>
      <c r="M11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19" s="8">
        <f>_xlfn.PERCENTRANK.INC($H:$H, insurance[[#This Row],[charges]])</f>
        <v>0.90700000000000003</v>
      </c>
      <c r="O1119" s="6">
        <f>10 * _xlfn.FLOOR.MATH(202.3 - insurance[[#This Row],[age]] / 10)</f>
        <v>1990</v>
      </c>
    </row>
    <row r="1120" spans="1:15" x14ac:dyDescent="0.25">
      <c r="A1120" s="6">
        <v>1119</v>
      </c>
      <c r="B1120" s="6">
        <v>33</v>
      </c>
      <c r="C1120" s="6" t="s">
        <v>13</v>
      </c>
      <c r="D1120" s="6">
        <v>35.75</v>
      </c>
      <c r="E1120" s="6">
        <v>1</v>
      </c>
      <c r="F1120" s="6" t="s">
        <v>11</v>
      </c>
      <c r="G1120" s="6" t="s">
        <v>15</v>
      </c>
      <c r="H1120" s="7">
        <v>38282.749499999998</v>
      </c>
      <c r="I1120" s="6">
        <v>73</v>
      </c>
      <c r="J1120" s="6">
        <v>271</v>
      </c>
      <c r="K1120">
        <v>0.82105767346036507</v>
      </c>
      <c r="L1120">
        <v>0.58826377037366095</v>
      </c>
      <c r="M11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0" s="8">
        <f>_xlfn.PERCENTRANK.INC($H:$H, insurance[[#This Row],[charges]])</f>
        <v>0.92500000000000004</v>
      </c>
      <c r="O1120" s="6">
        <f>10 * _xlfn.FLOOR.MATH(202.3 - insurance[[#This Row],[age]] / 10)</f>
        <v>1990</v>
      </c>
    </row>
    <row r="1121" spans="1:15" x14ac:dyDescent="0.25">
      <c r="A1121" s="6">
        <v>1120</v>
      </c>
      <c r="B1121" s="6">
        <v>30</v>
      </c>
      <c r="C1121" s="6" t="s">
        <v>10</v>
      </c>
      <c r="D1121" s="6">
        <v>19.95</v>
      </c>
      <c r="E1121" s="6">
        <v>3</v>
      </c>
      <c r="F1121" s="6" t="s">
        <v>14</v>
      </c>
      <c r="G1121" s="6" t="s">
        <v>16</v>
      </c>
      <c r="H1121" s="7">
        <v>5693.4305000000004</v>
      </c>
      <c r="I1121" s="6">
        <v>68</v>
      </c>
      <c r="J1121" s="6">
        <v>131</v>
      </c>
      <c r="K1121">
        <v>0.87913163419772478</v>
      </c>
      <c r="L1121">
        <v>0.7926556415821685</v>
      </c>
      <c r="M11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21" s="8">
        <f>_xlfn.PERCENTRANK.INC($H:$H, insurance[[#This Row],[charges]])</f>
        <v>0.30499999999999999</v>
      </c>
      <c r="O1121" s="6">
        <f>10 * _xlfn.FLOOR.MATH(202.3 - insurance[[#This Row],[age]] / 10)</f>
        <v>1990</v>
      </c>
    </row>
    <row r="1122" spans="1:15" x14ac:dyDescent="0.25">
      <c r="A1122" s="6">
        <v>1121</v>
      </c>
      <c r="B1122" s="6">
        <v>23</v>
      </c>
      <c r="C1122" s="6" t="s">
        <v>10</v>
      </c>
      <c r="D1122" s="6">
        <v>31.4</v>
      </c>
      <c r="E1122" s="6">
        <v>0</v>
      </c>
      <c r="F1122" s="6" t="s">
        <v>11</v>
      </c>
      <c r="G1122" s="6" t="s">
        <v>12</v>
      </c>
      <c r="H1122" s="7">
        <v>34166.273000000001</v>
      </c>
      <c r="I1122" s="6">
        <v>63</v>
      </c>
      <c r="J1122" s="6">
        <v>177</v>
      </c>
      <c r="K1122">
        <v>0.15256538202639919</v>
      </c>
      <c r="L1122">
        <v>0.30116448518874334</v>
      </c>
      <c r="M11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2" s="8">
        <f>_xlfn.PERCENTRANK.INC($H:$H, insurance[[#This Row],[charges]])</f>
        <v>0.89300000000000002</v>
      </c>
      <c r="O1122" s="6">
        <f>10 * _xlfn.FLOOR.MATH(202.3 - insurance[[#This Row],[age]] / 10)</f>
        <v>2000</v>
      </c>
    </row>
    <row r="1123" spans="1:15" x14ac:dyDescent="0.25">
      <c r="A1123" s="6">
        <v>1122</v>
      </c>
      <c r="B1123" s="6">
        <v>46</v>
      </c>
      <c r="C1123" s="6" t="s">
        <v>13</v>
      </c>
      <c r="D1123" s="6">
        <v>38.17</v>
      </c>
      <c r="E1123" s="6">
        <v>2</v>
      </c>
      <c r="F1123" s="6" t="s">
        <v>14</v>
      </c>
      <c r="G1123" s="6" t="s">
        <v>15</v>
      </c>
      <c r="H1123" s="7">
        <v>8347.1643000000004</v>
      </c>
      <c r="I1123" s="6">
        <v>73</v>
      </c>
      <c r="J1123" s="6">
        <v>289</v>
      </c>
      <c r="K1123">
        <v>0.50045436597450377</v>
      </c>
      <c r="L1123">
        <v>0.22695011283594654</v>
      </c>
      <c r="M11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3" s="8">
        <f>_xlfn.PERCENTRANK.INC($H:$H, insurance[[#This Row],[charges]])</f>
        <v>0.44700000000000001</v>
      </c>
      <c r="O1123" s="6">
        <f>10 * _xlfn.FLOOR.MATH(202.3 - insurance[[#This Row],[age]] / 10)</f>
        <v>1970</v>
      </c>
    </row>
    <row r="1124" spans="1:15" x14ac:dyDescent="0.25">
      <c r="A1124" s="6">
        <v>1123</v>
      </c>
      <c r="B1124" s="6">
        <v>53</v>
      </c>
      <c r="C1124" s="6" t="s">
        <v>10</v>
      </c>
      <c r="D1124" s="6">
        <v>36.86</v>
      </c>
      <c r="E1124" s="6">
        <v>3</v>
      </c>
      <c r="F1124" s="6" t="s">
        <v>11</v>
      </c>
      <c r="G1124" s="6" t="s">
        <v>16</v>
      </c>
      <c r="H1124" s="7">
        <v>46661.4424</v>
      </c>
      <c r="I1124" s="6">
        <v>63</v>
      </c>
      <c r="J1124" s="6">
        <v>208</v>
      </c>
      <c r="K1124">
        <v>0.51273958501999251</v>
      </c>
      <c r="L1124">
        <v>0.57815704614769525</v>
      </c>
      <c r="M11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4" s="8">
        <f>_xlfn.PERCENTRANK.INC($H:$H, insurance[[#This Row],[charges]])</f>
        <v>0.97899999999999998</v>
      </c>
      <c r="O1124" s="6">
        <f>10 * _xlfn.FLOOR.MATH(202.3 - insurance[[#This Row],[age]] / 10)</f>
        <v>1970</v>
      </c>
    </row>
    <row r="1125" spans="1:15" x14ac:dyDescent="0.25">
      <c r="A1125" s="6">
        <v>1124</v>
      </c>
      <c r="B1125" s="6">
        <v>27</v>
      </c>
      <c r="C1125" s="6" t="s">
        <v>10</v>
      </c>
      <c r="D1125" s="6">
        <v>32.395000000000003</v>
      </c>
      <c r="E1125" s="6">
        <v>1</v>
      </c>
      <c r="F1125" s="6" t="s">
        <v>14</v>
      </c>
      <c r="G1125" s="6" t="s">
        <v>17</v>
      </c>
      <c r="H1125" s="7">
        <v>18903.491409999999</v>
      </c>
      <c r="I1125" s="6">
        <v>65</v>
      </c>
      <c r="J1125" s="6">
        <v>195</v>
      </c>
      <c r="K1125">
        <v>0.17285291253256282</v>
      </c>
      <c r="L1125">
        <v>0.71674787100253057</v>
      </c>
      <c r="M11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5" s="8">
        <f>_xlfn.PERCENTRANK.INC($H:$H, insurance[[#This Row],[charges]])</f>
        <v>0.77700000000000002</v>
      </c>
      <c r="O1125" s="6">
        <f>10 * _xlfn.FLOOR.MATH(202.3 - insurance[[#This Row],[age]] / 10)</f>
        <v>1990</v>
      </c>
    </row>
    <row r="1126" spans="1:15" x14ac:dyDescent="0.25">
      <c r="A1126" s="6">
        <v>1125</v>
      </c>
      <c r="B1126" s="6">
        <v>23</v>
      </c>
      <c r="C1126" s="6" t="s">
        <v>10</v>
      </c>
      <c r="D1126" s="6">
        <v>42.75</v>
      </c>
      <c r="E1126" s="6">
        <v>1</v>
      </c>
      <c r="F1126" s="6" t="s">
        <v>11</v>
      </c>
      <c r="G1126" s="6" t="s">
        <v>17</v>
      </c>
      <c r="H1126" s="7">
        <v>40904.199500000002</v>
      </c>
      <c r="I1126" s="6">
        <v>67</v>
      </c>
      <c r="J1126" s="6">
        <v>273</v>
      </c>
      <c r="K1126">
        <v>0.883780443055453</v>
      </c>
      <c r="L1126">
        <v>0.42698838069429079</v>
      </c>
      <c r="M11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6" s="8">
        <f>_xlfn.PERCENTRANK.INC($H:$H, insurance[[#This Row],[charges]])</f>
        <v>0.94599999999999995</v>
      </c>
      <c r="O1126" s="6">
        <f>10 * _xlfn.FLOOR.MATH(202.3 - insurance[[#This Row],[age]] / 10)</f>
        <v>2000</v>
      </c>
    </row>
    <row r="1127" spans="1:15" x14ac:dyDescent="0.25">
      <c r="A1127" s="6">
        <v>1126</v>
      </c>
      <c r="B1127" s="6">
        <v>63</v>
      </c>
      <c r="C1127" s="6" t="s">
        <v>10</v>
      </c>
      <c r="D1127" s="6">
        <v>25.08</v>
      </c>
      <c r="E1127" s="6">
        <v>0</v>
      </c>
      <c r="F1127" s="6" t="s">
        <v>14</v>
      </c>
      <c r="G1127" s="6" t="s">
        <v>16</v>
      </c>
      <c r="H1127" s="7">
        <v>14254.608200000001</v>
      </c>
      <c r="I1127" s="6">
        <v>66</v>
      </c>
      <c r="J1127" s="6">
        <v>155</v>
      </c>
      <c r="K1127">
        <v>0.77732583450960269</v>
      </c>
      <c r="L1127">
        <v>6.1439516051411402E-2</v>
      </c>
      <c r="M11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27" s="8">
        <f>_xlfn.PERCENTRANK.INC($H:$H, insurance[[#This Row],[charges]])</f>
        <v>0.71499999999999997</v>
      </c>
      <c r="O1127" s="6">
        <f>10 * _xlfn.FLOOR.MATH(202.3 - insurance[[#This Row],[age]] / 10)</f>
        <v>1960</v>
      </c>
    </row>
    <row r="1128" spans="1:15" x14ac:dyDescent="0.25">
      <c r="A1128" s="6">
        <v>1127</v>
      </c>
      <c r="B1128" s="6">
        <v>55</v>
      </c>
      <c r="C1128" s="6" t="s">
        <v>13</v>
      </c>
      <c r="D1128" s="6">
        <v>29.9</v>
      </c>
      <c r="E1128" s="6">
        <v>0</v>
      </c>
      <c r="F1128" s="6" t="s">
        <v>14</v>
      </c>
      <c r="G1128" s="6" t="s">
        <v>12</v>
      </c>
      <c r="H1128" s="7">
        <v>10214.636</v>
      </c>
      <c r="I1128" s="6">
        <v>70</v>
      </c>
      <c r="J1128" s="6">
        <v>208</v>
      </c>
      <c r="K1128">
        <v>2.1592174666743808E-2</v>
      </c>
      <c r="L1128">
        <v>0.47542343869592224</v>
      </c>
      <c r="M11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8" s="8">
        <f>_xlfn.PERCENTRANK.INC($H:$H, insurance[[#This Row],[charges]])</f>
        <v>0.54100000000000004</v>
      </c>
      <c r="O1128" s="6">
        <f>10 * _xlfn.FLOOR.MATH(202.3 - insurance[[#This Row],[age]] / 10)</f>
        <v>1960</v>
      </c>
    </row>
    <row r="1129" spans="1:15" x14ac:dyDescent="0.25">
      <c r="A1129" s="6">
        <v>1128</v>
      </c>
      <c r="B1129" s="6">
        <v>35</v>
      </c>
      <c r="C1129" s="6" t="s">
        <v>10</v>
      </c>
      <c r="D1129" s="6">
        <v>35.86</v>
      </c>
      <c r="E1129" s="6">
        <v>2</v>
      </c>
      <c r="F1129" s="6" t="s">
        <v>14</v>
      </c>
      <c r="G1129" s="6" t="s">
        <v>15</v>
      </c>
      <c r="H1129" s="7">
        <v>5836.5204000000003</v>
      </c>
      <c r="I1129" s="6">
        <v>59</v>
      </c>
      <c r="J1129" s="6">
        <v>178</v>
      </c>
      <c r="K1129">
        <v>0.73310911642997945</v>
      </c>
      <c r="L1129">
        <v>0.60347614046348075</v>
      </c>
      <c r="M11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29" s="8">
        <f>_xlfn.PERCENTRANK.INC($H:$H, insurance[[#This Row],[charges]])</f>
        <v>0.31</v>
      </c>
      <c r="O1129" s="6">
        <f>10 * _xlfn.FLOOR.MATH(202.3 - insurance[[#This Row],[age]] / 10)</f>
        <v>1980</v>
      </c>
    </row>
    <row r="1130" spans="1:15" x14ac:dyDescent="0.25">
      <c r="A1130" s="6">
        <v>1129</v>
      </c>
      <c r="B1130" s="6">
        <v>34</v>
      </c>
      <c r="C1130" s="6" t="s">
        <v>13</v>
      </c>
      <c r="D1130" s="6">
        <v>32.799999999999997</v>
      </c>
      <c r="E1130" s="6">
        <v>1</v>
      </c>
      <c r="F1130" s="6" t="s">
        <v>14</v>
      </c>
      <c r="G1130" s="6" t="s">
        <v>12</v>
      </c>
      <c r="H1130" s="7">
        <v>14358.364369999999</v>
      </c>
      <c r="I1130" s="6">
        <v>70</v>
      </c>
      <c r="J1130" s="6">
        <v>229</v>
      </c>
      <c r="K1130">
        <v>0.55811364974738731</v>
      </c>
      <c r="L1130">
        <v>7.396010359467943E-2</v>
      </c>
      <c r="M11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0" s="8">
        <f>_xlfn.PERCENTRANK.INC($H:$H, insurance[[#This Row],[charges]])</f>
        <v>0.71899999999999997</v>
      </c>
      <c r="O1130" s="6">
        <f>10 * _xlfn.FLOOR.MATH(202.3 - insurance[[#This Row],[age]] / 10)</f>
        <v>1980</v>
      </c>
    </row>
    <row r="1131" spans="1:15" x14ac:dyDescent="0.25">
      <c r="A1131" s="6">
        <v>1130</v>
      </c>
      <c r="B1131" s="6">
        <v>19</v>
      </c>
      <c r="C1131" s="6" t="s">
        <v>10</v>
      </c>
      <c r="D1131" s="6">
        <v>18.600000000000001</v>
      </c>
      <c r="E1131" s="6">
        <v>0</v>
      </c>
      <c r="F1131" s="6" t="s">
        <v>14</v>
      </c>
      <c r="G1131" s="6" t="s">
        <v>12</v>
      </c>
      <c r="H1131" s="7">
        <v>1728.8969999999999</v>
      </c>
      <c r="I1131" s="6">
        <v>63</v>
      </c>
      <c r="J1131" s="6">
        <v>105</v>
      </c>
      <c r="K1131">
        <v>0.34549921208317352</v>
      </c>
      <c r="L1131">
        <v>0.31684908192458056</v>
      </c>
      <c r="M11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1" s="8">
        <f>_xlfn.PERCENTRANK.INC($H:$H, insurance[[#This Row],[charges]])</f>
        <v>4.4999999999999998E-2</v>
      </c>
      <c r="O1131" s="6">
        <f>10 * _xlfn.FLOOR.MATH(202.3 - insurance[[#This Row],[age]] / 10)</f>
        <v>2000</v>
      </c>
    </row>
    <row r="1132" spans="1:15" x14ac:dyDescent="0.25">
      <c r="A1132" s="6">
        <v>1131</v>
      </c>
      <c r="B1132" s="6">
        <v>39</v>
      </c>
      <c r="C1132" s="6" t="s">
        <v>10</v>
      </c>
      <c r="D1132" s="6">
        <v>23.87</v>
      </c>
      <c r="E1132" s="6">
        <v>5</v>
      </c>
      <c r="F1132" s="6" t="s">
        <v>14</v>
      </c>
      <c r="G1132" s="6" t="s">
        <v>15</v>
      </c>
      <c r="H1132" s="7">
        <v>8582.3022999999994</v>
      </c>
      <c r="I1132" s="6">
        <v>63</v>
      </c>
      <c r="J1132" s="6">
        <v>135</v>
      </c>
      <c r="K1132">
        <v>0.7582197206831629</v>
      </c>
      <c r="L1132">
        <v>0.84778704766546709</v>
      </c>
      <c r="M11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2" s="8">
        <f>_xlfn.PERCENTRANK.INC($H:$H, insurance[[#This Row],[charges]])</f>
        <v>0.46100000000000002</v>
      </c>
      <c r="O1132" s="6">
        <f>10 * _xlfn.FLOOR.MATH(202.3 - insurance[[#This Row],[age]] / 10)</f>
        <v>1980</v>
      </c>
    </row>
    <row r="1133" spans="1:15" x14ac:dyDescent="0.25">
      <c r="A1133" s="6">
        <v>1132</v>
      </c>
      <c r="B1133" s="6">
        <v>27</v>
      </c>
      <c r="C1133" s="6" t="s">
        <v>13</v>
      </c>
      <c r="D1133" s="6">
        <v>45.9</v>
      </c>
      <c r="E1133" s="6">
        <v>2</v>
      </c>
      <c r="F1133" s="6" t="s">
        <v>14</v>
      </c>
      <c r="G1133" s="6" t="s">
        <v>12</v>
      </c>
      <c r="H1133" s="7">
        <v>3693.4279999999999</v>
      </c>
      <c r="I1133" s="6">
        <v>74</v>
      </c>
      <c r="J1133" s="6">
        <v>358</v>
      </c>
      <c r="K1133">
        <v>0.45093972536313337</v>
      </c>
      <c r="L1133">
        <v>0.44256203362837526</v>
      </c>
      <c r="M11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3" s="8">
        <f>_xlfn.PERCENTRANK.INC($H:$H, insurance[[#This Row],[charges]])</f>
        <v>0.182</v>
      </c>
      <c r="O1133" s="6">
        <f>10 * _xlfn.FLOOR.MATH(202.3 - insurance[[#This Row],[age]] / 10)</f>
        <v>1990</v>
      </c>
    </row>
    <row r="1134" spans="1:15" x14ac:dyDescent="0.25">
      <c r="A1134" s="6">
        <v>1133</v>
      </c>
      <c r="B1134" s="6">
        <v>57</v>
      </c>
      <c r="C1134" s="6" t="s">
        <v>13</v>
      </c>
      <c r="D1134" s="6">
        <v>40.28</v>
      </c>
      <c r="E1134" s="6">
        <v>0</v>
      </c>
      <c r="F1134" s="6" t="s">
        <v>14</v>
      </c>
      <c r="G1134" s="6" t="s">
        <v>17</v>
      </c>
      <c r="H1134" s="7">
        <v>20709.020339999999</v>
      </c>
      <c r="I1134" s="6">
        <v>70</v>
      </c>
      <c r="J1134" s="6">
        <v>281</v>
      </c>
      <c r="K1134">
        <v>0.27183552750937434</v>
      </c>
      <c r="L1134">
        <v>0.17944347447689785</v>
      </c>
      <c r="M11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4" s="8">
        <f>_xlfn.PERCENTRANK.INC($H:$H, insurance[[#This Row],[charges]])</f>
        <v>0.80400000000000005</v>
      </c>
      <c r="O1134" s="6">
        <f>10 * _xlfn.FLOOR.MATH(202.3 - insurance[[#This Row],[age]] / 10)</f>
        <v>1960</v>
      </c>
    </row>
    <row r="1135" spans="1:15" x14ac:dyDescent="0.25">
      <c r="A1135" s="6">
        <v>1134</v>
      </c>
      <c r="B1135" s="6">
        <v>52</v>
      </c>
      <c r="C1135" s="6" t="s">
        <v>10</v>
      </c>
      <c r="D1135" s="6">
        <v>18.335000000000001</v>
      </c>
      <c r="E1135" s="6">
        <v>0</v>
      </c>
      <c r="F1135" s="6" t="s">
        <v>14</v>
      </c>
      <c r="G1135" s="6" t="s">
        <v>16</v>
      </c>
      <c r="H1135" s="7">
        <v>9991.0376500000002</v>
      </c>
      <c r="I1135" s="6">
        <v>69</v>
      </c>
      <c r="J1135" s="6">
        <v>124</v>
      </c>
      <c r="K1135">
        <v>0.7174630983348298</v>
      </c>
      <c r="L1135">
        <v>0.4673327968769394</v>
      </c>
      <c r="M11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135" s="8">
        <f>_xlfn.PERCENTRANK.INC($H:$H, insurance[[#This Row],[charges]])</f>
        <v>0.53100000000000003</v>
      </c>
      <c r="O1135" s="6">
        <f>10 * _xlfn.FLOOR.MATH(202.3 - insurance[[#This Row],[age]] / 10)</f>
        <v>1970</v>
      </c>
    </row>
    <row r="1136" spans="1:15" x14ac:dyDescent="0.25">
      <c r="A1136" s="6">
        <v>1135</v>
      </c>
      <c r="B1136" s="6">
        <v>28</v>
      </c>
      <c r="C1136" s="6" t="s">
        <v>13</v>
      </c>
      <c r="D1136" s="6">
        <v>33.82</v>
      </c>
      <c r="E1136" s="6">
        <v>0</v>
      </c>
      <c r="F1136" s="6" t="s">
        <v>14</v>
      </c>
      <c r="G1136" s="6" t="s">
        <v>16</v>
      </c>
      <c r="H1136" s="7">
        <v>19673.335729999999</v>
      </c>
      <c r="I1136" s="6">
        <v>71</v>
      </c>
      <c r="J1136" s="6">
        <v>243</v>
      </c>
      <c r="K1136">
        <v>0.34116668549420626</v>
      </c>
      <c r="L1136">
        <v>0.83851634284412313</v>
      </c>
      <c r="M11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36" s="8">
        <f>_xlfn.PERCENTRANK.INC($H:$H, insurance[[#This Row],[charges]])</f>
        <v>0.79200000000000004</v>
      </c>
      <c r="O1136" s="6">
        <f>10 * _xlfn.FLOOR.MATH(202.3 - insurance[[#This Row],[age]] / 10)</f>
        <v>1990</v>
      </c>
    </row>
    <row r="1137" spans="1:15" x14ac:dyDescent="0.25">
      <c r="A1137" s="6">
        <v>1136</v>
      </c>
      <c r="B1137" s="6">
        <v>50</v>
      </c>
      <c r="C1137" s="6" t="s">
        <v>10</v>
      </c>
      <c r="D1137" s="6">
        <v>28.12</v>
      </c>
      <c r="E1137" s="6">
        <v>3</v>
      </c>
      <c r="F1137" s="6" t="s">
        <v>14</v>
      </c>
      <c r="G1137" s="6" t="s">
        <v>16</v>
      </c>
      <c r="H1137" s="7">
        <v>11085.586799999999</v>
      </c>
      <c r="I1137" s="6">
        <v>64</v>
      </c>
      <c r="J1137" s="6">
        <v>164</v>
      </c>
      <c r="K1137">
        <v>0.28852680990869495</v>
      </c>
      <c r="L1137">
        <v>0.79843390537352954</v>
      </c>
      <c r="M11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7" s="8">
        <f>_xlfn.PERCENTRANK.INC($H:$H, insurance[[#This Row],[charges]])</f>
        <v>0.58099999999999996</v>
      </c>
      <c r="O1137" s="6">
        <f>10 * _xlfn.FLOOR.MATH(202.3 - insurance[[#This Row],[age]] / 10)</f>
        <v>1970</v>
      </c>
    </row>
    <row r="1138" spans="1:15" x14ac:dyDescent="0.25">
      <c r="A1138" s="6">
        <v>1137</v>
      </c>
      <c r="B1138" s="6">
        <v>44</v>
      </c>
      <c r="C1138" s="6" t="s">
        <v>10</v>
      </c>
      <c r="D1138" s="6">
        <v>25</v>
      </c>
      <c r="E1138" s="6">
        <v>1</v>
      </c>
      <c r="F1138" s="6" t="s">
        <v>14</v>
      </c>
      <c r="G1138" s="6" t="s">
        <v>12</v>
      </c>
      <c r="H1138" s="7">
        <v>7623.518</v>
      </c>
      <c r="I1138" s="6">
        <v>64</v>
      </c>
      <c r="J1138" s="6">
        <v>146</v>
      </c>
      <c r="K1138">
        <v>0.55068511774329709</v>
      </c>
      <c r="L1138">
        <v>0.81563200373930489</v>
      </c>
      <c r="M11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38" s="8">
        <f>_xlfn.PERCENTRANK.INC($H:$H, insurance[[#This Row],[charges]])</f>
        <v>0.40899999999999997</v>
      </c>
      <c r="O1138" s="6">
        <f>10 * _xlfn.FLOOR.MATH(202.3 - insurance[[#This Row],[age]] / 10)</f>
        <v>1970</v>
      </c>
    </row>
    <row r="1139" spans="1:15" x14ac:dyDescent="0.25">
      <c r="A1139" s="6">
        <v>1138</v>
      </c>
      <c r="B1139" s="6">
        <v>26</v>
      </c>
      <c r="C1139" s="6" t="s">
        <v>10</v>
      </c>
      <c r="D1139" s="6">
        <v>22.23</v>
      </c>
      <c r="E1139" s="6">
        <v>0</v>
      </c>
      <c r="F1139" s="6" t="s">
        <v>14</v>
      </c>
      <c r="G1139" s="6" t="s">
        <v>16</v>
      </c>
      <c r="H1139" s="7">
        <v>3176.2876999999999</v>
      </c>
      <c r="I1139" s="6">
        <v>63</v>
      </c>
      <c r="J1139" s="6">
        <v>126</v>
      </c>
      <c r="K1139">
        <v>0.69009996796497142</v>
      </c>
      <c r="L1139">
        <v>1.9447182779874273E-2</v>
      </c>
      <c r="M11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39" s="8">
        <f>_xlfn.PERCENTRANK.INC($H:$H, insurance[[#This Row],[charges]])</f>
        <v>0.151</v>
      </c>
      <c r="O1139" s="6">
        <f>10 * _xlfn.FLOOR.MATH(202.3 - insurance[[#This Row],[age]] / 10)</f>
        <v>1990</v>
      </c>
    </row>
    <row r="1140" spans="1:15" x14ac:dyDescent="0.25">
      <c r="A1140" s="6">
        <v>1139</v>
      </c>
      <c r="B1140" s="6">
        <v>33</v>
      </c>
      <c r="C1140" s="6" t="s">
        <v>13</v>
      </c>
      <c r="D1140" s="6">
        <v>30.25</v>
      </c>
      <c r="E1140" s="6">
        <v>0</v>
      </c>
      <c r="F1140" s="6" t="s">
        <v>14</v>
      </c>
      <c r="G1140" s="6" t="s">
        <v>15</v>
      </c>
      <c r="H1140" s="7">
        <v>3704.3544999999999</v>
      </c>
      <c r="I1140" s="6">
        <v>67</v>
      </c>
      <c r="J1140" s="6">
        <v>193</v>
      </c>
      <c r="K1140">
        <v>0.19749441845225843</v>
      </c>
      <c r="L1140">
        <v>0.35811966394918021</v>
      </c>
      <c r="M11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0" s="8">
        <f>_xlfn.PERCENTRANK.INC($H:$H, insurance[[#This Row],[charges]])</f>
        <v>0.183</v>
      </c>
      <c r="O1140" s="6">
        <f>10 * _xlfn.FLOOR.MATH(202.3 - insurance[[#This Row],[age]] / 10)</f>
        <v>1990</v>
      </c>
    </row>
    <row r="1141" spans="1:15" x14ac:dyDescent="0.25">
      <c r="A1141" s="6">
        <v>1140</v>
      </c>
      <c r="B1141" s="6">
        <v>19</v>
      </c>
      <c r="C1141" s="6" t="s">
        <v>10</v>
      </c>
      <c r="D1141" s="6">
        <v>32.49</v>
      </c>
      <c r="E1141" s="6">
        <v>0</v>
      </c>
      <c r="F1141" s="6" t="s">
        <v>11</v>
      </c>
      <c r="G1141" s="6" t="s">
        <v>16</v>
      </c>
      <c r="H1141" s="7">
        <v>36898.733079999998</v>
      </c>
      <c r="I1141" s="6">
        <v>62</v>
      </c>
      <c r="J1141" s="6">
        <v>178</v>
      </c>
      <c r="K1141">
        <v>0.17727018528490801</v>
      </c>
      <c r="L1141">
        <v>4.907229125922187E-2</v>
      </c>
      <c r="M11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1" s="8">
        <f>_xlfn.PERCENTRANK.INC($H:$H, insurance[[#This Row],[charges]])</f>
        <v>0.91300000000000003</v>
      </c>
      <c r="O1141" s="6">
        <f>10 * _xlfn.FLOOR.MATH(202.3 - insurance[[#This Row],[age]] / 10)</f>
        <v>2000</v>
      </c>
    </row>
    <row r="1142" spans="1:15" x14ac:dyDescent="0.25">
      <c r="A1142" s="6">
        <v>1141</v>
      </c>
      <c r="B1142" s="6">
        <v>50</v>
      </c>
      <c r="C1142" s="6" t="s">
        <v>13</v>
      </c>
      <c r="D1142" s="6">
        <v>37.07</v>
      </c>
      <c r="E1142" s="6">
        <v>1</v>
      </c>
      <c r="F1142" s="6" t="s">
        <v>14</v>
      </c>
      <c r="G1142" s="6" t="s">
        <v>15</v>
      </c>
      <c r="H1142" s="7">
        <v>9048.0272999999997</v>
      </c>
      <c r="I1142" s="6">
        <v>70</v>
      </c>
      <c r="J1142" s="6">
        <v>258</v>
      </c>
      <c r="K1142">
        <v>0.57567120882480927</v>
      </c>
      <c r="L1142">
        <v>0.75693834002918492</v>
      </c>
      <c r="M11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2" s="8">
        <f>_xlfn.PERCENTRANK.INC($H:$H, insurance[[#This Row],[charges]])</f>
        <v>0.48399999999999999</v>
      </c>
      <c r="O1142" s="6">
        <f>10 * _xlfn.FLOOR.MATH(202.3 - insurance[[#This Row],[age]] / 10)</f>
        <v>1970</v>
      </c>
    </row>
    <row r="1143" spans="1:15" x14ac:dyDescent="0.25">
      <c r="A1143" s="6">
        <v>1142</v>
      </c>
      <c r="B1143" s="6">
        <v>41</v>
      </c>
      <c r="C1143" s="6" t="s">
        <v>10</v>
      </c>
      <c r="D1143" s="6">
        <v>32.6</v>
      </c>
      <c r="E1143" s="6">
        <v>3</v>
      </c>
      <c r="F1143" s="6" t="s">
        <v>14</v>
      </c>
      <c r="G1143" s="6" t="s">
        <v>12</v>
      </c>
      <c r="H1143" s="7">
        <v>7954.5169999999998</v>
      </c>
      <c r="I1143" s="6">
        <v>68</v>
      </c>
      <c r="J1143" s="6">
        <v>214</v>
      </c>
      <c r="K1143">
        <v>0.58527565169393814</v>
      </c>
      <c r="L1143">
        <v>5.1616434497580133E-2</v>
      </c>
      <c r="M11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3" s="8">
        <f>_xlfn.PERCENTRANK.INC($H:$H, insurance[[#This Row],[charges]])</f>
        <v>0.42399999999999999</v>
      </c>
      <c r="O1143" s="6">
        <f>10 * _xlfn.FLOOR.MATH(202.3 - insurance[[#This Row],[age]] / 10)</f>
        <v>1980</v>
      </c>
    </row>
    <row r="1144" spans="1:15" x14ac:dyDescent="0.25">
      <c r="A1144" s="6">
        <v>1143</v>
      </c>
      <c r="B1144" s="6">
        <v>52</v>
      </c>
      <c r="C1144" s="6" t="s">
        <v>10</v>
      </c>
      <c r="D1144" s="6">
        <v>24.86</v>
      </c>
      <c r="E1144" s="6">
        <v>0</v>
      </c>
      <c r="F1144" s="6" t="s">
        <v>14</v>
      </c>
      <c r="G1144" s="6" t="s">
        <v>15</v>
      </c>
      <c r="H1144" s="7">
        <v>27117.993780000001</v>
      </c>
      <c r="I1144" s="6">
        <v>68</v>
      </c>
      <c r="J1144" s="6">
        <v>164</v>
      </c>
      <c r="K1144">
        <v>0.88262814184773164</v>
      </c>
      <c r="L1144">
        <v>0.12091402016622667</v>
      </c>
      <c r="M11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44" s="8">
        <f>_xlfn.PERCENTRANK.INC($H:$H, insurance[[#This Row],[charges]])</f>
        <v>0.86299999999999999</v>
      </c>
      <c r="O1144" s="6">
        <f>10 * _xlfn.FLOOR.MATH(202.3 - insurance[[#This Row],[age]] / 10)</f>
        <v>1970</v>
      </c>
    </row>
    <row r="1145" spans="1:15" x14ac:dyDescent="0.25">
      <c r="A1145" s="6">
        <v>1144</v>
      </c>
      <c r="B1145" s="6">
        <v>39</v>
      </c>
      <c r="C1145" s="6" t="s">
        <v>13</v>
      </c>
      <c r="D1145" s="6">
        <v>32.340000000000003</v>
      </c>
      <c r="E1145" s="6">
        <v>2</v>
      </c>
      <c r="F1145" s="6" t="s">
        <v>14</v>
      </c>
      <c r="G1145" s="6" t="s">
        <v>15</v>
      </c>
      <c r="H1145" s="7">
        <v>6338.0756000000001</v>
      </c>
      <c r="I1145" s="6">
        <v>65</v>
      </c>
      <c r="J1145" s="6">
        <v>194</v>
      </c>
      <c r="K1145">
        <v>0.35848738316376105</v>
      </c>
      <c r="L1145">
        <v>4.1175552663009408E-2</v>
      </c>
      <c r="M11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5" s="8">
        <f>_xlfn.PERCENTRANK.INC($H:$H, insurance[[#This Row],[charges]])</f>
        <v>0.33800000000000002</v>
      </c>
      <c r="O1145" s="6">
        <f>10 * _xlfn.FLOOR.MATH(202.3 - insurance[[#This Row],[age]] / 10)</f>
        <v>1980</v>
      </c>
    </row>
    <row r="1146" spans="1:15" x14ac:dyDescent="0.25">
      <c r="A1146" s="6">
        <v>1145</v>
      </c>
      <c r="B1146" s="6">
        <v>50</v>
      </c>
      <c r="C1146" s="6" t="s">
        <v>13</v>
      </c>
      <c r="D1146" s="6">
        <v>32.299999999999997</v>
      </c>
      <c r="E1146" s="6">
        <v>2</v>
      </c>
      <c r="F1146" s="6" t="s">
        <v>14</v>
      </c>
      <c r="G1146" s="6" t="s">
        <v>12</v>
      </c>
      <c r="H1146" s="7">
        <v>9630.3970000000008</v>
      </c>
      <c r="I1146" s="6">
        <v>66</v>
      </c>
      <c r="J1146" s="6">
        <v>200</v>
      </c>
      <c r="K1146">
        <v>0.20850951373973373</v>
      </c>
      <c r="L1146">
        <v>0.30858087274645496</v>
      </c>
      <c r="M11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6" s="8">
        <f>_xlfn.PERCENTRANK.INC($H:$H, insurance[[#This Row],[charges]])</f>
        <v>0.51300000000000001</v>
      </c>
      <c r="O1146" s="6">
        <f>10 * _xlfn.FLOOR.MATH(202.3 - insurance[[#This Row],[age]] / 10)</f>
        <v>1970</v>
      </c>
    </row>
    <row r="1147" spans="1:15" x14ac:dyDescent="0.25">
      <c r="A1147" s="6">
        <v>1146</v>
      </c>
      <c r="B1147" s="6">
        <v>52</v>
      </c>
      <c r="C1147" s="6" t="s">
        <v>13</v>
      </c>
      <c r="D1147" s="6">
        <v>32.774999999999999</v>
      </c>
      <c r="E1147" s="6">
        <v>3</v>
      </c>
      <c r="F1147" s="6" t="s">
        <v>14</v>
      </c>
      <c r="G1147" s="6" t="s">
        <v>16</v>
      </c>
      <c r="H1147" s="7">
        <v>11289.10925</v>
      </c>
      <c r="I1147" s="6">
        <v>66</v>
      </c>
      <c r="J1147" s="6">
        <v>203</v>
      </c>
      <c r="K1147">
        <v>0.47625904133369168</v>
      </c>
      <c r="L1147">
        <v>0.87491766776652902</v>
      </c>
      <c r="M11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7" s="8">
        <f>_xlfn.PERCENTRANK.INC($H:$H, insurance[[#This Row],[charges]])</f>
        <v>0.59</v>
      </c>
      <c r="O1147" s="6">
        <f>10 * _xlfn.FLOOR.MATH(202.3 - insurance[[#This Row],[age]] / 10)</f>
        <v>1970</v>
      </c>
    </row>
    <row r="1148" spans="1:15" x14ac:dyDescent="0.25">
      <c r="A1148" s="6">
        <v>1147</v>
      </c>
      <c r="B1148" s="6">
        <v>60</v>
      </c>
      <c r="C1148" s="6" t="s">
        <v>13</v>
      </c>
      <c r="D1148" s="6">
        <v>32.799999999999997</v>
      </c>
      <c r="E1148" s="6">
        <v>0</v>
      </c>
      <c r="F1148" s="6" t="s">
        <v>11</v>
      </c>
      <c r="G1148" s="6" t="s">
        <v>12</v>
      </c>
      <c r="H1148" s="7">
        <v>52590.829389999999</v>
      </c>
      <c r="I1148" s="6">
        <v>78</v>
      </c>
      <c r="J1148" s="6">
        <v>284</v>
      </c>
      <c r="K1148">
        <v>0.15165762470646652</v>
      </c>
      <c r="L1148">
        <v>0.55776789670706162</v>
      </c>
      <c r="M11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8" s="8">
        <f>_xlfn.PERCENTRANK.INC($H:$H, insurance[[#This Row],[charges]])</f>
        <v>0.996</v>
      </c>
      <c r="O1148" s="6">
        <f>10 * _xlfn.FLOOR.MATH(202.3 - insurance[[#This Row],[age]] / 10)</f>
        <v>1960</v>
      </c>
    </row>
    <row r="1149" spans="1:15" x14ac:dyDescent="0.25">
      <c r="A1149" s="6">
        <v>1148</v>
      </c>
      <c r="B1149" s="6">
        <v>20</v>
      </c>
      <c r="C1149" s="6" t="s">
        <v>10</v>
      </c>
      <c r="D1149" s="6">
        <v>31.92</v>
      </c>
      <c r="E1149" s="6">
        <v>0</v>
      </c>
      <c r="F1149" s="6" t="s">
        <v>14</v>
      </c>
      <c r="G1149" s="6" t="s">
        <v>16</v>
      </c>
      <c r="H1149" s="7">
        <v>2261.5688</v>
      </c>
      <c r="I1149" s="6">
        <v>65</v>
      </c>
      <c r="J1149" s="6">
        <v>192</v>
      </c>
      <c r="K1149">
        <v>6.9190888232174744E-2</v>
      </c>
      <c r="L1149">
        <v>0.26728399203498104</v>
      </c>
      <c r="M11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49" s="8">
        <f>_xlfn.PERCENTRANK.INC($H:$H, insurance[[#This Row],[charges]])</f>
        <v>9.6000000000000002E-2</v>
      </c>
      <c r="O1149" s="6">
        <f>10 * _xlfn.FLOOR.MATH(202.3 - insurance[[#This Row],[age]] / 10)</f>
        <v>2000</v>
      </c>
    </row>
    <row r="1150" spans="1:15" x14ac:dyDescent="0.25">
      <c r="A1150" s="6">
        <v>1149</v>
      </c>
      <c r="B1150" s="6">
        <v>55</v>
      </c>
      <c r="C1150" s="6" t="s">
        <v>13</v>
      </c>
      <c r="D1150" s="6">
        <v>21.5</v>
      </c>
      <c r="E1150" s="6">
        <v>1</v>
      </c>
      <c r="F1150" s="6" t="s">
        <v>14</v>
      </c>
      <c r="G1150" s="6" t="s">
        <v>12</v>
      </c>
      <c r="H1150" s="7">
        <v>10791.96</v>
      </c>
      <c r="I1150" s="6">
        <v>73</v>
      </c>
      <c r="J1150" s="6">
        <v>163</v>
      </c>
      <c r="K1150">
        <v>0.57063526174548795</v>
      </c>
      <c r="L1150">
        <v>0.15550007957755591</v>
      </c>
      <c r="M11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0" s="8">
        <f>_xlfn.PERCENTRANK.INC($H:$H, insurance[[#This Row],[charges]])</f>
        <v>0.56399999999999995</v>
      </c>
      <c r="O1150" s="6">
        <f>10 * _xlfn.FLOOR.MATH(202.3 - insurance[[#This Row],[age]] / 10)</f>
        <v>1960</v>
      </c>
    </row>
    <row r="1151" spans="1:15" x14ac:dyDescent="0.25">
      <c r="A1151" s="6">
        <v>1150</v>
      </c>
      <c r="B1151" s="6">
        <v>42</v>
      </c>
      <c r="C1151" s="6" t="s">
        <v>13</v>
      </c>
      <c r="D1151" s="6">
        <v>34.1</v>
      </c>
      <c r="E1151" s="6">
        <v>0</v>
      </c>
      <c r="F1151" s="6" t="s">
        <v>14</v>
      </c>
      <c r="G1151" s="6" t="s">
        <v>12</v>
      </c>
      <c r="H1151" s="7">
        <v>5979.7309999999998</v>
      </c>
      <c r="I1151" s="6">
        <v>66</v>
      </c>
      <c r="J1151" s="6">
        <v>211</v>
      </c>
      <c r="K1151">
        <v>0.6967858274917984</v>
      </c>
      <c r="L1151">
        <v>0.6822861538651801</v>
      </c>
      <c r="M11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1" s="8">
        <f>_xlfn.PERCENTRANK.INC($H:$H, insurance[[#This Row],[charges]])</f>
        <v>0.31900000000000001</v>
      </c>
      <c r="O1151" s="6">
        <f>10 * _xlfn.FLOOR.MATH(202.3 - insurance[[#This Row],[age]] / 10)</f>
        <v>1980</v>
      </c>
    </row>
    <row r="1152" spans="1:15" x14ac:dyDescent="0.25">
      <c r="A1152" s="6">
        <v>1151</v>
      </c>
      <c r="B1152" s="6">
        <v>18</v>
      </c>
      <c r="C1152" s="6" t="s">
        <v>10</v>
      </c>
      <c r="D1152" s="6">
        <v>30.305</v>
      </c>
      <c r="E1152" s="6">
        <v>0</v>
      </c>
      <c r="F1152" s="6" t="s">
        <v>14</v>
      </c>
      <c r="G1152" s="6" t="s">
        <v>17</v>
      </c>
      <c r="H1152" s="7">
        <v>2203.7359499999998</v>
      </c>
      <c r="I1152" s="6">
        <v>64</v>
      </c>
      <c r="J1152" s="6">
        <v>177</v>
      </c>
      <c r="K1152">
        <v>0.91148768733790497</v>
      </c>
      <c r="L1152">
        <v>0.28543243291109449</v>
      </c>
      <c r="M11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2" s="8">
        <f>_xlfn.PERCENTRANK.INC($H:$H, insurance[[#This Row],[charges]])</f>
        <v>8.7999999999999995E-2</v>
      </c>
      <c r="O1152" s="6">
        <f>10 * _xlfn.FLOOR.MATH(202.3 - insurance[[#This Row],[age]] / 10)</f>
        <v>2000</v>
      </c>
    </row>
    <row r="1153" spans="1:15" x14ac:dyDescent="0.25">
      <c r="A1153" s="6">
        <v>1152</v>
      </c>
      <c r="B1153" s="6">
        <v>58</v>
      </c>
      <c r="C1153" s="6" t="s">
        <v>10</v>
      </c>
      <c r="D1153" s="6">
        <v>36.479999999999997</v>
      </c>
      <c r="E1153" s="6">
        <v>0</v>
      </c>
      <c r="F1153" s="6" t="s">
        <v>14</v>
      </c>
      <c r="G1153" s="6" t="s">
        <v>16</v>
      </c>
      <c r="H1153" s="7">
        <v>12235.8392</v>
      </c>
      <c r="I1153" s="6">
        <v>67</v>
      </c>
      <c r="J1153" s="6">
        <v>233</v>
      </c>
      <c r="K1153">
        <v>0.9819618356330142</v>
      </c>
      <c r="L1153">
        <v>0.91498089717467357</v>
      </c>
      <c r="M11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3" s="8">
        <f>_xlfn.PERCENTRANK.INC($H:$H, insurance[[#This Row],[charges]])</f>
        <v>0.64300000000000002</v>
      </c>
      <c r="O1153" s="6">
        <f>10 * _xlfn.FLOOR.MATH(202.3 - insurance[[#This Row],[age]] / 10)</f>
        <v>1960</v>
      </c>
    </row>
    <row r="1154" spans="1:15" x14ac:dyDescent="0.25">
      <c r="A1154" s="6">
        <v>1153</v>
      </c>
      <c r="B1154" s="6">
        <v>43</v>
      </c>
      <c r="C1154" s="6" t="s">
        <v>10</v>
      </c>
      <c r="D1154" s="6">
        <v>32.56</v>
      </c>
      <c r="E1154" s="6">
        <v>3</v>
      </c>
      <c r="F1154" s="6" t="s">
        <v>11</v>
      </c>
      <c r="G1154" s="6" t="s">
        <v>15</v>
      </c>
      <c r="H1154" s="7">
        <v>40941.285400000001</v>
      </c>
      <c r="I1154" s="6">
        <v>62</v>
      </c>
      <c r="J1154" s="6">
        <v>178</v>
      </c>
      <c r="K1154">
        <v>0.12476078752649984</v>
      </c>
      <c r="L1154">
        <v>0.86923318024223351</v>
      </c>
      <c r="M11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4" s="8">
        <f>_xlfn.PERCENTRANK.INC($H:$H, insurance[[#This Row],[charges]])</f>
        <v>0.94699999999999995</v>
      </c>
      <c r="O1154" s="6">
        <f>10 * _xlfn.FLOOR.MATH(202.3 - insurance[[#This Row],[age]] / 10)</f>
        <v>1980</v>
      </c>
    </row>
    <row r="1155" spans="1:15" x14ac:dyDescent="0.25">
      <c r="A1155" s="6">
        <v>1154</v>
      </c>
      <c r="B1155" s="6">
        <v>35</v>
      </c>
      <c r="C1155" s="6" t="s">
        <v>10</v>
      </c>
      <c r="D1155" s="6">
        <v>35.814999999999998</v>
      </c>
      <c r="E1155" s="6">
        <v>1</v>
      </c>
      <c r="F1155" s="6" t="s">
        <v>14</v>
      </c>
      <c r="G1155" s="6" t="s">
        <v>16</v>
      </c>
      <c r="H1155" s="7">
        <v>5630.4578499999998</v>
      </c>
      <c r="I1155" s="6">
        <v>63</v>
      </c>
      <c r="J1155" s="6">
        <v>202</v>
      </c>
      <c r="K1155">
        <v>0.28724081501701887</v>
      </c>
      <c r="L1155">
        <v>0.58256037793241455</v>
      </c>
      <c r="M11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5" s="8">
        <f>_xlfn.PERCENTRANK.INC($H:$H, insurance[[#This Row],[charges]])</f>
        <v>0.30299999999999999</v>
      </c>
      <c r="O1155" s="6">
        <f>10 * _xlfn.FLOOR.MATH(202.3 - insurance[[#This Row],[age]] / 10)</f>
        <v>1980</v>
      </c>
    </row>
    <row r="1156" spans="1:15" x14ac:dyDescent="0.25">
      <c r="A1156" s="6">
        <v>1155</v>
      </c>
      <c r="B1156" s="6">
        <v>48</v>
      </c>
      <c r="C1156" s="6" t="s">
        <v>10</v>
      </c>
      <c r="D1156" s="6">
        <v>27.93</v>
      </c>
      <c r="E1156" s="6">
        <v>4</v>
      </c>
      <c r="F1156" s="6" t="s">
        <v>14</v>
      </c>
      <c r="G1156" s="6" t="s">
        <v>16</v>
      </c>
      <c r="H1156" s="7">
        <v>11015.1747</v>
      </c>
      <c r="I1156" s="6">
        <v>61</v>
      </c>
      <c r="J1156" s="6">
        <v>148</v>
      </c>
      <c r="K1156">
        <v>0.13493773813123711</v>
      </c>
      <c r="L1156">
        <v>0.64990407770960779</v>
      </c>
      <c r="M11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56" s="8">
        <f>_xlfn.PERCENTRANK.INC($H:$H, insurance[[#This Row],[charges]])</f>
        <v>0.57799999999999996</v>
      </c>
      <c r="O1156" s="6">
        <f>10 * _xlfn.FLOOR.MATH(202.3 - insurance[[#This Row],[age]] / 10)</f>
        <v>1970</v>
      </c>
    </row>
    <row r="1157" spans="1:15" x14ac:dyDescent="0.25">
      <c r="A1157" s="6">
        <v>1156</v>
      </c>
      <c r="B1157" s="6">
        <v>36</v>
      </c>
      <c r="C1157" s="6" t="s">
        <v>10</v>
      </c>
      <c r="D1157" s="6">
        <v>22.135000000000002</v>
      </c>
      <c r="E1157" s="6">
        <v>3</v>
      </c>
      <c r="F1157" s="6" t="s">
        <v>14</v>
      </c>
      <c r="G1157" s="6" t="s">
        <v>17</v>
      </c>
      <c r="H1157" s="7">
        <v>7228.2156500000001</v>
      </c>
      <c r="I1157" s="6">
        <v>64</v>
      </c>
      <c r="J1157" s="6">
        <v>129</v>
      </c>
      <c r="K1157">
        <v>0.79457736704246018</v>
      </c>
      <c r="L1157">
        <v>0.56219830483300537</v>
      </c>
      <c r="M11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7" s="8">
        <f>_xlfn.PERCENTRANK.INC($H:$H, insurance[[#This Row],[charges]])</f>
        <v>0.39</v>
      </c>
      <c r="O1157" s="6">
        <f>10 * _xlfn.FLOOR.MATH(202.3 - insurance[[#This Row],[age]] / 10)</f>
        <v>1980</v>
      </c>
    </row>
    <row r="1158" spans="1:15" x14ac:dyDescent="0.25">
      <c r="A1158" s="6">
        <v>1157</v>
      </c>
      <c r="B1158" s="6">
        <v>19</v>
      </c>
      <c r="C1158" s="6" t="s">
        <v>13</v>
      </c>
      <c r="D1158" s="6">
        <v>44.88</v>
      </c>
      <c r="E1158" s="6">
        <v>0</v>
      </c>
      <c r="F1158" s="6" t="s">
        <v>11</v>
      </c>
      <c r="G1158" s="6" t="s">
        <v>15</v>
      </c>
      <c r="H1158" s="7">
        <v>39722.746200000001</v>
      </c>
      <c r="I1158" s="6">
        <v>67</v>
      </c>
      <c r="J1158" s="6">
        <v>287</v>
      </c>
      <c r="K1158">
        <v>0.61423166404209639</v>
      </c>
      <c r="L1158">
        <v>0.5602099641972268</v>
      </c>
      <c r="M11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58" s="8">
        <f>_xlfn.PERCENTRANK.INC($H:$H, insurance[[#This Row],[charges]])</f>
        <v>0.93600000000000005</v>
      </c>
      <c r="O1158" s="6">
        <f>10 * _xlfn.FLOOR.MATH(202.3 - insurance[[#This Row],[age]] / 10)</f>
        <v>2000</v>
      </c>
    </row>
    <row r="1159" spans="1:15" x14ac:dyDescent="0.25">
      <c r="A1159" s="6">
        <v>1158</v>
      </c>
      <c r="B1159" s="6">
        <v>23</v>
      </c>
      <c r="C1159" s="6" t="s">
        <v>10</v>
      </c>
      <c r="D1159" s="6">
        <v>23.18</v>
      </c>
      <c r="E1159" s="6">
        <v>2</v>
      </c>
      <c r="F1159" s="6" t="s">
        <v>14</v>
      </c>
      <c r="G1159" s="6" t="s">
        <v>16</v>
      </c>
      <c r="H1159" s="7">
        <v>14426.073850000001</v>
      </c>
      <c r="I1159" s="6">
        <v>67</v>
      </c>
      <c r="J1159" s="6">
        <v>148</v>
      </c>
      <c r="K1159">
        <v>0.53490081547522028</v>
      </c>
      <c r="L1159">
        <v>0.70071478500064222</v>
      </c>
      <c r="M11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59" s="8">
        <f>_xlfn.PERCENTRANK.INC($H:$H, insurance[[#This Row],[charges]])</f>
        <v>0.72399999999999998</v>
      </c>
      <c r="O1159" s="6">
        <f>10 * _xlfn.FLOOR.MATH(202.3 - insurance[[#This Row],[age]] / 10)</f>
        <v>2000</v>
      </c>
    </row>
    <row r="1160" spans="1:15" x14ac:dyDescent="0.25">
      <c r="A1160" s="6">
        <v>1159</v>
      </c>
      <c r="B1160" s="6">
        <v>20</v>
      </c>
      <c r="C1160" s="6" t="s">
        <v>10</v>
      </c>
      <c r="D1160" s="6">
        <v>30.59</v>
      </c>
      <c r="E1160" s="6">
        <v>0</v>
      </c>
      <c r="F1160" s="6" t="s">
        <v>14</v>
      </c>
      <c r="G1160" s="6" t="s">
        <v>17</v>
      </c>
      <c r="H1160" s="7">
        <v>2459.7201</v>
      </c>
      <c r="I1160" s="6">
        <v>62</v>
      </c>
      <c r="J1160" s="6">
        <v>167</v>
      </c>
      <c r="K1160">
        <v>0.31756769275179492</v>
      </c>
      <c r="L1160">
        <v>0.17605885033312199</v>
      </c>
      <c r="M11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0" s="8">
        <f>_xlfn.PERCENTRANK.INC($H:$H, insurance[[#This Row],[charges]])</f>
        <v>0.106</v>
      </c>
      <c r="O1160" s="6">
        <f>10 * _xlfn.FLOOR.MATH(202.3 - insurance[[#This Row],[age]] / 10)</f>
        <v>2000</v>
      </c>
    </row>
    <row r="1161" spans="1:15" x14ac:dyDescent="0.25">
      <c r="A1161" s="6">
        <v>1160</v>
      </c>
      <c r="B1161" s="6">
        <v>32</v>
      </c>
      <c r="C1161" s="6" t="s">
        <v>10</v>
      </c>
      <c r="D1161" s="6">
        <v>41.1</v>
      </c>
      <c r="E1161" s="6">
        <v>0</v>
      </c>
      <c r="F1161" s="6" t="s">
        <v>14</v>
      </c>
      <c r="G1161" s="6" t="s">
        <v>12</v>
      </c>
      <c r="H1161" s="7">
        <v>3989.8409999999999</v>
      </c>
      <c r="I1161" s="6">
        <v>69</v>
      </c>
      <c r="J1161" s="6">
        <v>278</v>
      </c>
      <c r="K1161">
        <v>0.30410738489781852</v>
      </c>
      <c r="L1161">
        <v>0.11842163005770261</v>
      </c>
      <c r="M11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1" s="8">
        <f>_xlfn.PERCENTRANK.INC($H:$H, insurance[[#This Row],[charges]])</f>
        <v>0.19900000000000001</v>
      </c>
      <c r="O1161" s="6">
        <f>10 * _xlfn.FLOOR.MATH(202.3 - insurance[[#This Row],[age]] / 10)</f>
        <v>1990</v>
      </c>
    </row>
    <row r="1162" spans="1:15" x14ac:dyDescent="0.25">
      <c r="A1162" s="6">
        <v>1161</v>
      </c>
      <c r="B1162" s="6">
        <v>43</v>
      </c>
      <c r="C1162" s="6" t="s">
        <v>10</v>
      </c>
      <c r="D1162" s="6">
        <v>34.58</v>
      </c>
      <c r="E1162" s="6">
        <v>1</v>
      </c>
      <c r="F1162" s="6" t="s">
        <v>14</v>
      </c>
      <c r="G1162" s="6" t="s">
        <v>16</v>
      </c>
      <c r="H1162" s="7">
        <v>7727.2532000000001</v>
      </c>
      <c r="I1162" s="6">
        <v>64</v>
      </c>
      <c r="J1162" s="6">
        <v>201</v>
      </c>
      <c r="K1162">
        <v>0.83499299308051955</v>
      </c>
      <c r="L1162">
        <v>0.71999348733573854</v>
      </c>
      <c r="M11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2" s="8">
        <f>_xlfn.PERCENTRANK.INC($H:$H, insurance[[#This Row],[charges]])</f>
        <v>0.41599999999999998</v>
      </c>
      <c r="O1162" s="6">
        <f>10 * _xlfn.FLOOR.MATH(202.3 - insurance[[#This Row],[age]] / 10)</f>
        <v>1980</v>
      </c>
    </row>
    <row r="1163" spans="1:15" x14ac:dyDescent="0.25">
      <c r="A1163" s="6">
        <v>1162</v>
      </c>
      <c r="B1163" s="6">
        <v>34</v>
      </c>
      <c r="C1163" s="6" t="s">
        <v>13</v>
      </c>
      <c r="D1163" s="6">
        <v>42.13</v>
      </c>
      <c r="E1163" s="6">
        <v>2</v>
      </c>
      <c r="F1163" s="6" t="s">
        <v>14</v>
      </c>
      <c r="G1163" s="6" t="s">
        <v>15</v>
      </c>
      <c r="H1163" s="7">
        <v>5124.1886999999997</v>
      </c>
      <c r="I1163" s="6">
        <v>69</v>
      </c>
      <c r="J1163" s="6">
        <v>285</v>
      </c>
      <c r="K1163">
        <v>0.81631524992003812</v>
      </c>
      <c r="L1163">
        <v>0.74450869427272526</v>
      </c>
      <c r="M11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3" s="8">
        <f>_xlfn.PERCENTRANK.INC($H:$H, insurance[[#This Row],[charges]])</f>
        <v>0.27300000000000002</v>
      </c>
      <c r="O1163" s="6">
        <f>10 * _xlfn.FLOOR.MATH(202.3 - insurance[[#This Row],[age]] / 10)</f>
        <v>1980</v>
      </c>
    </row>
    <row r="1164" spans="1:15" x14ac:dyDescent="0.25">
      <c r="A1164" s="6">
        <v>1163</v>
      </c>
      <c r="B1164" s="6">
        <v>30</v>
      </c>
      <c r="C1164" s="6" t="s">
        <v>13</v>
      </c>
      <c r="D1164" s="6">
        <v>38.83</v>
      </c>
      <c r="E1164" s="6">
        <v>1</v>
      </c>
      <c r="F1164" s="6" t="s">
        <v>14</v>
      </c>
      <c r="G1164" s="6" t="s">
        <v>15</v>
      </c>
      <c r="H1164" s="7">
        <v>18963.171920000001</v>
      </c>
      <c r="I1164" s="6">
        <v>68</v>
      </c>
      <c r="J1164" s="6">
        <v>255</v>
      </c>
      <c r="K1164">
        <v>0.62555644457487225</v>
      </c>
      <c r="L1164">
        <v>0.97979909925712227</v>
      </c>
      <c r="M11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4" s="8">
        <f>_xlfn.PERCENTRANK.INC($H:$H, insurance[[#This Row],[charges]])</f>
        <v>0.77900000000000003</v>
      </c>
      <c r="O1164" s="6">
        <f>10 * _xlfn.FLOOR.MATH(202.3 - insurance[[#This Row],[age]] / 10)</f>
        <v>1990</v>
      </c>
    </row>
    <row r="1165" spans="1:15" x14ac:dyDescent="0.25">
      <c r="A1165" s="6">
        <v>1164</v>
      </c>
      <c r="B1165" s="6">
        <v>18</v>
      </c>
      <c r="C1165" s="6" t="s">
        <v>10</v>
      </c>
      <c r="D1165" s="6">
        <v>28.215</v>
      </c>
      <c r="E1165" s="6">
        <v>0</v>
      </c>
      <c r="F1165" s="6" t="s">
        <v>14</v>
      </c>
      <c r="G1165" s="6" t="s">
        <v>17</v>
      </c>
      <c r="H1165" s="7">
        <v>2200.8308499999998</v>
      </c>
      <c r="I1165" s="6">
        <v>71</v>
      </c>
      <c r="J1165" s="6">
        <v>202</v>
      </c>
      <c r="K1165">
        <v>3.5571348404312204E-2</v>
      </c>
      <c r="L1165">
        <v>0.2167043514627518</v>
      </c>
      <c r="M11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5" s="8">
        <f>_xlfn.PERCENTRANK.INC($H:$H, insurance[[#This Row],[charges]])</f>
        <v>8.5999999999999993E-2</v>
      </c>
      <c r="O1165" s="6">
        <f>10 * _xlfn.FLOOR.MATH(202.3 - insurance[[#This Row],[age]] / 10)</f>
        <v>2000</v>
      </c>
    </row>
    <row r="1166" spans="1:15" x14ac:dyDescent="0.25">
      <c r="A1166" s="6">
        <v>1165</v>
      </c>
      <c r="B1166" s="6">
        <v>41</v>
      </c>
      <c r="C1166" s="6" t="s">
        <v>10</v>
      </c>
      <c r="D1166" s="6">
        <v>28.31</v>
      </c>
      <c r="E1166" s="6">
        <v>1</v>
      </c>
      <c r="F1166" s="6" t="s">
        <v>14</v>
      </c>
      <c r="G1166" s="6" t="s">
        <v>16</v>
      </c>
      <c r="H1166" s="7">
        <v>7153.5538999999999</v>
      </c>
      <c r="I1166" s="6">
        <v>62</v>
      </c>
      <c r="J1166" s="6">
        <v>155</v>
      </c>
      <c r="K1166">
        <v>0.13038416212908185</v>
      </c>
      <c r="L1166">
        <v>0.33682838889622518</v>
      </c>
      <c r="M11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6" s="8">
        <f>_xlfn.PERCENTRANK.INC($H:$H, insurance[[#This Row],[charges]])</f>
        <v>0.38300000000000001</v>
      </c>
      <c r="O1166" s="6">
        <f>10 * _xlfn.FLOOR.MATH(202.3 - insurance[[#This Row],[age]] / 10)</f>
        <v>1980</v>
      </c>
    </row>
    <row r="1167" spans="1:15" x14ac:dyDescent="0.25">
      <c r="A1167" s="6">
        <v>1166</v>
      </c>
      <c r="B1167" s="6">
        <v>35</v>
      </c>
      <c r="C1167" s="6" t="s">
        <v>10</v>
      </c>
      <c r="D1167" s="6">
        <v>26.125</v>
      </c>
      <c r="E1167" s="6">
        <v>0</v>
      </c>
      <c r="F1167" s="6" t="s">
        <v>14</v>
      </c>
      <c r="G1167" s="6" t="s">
        <v>17</v>
      </c>
      <c r="H1167" s="7">
        <v>5227.9887500000004</v>
      </c>
      <c r="I1167" s="6">
        <v>65</v>
      </c>
      <c r="J1167" s="6">
        <v>157</v>
      </c>
      <c r="K1167">
        <v>0.94476224852016299</v>
      </c>
      <c r="L1167">
        <v>0.7543354405808893</v>
      </c>
      <c r="M11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67" s="8">
        <f>_xlfn.PERCENTRANK.INC($H:$H, insurance[[#This Row],[charges]])</f>
        <v>0.27800000000000002</v>
      </c>
      <c r="O1167" s="6">
        <f>10 * _xlfn.FLOOR.MATH(202.3 - insurance[[#This Row],[age]] / 10)</f>
        <v>1980</v>
      </c>
    </row>
    <row r="1168" spans="1:15" x14ac:dyDescent="0.25">
      <c r="A1168" s="6">
        <v>1167</v>
      </c>
      <c r="B1168" s="6">
        <v>57</v>
      </c>
      <c r="C1168" s="6" t="s">
        <v>13</v>
      </c>
      <c r="D1168" s="6">
        <v>40.369999999999997</v>
      </c>
      <c r="E1168" s="6">
        <v>0</v>
      </c>
      <c r="F1168" s="6" t="s">
        <v>14</v>
      </c>
      <c r="G1168" s="6" t="s">
        <v>15</v>
      </c>
      <c r="H1168" s="7">
        <v>10982.5013</v>
      </c>
      <c r="I1168" s="6">
        <v>72</v>
      </c>
      <c r="J1168" s="6">
        <v>298</v>
      </c>
      <c r="K1168">
        <v>0.95188162380451413</v>
      </c>
      <c r="L1168">
        <v>0.79244407536110095</v>
      </c>
      <c r="M11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68" s="8">
        <f>_xlfn.PERCENTRANK.INC($H:$H, insurance[[#This Row],[charges]])</f>
        <v>0.57599999999999996</v>
      </c>
      <c r="O1168" s="6">
        <f>10 * _xlfn.FLOOR.MATH(202.3 - insurance[[#This Row],[age]] / 10)</f>
        <v>1960</v>
      </c>
    </row>
    <row r="1169" spans="1:15" x14ac:dyDescent="0.25">
      <c r="A1169" s="6">
        <v>1168</v>
      </c>
      <c r="B1169" s="6">
        <v>29</v>
      </c>
      <c r="C1169" s="6" t="s">
        <v>10</v>
      </c>
      <c r="D1169" s="6">
        <v>24.6</v>
      </c>
      <c r="E1169" s="6">
        <v>2</v>
      </c>
      <c r="F1169" s="6" t="s">
        <v>14</v>
      </c>
      <c r="G1169" s="6" t="s">
        <v>12</v>
      </c>
      <c r="H1169" s="7">
        <v>4529.4769999999999</v>
      </c>
      <c r="I1169" s="6">
        <v>61</v>
      </c>
      <c r="J1169" s="6">
        <v>130</v>
      </c>
      <c r="K1169">
        <v>0.52444676054848671</v>
      </c>
      <c r="L1169">
        <v>0.86410430626203505</v>
      </c>
      <c r="M11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69" s="8">
        <f>_xlfn.PERCENTRANK.INC($H:$H, insurance[[#This Row],[charges]])</f>
        <v>0.23599999999999999</v>
      </c>
      <c r="O1169" s="6">
        <f>10 * _xlfn.FLOOR.MATH(202.3 - insurance[[#This Row],[age]] / 10)</f>
        <v>1990</v>
      </c>
    </row>
    <row r="1170" spans="1:15" x14ac:dyDescent="0.25">
      <c r="A1170" s="6">
        <v>1169</v>
      </c>
      <c r="B1170" s="6">
        <v>32</v>
      </c>
      <c r="C1170" s="6" t="s">
        <v>13</v>
      </c>
      <c r="D1170" s="6">
        <v>35.200000000000003</v>
      </c>
      <c r="E1170" s="6">
        <v>2</v>
      </c>
      <c r="F1170" s="6" t="s">
        <v>14</v>
      </c>
      <c r="G1170" s="6" t="s">
        <v>12</v>
      </c>
      <c r="H1170" s="7">
        <v>4670.6400000000003</v>
      </c>
      <c r="I1170" s="6">
        <v>67</v>
      </c>
      <c r="J1170" s="6">
        <v>225</v>
      </c>
      <c r="K1170">
        <v>0.17440270174965389</v>
      </c>
      <c r="L1170">
        <v>0.37187059147836204</v>
      </c>
      <c r="M11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0" s="8">
        <f>_xlfn.PERCENTRANK.INC($H:$H, insurance[[#This Row],[charges]])</f>
        <v>0.24399999999999999</v>
      </c>
      <c r="O1170" s="6">
        <f>10 * _xlfn.FLOOR.MATH(202.3 - insurance[[#This Row],[age]] / 10)</f>
        <v>1990</v>
      </c>
    </row>
    <row r="1171" spans="1:15" x14ac:dyDescent="0.25">
      <c r="A1171" s="6">
        <v>1170</v>
      </c>
      <c r="B1171" s="6">
        <v>37</v>
      </c>
      <c r="C1171" s="6" t="s">
        <v>10</v>
      </c>
      <c r="D1171" s="6">
        <v>34.104999999999997</v>
      </c>
      <c r="E1171" s="6">
        <v>1</v>
      </c>
      <c r="F1171" s="6" t="s">
        <v>14</v>
      </c>
      <c r="G1171" s="6" t="s">
        <v>16</v>
      </c>
      <c r="H1171" s="7">
        <v>6112.3529500000004</v>
      </c>
      <c r="I1171" s="6">
        <v>71</v>
      </c>
      <c r="J1171" s="6">
        <v>245</v>
      </c>
      <c r="K1171">
        <v>1.7869506505257222E-2</v>
      </c>
      <c r="L1171">
        <v>0.40874745482986208</v>
      </c>
      <c r="M11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1" s="8">
        <f>_xlfn.PERCENTRANK.INC($H:$H, insurance[[#This Row],[charges]])</f>
        <v>0.32300000000000001</v>
      </c>
      <c r="O1171" s="6">
        <f>10 * _xlfn.FLOOR.MATH(202.3 - insurance[[#This Row],[age]] / 10)</f>
        <v>1980</v>
      </c>
    </row>
    <row r="1172" spans="1:15" x14ac:dyDescent="0.25">
      <c r="A1172" s="6">
        <v>1171</v>
      </c>
      <c r="B1172" s="6">
        <v>18</v>
      </c>
      <c r="C1172" s="6" t="s">
        <v>13</v>
      </c>
      <c r="D1172" s="6">
        <v>27.36</v>
      </c>
      <c r="E1172" s="6">
        <v>1</v>
      </c>
      <c r="F1172" s="6" t="s">
        <v>11</v>
      </c>
      <c r="G1172" s="6" t="s">
        <v>17</v>
      </c>
      <c r="H1172" s="7">
        <v>17178.682400000002</v>
      </c>
      <c r="I1172" s="6">
        <v>66</v>
      </c>
      <c r="J1172" s="6">
        <v>170</v>
      </c>
      <c r="K1172">
        <v>0.5568486575767625</v>
      </c>
      <c r="L1172">
        <v>0.23448447055857838</v>
      </c>
      <c r="M11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2" s="8">
        <f>_xlfn.PERCENTRANK.INC($H:$H, insurance[[#This Row],[charges]])</f>
        <v>0.75600000000000001</v>
      </c>
      <c r="O1172" s="6">
        <f>10 * _xlfn.FLOOR.MATH(202.3 - insurance[[#This Row],[age]] / 10)</f>
        <v>2000</v>
      </c>
    </row>
    <row r="1173" spans="1:15" x14ac:dyDescent="0.25">
      <c r="A1173" s="6">
        <v>1172</v>
      </c>
      <c r="B1173" s="6">
        <v>43</v>
      </c>
      <c r="C1173" s="6" t="s">
        <v>10</v>
      </c>
      <c r="D1173" s="6">
        <v>26.7</v>
      </c>
      <c r="E1173" s="6">
        <v>2</v>
      </c>
      <c r="F1173" s="6" t="s">
        <v>11</v>
      </c>
      <c r="G1173" s="6" t="s">
        <v>12</v>
      </c>
      <c r="H1173" s="7">
        <v>22478.6</v>
      </c>
      <c r="I1173" s="6">
        <v>68</v>
      </c>
      <c r="J1173" s="6">
        <v>176</v>
      </c>
      <c r="K1173">
        <v>0.31939915675641928</v>
      </c>
      <c r="L1173">
        <v>0.25582072895756958</v>
      </c>
      <c r="M11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3" s="8">
        <f>_xlfn.PERCENTRANK.INC($H:$H, insurance[[#This Row],[charges]])</f>
        <v>0.82699999999999996</v>
      </c>
      <c r="O1173" s="6">
        <f>10 * _xlfn.FLOOR.MATH(202.3 - insurance[[#This Row],[age]] / 10)</f>
        <v>1980</v>
      </c>
    </row>
    <row r="1174" spans="1:15" x14ac:dyDescent="0.25">
      <c r="A1174" s="6">
        <v>1173</v>
      </c>
      <c r="B1174" s="6">
        <v>56</v>
      </c>
      <c r="C1174" s="6" t="s">
        <v>10</v>
      </c>
      <c r="D1174" s="6">
        <v>41.91</v>
      </c>
      <c r="E1174" s="6">
        <v>0</v>
      </c>
      <c r="F1174" s="6" t="s">
        <v>14</v>
      </c>
      <c r="G1174" s="6" t="s">
        <v>15</v>
      </c>
      <c r="H1174" s="7">
        <v>11093.6229</v>
      </c>
      <c r="I1174" s="6">
        <v>63</v>
      </c>
      <c r="J1174" s="6">
        <v>237</v>
      </c>
      <c r="K1174">
        <v>0.57244208062647006</v>
      </c>
      <c r="L1174">
        <v>0.8530643563033381</v>
      </c>
      <c r="M11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4" s="8">
        <f>_xlfn.PERCENTRANK.INC($H:$H, insurance[[#This Row],[charges]])</f>
        <v>0.58299999999999996</v>
      </c>
      <c r="O1174" s="6">
        <f>10 * _xlfn.FLOOR.MATH(202.3 - insurance[[#This Row],[age]] / 10)</f>
        <v>1960</v>
      </c>
    </row>
    <row r="1175" spans="1:15" x14ac:dyDescent="0.25">
      <c r="A1175" s="6">
        <v>1174</v>
      </c>
      <c r="B1175" s="6">
        <v>38</v>
      </c>
      <c r="C1175" s="6" t="s">
        <v>13</v>
      </c>
      <c r="D1175" s="6">
        <v>29.26</v>
      </c>
      <c r="E1175" s="6">
        <v>2</v>
      </c>
      <c r="F1175" s="6" t="s">
        <v>14</v>
      </c>
      <c r="G1175" s="6" t="s">
        <v>16</v>
      </c>
      <c r="H1175" s="7">
        <v>6457.8433999999997</v>
      </c>
      <c r="I1175" s="6">
        <v>74</v>
      </c>
      <c r="J1175" s="6">
        <v>228</v>
      </c>
      <c r="K1175">
        <v>0.45888970720530009</v>
      </c>
      <c r="L1175">
        <v>0.68654854860461711</v>
      </c>
      <c r="M11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5" s="8">
        <f>_xlfn.PERCENTRANK.INC($H:$H, insurance[[#This Row],[charges]])</f>
        <v>0.34699999999999998</v>
      </c>
      <c r="O1175" s="6">
        <f>10 * _xlfn.FLOOR.MATH(202.3 - insurance[[#This Row],[age]] / 10)</f>
        <v>1980</v>
      </c>
    </row>
    <row r="1176" spans="1:15" x14ac:dyDescent="0.25">
      <c r="A1176" s="6">
        <v>1175</v>
      </c>
      <c r="B1176" s="6">
        <v>29</v>
      </c>
      <c r="C1176" s="6" t="s">
        <v>13</v>
      </c>
      <c r="D1176" s="6">
        <v>32.11</v>
      </c>
      <c r="E1176" s="6">
        <v>2</v>
      </c>
      <c r="F1176" s="6" t="s">
        <v>14</v>
      </c>
      <c r="G1176" s="6" t="s">
        <v>16</v>
      </c>
      <c r="H1176" s="7">
        <v>4433.9159</v>
      </c>
      <c r="I1176" s="6">
        <v>69</v>
      </c>
      <c r="J1176" s="6">
        <v>217</v>
      </c>
      <c r="K1176">
        <v>0.85723113913891424</v>
      </c>
      <c r="L1176">
        <v>0.44211757203662655</v>
      </c>
      <c r="M11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76" s="8">
        <f>_xlfn.PERCENTRANK.INC($H:$H, insurance[[#This Row],[charges]])</f>
        <v>0.22600000000000001</v>
      </c>
      <c r="O1176" s="6">
        <f>10 * _xlfn.FLOOR.MATH(202.3 - insurance[[#This Row],[age]] / 10)</f>
        <v>1990</v>
      </c>
    </row>
    <row r="1177" spans="1:15" x14ac:dyDescent="0.25">
      <c r="A1177" s="6">
        <v>1176</v>
      </c>
      <c r="B1177" s="6">
        <v>22</v>
      </c>
      <c r="C1177" s="6" t="s">
        <v>10</v>
      </c>
      <c r="D1177" s="6">
        <v>27.1</v>
      </c>
      <c r="E1177" s="6">
        <v>0</v>
      </c>
      <c r="F1177" s="6" t="s">
        <v>14</v>
      </c>
      <c r="G1177" s="6" t="s">
        <v>12</v>
      </c>
      <c r="H1177" s="7">
        <v>2154.3609999999999</v>
      </c>
      <c r="I1177" s="6">
        <v>63</v>
      </c>
      <c r="J1177" s="6">
        <v>153</v>
      </c>
      <c r="K1177">
        <v>8.5682375862115231E-2</v>
      </c>
      <c r="L1177">
        <v>0.42677606568987297</v>
      </c>
      <c r="M11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7" s="8">
        <f>_xlfn.PERCENTRANK.INC($H:$H, insurance[[#This Row],[charges]])</f>
        <v>8.1000000000000003E-2</v>
      </c>
      <c r="O1177" s="6">
        <f>10 * _xlfn.FLOOR.MATH(202.3 - insurance[[#This Row],[age]] / 10)</f>
        <v>2000</v>
      </c>
    </row>
    <row r="1178" spans="1:15" x14ac:dyDescent="0.25">
      <c r="A1178" s="6">
        <v>1177</v>
      </c>
      <c r="B1178" s="6">
        <v>52</v>
      </c>
      <c r="C1178" s="6" t="s">
        <v>10</v>
      </c>
      <c r="D1178" s="6">
        <v>24.13</v>
      </c>
      <c r="E1178" s="6">
        <v>1</v>
      </c>
      <c r="F1178" s="6" t="s">
        <v>11</v>
      </c>
      <c r="G1178" s="6" t="s">
        <v>16</v>
      </c>
      <c r="H1178" s="7">
        <v>23887.662700000001</v>
      </c>
      <c r="I1178" s="6">
        <v>66</v>
      </c>
      <c r="J1178" s="6">
        <v>150</v>
      </c>
      <c r="K1178">
        <v>3.442280973979403E-2</v>
      </c>
      <c r="L1178">
        <v>0.44851106239879085</v>
      </c>
      <c r="M11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78" s="8">
        <f>_xlfn.PERCENTRANK.INC($H:$H, insurance[[#This Row],[charges]])</f>
        <v>0.83599999999999997</v>
      </c>
      <c r="O1178" s="6">
        <f>10 * _xlfn.FLOOR.MATH(202.3 - insurance[[#This Row],[age]] / 10)</f>
        <v>1970</v>
      </c>
    </row>
    <row r="1179" spans="1:15" x14ac:dyDescent="0.25">
      <c r="A1179" s="6">
        <v>1178</v>
      </c>
      <c r="B1179" s="6">
        <v>40</v>
      </c>
      <c r="C1179" s="6" t="s">
        <v>10</v>
      </c>
      <c r="D1179" s="6">
        <v>27.4</v>
      </c>
      <c r="E1179" s="6">
        <v>1</v>
      </c>
      <c r="F1179" s="6" t="s">
        <v>14</v>
      </c>
      <c r="G1179" s="6" t="s">
        <v>12</v>
      </c>
      <c r="H1179" s="7">
        <v>6496.8860000000004</v>
      </c>
      <c r="I1179" s="6">
        <v>63</v>
      </c>
      <c r="J1179" s="6">
        <v>155</v>
      </c>
      <c r="K1179">
        <v>0.23883333906477008</v>
      </c>
      <c r="L1179">
        <v>0.19935352085128125</v>
      </c>
      <c r="M11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79" s="8">
        <f>_xlfn.PERCENTRANK.INC($H:$H, insurance[[#This Row],[charges]])</f>
        <v>0.34799999999999998</v>
      </c>
      <c r="O1179" s="6">
        <f>10 * _xlfn.FLOOR.MATH(202.3 - insurance[[#This Row],[age]] / 10)</f>
        <v>1980</v>
      </c>
    </row>
    <row r="1180" spans="1:15" x14ac:dyDescent="0.25">
      <c r="A1180" s="6">
        <v>1179</v>
      </c>
      <c r="B1180" s="6">
        <v>23</v>
      </c>
      <c r="C1180" s="6" t="s">
        <v>10</v>
      </c>
      <c r="D1180" s="6">
        <v>34.865000000000002</v>
      </c>
      <c r="E1180" s="6">
        <v>0</v>
      </c>
      <c r="F1180" s="6" t="s">
        <v>14</v>
      </c>
      <c r="G1180" s="6" t="s">
        <v>17</v>
      </c>
      <c r="H1180" s="7">
        <v>2899.4893499999998</v>
      </c>
      <c r="I1180" s="6">
        <v>63</v>
      </c>
      <c r="J1180" s="6">
        <v>197</v>
      </c>
      <c r="K1180">
        <v>0.8928077262327111</v>
      </c>
      <c r="L1180">
        <v>0.24581946676867988</v>
      </c>
      <c r="M11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0" s="8">
        <f>_xlfn.PERCENTRANK.INC($H:$H, insurance[[#This Row],[charges]])</f>
        <v>0.13800000000000001</v>
      </c>
      <c r="O1180" s="6">
        <f>10 * _xlfn.FLOOR.MATH(202.3 - insurance[[#This Row],[age]] / 10)</f>
        <v>2000</v>
      </c>
    </row>
    <row r="1181" spans="1:15" x14ac:dyDescent="0.25">
      <c r="A1181" s="6">
        <v>1180</v>
      </c>
      <c r="B1181" s="6">
        <v>31</v>
      </c>
      <c r="C1181" s="6" t="s">
        <v>13</v>
      </c>
      <c r="D1181" s="6">
        <v>29.81</v>
      </c>
      <c r="E1181" s="6">
        <v>0</v>
      </c>
      <c r="F1181" s="6" t="s">
        <v>11</v>
      </c>
      <c r="G1181" s="6" t="s">
        <v>15</v>
      </c>
      <c r="H1181" s="7">
        <v>19350.368900000001</v>
      </c>
      <c r="I1181" s="6">
        <v>70</v>
      </c>
      <c r="J1181" s="6">
        <v>208</v>
      </c>
      <c r="K1181">
        <v>0.39459022897975066</v>
      </c>
      <c r="L1181">
        <v>0.47608609566282767</v>
      </c>
      <c r="M11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1" s="8">
        <f>_xlfn.PERCENTRANK.INC($H:$H, insurance[[#This Row],[charges]])</f>
        <v>0.78500000000000003</v>
      </c>
      <c r="O1181" s="6">
        <f>10 * _xlfn.FLOOR.MATH(202.3 - insurance[[#This Row],[age]] / 10)</f>
        <v>1990</v>
      </c>
    </row>
    <row r="1182" spans="1:15" x14ac:dyDescent="0.25">
      <c r="A1182" s="6">
        <v>1181</v>
      </c>
      <c r="B1182" s="6">
        <v>42</v>
      </c>
      <c r="C1182" s="6" t="s">
        <v>10</v>
      </c>
      <c r="D1182" s="6">
        <v>41.325000000000003</v>
      </c>
      <c r="E1182" s="6">
        <v>1</v>
      </c>
      <c r="F1182" s="6" t="s">
        <v>14</v>
      </c>
      <c r="G1182" s="6" t="s">
        <v>17</v>
      </c>
      <c r="H1182" s="7">
        <v>7650.7737500000003</v>
      </c>
      <c r="I1182" s="6">
        <v>67</v>
      </c>
      <c r="J1182" s="6">
        <v>264</v>
      </c>
      <c r="K1182">
        <v>0.48154876869243979</v>
      </c>
      <c r="L1182">
        <v>0.31972941119211234</v>
      </c>
      <c r="M11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2" s="8">
        <f>_xlfn.PERCENTRANK.INC($H:$H, insurance[[#This Row],[charges]])</f>
        <v>0.41399999999999998</v>
      </c>
      <c r="O1182" s="6">
        <f>10 * _xlfn.FLOOR.MATH(202.3 - insurance[[#This Row],[age]] / 10)</f>
        <v>1980</v>
      </c>
    </row>
    <row r="1183" spans="1:15" x14ac:dyDescent="0.25">
      <c r="A1183" s="6">
        <v>1182</v>
      </c>
      <c r="B1183" s="6">
        <v>24</v>
      </c>
      <c r="C1183" s="6" t="s">
        <v>10</v>
      </c>
      <c r="D1183" s="6">
        <v>29.925000000000001</v>
      </c>
      <c r="E1183" s="6">
        <v>0</v>
      </c>
      <c r="F1183" s="6" t="s">
        <v>14</v>
      </c>
      <c r="G1183" s="6" t="s">
        <v>16</v>
      </c>
      <c r="H1183" s="7">
        <v>2850.6837500000001</v>
      </c>
      <c r="I1183" s="6">
        <v>62</v>
      </c>
      <c r="J1183" s="6">
        <v>164</v>
      </c>
      <c r="K1183">
        <v>0.1521965126284382</v>
      </c>
      <c r="L1183">
        <v>0.99240345181543543</v>
      </c>
      <c r="M11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3" s="8">
        <f>_xlfn.PERCENTRANK.INC($H:$H, insurance[[#This Row],[charges]])</f>
        <v>0.13400000000000001</v>
      </c>
      <c r="O1183" s="6">
        <f>10 * _xlfn.FLOOR.MATH(202.3 - insurance[[#This Row],[age]] / 10)</f>
        <v>1990</v>
      </c>
    </row>
    <row r="1184" spans="1:15" x14ac:dyDescent="0.25">
      <c r="A1184" s="6">
        <v>1183</v>
      </c>
      <c r="B1184" s="6">
        <v>25</v>
      </c>
      <c r="C1184" s="6" t="s">
        <v>10</v>
      </c>
      <c r="D1184" s="6">
        <v>30.3</v>
      </c>
      <c r="E1184" s="6">
        <v>0</v>
      </c>
      <c r="F1184" s="6" t="s">
        <v>14</v>
      </c>
      <c r="G1184" s="6" t="s">
        <v>12</v>
      </c>
      <c r="H1184" s="7">
        <v>2632.9920000000002</v>
      </c>
      <c r="I1184" s="6">
        <v>64</v>
      </c>
      <c r="J1184" s="6">
        <v>177</v>
      </c>
      <c r="K1184">
        <v>0.43989276021713986</v>
      </c>
      <c r="L1184">
        <v>0.78881339765564229</v>
      </c>
      <c r="M11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4" s="8">
        <f>_xlfn.PERCENTRANK.INC($H:$H, insurance[[#This Row],[charges]])</f>
        <v>0.11799999999999999</v>
      </c>
      <c r="O1184" s="6">
        <f>10 * _xlfn.FLOOR.MATH(202.3 - insurance[[#This Row],[age]] / 10)</f>
        <v>1990</v>
      </c>
    </row>
    <row r="1185" spans="1:15" x14ac:dyDescent="0.25">
      <c r="A1185" s="6">
        <v>1184</v>
      </c>
      <c r="B1185" s="6">
        <v>48</v>
      </c>
      <c r="C1185" s="6" t="s">
        <v>10</v>
      </c>
      <c r="D1185" s="6">
        <v>27.36</v>
      </c>
      <c r="E1185" s="6">
        <v>1</v>
      </c>
      <c r="F1185" s="6" t="s">
        <v>14</v>
      </c>
      <c r="G1185" s="6" t="s">
        <v>17</v>
      </c>
      <c r="H1185" s="7">
        <v>9447.3824000000004</v>
      </c>
      <c r="I1185" s="6">
        <v>65</v>
      </c>
      <c r="J1185" s="6">
        <v>164</v>
      </c>
      <c r="K1185">
        <v>0.98245820262583816</v>
      </c>
      <c r="L1185">
        <v>0.7669998722928576</v>
      </c>
      <c r="M11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5" s="8">
        <f>_xlfn.PERCENTRANK.INC($H:$H, insurance[[#This Row],[charges]])</f>
        <v>0.504</v>
      </c>
      <c r="O1185" s="6">
        <f>10 * _xlfn.FLOOR.MATH(202.3 - insurance[[#This Row],[age]] / 10)</f>
        <v>1970</v>
      </c>
    </row>
    <row r="1186" spans="1:15" x14ac:dyDescent="0.25">
      <c r="A1186" s="6">
        <v>1185</v>
      </c>
      <c r="B1186" s="6">
        <v>23</v>
      </c>
      <c r="C1186" s="6" t="s">
        <v>10</v>
      </c>
      <c r="D1186" s="6">
        <v>28.49</v>
      </c>
      <c r="E1186" s="6">
        <v>1</v>
      </c>
      <c r="F1186" s="6" t="s">
        <v>11</v>
      </c>
      <c r="G1186" s="6" t="s">
        <v>15</v>
      </c>
      <c r="H1186" s="7">
        <v>18328.238099999999</v>
      </c>
      <c r="I1186" s="6">
        <v>66</v>
      </c>
      <c r="J1186" s="6">
        <v>177</v>
      </c>
      <c r="K1186">
        <v>0.28587449914118018</v>
      </c>
      <c r="L1186">
        <v>0.76621287584594122</v>
      </c>
      <c r="M11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86" s="8">
        <f>_xlfn.PERCENTRANK.INC($H:$H, insurance[[#This Row],[charges]])</f>
        <v>0.77100000000000002</v>
      </c>
      <c r="O1186" s="6">
        <f>10 * _xlfn.FLOOR.MATH(202.3 - insurance[[#This Row],[age]] / 10)</f>
        <v>2000</v>
      </c>
    </row>
    <row r="1187" spans="1:15" x14ac:dyDescent="0.25">
      <c r="A1187" s="6">
        <v>1186</v>
      </c>
      <c r="B1187" s="6">
        <v>45</v>
      </c>
      <c r="C1187" s="6" t="s">
        <v>13</v>
      </c>
      <c r="D1187" s="6">
        <v>23.56</v>
      </c>
      <c r="E1187" s="6">
        <v>2</v>
      </c>
      <c r="F1187" s="6" t="s">
        <v>14</v>
      </c>
      <c r="G1187" s="6" t="s">
        <v>17</v>
      </c>
      <c r="H1187" s="7">
        <v>8603.8233999999993</v>
      </c>
      <c r="I1187" s="6">
        <v>72</v>
      </c>
      <c r="J1187" s="6">
        <v>174</v>
      </c>
      <c r="K1187">
        <v>0.97678891801125789</v>
      </c>
      <c r="L1187">
        <v>0.16951380258869092</v>
      </c>
      <c r="M11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87" s="8">
        <f>_xlfn.PERCENTRANK.INC($H:$H, insurance[[#This Row],[charges]])</f>
        <v>0.46300000000000002</v>
      </c>
      <c r="O1187" s="6">
        <f>10 * _xlfn.FLOOR.MATH(202.3 - insurance[[#This Row],[age]] / 10)</f>
        <v>1970</v>
      </c>
    </row>
    <row r="1188" spans="1:15" x14ac:dyDescent="0.25">
      <c r="A1188" s="6">
        <v>1187</v>
      </c>
      <c r="B1188" s="6">
        <v>20</v>
      </c>
      <c r="C1188" s="6" t="s">
        <v>13</v>
      </c>
      <c r="D1188" s="6">
        <v>35.625</v>
      </c>
      <c r="E1188" s="6">
        <v>3</v>
      </c>
      <c r="F1188" s="6" t="s">
        <v>11</v>
      </c>
      <c r="G1188" s="6" t="s">
        <v>16</v>
      </c>
      <c r="H1188" s="7">
        <v>37465.34375</v>
      </c>
      <c r="I1188" s="6">
        <v>68</v>
      </c>
      <c r="J1188" s="6">
        <v>234</v>
      </c>
      <c r="K1188">
        <v>0.93928244893405699</v>
      </c>
      <c r="L1188">
        <v>0.25058221083627186</v>
      </c>
      <c r="M11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8" s="8">
        <f>_xlfn.PERCENTRANK.INC($H:$H, insurance[[#This Row],[charges]])</f>
        <v>0.91900000000000004</v>
      </c>
      <c r="O1188" s="6">
        <f>10 * _xlfn.FLOOR.MATH(202.3 - insurance[[#This Row],[age]] / 10)</f>
        <v>2000</v>
      </c>
    </row>
    <row r="1189" spans="1:15" x14ac:dyDescent="0.25">
      <c r="A1189" s="6">
        <v>1188</v>
      </c>
      <c r="B1189" s="6">
        <v>62</v>
      </c>
      <c r="C1189" s="6" t="s">
        <v>10</v>
      </c>
      <c r="D1189" s="6">
        <v>32.68</v>
      </c>
      <c r="E1189" s="6">
        <v>0</v>
      </c>
      <c r="F1189" s="6" t="s">
        <v>14</v>
      </c>
      <c r="G1189" s="6" t="s">
        <v>16</v>
      </c>
      <c r="H1189" s="7">
        <v>13844.797200000001</v>
      </c>
      <c r="I1189" s="6">
        <v>61</v>
      </c>
      <c r="J1189" s="6">
        <v>173</v>
      </c>
      <c r="K1189">
        <v>0.45684626719767518</v>
      </c>
      <c r="L1189">
        <v>0.16551063543442202</v>
      </c>
      <c r="M11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89" s="8">
        <f>_xlfn.PERCENTRANK.INC($H:$H, insurance[[#This Row],[charges]])</f>
        <v>0.70299999999999996</v>
      </c>
      <c r="O1189" s="6">
        <f>10 * _xlfn.FLOOR.MATH(202.3 - insurance[[#This Row],[age]] / 10)</f>
        <v>1960</v>
      </c>
    </row>
    <row r="1190" spans="1:15" x14ac:dyDescent="0.25">
      <c r="A1190" s="6">
        <v>1189</v>
      </c>
      <c r="B1190" s="6">
        <v>43</v>
      </c>
      <c r="C1190" s="6" t="s">
        <v>10</v>
      </c>
      <c r="D1190" s="6">
        <v>25.27</v>
      </c>
      <c r="E1190" s="6">
        <v>1</v>
      </c>
      <c r="F1190" s="6" t="s">
        <v>11</v>
      </c>
      <c r="G1190" s="6" t="s">
        <v>17</v>
      </c>
      <c r="H1190" s="7">
        <v>21771.3423</v>
      </c>
      <c r="I1190" s="6">
        <v>67</v>
      </c>
      <c r="J1190" s="6">
        <v>161</v>
      </c>
      <c r="K1190">
        <v>0.93517546725234735</v>
      </c>
      <c r="L1190">
        <v>0.14705311420702055</v>
      </c>
      <c r="M11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0" s="8">
        <f>_xlfn.PERCENTRANK.INC($H:$H, insurance[[#This Row],[charges]])</f>
        <v>0.81699999999999995</v>
      </c>
      <c r="O1190" s="6">
        <f>10 * _xlfn.FLOOR.MATH(202.3 - insurance[[#This Row],[age]] / 10)</f>
        <v>1980</v>
      </c>
    </row>
    <row r="1191" spans="1:15" x14ac:dyDescent="0.25">
      <c r="A1191" s="6">
        <v>1190</v>
      </c>
      <c r="B1191" s="6">
        <v>23</v>
      </c>
      <c r="C1191" s="6" t="s">
        <v>10</v>
      </c>
      <c r="D1191" s="6">
        <v>28</v>
      </c>
      <c r="E1191" s="6">
        <v>0</v>
      </c>
      <c r="F1191" s="6" t="s">
        <v>14</v>
      </c>
      <c r="G1191" s="6" t="s">
        <v>12</v>
      </c>
      <c r="H1191" s="7">
        <v>13126.677449999999</v>
      </c>
      <c r="I1191" s="6">
        <v>63</v>
      </c>
      <c r="J1191" s="6">
        <v>158</v>
      </c>
      <c r="K1191">
        <v>0.62442938546856375</v>
      </c>
      <c r="L1191">
        <v>0.7856192303754479</v>
      </c>
      <c r="M11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1" s="8">
        <f>_xlfn.PERCENTRANK.INC($H:$H, insurance[[#This Row],[charges]])</f>
        <v>0.67900000000000005</v>
      </c>
      <c r="O1191" s="6">
        <f>10 * _xlfn.FLOOR.MATH(202.3 - insurance[[#This Row],[age]] / 10)</f>
        <v>2000</v>
      </c>
    </row>
    <row r="1192" spans="1:15" x14ac:dyDescent="0.25">
      <c r="A1192" s="6">
        <v>1191</v>
      </c>
      <c r="B1192" s="6">
        <v>31</v>
      </c>
      <c r="C1192" s="6" t="s">
        <v>10</v>
      </c>
      <c r="D1192" s="6">
        <v>32.774999999999999</v>
      </c>
      <c r="E1192" s="6">
        <v>2</v>
      </c>
      <c r="F1192" s="6" t="s">
        <v>14</v>
      </c>
      <c r="G1192" s="6" t="s">
        <v>16</v>
      </c>
      <c r="H1192" s="7">
        <v>5327.4002499999997</v>
      </c>
      <c r="I1192" s="6">
        <v>68</v>
      </c>
      <c r="J1192" s="6">
        <v>216</v>
      </c>
      <c r="K1192">
        <v>0.40845372314027217</v>
      </c>
      <c r="L1192">
        <v>0.90580060282060904</v>
      </c>
      <c r="M11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2" s="8">
        <f>_xlfn.PERCENTRANK.INC($H:$H, insurance[[#This Row],[charges]])</f>
        <v>0.28699999999999998</v>
      </c>
      <c r="O1192" s="6">
        <f>10 * _xlfn.FLOOR.MATH(202.3 - insurance[[#This Row],[age]] / 10)</f>
        <v>1990</v>
      </c>
    </row>
    <row r="1193" spans="1:15" x14ac:dyDescent="0.25">
      <c r="A1193" s="6">
        <v>1192</v>
      </c>
      <c r="B1193" s="6">
        <v>41</v>
      </c>
      <c r="C1193" s="6" t="s">
        <v>10</v>
      </c>
      <c r="D1193" s="6">
        <v>21.754999999999999</v>
      </c>
      <c r="E1193" s="6">
        <v>1</v>
      </c>
      <c r="F1193" s="6" t="s">
        <v>14</v>
      </c>
      <c r="G1193" s="6" t="s">
        <v>17</v>
      </c>
      <c r="H1193" s="7">
        <v>13725.47184</v>
      </c>
      <c r="I1193" s="6">
        <v>64</v>
      </c>
      <c r="J1193" s="6">
        <v>127</v>
      </c>
      <c r="K1193">
        <v>0.39643763489855344</v>
      </c>
      <c r="L1193">
        <v>0.58049207859695517</v>
      </c>
      <c r="M11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93" s="8">
        <f>_xlfn.PERCENTRANK.INC($H:$H, insurance[[#This Row],[charges]])</f>
        <v>0.69799999999999995</v>
      </c>
      <c r="O1193" s="6">
        <f>10 * _xlfn.FLOOR.MATH(202.3 - insurance[[#This Row],[age]] / 10)</f>
        <v>1980</v>
      </c>
    </row>
    <row r="1194" spans="1:15" x14ac:dyDescent="0.25">
      <c r="A1194" s="6">
        <v>1193</v>
      </c>
      <c r="B1194" s="6">
        <v>58</v>
      </c>
      <c r="C1194" s="6" t="s">
        <v>10</v>
      </c>
      <c r="D1194" s="6">
        <v>32.395000000000003</v>
      </c>
      <c r="E1194" s="6">
        <v>1</v>
      </c>
      <c r="F1194" s="6" t="s">
        <v>14</v>
      </c>
      <c r="G1194" s="6" t="s">
        <v>17</v>
      </c>
      <c r="H1194" s="7">
        <v>13019.161050000001</v>
      </c>
      <c r="I1194" s="6">
        <v>64</v>
      </c>
      <c r="J1194" s="6">
        <v>189</v>
      </c>
      <c r="K1194">
        <v>0.53168635281347032</v>
      </c>
      <c r="L1194">
        <v>9.2536789873864864E-2</v>
      </c>
      <c r="M11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4" s="8">
        <f>_xlfn.PERCENTRANK.INC($H:$H, insurance[[#This Row],[charges]])</f>
        <v>0.67600000000000005</v>
      </c>
      <c r="O1194" s="6">
        <f>10 * _xlfn.FLOOR.MATH(202.3 - insurance[[#This Row],[age]] / 10)</f>
        <v>1960</v>
      </c>
    </row>
    <row r="1195" spans="1:15" x14ac:dyDescent="0.25">
      <c r="A1195" s="6">
        <v>1194</v>
      </c>
      <c r="B1195" s="6">
        <v>48</v>
      </c>
      <c r="C1195" s="6" t="s">
        <v>10</v>
      </c>
      <c r="D1195" s="6">
        <v>36.575000000000003</v>
      </c>
      <c r="E1195" s="6">
        <v>0</v>
      </c>
      <c r="F1195" s="6" t="s">
        <v>14</v>
      </c>
      <c r="G1195" s="6" t="s">
        <v>16</v>
      </c>
      <c r="H1195" s="7">
        <v>8671.1912499999999</v>
      </c>
      <c r="I1195" s="6">
        <v>69</v>
      </c>
      <c r="J1195" s="6">
        <v>248</v>
      </c>
      <c r="K1195">
        <v>3.263325478538557E-2</v>
      </c>
      <c r="L1195">
        <v>5.6016510844238337E-2</v>
      </c>
      <c r="M11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5" s="8">
        <f>_xlfn.PERCENTRANK.INC($H:$H, insurance[[#This Row],[charges]])</f>
        <v>0.46800000000000003</v>
      </c>
      <c r="O1195" s="6">
        <f>10 * _xlfn.FLOOR.MATH(202.3 - insurance[[#This Row],[age]] / 10)</f>
        <v>1970</v>
      </c>
    </row>
    <row r="1196" spans="1:15" x14ac:dyDescent="0.25">
      <c r="A1196" s="6">
        <v>1195</v>
      </c>
      <c r="B1196" s="6">
        <v>31</v>
      </c>
      <c r="C1196" s="6" t="s">
        <v>10</v>
      </c>
      <c r="D1196" s="6">
        <v>21.754999999999999</v>
      </c>
      <c r="E1196" s="6">
        <v>0</v>
      </c>
      <c r="F1196" s="6" t="s">
        <v>14</v>
      </c>
      <c r="G1196" s="6" t="s">
        <v>16</v>
      </c>
      <c r="H1196" s="7">
        <v>4134.0824499999999</v>
      </c>
      <c r="I1196" s="6">
        <v>60</v>
      </c>
      <c r="J1196" s="6">
        <v>111</v>
      </c>
      <c r="K1196">
        <v>0.68980490075880885</v>
      </c>
      <c r="L1196">
        <v>0.45676540651208042</v>
      </c>
      <c r="M11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196" s="8">
        <f>_xlfn.PERCENTRANK.INC($H:$H, insurance[[#This Row],[charges]])</f>
        <v>0.20699999999999999</v>
      </c>
      <c r="O1196" s="6">
        <f>10 * _xlfn.FLOOR.MATH(202.3 - insurance[[#This Row],[age]] / 10)</f>
        <v>1990</v>
      </c>
    </row>
    <row r="1197" spans="1:15" x14ac:dyDescent="0.25">
      <c r="A1197" s="6">
        <v>1196</v>
      </c>
      <c r="B1197" s="6">
        <v>19</v>
      </c>
      <c r="C1197" s="6" t="s">
        <v>10</v>
      </c>
      <c r="D1197" s="6">
        <v>27.93</v>
      </c>
      <c r="E1197" s="6">
        <v>3</v>
      </c>
      <c r="F1197" s="6" t="s">
        <v>14</v>
      </c>
      <c r="G1197" s="6" t="s">
        <v>16</v>
      </c>
      <c r="H1197" s="7">
        <v>18838.703659999999</v>
      </c>
      <c r="I1197" s="6">
        <v>67</v>
      </c>
      <c r="J1197" s="6">
        <v>178</v>
      </c>
      <c r="K1197">
        <v>0.50526465778484231</v>
      </c>
      <c r="L1197">
        <v>0.93611621201788831</v>
      </c>
      <c r="M11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197" s="8">
        <f>_xlfn.PERCENTRANK.INC($H:$H, insurance[[#This Row],[charges]])</f>
        <v>0.77700000000000002</v>
      </c>
      <c r="O1197" s="6">
        <f>10 * _xlfn.FLOOR.MATH(202.3 - insurance[[#This Row],[age]] / 10)</f>
        <v>2000</v>
      </c>
    </row>
    <row r="1198" spans="1:15" x14ac:dyDescent="0.25">
      <c r="A1198" s="6">
        <v>1197</v>
      </c>
      <c r="B1198" s="6">
        <v>19</v>
      </c>
      <c r="C1198" s="6" t="s">
        <v>10</v>
      </c>
      <c r="D1198" s="6">
        <v>30.02</v>
      </c>
      <c r="E1198" s="6">
        <v>0</v>
      </c>
      <c r="F1198" s="6" t="s">
        <v>11</v>
      </c>
      <c r="G1198" s="6" t="s">
        <v>16</v>
      </c>
      <c r="H1198" s="7">
        <v>33307.550799999997</v>
      </c>
      <c r="I1198" s="6">
        <v>66</v>
      </c>
      <c r="J1198" s="6">
        <v>186</v>
      </c>
      <c r="K1198">
        <v>0.49510987731400408</v>
      </c>
      <c r="L1198">
        <v>0.58011490692389889</v>
      </c>
      <c r="M11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8" s="8">
        <f>_xlfn.PERCENTRANK.INC($H:$H, insurance[[#This Row],[charges]])</f>
        <v>0.88700000000000001</v>
      </c>
      <c r="O1198" s="6">
        <f>10 * _xlfn.FLOOR.MATH(202.3 - insurance[[#This Row],[age]] / 10)</f>
        <v>2000</v>
      </c>
    </row>
    <row r="1199" spans="1:15" x14ac:dyDescent="0.25">
      <c r="A1199" s="6">
        <v>1198</v>
      </c>
      <c r="B1199" s="6">
        <v>41</v>
      </c>
      <c r="C1199" s="6" t="s">
        <v>13</v>
      </c>
      <c r="D1199" s="6">
        <v>33.549999999999997</v>
      </c>
      <c r="E1199" s="6">
        <v>0</v>
      </c>
      <c r="F1199" s="6" t="s">
        <v>14</v>
      </c>
      <c r="G1199" s="6" t="s">
        <v>15</v>
      </c>
      <c r="H1199" s="7">
        <v>5699.8374999999996</v>
      </c>
      <c r="I1199" s="6">
        <v>67</v>
      </c>
      <c r="J1199" s="6">
        <v>214</v>
      </c>
      <c r="K1199">
        <v>0.77326628322399515</v>
      </c>
      <c r="L1199">
        <v>4.4937327059422306E-2</v>
      </c>
      <c r="M11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199" s="8">
        <f>_xlfn.PERCENTRANK.INC($H:$H, insurance[[#This Row],[charges]])</f>
        <v>0.30599999999999999</v>
      </c>
      <c r="O1199" s="6">
        <f>10 * _xlfn.FLOOR.MATH(202.3 - insurance[[#This Row],[age]] / 10)</f>
        <v>1980</v>
      </c>
    </row>
    <row r="1200" spans="1:15" x14ac:dyDescent="0.25">
      <c r="A1200" s="6">
        <v>1199</v>
      </c>
      <c r="B1200" s="6">
        <v>40</v>
      </c>
      <c r="C1200" s="6" t="s">
        <v>13</v>
      </c>
      <c r="D1200" s="6">
        <v>29.355</v>
      </c>
      <c r="E1200" s="6">
        <v>1</v>
      </c>
      <c r="F1200" s="6" t="s">
        <v>14</v>
      </c>
      <c r="G1200" s="6" t="s">
        <v>16</v>
      </c>
      <c r="H1200" s="7">
        <v>6393.6034499999996</v>
      </c>
      <c r="I1200" s="6">
        <v>68</v>
      </c>
      <c r="J1200" s="6">
        <v>193</v>
      </c>
      <c r="K1200">
        <v>0.8582627507197963</v>
      </c>
      <c r="L1200">
        <v>7.2798037004097385E-2</v>
      </c>
      <c r="M12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0" s="8">
        <f>_xlfn.PERCENTRANK.INC($H:$H, insurance[[#This Row],[charges]])</f>
        <v>0.34200000000000003</v>
      </c>
      <c r="O1200" s="6">
        <f>10 * _xlfn.FLOOR.MATH(202.3 - insurance[[#This Row],[age]] / 10)</f>
        <v>1980</v>
      </c>
    </row>
    <row r="1201" spans="1:15" x14ac:dyDescent="0.25">
      <c r="A1201" s="6">
        <v>1200</v>
      </c>
      <c r="B1201" s="6">
        <v>31</v>
      </c>
      <c r="C1201" s="6" t="s">
        <v>10</v>
      </c>
      <c r="D1201" s="6">
        <v>25.8</v>
      </c>
      <c r="E1201" s="6">
        <v>2</v>
      </c>
      <c r="F1201" s="6" t="s">
        <v>14</v>
      </c>
      <c r="G1201" s="6" t="s">
        <v>12</v>
      </c>
      <c r="H1201" s="7">
        <v>4934.7049999999999</v>
      </c>
      <c r="I1201" s="6">
        <v>66</v>
      </c>
      <c r="J1201" s="6">
        <v>160</v>
      </c>
      <c r="K1201">
        <v>0.44366263246334281</v>
      </c>
      <c r="L1201">
        <v>0.90628072149412742</v>
      </c>
      <c r="M12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1" s="8">
        <f>_xlfn.PERCENTRANK.INC($H:$H, insurance[[#This Row],[charges]])</f>
        <v>0.26600000000000001</v>
      </c>
      <c r="O1201" s="6">
        <f>10 * _xlfn.FLOOR.MATH(202.3 - insurance[[#This Row],[age]] / 10)</f>
        <v>1990</v>
      </c>
    </row>
    <row r="1202" spans="1:15" x14ac:dyDescent="0.25">
      <c r="A1202" s="6">
        <v>1201</v>
      </c>
      <c r="B1202" s="6">
        <v>37</v>
      </c>
      <c r="C1202" s="6" t="s">
        <v>13</v>
      </c>
      <c r="D1202" s="6">
        <v>24.32</v>
      </c>
      <c r="E1202" s="6">
        <v>2</v>
      </c>
      <c r="F1202" s="6" t="s">
        <v>14</v>
      </c>
      <c r="G1202" s="6" t="s">
        <v>16</v>
      </c>
      <c r="H1202" s="7">
        <v>6198.7518</v>
      </c>
      <c r="I1202" s="6">
        <v>66</v>
      </c>
      <c r="J1202" s="6">
        <v>151</v>
      </c>
      <c r="K1202">
        <v>9.8877744795231957E-3</v>
      </c>
      <c r="L1202">
        <v>0.22198492950852258</v>
      </c>
      <c r="M12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02" s="8">
        <f>_xlfn.PERCENTRANK.INC($H:$H, insurance[[#This Row],[charges]])</f>
        <v>0.33</v>
      </c>
      <c r="O1202" s="6">
        <f>10 * _xlfn.FLOOR.MATH(202.3 - insurance[[#This Row],[age]] / 10)</f>
        <v>1980</v>
      </c>
    </row>
    <row r="1203" spans="1:15" x14ac:dyDescent="0.25">
      <c r="A1203" s="6">
        <v>1202</v>
      </c>
      <c r="B1203" s="6">
        <v>46</v>
      </c>
      <c r="C1203" s="6" t="s">
        <v>13</v>
      </c>
      <c r="D1203" s="6">
        <v>40.375</v>
      </c>
      <c r="E1203" s="6">
        <v>2</v>
      </c>
      <c r="F1203" s="6" t="s">
        <v>14</v>
      </c>
      <c r="G1203" s="6" t="s">
        <v>16</v>
      </c>
      <c r="H1203" s="7">
        <v>8733.2292500000003</v>
      </c>
      <c r="I1203" s="6">
        <v>68</v>
      </c>
      <c r="J1203" s="6">
        <v>266</v>
      </c>
      <c r="K1203">
        <v>0.5060133149409729</v>
      </c>
      <c r="L1203">
        <v>0.21908695074687104</v>
      </c>
      <c r="M12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3" s="8">
        <f>_xlfn.PERCENTRANK.INC($H:$H, insurance[[#This Row],[charges]])</f>
        <v>0.47</v>
      </c>
      <c r="O1203" s="6">
        <f>10 * _xlfn.FLOOR.MATH(202.3 - insurance[[#This Row],[age]] / 10)</f>
        <v>1970</v>
      </c>
    </row>
    <row r="1204" spans="1:15" x14ac:dyDescent="0.25">
      <c r="A1204" s="6">
        <v>1203</v>
      </c>
      <c r="B1204" s="6">
        <v>22</v>
      </c>
      <c r="C1204" s="6" t="s">
        <v>13</v>
      </c>
      <c r="D1204" s="6">
        <v>32.11</v>
      </c>
      <c r="E1204" s="6">
        <v>0</v>
      </c>
      <c r="F1204" s="6" t="s">
        <v>14</v>
      </c>
      <c r="G1204" s="6" t="s">
        <v>16</v>
      </c>
      <c r="H1204" s="7">
        <v>2055.3249000000001</v>
      </c>
      <c r="I1204" s="6">
        <v>67</v>
      </c>
      <c r="J1204" s="6">
        <v>205</v>
      </c>
      <c r="K1204">
        <v>0.59356608083172058</v>
      </c>
      <c r="L1204">
        <v>0.26416389237351895</v>
      </c>
      <c r="M12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4" s="8">
        <f>_xlfn.PERCENTRANK.INC($H:$H, insurance[[#This Row],[charges]])</f>
        <v>7.1999999999999995E-2</v>
      </c>
      <c r="O1204" s="6">
        <f>10 * _xlfn.FLOOR.MATH(202.3 - insurance[[#This Row],[age]] / 10)</f>
        <v>2000</v>
      </c>
    </row>
    <row r="1205" spans="1:15" x14ac:dyDescent="0.25">
      <c r="A1205" s="6">
        <v>1204</v>
      </c>
      <c r="B1205" s="6">
        <v>51</v>
      </c>
      <c r="C1205" s="6" t="s">
        <v>13</v>
      </c>
      <c r="D1205" s="6">
        <v>32.299999999999997</v>
      </c>
      <c r="E1205" s="6">
        <v>1</v>
      </c>
      <c r="F1205" s="6" t="s">
        <v>14</v>
      </c>
      <c r="G1205" s="6" t="s">
        <v>17</v>
      </c>
      <c r="H1205" s="7">
        <v>9964.06</v>
      </c>
      <c r="I1205" s="6">
        <v>71</v>
      </c>
      <c r="J1205" s="6">
        <v>232</v>
      </c>
      <c r="K1205">
        <v>0.14218516188775429</v>
      </c>
      <c r="L1205">
        <v>0.38128154230363737</v>
      </c>
      <c r="M12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5" s="8">
        <f>_xlfn.PERCENTRANK.INC($H:$H, insurance[[#This Row],[charges]])</f>
        <v>0.53100000000000003</v>
      </c>
      <c r="O1205" s="6">
        <f>10 * _xlfn.FLOOR.MATH(202.3 - insurance[[#This Row],[age]] / 10)</f>
        <v>1970</v>
      </c>
    </row>
    <row r="1206" spans="1:15" x14ac:dyDescent="0.25">
      <c r="A1206" s="6">
        <v>1205</v>
      </c>
      <c r="B1206" s="6">
        <v>18</v>
      </c>
      <c r="C1206" s="6" t="s">
        <v>10</v>
      </c>
      <c r="D1206" s="6">
        <v>27.28</v>
      </c>
      <c r="E1206" s="6">
        <v>3</v>
      </c>
      <c r="F1206" s="6" t="s">
        <v>11</v>
      </c>
      <c r="G1206" s="6" t="s">
        <v>15</v>
      </c>
      <c r="H1206" s="7">
        <v>18223.4512</v>
      </c>
      <c r="I1206" s="6">
        <v>65</v>
      </c>
      <c r="J1206" s="6">
        <v>164</v>
      </c>
      <c r="K1206">
        <v>0.51461504889401377</v>
      </c>
      <c r="L1206">
        <v>0.77312316828087124</v>
      </c>
      <c r="M12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06" s="8">
        <f>_xlfn.PERCENTRANK.INC($H:$H, insurance[[#This Row],[charges]])</f>
        <v>0.76800000000000002</v>
      </c>
      <c r="O1206" s="6">
        <f>10 * _xlfn.FLOOR.MATH(202.3 - insurance[[#This Row],[age]] / 10)</f>
        <v>2000</v>
      </c>
    </row>
    <row r="1207" spans="1:15" x14ac:dyDescent="0.25">
      <c r="A1207" s="6">
        <v>1206</v>
      </c>
      <c r="B1207" s="6">
        <v>35</v>
      </c>
      <c r="C1207" s="6" t="s">
        <v>13</v>
      </c>
      <c r="D1207" s="6">
        <v>17.86</v>
      </c>
      <c r="E1207" s="6">
        <v>1</v>
      </c>
      <c r="F1207" s="6" t="s">
        <v>14</v>
      </c>
      <c r="G1207" s="6" t="s">
        <v>16</v>
      </c>
      <c r="H1207" s="7">
        <v>5116.5003999999999</v>
      </c>
      <c r="I1207" s="6">
        <v>70</v>
      </c>
      <c r="J1207" s="6">
        <v>124</v>
      </c>
      <c r="K1207">
        <v>0.33244714063240549</v>
      </c>
      <c r="L1207">
        <v>0.67962095545587176</v>
      </c>
      <c r="M12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07" s="8">
        <f>_xlfn.PERCENTRANK.INC($H:$H, insurance[[#This Row],[charges]])</f>
        <v>0.27200000000000002</v>
      </c>
      <c r="O1207" s="6">
        <f>10 * _xlfn.FLOOR.MATH(202.3 - insurance[[#This Row],[age]] / 10)</f>
        <v>1980</v>
      </c>
    </row>
    <row r="1208" spans="1:15" x14ac:dyDescent="0.25">
      <c r="A1208" s="6">
        <v>1207</v>
      </c>
      <c r="B1208" s="6">
        <v>59</v>
      </c>
      <c r="C1208" s="6" t="s">
        <v>10</v>
      </c>
      <c r="D1208" s="6">
        <v>34.799999999999997</v>
      </c>
      <c r="E1208" s="6">
        <v>2</v>
      </c>
      <c r="F1208" s="6" t="s">
        <v>14</v>
      </c>
      <c r="G1208" s="6" t="s">
        <v>12</v>
      </c>
      <c r="H1208" s="7">
        <v>36910.608030000003</v>
      </c>
      <c r="I1208" s="6">
        <v>61</v>
      </c>
      <c r="J1208" s="6">
        <v>184</v>
      </c>
      <c r="K1208">
        <v>0.61980875470666619</v>
      </c>
      <c r="L1208">
        <v>0.7837282772100197</v>
      </c>
      <c r="M12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8" s="8">
        <f>_xlfn.PERCENTRANK.INC($H:$H, insurance[[#This Row],[charges]])</f>
        <v>0.91400000000000003</v>
      </c>
      <c r="O1208" s="6">
        <f>10 * _xlfn.FLOOR.MATH(202.3 - insurance[[#This Row],[age]] / 10)</f>
        <v>1960</v>
      </c>
    </row>
    <row r="1209" spans="1:15" x14ac:dyDescent="0.25">
      <c r="A1209" s="6">
        <v>1208</v>
      </c>
      <c r="B1209" s="6">
        <v>36</v>
      </c>
      <c r="C1209" s="6" t="s">
        <v>13</v>
      </c>
      <c r="D1209" s="6">
        <v>33.4</v>
      </c>
      <c r="E1209" s="6">
        <v>2</v>
      </c>
      <c r="F1209" s="6" t="s">
        <v>11</v>
      </c>
      <c r="G1209" s="6" t="s">
        <v>12</v>
      </c>
      <c r="H1209" s="7">
        <v>38415.474000000002</v>
      </c>
      <c r="I1209" s="6">
        <v>68</v>
      </c>
      <c r="J1209" s="6">
        <v>220</v>
      </c>
      <c r="K1209">
        <v>0.23681906714887316</v>
      </c>
      <c r="L1209">
        <v>0.8607360300890804</v>
      </c>
      <c r="M12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09" s="8">
        <f>_xlfn.PERCENTRANK.INC($H:$H, insurance[[#This Row],[charges]])</f>
        <v>0.92600000000000005</v>
      </c>
      <c r="O1209" s="6">
        <f>10 * _xlfn.FLOOR.MATH(202.3 - insurance[[#This Row],[age]] / 10)</f>
        <v>1980</v>
      </c>
    </row>
    <row r="1210" spans="1:15" x14ac:dyDescent="0.25">
      <c r="A1210" s="6">
        <v>1209</v>
      </c>
      <c r="B1210" s="6">
        <v>37</v>
      </c>
      <c r="C1210" s="6" t="s">
        <v>10</v>
      </c>
      <c r="D1210" s="6">
        <v>25.555</v>
      </c>
      <c r="E1210" s="6">
        <v>1</v>
      </c>
      <c r="F1210" s="6" t="s">
        <v>11</v>
      </c>
      <c r="G1210" s="6" t="s">
        <v>17</v>
      </c>
      <c r="H1210" s="7">
        <v>20296.863450000001</v>
      </c>
      <c r="I1210" s="6">
        <v>64</v>
      </c>
      <c r="J1210" s="6">
        <v>149</v>
      </c>
      <c r="K1210">
        <v>8.8277569081763541E-2</v>
      </c>
      <c r="L1210">
        <v>0.36692676104927752</v>
      </c>
      <c r="M12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10" s="8">
        <f>_xlfn.PERCENTRANK.INC($H:$H, insurance[[#This Row],[charges]])</f>
        <v>0.80100000000000005</v>
      </c>
      <c r="O1210" s="6">
        <f>10 * _xlfn.FLOOR.MATH(202.3 - insurance[[#This Row],[age]] / 10)</f>
        <v>1980</v>
      </c>
    </row>
    <row r="1211" spans="1:15" x14ac:dyDescent="0.25">
      <c r="A1211" s="6">
        <v>1210</v>
      </c>
      <c r="B1211" s="6">
        <v>59</v>
      </c>
      <c r="C1211" s="6" t="s">
        <v>13</v>
      </c>
      <c r="D1211" s="6">
        <v>37.1</v>
      </c>
      <c r="E1211" s="6">
        <v>1</v>
      </c>
      <c r="F1211" s="6" t="s">
        <v>14</v>
      </c>
      <c r="G1211" s="6" t="s">
        <v>12</v>
      </c>
      <c r="H1211" s="7">
        <v>12347.172</v>
      </c>
      <c r="I1211" s="6">
        <v>71</v>
      </c>
      <c r="J1211" s="6">
        <v>266</v>
      </c>
      <c r="K1211">
        <v>0.75009454961404887</v>
      </c>
      <c r="L1211">
        <v>0.80536298025649178</v>
      </c>
      <c r="M12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1" s="8">
        <f>_xlfn.PERCENTRANK.INC($H:$H, insurance[[#This Row],[charges]])</f>
        <v>0.64800000000000002</v>
      </c>
      <c r="O1211" s="6">
        <f>10 * _xlfn.FLOOR.MATH(202.3 - insurance[[#This Row],[age]] / 10)</f>
        <v>1960</v>
      </c>
    </row>
    <row r="1212" spans="1:15" x14ac:dyDescent="0.25">
      <c r="A1212" s="6">
        <v>1211</v>
      </c>
      <c r="B1212" s="6">
        <v>36</v>
      </c>
      <c r="C1212" s="6" t="s">
        <v>13</v>
      </c>
      <c r="D1212" s="6">
        <v>30.875</v>
      </c>
      <c r="E1212" s="6">
        <v>1</v>
      </c>
      <c r="F1212" s="6" t="s">
        <v>14</v>
      </c>
      <c r="G1212" s="6" t="s">
        <v>16</v>
      </c>
      <c r="H1212" s="7">
        <v>5373.3642499999996</v>
      </c>
      <c r="I1212" s="6">
        <v>73</v>
      </c>
      <c r="J1212" s="6">
        <v>234</v>
      </c>
      <c r="K1212">
        <v>0.37563417869416726</v>
      </c>
      <c r="L1212">
        <v>0.75150439038477113</v>
      </c>
      <c r="M12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2" s="8">
        <f>_xlfn.PERCENTRANK.INC($H:$H, insurance[[#This Row],[charges]])</f>
        <v>0.28799999999999998</v>
      </c>
      <c r="O1212" s="6">
        <f>10 * _xlfn.FLOOR.MATH(202.3 - insurance[[#This Row],[age]] / 10)</f>
        <v>1980</v>
      </c>
    </row>
    <row r="1213" spans="1:15" x14ac:dyDescent="0.25">
      <c r="A1213" s="6">
        <v>1212</v>
      </c>
      <c r="B1213" s="6">
        <v>39</v>
      </c>
      <c r="C1213" s="6" t="s">
        <v>13</v>
      </c>
      <c r="D1213" s="6">
        <v>34.1</v>
      </c>
      <c r="E1213" s="6">
        <v>2</v>
      </c>
      <c r="F1213" s="6" t="s">
        <v>14</v>
      </c>
      <c r="G1213" s="6" t="s">
        <v>15</v>
      </c>
      <c r="H1213" s="7">
        <v>23563.016179999999</v>
      </c>
      <c r="I1213" s="6">
        <v>68</v>
      </c>
      <c r="J1213" s="6">
        <v>224</v>
      </c>
      <c r="K1213">
        <v>0.41862650514516353</v>
      </c>
      <c r="L1213">
        <v>0.71700356002757493</v>
      </c>
      <c r="M12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3" s="8">
        <f>_xlfn.PERCENTRANK.INC($H:$H, insurance[[#This Row],[charges]])</f>
        <v>0.83399999999999996</v>
      </c>
      <c r="O1213" s="6">
        <f>10 * _xlfn.FLOOR.MATH(202.3 - insurance[[#This Row],[age]] / 10)</f>
        <v>1980</v>
      </c>
    </row>
    <row r="1214" spans="1:15" x14ac:dyDescent="0.25">
      <c r="A1214" s="6">
        <v>1213</v>
      </c>
      <c r="B1214" s="6">
        <v>18</v>
      </c>
      <c r="C1214" s="6" t="s">
        <v>13</v>
      </c>
      <c r="D1214" s="6">
        <v>21.47</v>
      </c>
      <c r="E1214" s="6">
        <v>0</v>
      </c>
      <c r="F1214" s="6" t="s">
        <v>14</v>
      </c>
      <c r="G1214" s="6" t="s">
        <v>17</v>
      </c>
      <c r="H1214" s="7">
        <v>1702.4553000000001</v>
      </c>
      <c r="I1214" s="6">
        <v>70</v>
      </c>
      <c r="J1214" s="6">
        <v>150</v>
      </c>
      <c r="K1214">
        <v>0.61568396520599911</v>
      </c>
      <c r="L1214">
        <v>0.77062006563442764</v>
      </c>
      <c r="M12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14" s="8">
        <f>_xlfn.PERCENTRANK.INC($H:$H, insurance[[#This Row],[charges]])</f>
        <v>3.5000000000000003E-2</v>
      </c>
      <c r="O1214" s="6">
        <f>10 * _xlfn.FLOOR.MATH(202.3 - insurance[[#This Row],[age]] / 10)</f>
        <v>2000</v>
      </c>
    </row>
    <row r="1215" spans="1:15" x14ac:dyDescent="0.25">
      <c r="A1215" s="6">
        <v>1214</v>
      </c>
      <c r="B1215" s="6">
        <v>52</v>
      </c>
      <c r="C1215" s="6" t="s">
        <v>10</v>
      </c>
      <c r="D1215" s="6">
        <v>33.299999999999997</v>
      </c>
      <c r="E1215" s="6">
        <v>2</v>
      </c>
      <c r="F1215" s="6" t="s">
        <v>14</v>
      </c>
      <c r="G1215" s="6" t="s">
        <v>12</v>
      </c>
      <c r="H1215" s="7">
        <v>10806.839</v>
      </c>
      <c r="I1215" s="6">
        <v>70</v>
      </c>
      <c r="J1215" s="6">
        <v>232</v>
      </c>
      <c r="K1215">
        <v>0.60753286052846023</v>
      </c>
      <c r="L1215">
        <v>0.4704462203525222</v>
      </c>
      <c r="M12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5" s="8">
        <f>_xlfn.PERCENTRANK.INC($H:$H, insurance[[#This Row],[charges]])</f>
        <v>0.56699999999999995</v>
      </c>
      <c r="O1215" s="6">
        <f>10 * _xlfn.FLOOR.MATH(202.3 - insurance[[#This Row],[age]] / 10)</f>
        <v>1970</v>
      </c>
    </row>
    <row r="1216" spans="1:15" x14ac:dyDescent="0.25">
      <c r="A1216" s="6">
        <v>1215</v>
      </c>
      <c r="B1216" s="6">
        <v>27</v>
      </c>
      <c r="C1216" s="6" t="s">
        <v>10</v>
      </c>
      <c r="D1216" s="6">
        <v>31.254999999999999</v>
      </c>
      <c r="E1216" s="6">
        <v>1</v>
      </c>
      <c r="F1216" s="6" t="s">
        <v>14</v>
      </c>
      <c r="G1216" s="6" t="s">
        <v>16</v>
      </c>
      <c r="H1216" s="7">
        <v>3956.0714499999999</v>
      </c>
      <c r="I1216" s="6">
        <v>71</v>
      </c>
      <c r="J1216" s="6">
        <v>224</v>
      </c>
      <c r="K1216">
        <v>0.9569257092461575</v>
      </c>
      <c r="L1216">
        <v>0.24857011588689412</v>
      </c>
      <c r="M12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6" s="8">
        <f>_xlfn.PERCENTRANK.INC($H:$H, insurance[[#This Row],[charges]])</f>
        <v>0.19600000000000001</v>
      </c>
      <c r="O1216" s="6">
        <f>10 * _xlfn.FLOOR.MATH(202.3 - insurance[[#This Row],[age]] / 10)</f>
        <v>1990</v>
      </c>
    </row>
    <row r="1217" spans="1:15" x14ac:dyDescent="0.25">
      <c r="A1217" s="6">
        <v>1216</v>
      </c>
      <c r="B1217" s="6">
        <v>18</v>
      </c>
      <c r="C1217" s="6" t="s">
        <v>13</v>
      </c>
      <c r="D1217" s="6">
        <v>39.14</v>
      </c>
      <c r="E1217" s="6">
        <v>0</v>
      </c>
      <c r="F1217" s="6" t="s">
        <v>14</v>
      </c>
      <c r="G1217" s="6" t="s">
        <v>17</v>
      </c>
      <c r="H1217" s="7">
        <v>12890.057650000001</v>
      </c>
      <c r="I1217" s="6">
        <v>67</v>
      </c>
      <c r="J1217" s="6">
        <v>250</v>
      </c>
      <c r="K1217">
        <v>0.42723457767965017</v>
      </c>
      <c r="L1217">
        <v>0.61112069925811174</v>
      </c>
      <c r="M12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7" s="8">
        <f>_xlfn.PERCENTRANK.INC($H:$H, insurance[[#This Row],[charges]])</f>
        <v>0.66700000000000004</v>
      </c>
      <c r="O1217" s="6">
        <f>10 * _xlfn.FLOOR.MATH(202.3 - insurance[[#This Row],[age]] / 10)</f>
        <v>2000</v>
      </c>
    </row>
    <row r="1218" spans="1:15" x14ac:dyDescent="0.25">
      <c r="A1218" s="6">
        <v>1217</v>
      </c>
      <c r="B1218" s="6">
        <v>40</v>
      </c>
      <c r="C1218" s="6" t="s">
        <v>13</v>
      </c>
      <c r="D1218" s="6">
        <v>25.08</v>
      </c>
      <c r="E1218" s="6">
        <v>0</v>
      </c>
      <c r="F1218" s="6" t="s">
        <v>14</v>
      </c>
      <c r="G1218" s="6" t="s">
        <v>15</v>
      </c>
      <c r="H1218" s="7">
        <v>5415.6611999999996</v>
      </c>
      <c r="I1218" s="6">
        <v>63</v>
      </c>
      <c r="J1218" s="6">
        <v>142</v>
      </c>
      <c r="K1218">
        <v>0.93529589517754308</v>
      </c>
      <c r="L1218">
        <v>0.95528531724367538</v>
      </c>
      <c r="M12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18" s="8">
        <f>_xlfn.PERCENTRANK.INC($H:$H, insurance[[#This Row],[charges]])</f>
        <v>0.29299999999999998</v>
      </c>
      <c r="O1218" s="6">
        <f>10 * _xlfn.FLOOR.MATH(202.3 - insurance[[#This Row],[age]] / 10)</f>
        <v>1980</v>
      </c>
    </row>
    <row r="1219" spans="1:15" x14ac:dyDescent="0.25">
      <c r="A1219" s="6">
        <v>1218</v>
      </c>
      <c r="B1219" s="6">
        <v>29</v>
      </c>
      <c r="C1219" s="6" t="s">
        <v>13</v>
      </c>
      <c r="D1219" s="6">
        <v>37.29</v>
      </c>
      <c r="E1219" s="6">
        <v>2</v>
      </c>
      <c r="F1219" s="6" t="s">
        <v>14</v>
      </c>
      <c r="G1219" s="6" t="s">
        <v>15</v>
      </c>
      <c r="H1219" s="7">
        <v>4058.1161000000002</v>
      </c>
      <c r="I1219" s="6">
        <v>73</v>
      </c>
      <c r="J1219" s="6">
        <v>283</v>
      </c>
      <c r="K1219">
        <v>0.60022618975500863</v>
      </c>
      <c r="L1219">
        <v>0.8073729764704467</v>
      </c>
      <c r="M12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19" s="8">
        <f>_xlfn.PERCENTRANK.INC($H:$H, insurance[[#This Row],[charges]])</f>
        <v>0.20300000000000001</v>
      </c>
      <c r="O1219" s="6">
        <f>10 * _xlfn.FLOOR.MATH(202.3 - insurance[[#This Row],[age]] / 10)</f>
        <v>1990</v>
      </c>
    </row>
    <row r="1220" spans="1:15" x14ac:dyDescent="0.25">
      <c r="A1220" s="6">
        <v>1219</v>
      </c>
      <c r="B1220" s="6">
        <v>46</v>
      </c>
      <c r="C1220" s="6" t="s">
        <v>10</v>
      </c>
      <c r="D1220" s="6">
        <v>34.6</v>
      </c>
      <c r="E1220" s="6">
        <v>1</v>
      </c>
      <c r="F1220" s="6" t="s">
        <v>11</v>
      </c>
      <c r="G1220" s="6" t="s">
        <v>12</v>
      </c>
      <c r="H1220" s="7">
        <v>41661.601999999999</v>
      </c>
      <c r="I1220" s="6">
        <v>67</v>
      </c>
      <c r="J1220" s="6">
        <v>221</v>
      </c>
      <c r="K1220">
        <v>0.66715506867838792</v>
      </c>
      <c r="L1220">
        <v>8.6512451100401788E-2</v>
      </c>
      <c r="M12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0" s="8">
        <f>_xlfn.PERCENTRANK.INC($H:$H, insurance[[#This Row],[charges]])</f>
        <v>0.95</v>
      </c>
      <c r="O1220" s="6">
        <f>10 * _xlfn.FLOOR.MATH(202.3 - insurance[[#This Row],[age]] / 10)</f>
        <v>1970</v>
      </c>
    </row>
    <row r="1221" spans="1:15" x14ac:dyDescent="0.25">
      <c r="A1221" s="6">
        <v>1220</v>
      </c>
      <c r="B1221" s="6">
        <v>38</v>
      </c>
      <c r="C1221" s="6" t="s">
        <v>10</v>
      </c>
      <c r="D1221" s="6">
        <v>30.21</v>
      </c>
      <c r="E1221" s="6">
        <v>3</v>
      </c>
      <c r="F1221" s="6" t="s">
        <v>14</v>
      </c>
      <c r="G1221" s="6" t="s">
        <v>16</v>
      </c>
      <c r="H1221" s="7">
        <v>7537.1638999999996</v>
      </c>
      <c r="I1221" s="6">
        <v>64</v>
      </c>
      <c r="J1221" s="6">
        <v>176</v>
      </c>
      <c r="K1221">
        <v>0.1865235623840818</v>
      </c>
      <c r="L1221">
        <v>0.63577647955891514</v>
      </c>
      <c r="M12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1" s="8">
        <f>_xlfn.PERCENTRANK.INC($H:$H, insurance[[#This Row],[charges]])</f>
        <v>0.40899999999999997</v>
      </c>
      <c r="O1221" s="6">
        <f>10 * _xlfn.FLOOR.MATH(202.3 - insurance[[#This Row],[age]] / 10)</f>
        <v>1980</v>
      </c>
    </row>
    <row r="1222" spans="1:15" x14ac:dyDescent="0.25">
      <c r="A1222" s="6">
        <v>1221</v>
      </c>
      <c r="B1222" s="6">
        <v>30</v>
      </c>
      <c r="C1222" s="6" t="s">
        <v>10</v>
      </c>
      <c r="D1222" s="6">
        <v>21.945</v>
      </c>
      <c r="E1222" s="6">
        <v>1</v>
      </c>
      <c r="F1222" s="6" t="s">
        <v>14</v>
      </c>
      <c r="G1222" s="6" t="s">
        <v>17</v>
      </c>
      <c r="H1222" s="7">
        <v>4718.2035500000002</v>
      </c>
      <c r="I1222" s="6">
        <v>61</v>
      </c>
      <c r="J1222" s="6">
        <v>116</v>
      </c>
      <c r="K1222">
        <v>0.15032005829285833</v>
      </c>
      <c r="L1222">
        <v>0.27886596940405012</v>
      </c>
      <c r="M12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2" s="8">
        <f>_xlfn.PERCENTRANK.INC($H:$H, insurance[[#This Row],[charges]])</f>
        <v>0.247</v>
      </c>
      <c r="O1222" s="6">
        <f>10 * _xlfn.FLOOR.MATH(202.3 - insurance[[#This Row],[age]] / 10)</f>
        <v>1990</v>
      </c>
    </row>
    <row r="1223" spans="1:15" x14ac:dyDescent="0.25">
      <c r="A1223" s="6">
        <v>1222</v>
      </c>
      <c r="B1223" s="6">
        <v>40</v>
      </c>
      <c r="C1223" s="6" t="s">
        <v>13</v>
      </c>
      <c r="D1223" s="6">
        <v>24.97</v>
      </c>
      <c r="E1223" s="6">
        <v>2</v>
      </c>
      <c r="F1223" s="6" t="s">
        <v>14</v>
      </c>
      <c r="G1223" s="6" t="s">
        <v>15</v>
      </c>
      <c r="H1223" s="7">
        <v>6593.5083000000004</v>
      </c>
      <c r="I1223" s="6">
        <v>66</v>
      </c>
      <c r="J1223" s="6">
        <v>155</v>
      </c>
      <c r="K1223">
        <v>0.52133997088360595</v>
      </c>
      <c r="L1223">
        <v>0.75064703344863237</v>
      </c>
      <c r="M12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3" s="8">
        <f>_xlfn.PERCENTRANK.INC($H:$H, insurance[[#This Row],[charges]])</f>
        <v>0.35299999999999998</v>
      </c>
      <c r="O1223" s="6">
        <f>10 * _xlfn.FLOOR.MATH(202.3 - insurance[[#This Row],[age]] / 10)</f>
        <v>1980</v>
      </c>
    </row>
    <row r="1224" spans="1:15" x14ac:dyDescent="0.25">
      <c r="A1224" s="6">
        <v>1223</v>
      </c>
      <c r="B1224" s="6">
        <v>50</v>
      </c>
      <c r="C1224" s="6" t="s">
        <v>13</v>
      </c>
      <c r="D1224" s="6">
        <v>25.3</v>
      </c>
      <c r="E1224" s="6">
        <v>0</v>
      </c>
      <c r="F1224" s="6" t="s">
        <v>14</v>
      </c>
      <c r="G1224" s="6" t="s">
        <v>15</v>
      </c>
      <c r="H1224" s="7">
        <v>8442.6669999999995</v>
      </c>
      <c r="I1224" s="6">
        <v>69</v>
      </c>
      <c r="J1224" s="6">
        <v>171</v>
      </c>
      <c r="K1224">
        <v>0.78247796780545165</v>
      </c>
      <c r="L1224">
        <v>0.98073713154566344</v>
      </c>
      <c r="M12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24" s="8">
        <f>_xlfn.PERCENTRANK.INC($H:$H, insurance[[#This Row],[charges]])</f>
        <v>0.45</v>
      </c>
      <c r="O1224" s="6">
        <f>10 * _xlfn.FLOOR.MATH(202.3 - insurance[[#This Row],[age]] / 10)</f>
        <v>1970</v>
      </c>
    </row>
    <row r="1225" spans="1:15" x14ac:dyDescent="0.25">
      <c r="A1225" s="6">
        <v>1224</v>
      </c>
      <c r="B1225" s="6">
        <v>20</v>
      </c>
      <c r="C1225" s="6" t="s">
        <v>10</v>
      </c>
      <c r="D1225" s="6">
        <v>24.42</v>
      </c>
      <c r="E1225" s="6">
        <v>0</v>
      </c>
      <c r="F1225" s="6" t="s">
        <v>11</v>
      </c>
      <c r="G1225" s="6" t="s">
        <v>15</v>
      </c>
      <c r="H1225" s="7">
        <v>26125.674770000001</v>
      </c>
      <c r="I1225" s="6">
        <v>64</v>
      </c>
      <c r="J1225" s="6">
        <v>142</v>
      </c>
      <c r="K1225">
        <v>0.89885792317747037</v>
      </c>
      <c r="L1225">
        <v>0.3889886957541987</v>
      </c>
      <c r="M12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5" s="8">
        <f>_xlfn.PERCENTRANK.INC($H:$H, insurance[[#This Row],[charges]])</f>
        <v>0.85699999999999998</v>
      </c>
      <c r="O1225" s="6">
        <f>10 * _xlfn.FLOOR.MATH(202.3 - insurance[[#This Row],[age]] / 10)</f>
        <v>2000</v>
      </c>
    </row>
    <row r="1226" spans="1:15" x14ac:dyDescent="0.25">
      <c r="A1226" s="6">
        <v>1225</v>
      </c>
      <c r="B1226" s="6">
        <v>41</v>
      </c>
      <c r="C1226" s="6" t="s">
        <v>13</v>
      </c>
      <c r="D1226" s="6">
        <v>23.94</v>
      </c>
      <c r="E1226" s="6">
        <v>1</v>
      </c>
      <c r="F1226" s="6" t="s">
        <v>14</v>
      </c>
      <c r="G1226" s="6" t="s">
        <v>17</v>
      </c>
      <c r="H1226" s="7">
        <v>6858.4795999999997</v>
      </c>
      <c r="I1226" s="6">
        <v>67</v>
      </c>
      <c r="J1226" s="6">
        <v>153</v>
      </c>
      <c r="K1226">
        <v>0.48549951263028174</v>
      </c>
      <c r="L1226">
        <v>0.74311990744579581</v>
      </c>
      <c r="M12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26" s="8">
        <f>_xlfn.PERCENTRANK.INC($H:$H, insurance[[#This Row],[charges]])</f>
        <v>0.36899999999999999</v>
      </c>
      <c r="O1226" s="6">
        <f>10 * _xlfn.FLOOR.MATH(202.3 - insurance[[#This Row],[age]] / 10)</f>
        <v>1980</v>
      </c>
    </row>
    <row r="1227" spans="1:15" x14ac:dyDescent="0.25">
      <c r="A1227" s="6">
        <v>1226</v>
      </c>
      <c r="B1227" s="6">
        <v>33</v>
      </c>
      <c r="C1227" s="6" t="s">
        <v>10</v>
      </c>
      <c r="D1227" s="6">
        <v>39.82</v>
      </c>
      <c r="E1227" s="6">
        <v>1</v>
      </c>
      <c r="F1227" s="6" t="s">
        <v>14</v>
      </c>
      <c r="G1227" s="6" t="s">
        <v>15</v>
      </c>
      <c r="H1227" s="7">
        <v>4795.6567999999997</v>
      </c>
      <c r="I1227" s="6">
        <v>63</v>
      </c>
      <c r="J1227" s="6">
        <v>225</v>
      </c>
      <c r="K1227">
        <v>0.21722560246345848</v>
      </c>
      <c r="L1227">
        <v>0.95506504315653118</v>
      </c>
      <c r="M12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7" s="8">
        <f>_xlfn.PERCENTRANK.INC($H:$H, insurance[[#This Row],[charges]])</f>
        <v>0.255</v>
      </c>
      <c r="O1227" s="6">
        <f>10 * _xlfn.FLOOR.MATH(202.3 - insurance[[#This Row],[age]] / 10)</f>
        <v>1990</v>
      </c>
    </row>
    <row r="1228" spans="1:15" x14ac:dyDescent="0.25">
      <c r="A1228" s="6">
        <v>1227</v>
      </c>
      <c r="B1228" s="6">
        <v>38</v>
      </c>
      <c r="C1228" s="6" t="s">
        <v>13</v>
      </c>
      <c r="D1228" s="6">
        <v>16.815000000000001</v>
      </c>
      <c r="E1228" s="6">
        <v>2</v>
      </c>
      <c r="F1228" s="6" t="s">
        <v>14</v>
      </c>
      <c r="G1228" s="6" t="s">
        <v>17</v>
      </c>
      <c r="H1228" s="7">
        <v>6640.5448500000002</v>
      </c>
      <c r="I1228" s="6">
        <v>70</v>
      </c>
      <c r="J1228" s="6">
        <v>117</v>
      </c>
      <c r="K1228">
        <v>0.92723851181903783</v>
      </c>
      <c r="L1228">
        <v>0.54158739584572024</v>
      </c>
      <c r="M12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28" s="8">
        <f>_xlfn.PERCENTRANK.INC($H:$H, insurance[[#This Row],[charges]])</f>
        <v>0.35599999999999998</v>
      </c>
      <c r="O1228" s="6">
        <f>10 * _xlfn.FLOOR.MATH(202.3 - insurance[[#This Row],[age]] / 10)</f>
        <v>1980</v>
      </c>
    </row>
    <row r="1229" spans="1:15" x14ac:dyDescent="0.25">
      <c r="A1229" s="6">
        <v>1228</v>
      </c>
      <c r="B1229" s="6">
        <v>42</v>
      </c>
      <c r="C1229" s="6" t="s">
        <v>13</v>
      </c>
      <c r="D1229" s="6">
        <v>37.18</v>
      </c>
      <c r="E1229" s="6">
        <v>2</v>
      </c>
      <c r="F1229" s="6" t="s">
        <v>14</v>
      </c>
      <c r="G1229" s="6" t="s">
        <v>15</v>
      </c>
      <c r="H1229" s="7">
        <v>7162.0122000000001</v>
      </c>
      <c r="I1229" s="6">
        <v>69</v>
      </c>
      <c r="J1229" s="6">
        <v>252</v>
      </c>
      <c r="K1229">
        <v>0.53919332033917</v>
      </c>
      <c r="L1229">
        <v>0.98706346889355379</v>
      </c>
      <c r="M12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29" s="8">
        <f>_xlfn.PERCENTRANK.INC($H:$H, insurance[[#This Row],[charges]])</f>
        <v>0.38500000000000001</v>
      </c>
      <c r="O1229" s="6">
        <f>10 * _xlfn.FLOOR.MATH(202.3 - insurance[[#This Row],[age]] / 10)</f>
        <v>1980</v>
      </c>
    </row>
    <row r="1230" spans="1:15" x14ac:dyDescent="0.25">
      <c r="A1230" s="6">
        <v>1229</v>
      </c>
      <c r="B1230" s="6">
        <v>56</v>
      </c>
      <c r="C1230" s="6" t="s">
        <v>13</v>
      </c>
      <c r="D1230" s="6">
        <v>34.43</v>
      </c>
      <c r="E1230" s="6">
        <v>0</v>
      </c>
      <c r="F1230" s="6" t="s">
        <v>14</v>
      </c>
      <c r="G1230" s="6" t="s">
        <v>15</v>
      </c>
      <c r="H1230" s="7">
        <v>10594.225700000001</v>
      </c>
      <c r="I1230" s="6">
        <v>70</v>
      </c>
      <c r="J1230" s="6">
        <v>240</v>
      </c>
      <c r="K1230">
        <v>0.87884878687506951</v>
      </c>
      <c r="L1230">
        <v>0.93278048463760899</v>
      </c>
      <c r="M12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0" s="8">
        <f>_xlfn.PERCENTRANK.INC($H:$H, insurance[[#This Row],[charges]])</f>
        <v>0.55700000000000005</v>
      </c>
      <c r="O1230" s="6">
        <f>10 * _xlfn.FLOOR.MATH(202.3 - insurance[[#This Row],[age]] / 10)</f>
        <v>1960</v>
      </c>
    </row>
    <row r="1231" spans="1:15" x14ac:dyDescent="0.25">
      <c r="A1231" s="6">
        <v>1230</v>
      </c>
      <c r="B1231" s="6">
        <v>58</v>
      </c>
      <c r="C1231" s="6" t="s">
        <v>13</v>
      </c>
      <c r="D1231" s="6">
        <v>30.305</v>
      </c>
      <c r="E1231" s="6">
        <v>0</v>
      </c>
      <c r="F1231" s="6" t="s">
        <v>14</v>
      </c>
      <c r="G1231" s="6" t="s">
        <v>17</v>
      </c>
      <c r="H1231" s="7">
        <v>11938.255950000001</v>
      </c>
      <c r="I1231" s="6">
        <v>67</v>
      </c>
      <c r="J1231" s="6">
        <v>194</v>
      </c>
      <c r="K1231">
        <v>8.4752235601075102E-2</v>
      </c>
      <c r="L1231">
        <v>0.58041678815168174</v>
      </c>
      <c r="M12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1" s="8">
        <f>_xlfn.PERCENTRANK.INC($H:$H, insurance[[#This Row],[charges]])</f>
        <v>0.629</v>
      </c>
      <c r="O1231" s="6">
        <f>10 * _xlfn.FLOOR.MATH(202.3 - insurance[[#This Row],[age]] / 10)</f>
        <v>1960</v>
      </c>
    </row>
    <row r="1232" spans="1:15" x14ac:dyDescent="0.25">
      <c r="A1232" s="6">
        <v>1231</v>
      </c>
      <c r="B1232" s="6">
        <v>52</v>
      </c>
      <c r="C1232" s="6" t="s">
        <v>13</v>
      </c>
      <c r="D1232" s="6">
        <v>34.484999999999999</v>
      </c>
      <c r="E1232" s="6">
        <v>3</v>
      </c>
      <c r="F1232" s="6" t="s">
        <v>11</v>
      </c>
      <c r="G1232" s="6" t="s">
        <v>16</v>
      </c>
      <c r="H1232" s="7">
        <v>60021.398970000002</v>
      </c>
      <c r="I1232" s="6">
        <v>74</v>
      </c>
      <c r="J1232" s="6">
        <v>269</v>
      </c>
      <c r="K1232">
        <v>0.70688970233634563</v>
      </c>
      <c r="L1232">
        <v>0.18170836296943405</v>
      </c>
      <c r="M12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2" s="8">
        <f>_xlfn.PERCENTRANK.INC($H:$H, insurance[[#This Row],[charges]])</f>
        <v>0.998</v>
      </c>
      <c r="O1232" s="6">
        <f>10 * _xlfn.FLOOR.MATH(202.3 - insurance[[#This Row],[age]] / 10)</f>
        <v>1970</v>
      </c>
    </row>
    <row r="1233" spans="1:15" x14ac:dyDescent="0.25">
      <c r="A1233" s="6">
        <v>1232</v>
      </c>
      <c r="B1233" s="6">
        <v>20</v>
      </c>
      <c r="C1233" s="6" t="s">
        <v>10</v>
      </c>
      <c r="D1233" s="6">
        <v>21.8</v>
      </c>
      <c r="E1233" s="6">
        <v>0</v>
      </c>
      <c r="F1233" s="6" t="s">
        <v>11</v>
      </c>
      <c r="G1233" s="6" t="s">
        <v>12</v>
      </c>
      <c r="H1233" s="7">
        <v>20167.336029999999</v>
      </c>
      <c r="I1233" s="6">
        <v>63</v>
      </c>
      <c r="J1233" s="6">
        <v>123</v>
      </c>
      <c r="K1233">
        <v>0.88020564610148111</v>
      </c>
      <c r="L1233">
        <v>0.45746525538035915</v>
      </c>
      <c r="M12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3" s="8">
        <f>_xlfn.PERCENTRANK.INC($H:$H, insurance[[#This Row],[charges]])</f>
        <v>0.79800000000000004</v>
      </c>
      <c r="O1233" s="6">
        <f>10 * _xlfn.FLOOR.MATH(202.3 - insurance[[#This Row],[age]] / 10)</f>
        <v>2000</v>
      </c>
    </row>
    <row r="1234" spans="1:15" x14ac:dyDescent="0.25">
      <c r="A1234" s="6">
        <v>1233</v>
      </c>
      <c r="B1234" s="6">
        <v>54</v>
      </c>
      <c r="C1234" s="6" t="s">
        <v>10</v>
      </c>
      <c r="D1234" s="6">
        <v>24.605</v>
      </c>
      <c r="E1234" s="6">
        <v>3</v>
      </c>
      <c r="F1234" s="6" t="s">
        <v>14</v>
      </c>
      <c r="G1234" s="6" t="s">
        <v>16</v>
      </c>
      <c r="H1234" s="7">
        <v>12479.70895</v>
      </c>
      <c r="I1234" s="6">
        <v>66</v>
      </c>
      <c r="J1234" s="6">
        <v>152</v>
      </c>
      <c r="K1234">
        <v>0.91007150519176927</v>
      </c>
      <c r="L1234">
        <v>0.43804832242338376</v>
      </c>
      <c r="M12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4" s="8">
        <f>_xlfn.PERCENTRANK.INC($H:$H, insurance[[#This Row],[charges]])</f>
        <v>0.65200000000000002</v>
      </c>
      <c r="O1234" s="6">
        <f>10 * _xlfn.FLOOR.MATH(202.3 - insurance[[#This Row],[age]] / 10)</f>
        <v>1960</v>
      </c>
    </row>
    <row r="1235" spans="1:15" x14ac:dyDescent="0.25">
      <c r="A1235" s="6">
        <v>1234</v>
      </c>
      <c r="B1235" s="6">
        <v>58</v>
      </c>
      <c r="C1235" s="6" t="s">
        <v>13</v>
      </c>
      <c r="D1235" s="6">
        <v>23.3</v>
      </c>
      <c r="E1235" s="6">
        <v>0</v>
      </c>
      <c r="F1235" s="6" t="s">
        <v>14</v>
      </c>
      <c r="G1235" s="6" t="s">
        <v>12</v>
      </c>
      <c r="H1235" s="7">
        <v>11345.519</v>
      </c>
      <c r="I1235" s="6">
        <v>72</v>
      </c>
      <c r="J1235" s="6">
        <v>172</v>
      </c>
      <c r="K1235">
        <v>0.99867320014102068</v>
      </c>
      <c r="L1235">
        <v>0.44716524260452262</v>
      </c>
      <c r="M12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5" s="8">
        <f>_xlfn.PERCENTRANK.INC($H:$H, insurance[[#This Row],[charges]])</f>
        <v>0.59299999999999997</v>
      </c>
      <c r="O1235" s="6">
        <f>10 * _xlfn.FLOOR.MATH(202.3 - insurance[[#This Row],[age]] / 10)</f>
        <v>1960</v>
      </c>
    </row>
    <row r="1236" spans="1:15" x14ac:dyDescent="0.25">
      <c r="A1236" s="6">
        <v>1235</v>
      </c>
      <c r="B1236" s="6">
        <v>45</v>
      </c>
      <c r="C1236" s="6" t="s">
        <v>10</v>
      </c>
      <c r="D1236" s="6">
        <v>27.83</v>
      </c>
      <c r="E1236" s="6">
        <v>2</v>
      </c>
      <c r="F1236" s="6" t="s">
        <v>14</v>
      </c>
      <c r="G1236" s="6" t="s">
        <v>15</v>
      </c>
      <c r="H1236" s="7">
        <v>8515.7587000000003</v>
      </c>
      <c r="I1236" s="6">
        <v>62</v>
      </c>
      <c r="J1236" s="6">
        <v>152</v>
      </c>
      <c r="K1236">
        <v>0.84777947321896419</v>
      </c>
      <c r="L1236">
        <v>0.98810398950618883</v>
      </c>
      <c r="M12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36" s="8">
        <f>_xlfn.PERCENTRANK.INC($H:$H, insurance[[#This Row],[charges]])</f>
        <v>0.45200000000000001</v>
      </c>
      <c r="O1236" s="6">
        <f>10 * _xlfn.FLOOR.MATH(202.3 - insurance[[#This Row],[age]] / 10)</f>
        <v>1970</v>
      </c>
    </row>
    <row r="1237" spans="1:15" x14ac:dyDescent="0.25">
      <c r="A1237" s="6">
        <v>1236</v>
      </c>
      <c r="B1237" s="6">
        <v>26</v>
      </c>
      <c r="C1237" s="6" t="s">
        <v>13</v>
      </c>
      <c r="D1237" s="6">
        <v>31.065000000000001</v>
      </c>
      <c r="E1237" s="6">
        <v>0</v>
      </c>
      <c r="F1237" s="6" t="s">
        <v>14</v>
      </c>
      <c r="G1237" s="6" t="s">
        <v>16</v>
      </c>
      <c r="H1237" s="7">
        <v>2699.56835</v>
      </c>
      <c r="I1237" s="6">
        <v>67</v>
      </c>
      <c r="J1237" s="6">
        <v>198</v>
      </c>
      <c r="K1237">
        <v>0.16702136731102196</v>
      </c>
      <c r="L1237">
        <v>0.70569349066619458</v>
      </c>
      <c r="M12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37" s="8">
        <f>_xlfn.PERCENTRANK.INC($H:$H, insurance[[#This Row],[charges]])</f>
        <v>0.122</v>
      </c>
      <c r="O1237" s="6">
        <f>10 * _xlfn.FLOOR.MATH(202.3 - insurance[[#This Row],[age]] / 10)</f>
        <v>1990</v>
      </c>
    </row>
    <row r="1238" spans="1:15" x14ac:dyDescent="0.25">
      <c r="A1238" s="6">
        <v>1237</v>
      </c>
      <c r="B1238" s="6">
        <v>63</v>
      </c>
      <c r="C1238" s="6" t="s">
        <v>10</v>
      </c>
      <c r="D1238" s="6">
        <v>21.66</v>
      </c>
      <c r="E1238" s="6">
        <v>0</v>
      </c>
      <c r="F1238" s="6" t="s">
        <v>14</v>
      </c>
      <c r="G1238" s="6" t="s">
        <v>17</v>
      </c>
      <c r="H1238" s="7">
        <v>14449.8544</v>
      </c>
      <c r="I1238" s="6">
        <v>68</v>
      </c>
      <c r="J1238" s="6">
        <v>142</v>
      </c>
      <c r="K1238">
        <v>0.54025355239410588</v>
      </c>
      <c r="L1238">
        <v>0.43728168142832896</v>
      </c>
      <c r="M12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38" s="8">
        <f>_xlfn.PERCENTRANK.INC($H:$H, insurance[[#This Row],[charges]])</f>
        <v>0.72399999999999998</v>
      </c>
      <c r="O1238" s="6">
        <f>10 * _xlfn.FLOOR.MATH(202.3 - insurance[[#This Row],[age]] / 10)</f>
        <v>1960</v>
      </c>
    </row>
    <row r="1239" spans="1:15" x14ac:dyDescent="0.25">
      <c r="A1239" s="6">
        <v>1238</v>
      </c>
      <c r="B1239" s="6">
        <v>58</v>
      </c>
      <c r="C1239" s="6" t="s">
        <v>10</v>
      </c>
      <c r="D1239" s="6">
        <v>28.215</v>
      </c>
      <c r="E1239" s="6">
        <v>0</v>
      </c>
      <c r="F1239" s="6" t="s">
        <v>14</v>
      </c>
      <c r="G1239" s="6" t="s">
        <v>16</v>
      </c>
      <c r="H1239" s="7">
        <v>12224.350850000001</v>
      </c>
      <c r="I1239" s="6">
        <v>68</v>
      </c>
      <c r="J1239" s="6">
        <v>186</v>
      </c>
      <c r="K1239">
        <v>0.39900869289366936</v>
      </c>
      <c r="L1239">
        <v>0.66210373475314288</v>
      </c>
      <c r="M12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39" s="8">
        <f>_xlfn.PERCENTRANK.INC($H:$H, insurance[[#This Row],[charges]])</f>
        <v>0.64</v>
      </c>
      <c r="O1239" s="6">
        <f>10 * _xlfn.FLOOR.MATH(202.3 - insurance[[#This Row],[age]] / 10)</f>
        <v>1960</v>
      </c>
    </row>
    <row r="1240" spans="1:15" x14ac:dyDescent="0.25">
      <c r="A1240" s="6">
        <v>1239</v>
      </c>
      <c r="B1240" s="6">
        <v>37</v>
      </c>
      <c r="C1240" s="6" t="s">
        <v>13</v>
      </c>
      <c r="D1240" s="6">
        <v>22.704999999999998</v>
      </c>
      <c r="E1240" s="6">
        <v>3</v>
      </c>
      <c r="F1240" s="6" t="s">
        <v>14</v>
      </c>
      <c r="G1240" s="6" t="s">
        <v>17</v>
      </c>
      <c r="H1240" s="7">
        <v>6985.50695</v>
      </c>
      <c r="I1240" s="6">
        <v>73</v>
      </c>
      <c r="J1240" s="6">
        <v>172</v>
      </c>
      <c r="K1240">
        <v>0.66364629364742256</v>
      </c>
      <c r="L1240">
        <v>0.10250981063698875</v>
      </c>
      <c r="M124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0" s="8">
        <f>_xlfn.PERCENTRANK.INC($H:$H, insurance[[#This Row],[charges]])</f>
        <v>0.373</v>
      </c>
      <c r="O1240" s="6">
        <f>10 * _xlfn.FLOOR.MATH(202.3 - insurance[[#This Row],[age]] / 10)</f>
        <v>1980</v>
      </c>
    </row>
    <row r="1241" spans="1:15" x14ac:dyDescent="0.25">
      <c r="A1241" s="6">
        <v>1240</v>
      </c>
      <c r="B1241" s="6">
        <v>25</v>
      </c>
      <c r="C1241" s="6" t="s">
        <v>10</v>
      </c>
      <c r="D1241" s="6">
        <v>42.13</v>
      </c>
      <c r="E1241" s="6">
        <v>1</v>
      </c>
      <c r="F1241" s="6" t="s">
        <v>14</v>
      </c>
      <c r="G1241" s="6" t="s">
        <v>15</v>
      </c>
      <c r="H1241" s="7">
        <v>3238.4357</v>
      </c>
      <c r="I1241" s="6">
        <v>61</v>
      </c>
      <c r="J1241" s="6">
        <v>223</v>
      </c>
      <c r="K1241">
        <v>0.30076481276227385</v>
      </c>
      <c r="L1241">
        <v>0.15002461436671419</v>
      </c>
      <c r="M124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1" s="8">
        <f>_xlfn.PERCENTRANK.INC($H:$H, insurance[[#This Row],[charges]])</f>
        <v>0.157</v>
      </c>
      <c r="O1241" s="6">
        <f>10 * _xlfn.FLOOR.MATH(202.3 - insurance[[#This Row],[age]] / 10)</f>
        <v>1990</v>
      </c>
    </row>
    <row r="1242" spans="1:15" x14ac:dyDescent="0.25">
      <c r="A1242" s="6">
        <v>1241</v>
      </c>
      <c r="B1242" s="6">
        <v>52</v>
      </c>
      <c r="C1242" s="6" t="s">
        <v>13</v>
      </c>
      <c r="D1242" s="6">
        <v>41.8</v>
      </c>
      <c r="E1242" s="6">
        <v>2</v>
      </c>
      <c r="F1242" s="6" t="s">
        <v>11</v>
      </c>
      <c r="G1242" s="6" t="s">
        <v>15</v>
      </c>
      <c r="H1242" s="7">
        <v>47269.853999999999</v>
      </c>
      <c r="I1242" s="6">
        <v>69</v>
      </c>
      <c r="J1242" s="6">
        <v>283</v>
      </c>
      <c r="K1242">
        <v>0.84249219663557229</v>
      </c>
      <c r="L1242">
        <v>0.95199358833580916</v>
      </c>
      <c r="M124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2" s="8">
        <f>_xlfn.PERCENTRANK.INC($H:$H, insurance[[#This Row],[charges]])</f>
        <v>0.98199999999999998</v>
      </c>
      <c r="O1242" s="6">
        <f>10 * _xlfn.FLOOR.MATH(202.3 - insurance[[#This Row],[age]] / 10)</f>
        <v>1970</v>
      </c>
    </row>
    <row r="1243" spans="1:15" x14ac:dyDescent="0.25">
      <c r="A1243" s="6">
        <v>1242</v>
      </c>
      <c r="B1243" s="6">
        <v>64</v>
      </c>
      <c r="C1243" s="6" t="s">
        <v>13</v>
      </c>
      <c r="D1243" s="6">
        <v>36.96</v>
      </c>
      <c r="E1243" s="6">
        <v>2</v>
      </c>
      <c r="F1243" s="6" t="s">
        <v>11</v>
      </c>
      <c r="G1243" s="6" t="s">
        <v>15</v>
      </c>
      <c r="H1243" s="7">
        <v>49577.662400000001</v>
      </c>
      <c r="I1243" s="6">
        <v>76</v>
      </c>
      <c r="J1243" s="6">
        <v>304</v>
      </c>
      <c r="K1243">
        <v>5.3634285486132971E-2</v>
      </c>
      <c r="L1243">
        <v>0.40264900094021533</v>
      </c>
      <c r="M124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3" s="8">
        <f>_xlfn.PERCENTRANK.INC($H:$H, insurance[[#This Row],[charges]])</f>
        <v>0.99399999999999999</v>
      </c>
      <c r="O1243" s="6">
        <f>10 * _xlfn.FLOOR.MATH(202.3 - insurance[[#This Row],[age]] / 10)</f>
        <v>1950</v>
      </c>
    </row>
    <row r="1244" spans="1:15" x14ac:dyDescent="0.25">
      <c r="A1244" s="6">
        <v>1243</v>
      </c>
      <c r="B1244" s="6">
        <v>22</v>
      </c>
      <c r="C1244" s="6" t="s">
        <v>10</v>
      </c>
      <c r="D1244" s="6">
        <v>21.28</v>
      </c>
      <c r="E1244" s="6">
        <v>3</v>
      </c>
      <c r="F1244" s="6" t="s">
        <v>14</v>
      </c>
      <c r="G1244" s="6" t="s">
        <v>16</v>
      </c>
      <c r="H1244" s="7">
        <v>4296.2712000000001</v>
      </c>
      <c r="I1244" s="6">
        <v>65</v>
      </c>
      <c r="J1244" s="6">
        <v>128</v>
      </c>
      <c r="K1244">
        <v>0.18397070010377592</v>
      </c>
      <c r="L1244">
        <v>0.70239507625922326</v>
      </c>
      <c r="M124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4" s="8">
        <f>_xlfn.PERCENTRANK.INC($H:$H, insurance[[#This Row],[charges]])</f>
        <v>0.216</v>
      </c>
      <c r="O1244" s="6">
        <f>10 * _xlfn.FLOOR.MATH(202.3 - insurance[[#This Row],[age]] / 10)</f>
        <v>2000</v>
      </c>
    </row>
    <row r="1245" spans="1:15" x14ac:dyDescent="0.25">
      <c r="A1245" s="6">
        <v>1244</v>
      </c>
      <c r="B1245" s="6">
        <v>28</v>
      </c>
      <c r="C1245" s="6" t="s">
        <v>10</v>
      </c>
      <c r="D1245" s="6">
        <v>33.11</v>
      </c>
      <c r="E1245" s="6">
        <v>0</v>
      </c>
      <c r="F1245" s="6" t="s">
        <v>14</v>
      </c>
      <c r="G1245" s="6" t="s">
        <v>15</v>
      </c>
      <c r="H1245" s="7">
        <v>3171.6149</v>
      </c>
      <c r="I1245" s="6">
        <v>62</v>
      </c>
      <c r="J1245" s="6">
        <v>181</v>
      </c>
      <c r="K1245">
        <v>0.58598704058024431</v>
      </c>
      <c r="L1245">
        <v>0.952776940051828</v>
      </c>
      <c r="M124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5" s="8">
        <f>_xlfn.PERCENTRANK.INC($H:$H, insurance[[#This Row],[charges]])</f>
        <v>0.14899999999999999</v>
      </c>
      <c r="O1245" s="6">
        <f>10 * _xlfn.FLOOR.MATH(202.3 - insurance[[#This Row],[age]] / 10)</f>
        <v>1990</v>
      </c>
    </row>
    <row r="1246" spans="1:15" x14ac:dyDescent="0.25">
      <c r="A1246" s="6">
        <v>1245</v>
      </c>
      <c r="B1246" s="6">
        <v>18</v>
      </c>
      <c r="C1246" s="6" t="s">
        <v>13</v>
      </c>
      <c r="D1246" s="6">
        <v>33.33</v>
      </c>
      <c r="E1246" s="6">
        <v>0</v>
      </c>
      <c r="F1246" s="6" t="s">
        <v>14</v>
      </c>
      <c r="G1246" s="6" t="s">
        <v>15</v>
      </c>
      <c r="H1246" s="7">
        <v>1135.9407000000001</v>
      </c>
      <c r="I1246" s="6">
        <v>72</v>
      </c>
      <c r="J1246" s="6">
        <v>246</v>
      </c>
      <c r="K1246">
        <v>0.87741501204549099</v>
      </c>
      <c r="L1246">
        <v>0.76822554681833155</v>
      </c>
      <c r="M124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46" s="8">
        <f>_xlfn.PERCENTRANK.INC($H:$H, insurance[[#This Row],[charges]])</f>
        <v>1E-3</v>
      </c>
      <c r="O1246" s="6">
        <f>10 * _xlfn.FLOOR.MATH(202.3 - insurance[[#This Row],[age]] / 10)</f>
        <v>2000</v>
      </c>
    </row>
    <row r="1247" spans="1:15" x14ac:dyDescent="0.25">
      <c r="A1247" s="6">
        <v>1246</v>
      </c>
      <c r="B1247" s="6">
        <v>28</v>
      </c>
      <c r="C1247" s="6" t="s">
        <v>13</v>
      </c>
      <c r="D1247" s="6">
        <v>24.3</v>
      </c>
      <c r="E1247" s="6">
        <v>5</v>
      </c>
      <c r="F1247" s="6" t="s">
        <v>14</v>
      </c>
      <c r="G1247" s="6" t="s">
        <v>12</v>
      </c>
      <c r="H1247" s="7">
        <v>5615.3689999999997</v>
      </c>
      <c r="I1247" s="6">
        <v>69</v>
      </c>
      <c r="J1247" s="6">
        <v>165</v>
      </c>
      <c r="K1247">
        <v>0.81634010645390498</v>
      </c>
      <c r="L1247">
        <v>3.6278802918400056E-2</v>
      </c>
      <c r="M124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47" s="8">
        <f>_xlfn.PERCENTRANK.INC($H:$H, insurance[[#This Row],[charges]])</f>
        <v>0.30199999999999999</v>
      </c>
      <c r="O1247" s="6">
        <f>10 * _xlfn.FLOOR.MATH(202.3 - insurance[[#This Row],[age]] / 10)</f>
        <v>1990</v>
      </c>
    </row>
    <row r="1248" spans="1:15" x14ac:dyDescent="0.25">
      <c r="A1248" s="6">
        <v>1247</v>
      </c>
      <c r="B1248" s="6">
        <v>45</v>
      </c>
      <c r="C1248" s="6" t="s">
        <v>10</v>
      </c>
      <c r="D1248" s="6">
        <v>25.7</v>
      </c>
      <c r="E1248" s="6">
        <v>3</v>
      </c>
      <c r="F1248" s="6" t="s">
        <v>14</v>
      </c>
      <c r="G1248" s="6" t="s">
        <v>12</v>
      </c>
      <c r="H1248" s="7">
        <v>9101.7980000000007</v>
      </c>
      <c r="I1248" s="6">
        <v>66</v>
      </c>
      <c r="J1248" s="6">
        <v>159</v>
      </c>
      <c r="K1248">
        <v>0.75315730308795226</v>
      </c>
      <c r="L1248">
        <v>0.44765077598749231</v>
      </c>
      <c r="M124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8" s="8">
        <f>_xlfn.PERCENTRANK.INC($H:$H, insurance[[#This Row],[charges]])</f>
        <v>0.48599999999999999</v>
      </c>
      <c r="O1248" s="6">
        <f>10 * _xlfn.FLOOR.MATH(202.3 - insurance[[#This Row],[age]] / 10)</f>
        <v>1970</v>
      </c>
    </row>
    <row r="1249" spans="1:15" x14ac:dyDescent="0.25">
      <c r="A1249" s="6">
        <v>1248</v>
      </c>
      <c r="B1249" s="6">
        <v>33</v>
      </c>
      <c r="C1249" s="6" t="s">
        <v>13</v>
      </c>
      <c r="D1249" s="6">
        <v>29.4</v>
      </c>
      <c r="E1249" s="6">
        <v>4</v>
      </c>
      <c r="F1249" s="6" t="s">
        <v>14</v>
      </c>
      <c r="G1249" s="6" t="s">
        <v>12</v>
      </c>
      <c r="H1249" s="7">
        <v>6059.1729999999998</v>
      </c>
      <c r="I1249" s="6">
        <v>66</v>
      </c>
      <c r="J1249" s="6">
        <v>182</v>
      </c>
      <c r="K1249">
        <v>0.69077620687465002</v>
      </c>
      <c r="L1249">
        <v>0.98968450957428877</v>
      </c>
      <c r="M124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49" s="8">
        <f>_xlfn.PERCENTRANK.INC($H:$H, insurance[[#This Row],[charges]])</f>
        <v>0.32</v>
      </c>
      <c r="O1249" s="6">
        <f>10 * _xlfn.FLOOR.MATH(202.3 - insurance[[#This Row],[age]] / 10)</f>
        <v>1990</v>
      </c>
    </row>
    <row r="1250" spans="1:15" x14ac:dyDescent="0.25">
      <c r="A1250" s="6">
        <v>1249</v>
      </c>
      <c r="B1250" s="6">
        <v>18</v>
      </c>
      <c r="C1250" s="6" t="s">
        <v>10</v>
      </c>
      <c r="D1250" s="6">
        <v>39.82</v>
      </c>
      <c r="E1250" s="6">
        <v>0</v>
      </c>
      <c r="F1250" s="6" t="s">
        <v>14</v>
      </c>
      <c r="G1250" s="6" t="s">
        <v>15</v>
      </c>
      <c r="H1250" s="7">
        <v>1633.9618</v>
      </c>
      <c r="I1250" s="6">
        <v>67</v>
      </c>
      <c r="J1250" s="6">
        <v>254</v>
      </c>
      <c r="K1250">
        <v>0.58352579808958149</v>
      </c>
      <c r="L1250">
        <v>0.13403567026091537</v>
      </c>
      <c r="M125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0" s="8">
        <f>_xlfn.PERCENTRANK.INC($H:$H, insurance[[#This Row],[charges]])</f>
        <v>2.8000000000000001E-2</v>
      </c>
      <c r="O1250" s="6">
        <f>10 * _xlfn.FLOOR.MATH(202.3 - insurance[[#This Row],[age]] / 10)</f>
        <v>2000</v>
      </c>
    </row>
    <row r="1251" spans="1:15" x14ac:dyDescent="0.25">
      <c r="A1251" s="6">
        <v>1250</v>
      </c>
      <c r="B1251" s="6">
        <v>32</v>
      </c>
      <c r="C1251" s="6" t="s">
        <v>13</v>
      </c>
      <c r="D1251" s="6">
        <v>33.630000000000003</v>
      </c>
      <c r="E1251" s="6">
        <v>1</v>
      </c>
      <c r="F1251" s="6" t="s">
        <v>11</v>
      </c>
      <c r="G1251" s="6" t="s">
        <v>17</v>
      </c>
      <c r="H1251" s="7">
        <v>37607.527699999999</v>
      </c>
      <c r="I1251" s="6">
        <v>68</v>
      </c>
      <c r="J1251" s="6">
        <v>221</v>
      </c>
      <c r="K1251">
        <v>0.93846021496619103</v>
      </c>
      <c r="L1251">
        <v>0.68107877656867666</v>
      </c>
      <c r="M125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1" s="8">
        <f>_xlfn.PERCENTRANK.INC($H:$H, insurance[[#This Row],[charges]])</f>
        <v>0.92</v>
      </c>
      <c r="O1251" s="6">
        <f>10 * _xlfn.FLOOR.MATH(202.3 - insurance[[#This Row],[age]] / 10)</f>
        <v>1990</v>
      </c>
    </row>
    <row r="1252" spans="1:15" x14ac:dyDescent="0.25">
      <c r="A1252" s="6">
        <v>1251</v>
      </c>
      <c r="B1252" s="6">
        <v>24</v>
      </c>
      <c r="C1252" s="6" t="s">
        <v>13</v>
      </c>
      <c r="D1252" s="6">
        <v>29.83</v>
      </c>
      <c r="E1252" s="6">
        <v>0</v>
      </c>
      <c r="F1252" s="6" t="s">
        <v>11</v>
      </c>
      <c r="G1252" s="6" t="s">
        <v>17</v>
      </c>
      <c r="H1252" s="7">
        <v>18648.421699999999</v>
      </c>
      <c r="I1252" s="6">
        <v>71</v>
      </c>
      <c r="J1252" s="6">
        <v>214</v>
      </c>
      <c r="K1252">
        <v>0.54186569877987056</v>
      </c>
      <c r="L1252">
        <v>0.9921675007753854</v>
      </c>
      <c r="M125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2" s="8">
        <f>_xlfn.PERCENTRANK.INC($H:$H, insurance[[#This Row],[charges]])</f>
        <v>0.77300000000000002</v>
      </c>
      <c r="O1252" s="6">
        <f>10 * _xlfn.FLOOR.MATH(202.3 - insurance[[#This Row],[age]] / 10)</f>
        <v>1990</v>
      </c>
    </row>
    <row r="1253" spans="1:15" x14ac:dyDescent="0.25">
      <c r="A1253" s="6">
        <v>1252</v>
      </c>
      <c r="B1253" s="6">
        <v>19</v>
      </c>
      <c r="C1253" s="6" t="s">
        <v>13</v>
      </c>
      <c r="D1253" s="6">
        <v>19.8</v>
      </c>
      <c r="E1253" s="6">
        <v>0</v>
      </c>
      <c r="F1253" s="6" t="s">
        <v>14</v>
      </c>
      <c r="G1253" s="6" t="s">
        <v>12</v>
      </c>
      <c r="H1253" s="7">
        <v>1241.5650000000001</v>
      </c>
      <c r="I1253" s="6">
        <v>72</v>
      </c>
      <c r="J1253" s="6">
        <v>146</v>
      </c>
      <c r="K1253">
        <v>3.9575594030123014E-2</v>
      </c>
      <c r="L1253">
        <v>0.33408205412983988</v>
      </c>
      <c r="M125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53" s="8">
        <f>_xlfn.PERCENTRANK.INC($H:$H, insurance[[#This Row],[charges]])</f>
        <v>7.0000000000000001E-3</v>
      </c>
      <c r="O1253" s="6">
        <f>10 * _xlfn.FLOOR.MATH(202.3 - insurance[[#This Row],[age]] / 10)</f>
        <v>2000</v>
      </c>
    </row>
    <row r="1254" spans="1:15" x14ac:dyDescent="0.25">
      <c r="A1254" s="6">
        <v>1253</v>
      </c>
      <c r="B1254" s="6">
        <v>20</v>
      </c>
      <c r="C1254" s="6" t="s">
        <v>13</v>
      </c>
      <c r="D1254" s="6">
        <v>27.3</v>
      </c>
      <c r="E1254" s="6">
        <v>0</v>
      </c>
      <c r="F1254" s="6" t="s">
        <v>11</v>
      </c>
      <c r="G1254" s="6" t="s">
        <v>12</v>
      </c>
      <c r="H1254" s="7">
        <v>16232.847</v>
      </c>
      <c r="I1254" s="6">
        <v>65</v>
      </c>
      <c r="J1254" s="6">
        <v>164</v>
      </c>
      <c r="K1254">
        <v>0.94609095293380829</v>
      </c>
      <c r="L1254">
        <v>0.76536046982061134</v>
      </c>
      <c r="M125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4" s="8">
        <f>_xlfn.PERCENTRANK.INC($H:$H, insurance[[#This Row],[charges]])</f>
        <v>0.74399999999999999</v>
      </c>
      <c r="O1254" s="6">
        <f>10 * _xlfn.FLOOR.MATH(202.3 - insurance[[#This Row],[age]] / 10)</f>
        <v>2000</v>
      </c>
    </row>
    <row r="1255" spans="1:15" x14ac:dyDescent="0.25">
      <c r="A1255" s="6">
        <v>1254</v>
      </c>
      <c r="B1255" s="6">
        <v>40</v>
      </c>
      <c r="C1255" s="6" t="s">
        <v>10</v>
      </c>
      <c r="D1255" s="6">
        <v>29.3</v>
      </c>
      <c r="E1255" s="6">
        <v>4</v>
      </c>
      <c r="F1255" s="6" t="s">
        <v>14</v>
      </c>
      <c r="G1255" s="6" t="s">
        <v>12</v>
      </c>
      <c r="H1255" s="7">
        <v>15828.82173</v>
      </c>
      <c r="I1255" s="6">
        <v>67</v>
      </c>
      <c r="J1255" s="6">
        <v>187</v>
      </c>
      <c r="K1255">
        <v>0.52209276730292142</v>
      </c>
      <c r="L1255">
        <v>0.61961387545783719</v>
      </c>
      <c r="M125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5" s="8">
        <f>_xlfn.PERCENTRANK.INC($H:$H, insurance[[#This Row],[charges]])</f>
        <v>0.74099999999999999</v>
      </c>
      <c r="O1255" s="6">
        <f>10 * _xlfn.FLOOR.MATH(202.3 - insurance[[#This Row],[age]] / 10)</f>
        <v>1980</v>
      </c>
    </row>
    <row r="1256" spans="1:15" x14ac:dyDescent="0.25">
      <c r="A1256" s="6">
        <v>1255</v>
      </c>
      <c r="B1256" s="6">
        <v>34</v>
      </c>
      <c r="C1256" s="6" t="s">
        <v>10</v>
      </c>
      <c r="D1256" s="6">
        <v>27.72</v>
      </c>
      <c r="E1256" s="6">
        <v>0</v>
      </c>
      <c r="F1256" s="6" t="s">
        <v>14</v>
      </c>
      <c r="G1256" s="6" t="s">
        <v>15</v>
      </c>
      <c r="H1256" s="7">
        <v>4415.1588000000002</v>
      </c>
      <c r="I1256" s="6">
        <v>65</v>
      </c>
      <c r="J1256" s="6">
        <v>167</v>
      </c>
      <c r="K1256">
        <v>0.70374024226504395</v>
      </c>
      <c r="L1256">
        <v>0.67135254557773127</v>
      </c>
      <c r="M125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6" s="8">
        <f>_xlfn.PERCENTRANK.INC($H:$H, insurance[[#This Row],[charges]])</f>
        <v>0.224</v>
      </c>
      <c r="O1256" s="6">
        <f>10 * _xlfn.FLOOR.MATH(202.3 - insurance[[#This Row],[age]] / 10)</f>
        <v>1980</v>
      </c>
    </row>
    <row r="1257" spans="1:15" x14ac:dyDescent="0.25">
      <c r="A1257" s="6">
        <v>1256</v>
      </c>
      <c r="B1257" s="6">
        <v>42</v>
      </c>
      <c r="C1257" s="6" t="s">
        <v>10</v>
      </c>
      <c r="D1257" s="6">
        <v>37.9</v>
      </c>
      <c r="E1257" s="6">
        <v>0</v>
      </c>
      <c r="F1257" s="6" t="s">
        <v>14</v>
      </c>
      <c r="G1257" s="6" t="s">
        <v>12</v>
      </c>
      <c r="H1257" s="7">
        <v>6474.0129999999999</v>
      </c>
      <c r="I1257" s="6">
        <v>68</v>
      </c>
      <c r="J1257" s="6">
        <v>249</v>
      </c>
      <c r="K1257">
        <v>0.70516815488467377</v>
      </c>
      <c r="L1257">
        <v>0.50629869266706462</v>
      </c>
      <c r="M125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7" s="8">
        <f>_xlfn.PERCENTRANK.INC($H:$H, insurance[[#This Row],[charges]])</f>
        <v>0.34699999999999998</v>
      </c>
      <c r="O1257" s="6">
        <f>10 * _xlfn.FLOOR.MATH(202.3 - insurance[[#This Row],[age]] / 10)</f>
        <v>1980</v>
      </c>
    </row>
    <row r="1258" spans="1:15" x14ac:dyDescent="0.25">
      <c r="A1258" s="6">
        <v>1257</v>
      </c>
      <c r="B1258" s="6">
        <v>51</v>
      </c>
      <c r="C1258" s="6" t="s">
        <v>10</v>
      </c>
      <c r="D1258" s="6">
        <v>36.384999999999998</v>
      </c>
      <c r="E1258" s="6">
        <v>3</v>
      </c>
      <c r="F1258" s="6" t="s">
        <v>14</v>
      </c>
      <c r="G1258" s="6" t="s">
        <v>16</v>
      </c>
      <c r="H1258" s="7">
        <v>11436.738149999999</v>
      </c>
      <c r="I1258" s="6">
        <v>64</v>
      </c>
      <c r="J1258" s="6">
        <v>212</v>
      </c>
      <c r="K1258">
        <v>0.43406511723718844</v>
      </c>
      <c r="L1258">
        <v>0.18584154880877657</v>
      </c>
      <c r="M125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58" s="8">
        <f>_xlfn.PERCENTRANK.INC($H:$H, insurance[[#This Row],[charges]])</f>
        <v>0.60099999999999998</v>
      </c>
      <c r="O1258" s="6">
        <f>10 * _xlfn.FLOOR.MATH(202.3 - insurance[[#This Row],[age]] / 10)</f>
        <v>1970</v>
      </c>
    </row>
    <row r="1259" spans="1:15" x14ac:dyDescent="0.25">
      <c r="A1259" s="6">
        <v>1258</v>
      </c>
      <c r="B1259" s="6">
        <v>54</v>
      </c>
      <c r="C1259" s="6" t="s">
        <v>10</v>
      </c>
      <c r="D1259" s="6">
        <v>27.645</v>
      </c>
      <c r="E1259" s="6">
        <v>1</v>
      </c>
      <c r="F1259" s="6" t="s">
        <v>14</v>
      </c>
      <c r="G1259" s="6" t="s">
        <v>16</v>
      </c>
      <c r="H1259" s="7">
        <v>11305.93455</v>
      </c>
      <c r="I1259" s="6">
        <v>63</v>
      </c>
      <c r="J1259" s="6">
        <v>156</v>
      </c>
      <c r="K1259">
        <v>0.26531592861996772</v>
      </c>
      <c r="L1259">
        <v>0.93531220542979998</v>
      </c>
      <c r="M125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59" s="8">
        <f>_xlfn.PERCENTRANK.INC($H:$H, insurance[[#This Row],[charges]])</f>
        <v>0.59199999999999997</v>
      </c>
      <c r="O1259" s="6">
        <f>10 * _xlfn.FLOOR.MATH(202.3 - insurance[[#This Row],[age]] / 10)</f>
        <v>1960</v>
      </c>
    </row>
    <row r="1260" spans="1:15" x14ac:dyDescent="0.25">
      <c r="A1260" s="6">
        <v>1259</v>
      </c>
      <c r="B1260" s="6">
        <v>55</v>
      </c>
      <c r="C1260" s="6" t="s">
        <v>13</v>
      </c>
      <c r="D1260" s="6">
        <v>37.715000000000003</v>
      </c>
      <c r="E1260" s="6">
        <v>3</v>
      </c>
      <c r="F1260" s="6" t="s">
        <v>14</v>
      </c>
      <c r="G1260" s="6" t="s">
        <v>16</v>
      </c>
      <c r="H1260" s="7">
        <v>30063.580549999999</v>
      </c>
      <c r="I1260" s="6">
        <v>66</v>
      </c>
      <c r="J1260" s="6">
        <v>234</v>
      </c>
      <c r="K1260">
        <v>0.62210962484688948</v>
      </c>
      <c r="L1260">
        <v>0.43069271763353267</v>
      </c>
      <c r="M126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0" s="8">
        <f>_xlfn.PERCENTRANK.INC($H:$H, insurance[[#This Row],[charges]])</f>
        <v>0.879</v>
      </c>
      <c r="O1260" s="6">
        <f>10 * _xlfn.FLOOR.MATH(202.3 - insurance[[#This Row],[age]] / 10)</f>
        <v>1960</v>
      </c>
    </row>
    <row r="1261" spans="1:15" x14ac:dyDescent="0.25">
      <c r="A1261" s="6">
        <v>1260</v>
      </c>
      <c r="B1261" s="6">
        <v>52</v>
      </c>
      <c r="C1261" s="6" t="s">
        <v>10</v>
      </c>
      <c r="D1261" s="6">
        <v>23.18</v>
      </c>
      <c r="E1261" s="6">
        <v>0</v>
      </c>
      <c r="F1261" s="6" t="s">
        <v>14</v>
      </c>
      <c r="G1261" s="6" t="s">
        <v>17</v>
      </c>
      <c r="H1261" s="7">
        <v>10197.772199999999</v>
      </c>
      <c r="I1261" s="6">
        <v>66</v>
      </c>
      <c r="J1261" s="6">
        <v>144</v>
      </c>
      <c r="K1261">
        <v>0.33496183638226329</v>
      </c>
      <c r="L1261">
        <v>0.65559048794935948</v>
      </c>
      <c r="M126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1" s="8">
        <f>_xlfn.PERCENTRANK.INC($H:$H, insurance[[#This Row],[charges]])</f>
        <v>0.54</v>
      </c>
      <c r="O1261" s="6">
        <f>10 * _xlfn.FLOOR.MATH(202.3 - insurance[[#This Row],[age]] / 10)</f>
        <v>1970</v>
      </c>
    </row>
    <row r="1262" spans="1:15" x14ac:dyDescent="0.25">
      <c r="A1262" s="6">
        <v>1261</v>
      </c>
      <c r="B1262" s="6">
        <v>32</v>
      </c>
      <c r="C1262" s="6" t="s">
        <v>10</v>
      </c>
      <c r="D1262" s="6">
        <v>20.52</v>
      </c>
      <c r="E1262" s="6">
        <v>0</v>
      </c>
      <c r="F1262" s="6" t="s">
        <v>14</v>
      </c>
      <c r="G1262" s="6" t="s">
        <v>17</v>
      </c>
      <c r="H1262" s="7">
        <v>4544.2348000000002</v>
      </c>
      <c r="I1262" s="6">
        <v>64</v>
      </c>
      <c r="J1262" s="6">
        <v>120</v>
      </c>
      <c r="K1262">
        <v>0.36444592306597434</v>
      </c>
      <c r="L1262">
        <v>0.95191280169035908</v>
      </c>
      <c r="M126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2" s="8">
        <f>_xlfn.PERCENTRANK.INC($H:$H, insurance[[#This Row],[charges]])</f>
        <v>0.23699999999999999</v>
      </c>
      <c r="O1262" s="6">
        <f>10 * _xlfn.FLOOR.MATH(202.3 - insurance[[#This Row],[age]] / 10)</f>
        <v>1990</v>
      </c>
    </row>
    <row r="1263" spans="1:15" x14ac:dyDescent="0.25">
      <c r="A1263" s="6">
        <v>1262</v>
      </c>
      <c r="B1263" s="6">
        <v>28</v>
      </c>
      <c r="C1263" s="6" t="s">
        <v>13</v>
      </c>
      <c r="D1263" s="6">
        <v>37.1</v>
      </c>
      <c r="E1263" s="6">
        <v>1</v>
      </c>
      <c r="F1263" s="6" t="s">
        <v>14</v>
      </c>
      <c r="G1263" s="6" t="s">
        <v>12</v>
      </c>
      <c r="H1263" s="7">
        <v>3277.1610000000001</v>
      </c>
      <c r="I1263" s="6">
        <v>67</v>
      </c>
      <c r="J1263" s="6">
        <v>237</v>
      </c>
      <c r="K1263">
        <v>9.3763425989897647E-2</v>
      </c>
      <c r="L1263">
        <v>0.38862422638974348</v>
      </c>
      <c r="M126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3" s="8">
        <f>_xlfn.PERCENTRANK.INC($H:$H, insurance[[#This Row],[charges]])</f>
        <v>0.159</v>
      </c>
      <c r="O1263" s="6">
        <f>10 * _xlfn.FLOOR.MATH(202.3 - insurance[[#This Row],[age]] / 10)</f>
        <v>1990</v>
      </c>
    </row>
    <row r="1264" spans="1:15" x14ac:dyDescent="0.25">
      <c r="A1264" s="6">
        <v>1263</v>
      </c>
      <c r="B1264" s="6">
        <v>41</v>
      </c>
      <c r="C1264" s="6" t="s">
        <v>10</v>
      </c>
      <c r="D1264" s="6">
        <v>28.05</v>
      </c>
      <c r="E1264" s="6">
        <v>1</v>
      </c>
      <c r="F1264" s="6" t="s">
        <v>14</v>
      </c>
      <c r="G1264" s="6" t="s">
        <v>15</v>
      </c>
      <c r="H1264" s="7">
        <v>6770.1925000000001</v>
      </c>
      <c r="I1264" s="6">
        <v>64</v>
      </c>
      <c r="J1264" s="6">
        <v>163</v>
      </c>
      <c r="K1264">
        <v>0.30896817907177293</v>
      </c>
      <c r="L1264">
        <v>0.63198328140749749</v>
      </c>
      <c r="M126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64" s="8">
        <f>_xlfn.PERCENTRANK.INC($H:$H, insurance[[#This Row],[charges]])</f>
        <v>0.36399999999999999</v>
      </c>
      <c r="O1264" s="6">
        <f>10 * _xlfn.FLOOR.MATH(202.3 - insurance[[#This Row],[age]] / 10)</f>
        <v>1980</v>
      </c>
    </row>
    <row r="1265" spans="1:15" x14ac:dyDescent="0.25">
      <c r="A1265" s="6">
        <v>1264</v>
      </c>
      <c r="B1265" s="6">
        <v>43</v>
      </c>
      <c r="C1265" s="6" t="s">
        <v>10</v>
      </c>
      <c r="D1265" s="6">
        <v>29.9</v>
      </c>
      <c r="E1265" s="6">
        <v>1</v>
      </c>
      <c r="F1265" s="6" t="s">
        <v>14</v>
      </c>
      <c r="G1265" s="6" t="s">
        <v>12</v>
      </c>
      <c r="H1265" s="7">
        <v>7337.7479999999996</v>
      </c>
      <c r="I1265" s="6">
        <v>65</v>
      </c>
      <c r="J1265" s="6">
        <v>180</v>
      </c>
      <c r="K1265">
        <v>0.15836964648141044</v>
      </c>
      <c r="L1265">
        <v>0.57161426477675059</v>
      </c>
      <c r="M126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5" s="8">
        <f>_xlfn.PERCENTRANK.INC($H:$H, insurance[[#This Row],[charges]])</f>
        <v>0.39600000000000002</v>
      </c>
      <c r="O1265" s="6">
        <f>10 * _xlfn.FLOOR.MATH(202.3 - insurance[[#This Row],[age]] / 10)</f>
        <v>1980</v>
      </c>
    </row>
    <row r="1266" spans="1:15" x14ac:dyDescent="0.25">
      <c r="A1266" s="6">
        <v>1265</v>
      </c>
      <c r="B1266" s="6">
        <v>49</v>
      </c>
      <c r="C1266" s="6" t="s">
        <v>10</v>
      </c>
      <c r="D1266" s="6">
        <v>33.344999999999999</v>
      </c>
      <c r="E1266" s="6">
        <v>2</v>
      </c>
      <c r="F1266" s="6" t="s">
        <v>14</v>
      </c>
      <c r="G1266" s="6" t="s">
        <v>17</v>
      </c>
      <c r="H1266" s="7">
        <v>10370.912549999999</v>
      </c>
      <c r="I1266" s="6">
        <v>64</v>
      </c>
      <c r="J1266" s="6">
        <v>194</v>
      </c>
      <c r="K1266">
        <v>0.80269469451284725</v>
      </c>
      <c r="L1266">
        <v>0.96326180871727962</v>
      </c>
      <c r="M126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6" s="8">
        <f>_xlfn.PERCENTRANK.INC($H:$H, insurance[[#This Row],[charges]])</f>
        <v>0.54700000000000004</v>
      </c>
      <c r="O1266" s="6">
        <f>10 * _xlfn.FLOOR.MATH(202.3 - insurance[[#This Row],[age]] / 10)</f>
        <v>1970</v>
      </c>
    </row>
    <row r="1267" spans="1:15" x14ac:dyDescent="0.25">
      <c r="A1267" s="6">
        <v>1266</v>
      </c>
      <c r="B1267" s="6">
        <v>64</v>
      </c>
      <c r="C1267" s="6" t="s">
        <v>13</v>
      </c>
      <c r="D1267" s="6">
        <v>23.76</v>
      </c>
      <c r="E1267" s="6">
        <v>0</v>
      </c>
      <c r="F1267" s="6" t="s">
        <v>11</v>
      </c>
      <c r="G1267" s="6" t="s">
        <v>15</v>
      </c>
      <c r="H1267" s="7">
        <v>26926.5144</v>
      </c>
      <c r="I1267" s="6">
        <v>64</v>
      </c>
      <c r="J1267" s="6">
        <v>138</v>
      </c>
      <c r="K1267">
        <v>8.7384247727405398E-2</v>
      </c>
      <c r="L1267">
        <v>0.77036276169603823</v>
      </c>
      <c r="M126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67" s="8">
        <f>_xlfn.PERCENTRANK.INC($H:$H, insurance[[#This Row],[charges]])</f>
        <v>0.86099999999999999</v>
      </c>
      <c r="O1267" s="6">
        <f>10 * _xlfn.FLOOR.MATH(202.3 - insurance[[#This Row],[age]] / 10)</f>
        <v>1950</v>
      </c>
    </row>
    <row r="1268" spans="1:15" x14ac:dyDescent="0.25">
      <c r="A1268" s="6">
        <v>1267</v>
      </c>
      <c r="B1268" s="6">
        <v>55</v>
      </c>
      <c r="C1268" s="6" t="s">
        <v>10</v>
      </c>
      <c r="D1268" s="6">
        <v>30.5</v>
      </c>
      <c r="E1268" s="6">
        <v>0</v>
      </c>
      <c r="F1268" s="6" t="s">
        <v>14</v>
      </c>
      <c r="G1268" s="6" t="s">
        <v>12</v>
      </c>
      <c r="H1268" s="7">
        <v>10704.47</v>
      </c>
      <c r="I1268" s="6">
        <v>62</v>
      </c>
      <c r="J1268" s="6">
        <v>167</v>
      </c>
      <c r="K1268">
        <v>0.63919693307913694</v>
      </c>
      <c r="L1268">
        <v>0.32467678018132073</v>
      </c>
      <c r="M126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8" s="8">
        <f>_xlfn.PERCENTRANK.INC($H:$H, insurance[[#This Row],[charges]])</f>
        <v>0.56200000000000006</v>
      </c>
      <c r="O1268" s="6">
        <f>10 * _xlfn.FLOOR.MATH(202.3 - insurance[[#This Row],[age]] / 10)</f>
        <v>1960</v>
      </c>
    </row>
    <row r="1269" spans="1:15" x14ac:dyDescent="0.25">
      <c r="A1269" s="6">
        <v>1268</v>
      </c>
      <c r="B1269" s="6">
        <v>24</v>
      </c>
      <c r="C1269" s="6" t="s">
        <v>13</v>
      </c>
      <c r="D1269" s="6">
        <v>31.065000000000001</v>
      </c>
      <c r="E1269" s="6">
        <v>0</v>
      </c>
      <c r="F1269" s="6" t="s">
        <v>11</v>
      </c>
      <c r="G1269" s="6" t="s">
        <v>17</v>
      </c>
      <c r="H1269" s="7">
        <v>34254.053350000002</v>
      </c>
      <c r="I1269" s="6">
        <v>68</v>
      </c>
      <c r="J1269" s="6">
        <v>204</v>
      </c>
      <c r="K1269">
        <v>0.79385776435670341</v>
      </c>
      <c r="L1269">
        <v>0.87272892886434161</v>
      </c>
      <c r="M126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69" s="8">
        <f>_xlfn.PERCENTRANK.INC($H:$H, insurance[[#This Row],[charges]])</f>
        <v>0.89300000000000002</v>
      </c>
      <c r="O1269" s="6">
        <f>10 * _xlfn.FLOOR.MATH(202.3 - insurance[[#This Row],[age]] / 10)</f>
        <v>1990</v>
      </c>
    </row>
    <row r="1270" spans="1:15" x14ac:dyDescent="0.25">
      <c r="A1270" s="6">
        <v>1269</v>
      </c>
      <c r="B1270" s="6">
        <v>20</v>
      </c>
      <c r="C1270" s="6" t="s">
        <v>10</v>
      </c>
      <c r="D1270" s="6">
        <v>33.299999999999997</v>
      </c>
      <c r="E1270" s="6">
        <v>0</v>
      </c>
      <c r="F1270" s="6" t="s">
        <v>14</v>
      </c>
      <c r="G1270" s="6" t="s">
        <v>12</v>
      </c>
      <c r="H1270" s="7">
        <v>1880.4870000000001</v>
      </c>
      <c r="I1270" s="6">
        <v>62</v>
      </c>
      <c r="J1270" s="6">
        <v>182</v>
      </c>
      <c r="K1270">
        <v>0.84716425875535428</v>
      </c>
      <c r="L1270">
        <v>0.20330789834414978</v>
      </c>
      <c r="M127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0" s="8">
        <f>_xlfn.PERCENTRANK.INC($H:$H, insurance[[#This Row],[charges]])</f>
        <v>5.8999999999999997E-2</v>
      </c>
      <c r="O1270" s="6">
        <f>10 * _xlfn.FLOOR.MATH(202.3 - insurance[[#This Row],[age]] / 10)</f>
        <v>2000</v>
      </c>
    </row>
    <row r="1271" spans="1:15" x14ac:dyDescent="0.25">
      <c r="A1271" s="6">
        <v>1270</v>
      </c>
      <c r="B1271" s="6">
        <v>45</v>
      </c>
      <c r="C1271" s="6" t="s">
        <v>13</v>
      </c>
      <c r="D1271" s="6">
        <v>27.5</v>
      </c>
      <c r="E1271" s="6">
        <v>3</v>
      </c>
      <c r="F1271" s="6" t="s">
        <v>14</v>
      </c>
      <c r="G1271" s="6" t="s">
        <v>12</v>
      </c>
      <c r="H1271" s="7">
        <v>8615.2999999999993</v>
      </c>
      <c r="I1271" s="6">
        <v>65</v>
      </c>
      <c r="J1271" s="6">
        <v>165</v>
      </c>
      <c r="K1271">
        <v>0.15163869464380605</v>
      </c>
      <c r="L1271">
        <v>0.71640037964861858</v>
      </c>
      <c r="M127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1" s="8">
        <f>_xlfn.PERCENTRANK.INC($H:$H, insurance[[#This Row],[charges]])</f>
        <v>0.46600000000000003</v>
      </c>
      <c r="O1271" s="6">
        <f>10 * _xlfn.FLOOR.MATH(202.3 - insurance[[#This Row],[age]] / 10)</f>
        <v>1970</v>
      </c>
    </row>
    <row r="1272" spans="1:15" x14ac:dyDescent="0.25">
      <c r="A1272" s="6">
        <v>1271</v>
      </c>
      <c r="B1272" s="6">
        <v>26</v>
      </c>
      <c r="C1272" s="6" t="s">
        <v>13</v>
      </c>
      <c r="D1272" s="6">
        <v>33.914999999999999</v>
      </c>
      <c r="E1272" s="6">
        <v>1</v>
      </c>
      <c r="F1272" s="6" t="s">
        <v>14</v>
      </c>
      <c r="G1272" s="6" t="s">
        <v>16</v>
      </c>
      <c r="H1272" s="7">
        <v>3292.5298499999999</v>
      </c>
      <c r="I1272" s="6">
        <v>75</v>
      </c>
      <c r="J1272" s="6">
        <v>271</v>
      </c>
      <c r="K1272">
        <v>0.59143591746289093</v>
      </c>
      <c r="L1272">
        <v>0.78330913827908655</v>
      </c>
      <c r="M127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2" s="8">
        <f>_xlfn.PERCENTRANK.INC($H:$H, insurance[[#This Row],[charges]])</f>
        <v>0.16</v>
      </c>
      <c r="O1272" s="6">
        <f>10 * _xlfn.FLOOR.MATH(202.3 - insurance[[#This Row],[age]] / 10)</f>
        <v>1990</v>
      </c>
    </row>
    <row r="1273" spans="1:15" x14ac:dyDescent="0.25">
      <c r="A1273" s="6">
        <v>1272</v>
      </c>
      <c r="B1273" s="6">
        <v>25</v>
      </c>
      <c r="C1273" s="6" t="s">
        <v>10</v>
      </c>
      <c r="D1273" s="6">
        <v>34.484999999999999</v>
      </c>
      <c r="E1273" s="6">
        <v>0</v>
      </c>
      <c r="F1273" s="6" t="s">
        <v>14</v>
      </c>
      <c r="G1273" s="6" t="s">
        <v>16</v>
      </c>
      <c r="H1273" s="7">
        <v>3021.80915</v>
      </c>
      <c r="I1273" s="6">
        <v>62</v>
      </c>
      <c r="J1273" s="6">
        <v>189</v>
      </c>
      <c r="K1273">
        <v>0.10410345397149373</v>
      </c>
      <c r="L1273">
        <v>0.61897137510542355</v>
      </c>
      <c r="M127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3" s="8">
        <f>_xlfn.PERCENTRANK.INC($H:$H, insurance[[#This Row],[charges]])</f>
        <v>0.14199999999999999</v>
      </c>
      <c r="O1273" s="6">
        <f>10 * _xlfn.FLOOR.MATH(202.3 - insurance[[#This Row],[age]] / 10)</f>
        <v>1990</v>
      </c>
    </row>
    <row r="1274" spans="1:15" x14ac:dyDescent="0.25">
      <c r="A1274" s="6">
        <v>1273</v>
      </c>
      <c r="B1274" s="6">
        <v>43</v>
      </c>
      <c r="C1274" s="6" t="s">
        <v>13</v>
      </c>
      <c r="D1274" s="6">
        <v>25.52</v>
      </c>
      <c r="E1274" s="6">
        <v>5</v>
      </c>
      <c r="F1274" s="6" t="s">
        <v>14</v>
      </c>
      <c r="G1274" s="6" t="s">
        <v>15</v>
      </c>
      <c r="H1274" s="7">
        <v>14478.33015</v>
      </c>
      <c r="I1274" s="6">
        <v>71</v>
      </c>
      <c r="J1274" s="6">
        <v>183</v>
      </c>
      <c r="K1274">
        <v>0.16981975602443319</v>
      </c>
      <c r="L1274">
        <v>0.41708169850384896</v>
      </c>
      <c r="M127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4" s="8">
        <f>_xlfn.PERCENTRANK.INC($H:$H, insurance[[#This Row],[charges]])</f>
        <v>0.72699999999999998</v>
      </c>
      <c r="O1274" s="6">
        <f>10 * _xlfn.FLOOR.MATH(202.3 - insurance[[#This Row],[age]] / 10)</f>
        <v>1980</v>
      </c>
    </row>
    <row r="1275" spans="1:15" x14ac:dyDescent="0.25">
      <c r="A1275" s="6">
        <v>1274</v>
      </c>
      <c r="B1275" s="6">
        <v>35</v>
      </c>
      <c r="C1275" s="6" t="s">
        <v>13</v>
      </c>
      <c r="D1275" s="6">
        <v>27.61</v>
      </c>
      <c r="E1275" s="6">
        <v>1</v>
      </c>
      <c r="F1275" s="6" t="s">
        <v>14</v>
      </c>
      <c r="G1275" s="6" t="s">
        <v>15</v>
      </c>
      <c r="H1275" s="7">
        <v>4747.0528999999997</v>
      </c>
      <c r="I1275" s="6">
        <v>66</v>
      </c>
      <c r="J1275" s="6">
        <v>171</v>
      </c>
      <c r="K1275">
        <v>0.81729520802260158</v>
      </c>
      <c r="L1275">
        <v>0.19705840675023309</v>
      </c>
      <c r="M127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5" s="8">
        <f>_xlfn.PERCENTRANK.INC($H:$H, insurance[[#This Row],[charges]])</f>
        <v>0.251</v>
      </c>
      <c r="O1275" s="6">
        <f>10 * _xlfn.FLOOR.MATH(202.3 - insurance[[#This Row],[age]] / 10)</f>
        <v>1980</v>
      </c>
    </row>
    <row r="1276" spans="1:15" x14ac:dyDescent="0.25">
      <c r="A1276" s="6">
        <v>1275</v>
      </c>
      <c r="B1276" s="6">
        <v>26</v>
      </c>
      <c r="C1276" s="6" t="s">
        <v>13</v>
      </c>
      <c r="D1276" s="6">
        <v>27.06</v>
      </c>
      <c r="E1276" s="6">
        <v>0</v>
      </c>
      <c r="F1276" s="6" t="s">
        <v>11</v>
      </c>
      <c r="G1276" s="6" t="s">
        <v>15</v>
      </c>
      <c r="H1276" s="7">
        <v>17043.341400000001</v>
      </c>
      <c r="I1276" s="6">
        <v>67</v>
      </c>
      <c r="J1276" s="6">
        <v>173</v>
      </c>
      <c r="K1276">
        <v>0.37957259331809945</v>
      </c>
      <c r="L1276">
        <v>0.15423462640225638</v>
      </c>
      <c r="M127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6" s="8">
        <f>_xlfn.PERCENTRANK.INC($H:$H, insurance[[#This Row],[charges]])</f>
        <v>0.753</v>
      </c>
      <c r="O1276" s="6">
        <f>10 * _xlfn.FLOOR.MATH(202.3 - insurance[[#This Row],[age]] / 10)</f>
        <v>1990</v>
      </c>
    </row>
    <row r="1277" spans="1:15" x14ac:dyDescent="0.25">
      <c r="A1277" s="6">
        <v>1276</v>
      </c>
      <c r="B1277" s="6">
        <v>57</v>
      </c>
      <c r="C1277" s="6" t="s">
        <v>13</v>
      </c>
      <c r="D1277" s="6">
        <v>23.7</v>
      </c>
      <c r="E1277" s="6">
        <v>0</v>
      </c>
      <c r="F1277" s="6" t="s">
        <v>14</v>
      </c>
      <c r="G1277" s="6" t="s">
        <v>12</v>
      </c>
      <c r="H1277" s="7">
        <v>10959.33</v>
      </c>
      <c r="I1277" s="6">
        <v>69</v>
      </c>
      <c r="J1277" s="6">
        <v>161</v>
      </c>
      <c r="K1277">
        <v>4.1035612132882517E-2</v>
      </c>
      <c r="L1277">
        <v>0.2620727290688421</v>
      </c>
      <c r="M127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77" s="8">
        <f>_xlfn.PERCENTRANK.INC($H:$H, insurance[[#This Row],[charges]])</f>
        <v>0.57199999999999995</v>
      </c>
      <c r="O1277" s="6">
        <f>10 * _xlfn.FLOOR.MATH(202.3 - insurance[[#This Row],[age]] / 10)</f>
        <v>1960</v>
      </c>
    </row>
    <row r="1278" spans="1:15" x14ac:dyDescent="0.25">
      <c r="A1278" s="6">
        <v>1277</v>
      </c>
      <c r="B1278" s="6">
        <v>22</v>
      </c>
      <c r="C1278" s="6" t="s">
        <v>10</v>
      </c>
      <c r="D1278" s="6">
        <v>30.4</v>
      </c>
      <c r="E1278" s="6">
        <v>0</v>
      </c>
      <c r="F1278" s="6" t="s">
        <v>14</v>
      </c>
      <c r="G1278" s="6" t="s">
        <v>17</v>
      </c>
      <c r="H1278" s="7">
        <v>2741.9479999999999</v>
      </c>
      <c r="I1278" s="6">
        <v>65</v>
      </c>
      <c r="J1278" s="6">
        <v>183</v>
      </c>
      <c r="K1278">
        <v>0.56235289413591516</v>
      </c>
      <c r="L1278">
        <v>0.16645417183938166</v>
      </c>
      <c r="M127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78" s="8">
        <f>_xlfn.PERCENTRANK.INC($H:$H, insurance[[#This Row],[charges]])</f>
        <v>0.129</v>
      </c>
      <c r="O1278" s="6">
        <f>10 * _xlfn.FLOOR.MATH(202.3 - insurance[[#This Row],[age]] / 10)</f>
        <v>2000</v>
      </c>
    </row>
    <row r="1279" spans="1:15" x14ac:dyDescent="0.25">
      <c r="A1279" s="6">
        <v>1278</v>
      </c>
      <c r="B1279" s="6">
        <v>32</v>
      </c>
      <c r="C1279" s="6" t="s">
        <v>10</v>
      </c>
      <c r="D1279" s="6">
        <v>29.734999999999999</v>
      </c>
      <c r="E1279" s="6">
        <v>0</v>
      </c>
      <c r="F1279" s="6" t="s">
        <v>14</v>
      </c>
      <c r="G1279" s="6" t="s">
        <v>16</v>
      </c>
      <c r="H1279" s="7">
        <v>4357.0436499999996</v>
      </c>
      <c r="I1279" s="6">
        <v>68</v>
      </c>
      <c r="J1279" s="6">
        <v>196</v>
      </c>
      <c r="K1279">
        <v>0.60557237994185298</v>
      </c>
      <c r="L1279">
        <v>3.1114497702156425E-2</v>
      </c>
      <c r="M127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79" s="8">
        <f>_xlfn.PERCENTRANK.INC($H:$H, insurance[[#This Row],[charges]])</f>
        <v>0.221</v>
      </c>
      <c r="O1279" s="6">
        <f>10 * _xlfn.FLOOR.MATH(202.3 - insurance[[#This Row],[age]] / 10)</f>
        <v>1990</v>
      </c>
    </row>
    <row r="1280" spans="1:15" x14ac:dyDescent="0.25">
      <c r="A1280" s="6">
        <v>1279</v>
      </c>
      <c r="B1280" s="6">
        <v>39</v>
      </c>
      <c r="C1280" s="6" t="s">
        <v>13</v>
      </c>
      <c r="D1280" s="6">
        <v>29.925000000000001</v>
      </c>
      <c r="E1280" s="6">
        <v>1</v>
      </c>
      <c r="F1280" s="6" t="s">
        <v>11</v>
      </c>
      <c r="G1280" s="6" t="s">
        <v>17</v>
      </c>
      <c r="H1280" s="7">
        <v>22462.043750000001</v>
      </c>
      <c r="I1280" s="6">
        <v>65</v>
      </c>
      <c r="J1280" s="6">
        <v>180</v>
      </c>
      <c r="K1280">
        <v>0.3214413907013095</v>
      </c>
      <c r="L1280">
        <v>0.47354309655425281</v>
      </c>
      <c r="M128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0" s="8">
        <f>_xlfn.PERCENTRANK.INC($H:$H, insurance[[#This Row],[charges]])</f>
        <v>0.82599999999999996</v>
      </c>
      <c r="O1280" s="6">
        <f>10 * _xlfn.FLOOR.MATH(202.3 - insurance[[#This Row],[age]] / 10)</f>
        <v>1980</v>
      </c>
    </row>
    <row r="1281" spans="1:15" x14ac:dyDescent="0.25">
      <c r="A1281" s="6">
        <v>1280</v>
      </c>
      <c r="B1281" s="6">
        <v>25</v>
      </c>
      <c r="C1281" s="6" t="s">
        <v>10</v>
      </c>
      <c r="D1281" s="6">
        <v>26.79</v>
      </c>
      <c r="E1281" s="6">
        <v>2</v>
      </c>
      <c r="F1281" s="6" t="s">
        <v>14</v>
      </c>
      <c r="G1281" s="6" t="s">
        <v>16</v>
      </c>
      <c r="H1281" s="7">
        <v>4189.1130999999996</v>
      </c>
      <c r="I1281" s="6">
        <v>66</v>
      </c>
      <c r="J1281" s="6">
        <v>166</v>
      </c>
      <c r="K1281">
        <v>0.74679361644517328</v>
      </c>
      <c r="L1281">
        <v>0.64227731555806344</v>
      </c>
      <c r="M128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1" s="8">
        <f>_xlfn.PERCENTRANK.INC($H:$H, insurance[[#This Row],[charges]])</f>
        <v>0.21</v>
      </c>
      <c r="O1281" s="6">
        <f>10 * _xlfn.FLOOR.MATH(202.3 - insurance[[#This Row],[age]] / 10)</f>
        <v>1990</v>
      </c>
    </row>
    <row r="1282" spans="1:15" x14ac:dyDescent="0.25">
      <c r="A1282" s="6">
        <v>1281</v>
      </c>
      <c r="B1282" s="6">
        <v>48</v>
      </c>
      <c r="C1282" s="6" t="s">
        <v>10</v>
      </c>
      <c r="D1282" s="6">
        <v>33.33</v>
      </c>
      <c r="E1282" s="6">
        <v>0</v>
      </c>
      <c r="F1282" s="6" t="s">
        <v>14</v>
      </c>
      <c r="G1282" s="6" t="s">
        <v>15</v>
      </c>
      <c r="H1282" s="7">
        <v>8283.6807000000008</v>
      </c>
      <c r="I1282" s="6">
        <v>65</v>
      </c>
      <c r="J1282" s="6">
        <v>200</v>
      </c>
      <c r="K1282">
        <v>0.44033265925959342</v>
      </c>
      <c r="L1282">
        <v>4.6339791755350211E-2</v>
      </c>
      <c r="M128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2" s="8">
        <f>_xlfn.PERCENTRANK.INC($H:$H, insurance[[#This Row],[charges]])</f>
        <v>0.442</v>
      </c>
      <c r="O1282" s="6">
        <f>10 * _xlfn.FLOOR.MATH(202.3 - insurance[[#This Row],[age]] / 10)</f>
        <v>1970</v>
      </c>
    </row>
    <row r="1283" spans="1:15" x14ac:dyDescent="0.25">
      <c r="A1283" s="6">
        <v>1282</v>
      </c>
      <c r="B1283" s="6">
        <v>47</v>
      </c>
      <c r="C1283" s="6" t="s">
        <v>10</v>
      </c>
      <c r="D1283" s="6">
        <v>27.645</v>
      </c>
      <c r="E1283" s="6">
        <v>2</v>
      </c>
      <c r="F1283" s="6" t="s">
        <v>11</v>
      </c>
      <c r="G1283" s="6" t="s">
        <v>16</v>
      </c>
      <c r="H1283" s="7">
        <v>24535.698550000001</v>
      </c>
      <c r="I1283" s="6">
        <v>69</v>
      </c>
      <c r="J1283" s="6">
        <v>187</v>
      </c>
      <c r="K1283">
        <v>0.19943062690991473</v>
      </c>
      <c r="L1283">
        <v>0.83299840373592382</v>
      </c>
      <c r="M128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3" s="8">
        <f>_xlfn.PERCENTRANK.INC($H:$H, insurance[[#This Row],[charges]])</f>
        <v>0.84399999999999997</v>
      </c>
      <c r="O1283" s="6">
        <f>10 * _xlfn.FLOOR.MATH(202.3 - insurance[[#This Row],[age]] / 10)</f>
        <v>1970</v>
      </c>
    </row>
    <row r="1284" spans="1:15" x14ac:dyDescent="0.25">
      <c r="A1284" s="6">
        <v>1283</v>
      </c>
      <c r="B1284" s="6">
        <v>18</v>
      </c>
      <c r="C1284" s="6" t="s">
        <v>10</v>
      </c>
      <c r="D1284" s="6">
        <v>21.66</v>
      </c>
      <c r="E1284" s="6">
        <v>0</v>
      </c>
      <c r="F1284" s="6" t="s">
        <v>11</v>
      </c>
      <c r="G1284" s="6" t="s">
        <v>17</v>
      </c>
      <c r="H1284" s="7">
        <v>14283.4594</v>
      </c>
      <c r="I1284" s="6">
        <v>65</v>
      </c>
      <c r="J1284" s="6">
        <v>130</v>
      </c>
      <c r="K1284">
        <v>0.55695201109952852</v>
      </c>
      <c r="L1284">
        <v>0.48131150402189771</v>
      </c>
      <c r="M128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84" s="8">
        <f>_xlfn.PERCENTRANK.INC($H:$H, insurance[[#This Row],[charges]])</f>
        <v>0.71599999999999997</v>
      </c>
      <c r="O1284" s="6">
        <f>10 * _xlfn.FLOOR.MATH(202.3 - insurance[[#This Row],[age]] / 10)</f>
        <v>2000</v>
      </c>
    </row>
    <row r="1285" spans="1:15" x14ac:dyDescent="0.25">
      <c r="A1285" s="6">
        <v>1284</v>
      </c>
      <c r="B1285" s="6">
        <v>18</v>
      </c>
      <c r="C1285" s="6" t="s">
        <v>13</v>
      </c>
      <c r="D1285" s="6">
        <v>30.03</v>
      </c>
      <c r="E1285" s="6">
        <v>1</v>
      </c>
      <c r="F1285" s="6" t="s">
        <v>14</v>
      </c>
      <c r="G1285" s="6" t="s">
        <v>15</v>
      </c>
      <c r="H1285" s="7">
        <v>1720.3536999999999</v>
      </c>
      <c r="I1285" s="6">
        <v>67</v>
      </c>
      <c r="J1285" s="6">
        <v>192</v>
      </c>
      <c r="K1285">
        <v>0.14913956548512894</v>
      </c>
      <c r="L1285">
        <v>0.15481660149750143</v>
      </c>
      <c r="M128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5" s="8">
        <f>_xlfn.PERCENTRANK.INC($H:$H, insurance[[#This Row],[charges]])</f>
        <v>4.2000000000000003E-2</v>
      </c>
      <c r="O1285" s="6">
        <f>10 * _xlfn.FLOOR.MATH(202.3 - insurance[[#This Row],[age]] / 10)</f>
        <v>2000</v>
      </c>
    </row>
    <row r="1286" spans="1:15" x14ac:dyDescent="0.25">
      <c r="A1286" s="6">
        <v>1285</v>
      </c>
      <c r="B1286" s="6">
        <v>61</v>
      </c>
      <c r="C1286" s="6" t="s">
        <v>13</v>
      </c>
      <c r="D1286" s="6">
        <v>36.299999999999997</v>
      </c>
      <c r="E1286" s="6">
        <v>1</v>
      </c>
      <c r="F1286" s="6" t="s">
        <v>11</v>
      </c>
      <c r="G1286" s="6" t="s">
        <v>12</v>
      </c>
      <c r="H1286" s="7">
        <v>47403.88</v>
      </c>
      <c r="I1286" s="6">
        <v>68</v>
      </c>
      <c r="J1286" s="6">
        <v>239</v>
      </c>
      <c r="K1286">
        <v>0.86382214858374662</v>
      </c>
      <c r="L1286">
        <v>0.191161206081119</v>
      </c>
      <c r="M128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86" s="8">
        <f>_xlfn.PERCENTRANK.INC($H:$H, insurance[[#This Row],[charges]])</f>
        <v>0.98499999999999999</v>
      </c>
      <c r="O1286" s="6">
        <f>10 * _xlfn.FLOOR.MATH(202.3 - insurance[[#This Row],[age]] / 10)</f>
        <v>1960</v>
      </c>
    </row>
    <row r="1287" spans="1:15" x14ac:dyDescent="0.25">
      <c r="A1287" s="6">
        <v>1286</v>
      </c>
      <c r="B1287" s="6">
        <v>47</v>
      </c>
      <c r="C1287" s="6" t="s">
        <v>10</v>
      </c>
      <c r="D1287" s="6">
        <v>24.32</v>
      </c>
      <c r="E1287" s="6">
        <v>0</v>
      </c>
      <c r="F1287" s="6" t="s">
        <v>14</v>
      </c>
      <c r="G1287" s="6" t="s">
        <v>17</v>
      </c>
      <c r="H1287" s="7">
        <v>8534.6718000000001</v>
      </c>
      <c r="I1287" s="6">
        <v>61</v>
      </c>
      <c r="J1287" s="6">
        <v>129</v>
      </c>
      <c r="K1287">
        <v>6.8238733833766885E-2</v>
      </c>
      <c r="L1287">
        <v>0.3252154674032775</v>
      </c>
      <c r="M128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87" s="8">
        <f>_xlfn.PERCENTRANK.INC($H:$H, insurance[[#This Row],[charges]])</f>
        <v>0.45600000000000002</v>
      </c>
      <c r="O1287" s="6">
        <f>10 * _xlfn.FLOOR.MATH(202.3 - insurance[[#This Row],[age]] / 10)</f>
        <v>1970</v>
      </c>
    </row>
    <row r="1288" spans="1:15" x14ac:dyDescent="0.25">
      <c r="A1288" s="6">
        <v>1287</v>
      </c>
      <c r="B1288" s="6">
        <v>28</v>
      </c>
      <c r="C1288" s="6" t="s">
        <v>10</v>
      </c>
      <c r="D1288" s="6">
        <v>17.29</v>
      </c>
      <c r="E1288" s="6">
        <v>0</v>
      </c>
      <c r="F1288" s="6" t="s">
        <v>14</v>
      </c>
      <c r="G1288" s="6" t="s">
        <v>17</v>
      </c>
      <c r="H1288" s="7">
        <v>3732.6251000000002</v>
      </c>
      <c r="I1288" s="6">
        <v>67</v>
      </c>
      <c r="J1288" s="6">
        <v>110</v>
      </c>
      <c r="K1288">
        <v>0.94796803265249729</v>
      </c>
      <c r="L1288">
        <v>0.14392833837490918</v>
      </c>
      <c r="M128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Underweight</v>
      </c>
      <c r="N1288" s="8">
        <f>_xlfn.PERCENTRANK.INC($H:$H, insurance[[#This Row],[charges]])</f>
        <v>0.183</v>
      </c>
      <c r="O1288" s="6">
        <f>10 * _xlfn.FLOOR.MATH(202.3 - insurance[[#This Row],[age]] / 10)</f>
        <v>1990</v>
      </c>
    </row>
    <row r="1289" spans="1:15" x14ac:dyDescent="0.25">
      <c r="A1289" s="6">
        <v>1288</v>
      </c>
      <c r="B1289" s="6">
        <v>36</v>
      </c>
      <c r="C1289" s="6" t="s">
        <v>10</v>
      </c>
      <c r="D1289" s="6">
        <v>25.9</v>
      </c>
      <c r="E1289" s="6">
        <v>1</v>
      </c>
      <c r="F1289" s="6" t="s">
        <v>14</v>
      </c>
      <c r="G1289" s="6" t="s">
        <v>12</v>
      </c>
      <c r="H1289" s="7">
        <v>5472.4489999999996</v>
      </c>
      <c r="I1289" s="6">
        <v>60</v>
      </c>
      <c r="J1289" s="6">
        <v>133</v>
      </c>
      <c r="K1289">
        <v>0.88273153728001352</v>
      </c>
      <c r="L1289">
        <v>0.66944380834207118</v>
      </c>
      <c r="M128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89" s="8">
        <f>_xlfn.PERCENTRANK.INC($H:$H, insurance[[#This Row],[charges]])</f>
        <v>0.29799999999999999</v>
      </c>
      <c r="O1289" s="6">
        <f>10 * _xlfn.FLOOR.MATH(202.3 - insurance[[#This Row],[age]] / 10)</f>
        <v>1980</v>
      </c>
    </row>
    <row r="1290" spans="1:15" x14ac:dyDescent="0.25">
      <c r="A1290" s="6">
        <v>1289</v>
      </c>
      <c r="B1290" s="6">
        <v>20</v>
      </c>
      <c r="C1290" s="6" t="s">
        <v>13</v>
      </c>
      <c r="D1290" s="6">
        <v>39.4</v>
      </c>
      <c r="E1290" s="6">
        <v>2</v>
      </c>
      <c r="F1290" s="6" t="s">
        <v>11</v>
      </c>
      <c r="G1290" s="6" t="s">
        <v>12</v>
      </c>
      <c r="H1290" s="7">
        <v>38344.565999999999</v>
      </c>
      <c r="I1290" s="6">
        <v>69</v>
      </c>
      <c r="J1290" s="6">
        <v>267</v>
      </c>
      <c r="K1290">
        <v>0.84026635710162412</v>
      </c>
      <c r="L1290">
        <v>0.13808698865495947</v>
      </c>
      <c r="M129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0" s="8">
        <f>_xlfn.PERCENTRANK.INC($H:$H, insurance[[#This Row],[charges]])</f>
        <v>0.92500000000000004</v>
      </c>
      <c r="O1290" s="6">
        <f>10 * _xlfn.FLOOR.MATH(202.3 - insurance[[#This Row],[age]] / 10)</f>
        <v>2000</v>
      </c>
    </row>
    <row r="1291" spans="1:15" x14ac:dyDescent="0.25">
      <c r="A1291" s="6">
        <v>1290</v>
      </c>
      <c r="B1291" s="6">
        <v>44</v>
      </c>
      <c r="C1291" s="6" t="s">
        <v>13</v>
      </c>
      <c r="D1291" s="6">
        <v>34.32</v>
      </c>
      <c r="E1291" s="6">
        <v>1</v>
      </c>
      <c r="F1291" s="6" t="s">
        <v>14</v>
      </c>
      <c r="G1291" s="6" t="s">
        <v>15</v>
      </c>
      <c r="H1291" s="7">
        <v>7147.4727999999996</v>
      </c>
      <c r="I1291" s="6">
        <v>67</v>
      </c>
      <c r="J1291" s="6">
        <v>219</v>
      </c>
      <c r="K1291">
        <v>0.56664063295658706</v>
      </c>
      <c r="L1291">
        <v>5.736216439742696E-2</v>
      </c>
      <c r="M129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1" s="8">
        <f>_xlfn.PERCENTRANK.INC($H:$H, insurance[[#This Row],[charges]])</f>
        <v>0.38100000000000001</v>
      </c>
      <c r="O1291" s="6">
        <f>10 * _xlfn.FLOOR.MATH(202.3 - insurance[[#This Row],[age]] / 10)</f>
        <v>1970</v>
      </c>
    </row>
    <row r="1292" spans="1:15" x14ac:dyDescent="0.25">
      <c r="A1292" s="6">
        <v>1291</v>
      </c>
      <c r="B1292" s="6">
        <v>38</v>
      </c>
      <c r="C1292" s="6" t="s">
        <v>10</v>
      </c>
      <c r="D1292" s="6">
        <v>19.95</v>
      </c>
      <c r="E1292" s="6">
        <v>2</v>
      </c>
      <c r="F1292" s="6" t="s">
        <v>14</v>
      </c>
      <c r="G1292" s="6" t="s">
        <v>17</v>
      </c>
      <c r="H1292" s="7">
        <v>7133.9025000000001</v>
      </c>
      <c r="I1292" s="6">
        <v>64</v>
      </c>
      <c r="J1292" s="6">
        <v>116</v>
      </c>
      <c r="K1292">
        <v>0.42216171204213132</v>
      </c>
      <c r="L1292">
        <v>5.2654426569423839E-2</v>
      </c>
      <c r="M129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2" s="8">
        <f>_xlfn.PERCENTRANK.INC($H:$H, insurance[[#This Row],[charges]])</f>
        <v>0.379</v>
      </c>
      <c r="O1292" s="6">
        <f>10 * _xlfn.FLOOR.MATH(202.3 - insurance[[#This Row],[age]] / 10)</f>
        <v>1980</v>
      </c>
    </row>
    <row r="1293" spans="1:15" x14ac:dyDescent="0.25">
      <c r="A1293" s="6">
        <v>1292</v>
      </c>
      <c r="B1293" s="6">
        <v>19</v>
      </c>
      <c r="C1293" s="6" t="s">
        <v>13</v>
      </c>
      <c r="D1293" s="6">
        <v>34.9</v>
      </c>
      <c r="E1293" s="6">
        <v>0</v>
      </c>
      <c r="F1293" s="6" t="s">
        <v>11</v>
      </c>
      <c r="G1293" s="6" t="s">
        <v>12</v>
      </c>
      <c r="H1293" s="7">
        <v>34828.654000000002</v>
      </c>
      <c r="I1293" s="6">
        <v>71</v>
      </c>
      <c r="J1293" s="6">
        <v>250</v>
      </c>
      <c r="K1293">
        <v>6.6311362696025222E-2</v>
      </c>
      <c r="L1293">
        <v>0.75488766923308726</v>
      </c>
      <c r="M129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293" s="8">
        <f>_xlfn.PERCENTRANK.INC($H:$H, insurance[[#This Row],[charges]])</f>
        <v>0.89900000000000002</v>
      </c>
      <c r="O1293" s="6">
        <f>10 * _xlfn.FLOOR.MATH(202.3 - insurance[[#This Row],[age]] / 10)</f>
        <v>2000</v>
      </c>
    </row>
    <row r="1294" spans="1:15" x14ac:dyDescent="0.25">
      <c r="A1294" s="6">
        <v>1293</v>
      </c>
      <c r="B1294" s="6">
        <v>21</v>
      </c>
      <c r="C1294" s="6" t="s">
        <v>13</v>
      </c>
      <c r="D1294" s="6">
        <v>23.21</v>
      </c>
      <c r="E1294" s="6">
        <v>0</v>
      </c>
      <c r="F1294" s="6" t="s">
        <v>14</v>
      </c>
      <c r="G1294" s="6" t="s">
        <v>15</v>
      </c>
      <c r="H1294" s="7">
        <v>1515.3449000000001</v>
      </c>
      <c r="I1294" s="6">
        <v>71</v>
      </c>
      <c r="J1294" s="6">
        <v>166</v>
      </c>
      <c r="K1294">
        <v>0.42199986028578124</v>
      </c>
      <c r="L1294">
        <v>0.4169952256684169</v>
      </c>
      <c r="M129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4" s="8">
        <f>_xlfn.PERCENTRANK.INC($H:$H, insurance[[#This Row],[charges]])</f>
        <v>1.4E-2</v>
      </c>
      <c r="O1294" s="6">
        <f>10 * _xlfn.FLOOR.MATH(202.3 - insurance[[#This Row],[age]] / 10)</f>
        <v>2000</v>
      </c>
    </row>
    <row r="1295" spans="1:15" x14ac:dyDescent="0.25">
      <c r="A1295" s="6">
        <v>1294</v>
      </c>
      <c r="B1295" s="6">
        <v>46</v>
      </c>
      <c r="C1295" s="6" t="s">
        <v>13</v>
      </c>
      <c r="D1295" s="6">
        <v>25.745000000000001</v>
      </c>
      <c r="E1295" s="6">
        <v>3</v>
      </c>
      <c r="F1295" s="6" t="s">
        <v>14</v>
      </c>
      <c r="G1295" s="6" t="s">
        <v>16</v>
      </c>
      <c r="H1295" s="7">
        <v>9301.8935500000007</v>
      </c>
      <c r="I1295" s="6">
        <v>73</v>
      </c>
      <c r="J1295" s="6">
        <v>195</v>
      </c>
      <c r="K1295">
        <v>0.83944509357188135</v>
      </c>
      <c r="L1295">
        <v>0.29478636584001888</v>
      </c>
      <c r="M129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5" s="8">
        <f>_xlfn.PERCENTRANK.INC($H:$H, insurance[[#This Row],[charges]])</f>
        <v>0.497</v>
      </c>
      <c r="O1295" s="6">
        <f>10 * _xlfn.FLOOR.MATH(202.3 - insurance[[#This Row],[age]] / 10)</f>
        <v>1970</v>
      </c>
    </row>
    <row r="1296" spans="1:15" x14ac:dyDescent="0.25">
      <c r="A1296" s="6">
        <v>1295</v>
      </c>
      <c r="B1296" s="6">
        <v>58</v>
      </c>
      <c r="C1296" s="6" t="s">
        <v>13</v>
      </c>
      <c r="D1296" s="6">
        <v>25.175000000000001</v>
      </c>
      <c r="E1296" s="6">
        <v>0</v>
      </c>
      <c r="F1296" s="6" t="s">
        <v>14</v>
      </c>
      <c r="G1296" s="6" t="s">
        <v>17</v>
      </c>
      <c r="H1296" s="7">
        <v>11931.125249999999</v>
      </c>
      <c r="I1296" s="6">
        <v>65</v>
      </c>
      <c r="J1296" s="6">
        <v>151</v>
      </c>
      <c r="K1296">
        <v>6.9382261051508715E-2</v>
      </c>
      <c r="L1296">
        <v>0.42011090992955069</v>
      </c>
      <c r="M129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6" s="8">
        <f>_xlfn.PERCENTRANK.INC($H:$H, insurance[[#This Row],[charges]])</f>
        <v>0.628</v>
      </c>
      <c r="O1296" s="6">
        <f>10 * _xlfn.FLOOR.MATH(202.3 - insurance[[#This Row],[age]] / 10)</f>
        <v>1960</v>
      </c>
    </row>
    <row r="1297" spans="1:15" x14ac:dyDescent="0.25">
      <c r="A1297" s="6">
        <v>1296</v>
      </c>
      <c r="B1297" s="6">
        <v>20</v>
      </c>
      <c r="C1297" s="6" t="s">
        <v>13</v>
      </c>
      <c r="D1297" s="6">
        <v>22</v>
      </c>
      <c r="E1297" s="6">
        <v>1</v>
      </c>
      <c r="F1297" s="6" t="s">
        <v>14</v>
      </c>
      <c r="G1297" s="6" t="s">
        <v>12</v>
      </c>
      <c r="H1297" s="7">
        <v>1964.78</v>
      </c>
      <c r="I1297" s="6">
        <v>67</v>
      </c>
      <c r="J1297" s="6">
        <v>140</v>
      </c>
      <c r="K1297">
        <v>0.70716577754689647</v>
      </c>
      <c r="L1297">
        <v>0.78874826142040466</v>
      </c>
      <c r="M129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297" s="8">
        <f>_xlfn.PERCENTRANK.INC($H:$H, insurance[[#This Row],[charges]])</f>
        <v>6.2E-2</v>
      </c>
      <c r="O1297" s="6">
        <f>10 * _xlfn.FLOOR.MATH(202.3 - insurance[[#This Row],[age]] / 10)</f>
        <v>2000</v>
      </c>
    </row>
    <row r="1298" spans="1:15" x14ac:dyDescent="0.25">
      <c r="A1298" s="6">
        <v>1297</v>
      </c>
      <c r="B1298" s="6">
        <v>18</v>
      </c>
      <c r="C1298" s="6" t="s">
        <v>13</v>
      </c>
      <c r="D1298" s="6">
        <v>26.125</v>
      </c>
      <c r="E1298" s="6">
        <v>0</v>
      </c>
      <c r="F1298" s="6" t="s">
        <v>14</v>
      </c>
      <c r="G1298" s="6" t="s">
        <v>17</v>
      </c>
      <c r="H1298" s="7">
        <v>1708.9257500000001</v>
      </c>
      <c r="I1298" s="6">
        <v>74</v>
      </c>
      <c r="J1298" s="6">
        <v>204</v>
      </c>
      <c r="K1298">
        <v>0.2981947000595716</v>
      </c>
      <c r="L1298">
        <v>0.86961807583906603</v>
      </c>
      <c r="M129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8" s="8">
        <f>_xlfn.PERCENTRANK.INC($H:$H, insurance[[#This Row],[charges]])</f>
        <v>3.9E-2</v>
      </c>
      <c r="O1298" s="6">
        <f>10 * _xlfn.FLOOR.MATH(202.3 - insurance[[#This Row],[age]] / 10)</f>
        <v>2000</v>
      </c>
    </row>
    <row r="1299" spans="1:15" x14ac:dyDescent="0.25">
      <c r="A1299" s="6">
        <v>1298</v>
      </c>
      <c r="B1299" s="6">
        <v>28</v>
      </c>
      <c r="C1299" s="6" t="s">
        <v>10</v>
      </c>
      <c r="D1299" s="6">
        <v>26.51</v>
      </c>
      <c r="E1299" s="6">
        <v>2</v>
      </c>
      <c r="F1299" s="6" t="s">
        <v>14</v>
      </c>
      <c r="G1299" s="6" t="s">
        <v>15</v>
      </c>
      <c r="H1299" s="7">
        <v>4340.4408999999996</v>
      </c>
      <c r="I1299" s="6">
        <v>63</v>
      </c>
      <c r="J1299" s="6">
        <v>150</v>
      </c>
      <c r="K1299">
        <v>0.68142179152063176</v>
      </c>
      <c r="L1299">
        <v>0.20327946413461093</v>
      </c>
      <c r="M129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299" s="8">
        <f>_xlfn.PERCENTRANK.INC($H:$H, insurance[[#This Row],[charges]])</f>
        <v>0.218</v>
      </c>
      <c r="O1299" s="6">
        <f>10 * _xlfn.FLOOR.MATH(202.3 - insurance[[#This Row],[age]] / 10)</f>
        <v>1990</v>
      </c>
    </row>
    <row r="1300" spans="1:15" x14ac:dyDescent="0.25">
      <c r="A1300" s="6">
        <v>1299</v>
      </c>
      <c r="B1300" s="6">
        <v>33</v>
      </c>
      <c r="C1300" s="6" t="s">
        <v>13</v>
      </c>
      <c r="D1300" s="6">
        <v>27.454999999999998</v>
      </c>
      <c r="E1300" s="6">
        <v>2</v>
      </c>
      <c r="F1300" s="6" t="s">
        <v>14</v>
      </c>
      <c r="G1300" s="6" t="s">
        <v>16</v>
      </c>
      <c r="H1300" s="7">
        <v>5261.4694499999996</v>
      </c>
      <c r="I1300" s="6">
        <v>72</v>
      </c>
      <c r="J1300" s="6">
        <v>202</v>
      </c>
      <c r="K1300">
        <v>0.80809929212932441</v>
      </c>
      <c r="L1300">
        <v>0.85202453045734416</v>
      </c>
      <c r="M130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0" s="8">
        <f>_xlfn.PERCENTRANK.INC($H:$H, insurance[[#This Row],[charges]])</f>
        <v>0.28199999999999997</v>
      </c>
      <c r="O1300" s="6">
        <f>10 * _xlfn.FLOOR.MATH(202.3 - insurance[[#This Row],[age]] / 10)</f>
        <v>1990</v>
      </c>
    </row>
    <row r="1301" spans="1:15" x14ac:dyDescent="0.25">
      <c r="A1301" s="6">
        <v>1300</v>
      </c>
      <c r="B1301" s="6">
        <v>19</v>
      </c>
      <c r="C1301" s="6" t="s">
        <v>10</v>
      </c>
      <c r="D1301" s="6">
        <v>25.745000000000001</v>
      </c>
      <c r="E1301" s="6">
        <v>1</v>
      </c>
      <c r="F1301" s="6" t="s">
        <v>14</v>
      </c>
      <c r="G1301" s="6" t="s">
        <v>16</v>
      </c>
      <c r="H1301" s="7">
        <v>2710.8285500000002</v>
      </c>
      <c r="I1301" s="6">
        <v>64</v>
      </c>
      <c r="J1301" s="6">
        <v>150</v>
      </c>
      <c r="K1301">
        <v>0.28119611334111361</v>
      </c>
      <c r="L1301">
        <v>0.46251049845596331</v>
      </c>
      <c r="M130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1" s="8">
        <f>_xlfn.PERCENTRANK.INC($H:$H, insurance[[#This Row],[charges]])</f>
        <v>0.124</v>
      </c>
      <c r="O1301" s="6">
        <f>10 * _xlfn.FLOOR.MATH(202.3 - insurance[[#This Row],[age]] / 10)</f>
        <v>2000</v>
      </c>
    </row>
    <row r="1302" spans="1:15" x14ac:dyDescent="0.25">
      <c r="A1302" s="6">
        <v>1301</v>
      </c>
      <c r="B1302" s="6">
        <v>45</v>
      </c>
      <c r="C1302" s="6" t="s">
        <v>13</v>
      </c>
      <c r="D1302" s="6">
        <v>30.36</v>
      </c>
      <c r="E1302" s="6">
        <v>0</v>
      </c>
      <c r="F1302" s="6" t="s">
        <v>11</v>
      </c>
      <c r="G1302" s="6" t="s">
        <v>15</v>
      </c>
      <c r="H1302" s="7">
        <v>62592.873090000001</v>
      </c>
      <c r="I1302" s="6">
        <v>69</v>
      </c>
      <c r="J1302" s="6">
        <v>206</v>
      </c>
      <c r="K1302">
        <v>0.49432293255549059</v>
      </c>
      <c r="L1302">
        <v>0.14509832260436301</v>
      </c>
      <c r="M130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02" s="8">
        <f>_xlfn.PERCENTRANK.INC($H:$H, insurance[[#This Row],[charges]])</f>
        <v>0.999</v>
      </c>
      <c r="O1302" s="6">
        <f>10 * _xlfn.FLOOR.MATH(202.3 - insurance[[#This Row],[age]] / 10)</f>
        <v>1970</v>
      </c>
    </row>
    <row r="1303" spans="1:15" x14ac:dyDescent="0.25">
      <c r="A1303" s="6">
        <v>1302</v>
      </c>
      <c r="B1303" s="6">
        <v>62</v>
      </c>
      <c r="C1303" s="6" t="s">
        <v>13</v>
      </c>
      <c r="D1303" s="6">
        <v>30.875</v>
      </c>
      <c r="E1303" s="6">
        <v>3</v>
      </c>
      <c r="F1303" s="6" t="s">
        <v>11</v>
      </c>
      <c r="G1303" s="6" t="s">
        <v>16</v>
      </c>
      <c r="H1303" s="7">
        <v>46718.163249999998</v>
      </c>
      <c r="I1303" s="6">
        <v>69</v>
      </c>
      <c r="J1303" s="6">
        <v>209</v>
      </c>
      <c r="K1303">
        <v>0.73036140284052187</v>
      </c>
      <c r="L1303">
        <v>0.62224945268698473</v>
      </c>
      <c r="M130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03" s="8">
        <f>_xlfn.PERCENTRANK.INC($H:$H, insurance[[#This Row],[charges]])</f>
        <v>0.98</v>
      </c>
      <c r="O1303" s="6">
        <f>10 * _xlfn.FLOOR.MATH(202.3 - insurance[[#This Row],[age]] / 10)</f>
        <v>1960</v>
      </c>
    </row>
    <row r="1304" spans="1:15" x14ac:dyDescent="0.25">
      <c r="A1304" s="6">
        <v>1303</v>
      </c>
      <c r="B1304" s="6">
        <v>25</v>
      </c>
      <c r="C1304" s="6" t="s">
        <v>10</v>
      </c>
      <c r="D1304" s="6">
        <v>20.8</v>
      </c>
      <c r="E1304" s="6">
        <v>1</v>
      </c>
      <c r="F1304" s="6" t="s">
        <v>14</v>
      </c>
      <c r="G1304" s="6" t="s">
        <v>12</v>
      </c>
      <c r="H1304" s="7">
        <v>3208.7869999999998</v>
      </c>
      <c r="I1304" s="6">
        <v>63</v>
      </c>
      <c r="J1304" s="6">
        <v>117</v>
      </c>
      <c r="K1304">
        <v>0.6401426064037451</v>
      </c>
      <c r="L1304">
        <v>6.0842572274078882E-2</v>
      </c>
      <c r="M130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4" s="8">
        <f>_xlfn.PERCENTRANK.INC($H:$H, insurance[[#This Row],[charges]])</f>
        <v>0.154</v>
      </c>
      <c r="O1304" s="6">
        <f>10 * _xlfn.FLOOR.MATH(202.3 - insurance[[#This Row],[age]] / 10)</f>
        <v>1990</v>
      </c>
    </row>
    <row r="1305" spans="1:15" x14ac:dyDescent="0.25">
      <c r="A1305" s="6">
        <v>1304</v>
      </c>
      <c r="B1305" s="6">
        <v>43</v>
      </c>
      <c r="C1305" s="6" t="s">
        <v>13</v>
      </c>
      <c r="D1305" s="6">
        <v>27.8</v>
      </c>
      <c r="E1305" s="6">
        <v>0</v>
      </c>
      <c r="F1305" s="6" t="s">
        <v>11</v>
      </c>
      <c r="G1305" s="6" t="s">
        <v>12</v>
      </c>
      <c r="H1305" s="7">
        <v>37829.724199999997</v>
      </c>
      <c r="I1305" s="6">
        <v>73</v>
      </c>
      <c r="J1305" s="6">
        <v>211</v>
      </c>
      <c r="K1305">
        <v>0.85134779282442652</v>
      </c>
      <c r="L1305">
        <v>0.35904597042084019</v>
      </c>
      <c r="M130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5" s="8">
        <f>_xlfn.PERCENTRANK.INC($H:$H, insurance[[#This Row],[charges]])</f>
        <v>0.92200000000000004</v>
      </c>
      <c r="O1305" s="6">
        <f>10 * _xlfn.FLOOR.MATH(202.3 - insurance[[#This Row],[age]] / 10)</f>
        <v>1980</v>
      </c>
    </row>
    <row r="1306" spans="1:15" x14ac:dyDescent="0.25">
      <c r="A1306" s="6">
        <v>1305</v>
      </c>
      <c r="B1306" s="6">
        <v>42</v>
      </c>
      <c r="C1306" s="6" t="s">
        <v>13</v>
      </c>
      <c r="D1306" s="6">
        <v>24.605</v>
      </c>
      <c r="E1306" s="6">
        <v>2</v>
      </c>
      <c r="F1306" s="6" t="s">
        <v>11</v>
      </c>
      <c r="G1306" s="6" t="s">
        <v>17</v>
      </c>
      <c r="H1306" s="7">
        <v>21259.377949999998</v>
      </c>
      <c r="I1306" s="6">
        <v>66</v>
      </c>
      <c r="J1306" s="6">
        <v>152</v>
      </c>
      <c r="K1306">
        <v>0.67752318860847649</v>
      </c>
      <c r="L1306">
        <v>0.32954169499200847</v>
      </c>
      <c r="M130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6" s="8">
        <f>_xlfn.PERCENTRANK.INC($H:$H, insurance[[#This Row],[charges]])</f>
        <v>0.81200000000000006</v>
      </c>
      <c r="O1306" s="6">
        <f>10 * _xlfn.FLOOR.MATH(202.3 - insurance[[#This Row],[age]] / 10)</f>
        <v>1980</v>
      </c>
    </row>
    <row r="1307" spans="1:15" x14ac:dyDescent="0.25">
      <c r="A1307" s="6">
        <v>1306</v>
      </c>
      <c r="B1307" s="6">
        <v>24</v>
      </c>
      <c r="C1307" s="6" t="s">
        <v>10</v>
      </c>
      <c r="D1307" s="6">
        <v>27.72</v>
      </c>
      <c r="E1307" s="6">
        <v>0</v>
      </c>
      <c r="F1307" s="6" t="s">
        <v>14</v>
      </c>
      <c r="G1307" s="6" t="s">
        <v>15</v>
      </c>
      <c r="H1307" s="7">
        <v>2464.6188000000002</v>
      </c>
      <c r="I1307" s="6">
        <v>61</v>
      </c>
      <c r="J1307" s="6">
        <v>147</v>
      </c>
      <c r="K1307">
        <v>0.60156162530256507</v>
      </c>
      <c r="L1307">
        <v>0.38960450672991781</v>
      </c>
      <c r="M130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7" s="8">
        <f>_xlfn.PERCENTRANK.INC($H:$H, insurance[[#This Row],[charges]])</f>
        <v>0.107</v>
      </c>
      <c r="O1307" s="6">
        <f>10 * _xlfn.FLOOR.MATH(202.3 - insurance[[#This Row],[age]] / 10)</f>
        <v>1990</v>
      </c>
    </row>
    <row r="1308" spans="1:15" x14ac:dyDescent="0.25">
      <c r="A1308" s="6">
        <v>1307</v>
      </c>
      <c r="B1308" s="6">
        <v>29</v>
      </c>
      <c r="C1308" s="6" t="s">
        <v>10</v>
      </c>
      <c r="D1308" s="6">
        <v>21.85</v>
      </c>
      <c r="E1308" s="6">
        <v>0</v>
      </c>
      <c r="F1308" s="6" t="s">
        <v>11</v>
      </c>
      <c r="G1308" s="6" t="s">
        <v>17</v>
      </c>
      <c r="H1308" s="7">
        <v>16115.3045</v>
      </c>
      <c r="I1308" s="6">
        <v>61</v>
      </c>
      <c r="J1308" s="6">
        <v>116</v>
      </c>
      <c r="K1308">
        <v>0.71124107563460293</v>
      </c>
      <c r="L1308">
        <v>9.8721682605669686E-2</v>
      </c>
      <c r="M130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08" s="8">
        <f>_xlfn.PERCENTRANK.INC($H:$H, insurance[[#This Row],[charges]])</f>
        <v>0.74299999999999999</v>
      </c>
      <c r="O1308" s="6">
        <f>10 * _xlfn.FLOOR.MATH(202.3 - insurance[[#This Row],[age]] / 10)</f>
        <v>1990</v>
      </c>
    </row>
    <row r="1309" spans="1:15" x14ac:dyDescent="0.25">
      <c r="A1309" s="6">
        <v>1308</v>
      </c>
      <c r="B1309" s="6">
        <v>32</v>
      </c>
      <c r="C1309" s="6" t="s">
        <v>13</v>
      </c>
      <c r="D1309" s="6">
        <v>28.12</v>
      </c>
      <c r="E1309" s="6">
        <v>4</v>
      </c>
      <c r="F1309" s="6" t="s">
        <v>11</v>
      </c>
      <c r="G1309" s="6" t="s">
        <v>16</v>
      </c>
      <c r="H1309" s="7">
        <v>21472.478800000001</v>
      </c>
      <c r="I1309" s="6">
        <v>70</v>
      </c>
      <c r="J1309" s="6">
        <v>196</v>
      </c>
      <c r="K1309">
        <v>0.59726731879509398</v>
      </c>
      <c r="L1309">
        <v>0.2522720760909245</v>
      </c>
      <c r="M130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09" s="8">
        <f>_xlfn.PERCENTRANK.INC($H:$H, insurance[[#This Row],[charges]])</f>
        <v>0.81399999999999995</v>
      </c>
      <c r="O1309" s="6">
        <f>10 * _xlfn.FLOOR.MATH(202.3 - insurance[[#This Row],[age]] / 10)</f>
        <v>1990</v>
      </c>
    </row>
    <row r="1310" spans="1:15" x14ac:dyDescent="0.25">
      <c r="A1310" s="6">
        <v>1309</v>
      </c>
      <c r="B1310" s="6">
        <v>25</v>
      </c>
      <c r="C1310" s="6" t="s">
        <v>10</v>
      </c>
      <c r="D1310" s="6">
        <v>30.2</v>
      </c>
      <c r="E1310" s="6">
        <v>0</v>
      </c>
      <c r="F1310" s="6" t="s">
        <v>11</v>
      </c>
      <c r="G1310" s="6" t="s">
        <v>12</v>
      </c>
      <c r="H1310" s="7">
        <v>33900.652999999998</v>
      </c>
      <c r="I1310" s="6">
        <v>62</v>
      </c>
      <c r="J1310" s="6">
        <v>165</v>
      </c>
      <c r="K1310">
        <v>0.38774125901411344</v>
      </c>
      <c r="L1310">
        <v>0.56976401087351325</v>
      </c>
      <c r="M131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0" s="8">
        <f>_xlfn.PERCENTRANK.INC($H:$H, insurance[[#This Row],[charges]])</f>
        <v>0.89100000000000001</v>
      </c>
      <c r="O1310" s="6">
        <f>10 * _xlfn.FLOOR.MATH(202.3 - insurance[[#This Row],[age]] / 10)</f>
        <v>1990</v>
      </c>
    </row>
    <row r="1311" spans="1:15" x14ac:dyDescent="0.25">
      <c r="A1311" s="6">
        <v>1310</v>
      </c>
      <c r="B1311" s="6">
        <v>41</v>
      </c>
      <c r="C1311" s="6" t="s">
        <v>13</v>
      </c>
      <c r="D1311" s="6">
        <v>32.200000000000003</v>
      </c>
      <c r="E1311" s="6">
        <v>2</v>
      </c>
      <c r="F1311" s="6" t="s">
        <v>14</v>
      </c>
      <c r="G1311" s="6" t="s">
        <v>12</v>
      </c>
      <c r="H1311" s="7">
        <v>6875.9610000000002</v>
      </c>
      <c r="I1311" s="6">
        <v>72</v>
      </c>
      <c r="J1311" s="6">
        <v>237</v>
      </c>
      <c r="K1311">
        <v>0.58521743844506213</v>
      </c>
      <c r="L1311">
        <v>0.40243466915676124</v>
      </c>
      <c r="M131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1" s="8">
        <f>_xlfn.PERCENTRANK.INC($H:$H, insurance[[#This Row],[charges]])</f>
        <v>0.37</v>
      </c>
      <c r="O1311" s="6">
        <f>10 * _xlfn.FLOOR.MATH(202.3 - insurance[[#This Row],[age]] / 10)</f>
        <v>1980</v>
      </c>
    </row>
    <row r="1312" spans="1:15" x14ac:dyDescent="0.25">
      <c r="A1312" s="6">
        <v>1311</v>
      </c>
      <c r="B1312" s="6">
        <v>42</v>
      </c>
      <c r="C1312" s="6" t="s">
        <v>13</v>
      </c>
      <c r="D1312" s="6">
        <v>26.315000000000001</v>
      </c>
      <c r="E1312" s="6">
        <v>1</v>
      </c>
      <c r="F1312" s="6" t="s">
        <v>14</v>
      </c>
      <c r="G1312" s="6" t="s">
        <v>16</v>
      </c>
      <c r="H1312" s="7">
        <v>6940.90985</v>
      </c>
      <c r="I1312" s="6">
        <v>70</v>
      </c>
      <c r="J1312" s="6">
        <v>183</v>
      </c>
      <c r="K1312">
        <v>0.50694985618207133</v>
      </c>
      <c r="L1312">
        <v>0.3500003206310795</v>
      </c>
      <c r="M131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2" s="8">
        <f>_xlfn.PERCENTRANK.INC($H:$H, insurance[[#This Row],[charges]])</f>
        <v>0.372</v>
      </c>
      <c r="O1312" s="6">
        <f>10 * _xlfn.FLOOR.MATH(202.3 - insurance[[#This Row],[age]] / 10)</f>
        <v>1980</v>
      </c>
    </row>
    <row r="1313" spans="1:15" x14ac:dyDescent="0.25">
      <c r="A1313" s="6">
        <v>1312</v>
      </c>
      <c r="B1313" s="6">
        <v>33</v>
      </c>
      <c r="C1313" s="6" t="s">
        <v>10</v>
      </c>
      <c r="D1313" s="6">
        <v>26.695</v>
      </c>
      <c r="E1313" s="6">
        <v>0</v>
      </c>
      <c r="F1313" s="6" t="s">
        <v>14</v>
      </c>
      <c r="G1313" s="6" t="s">
        <v>16</v>
      </c>
      <c r="H1313" s="7">
        <v>4571.4130500000001</v>
      </c>
      <c r="I1313" s="6">
        <v>61</v>
      </c>
      <c r="J1313" s="6">
        <v>141</v>
      </c>
      <c r="K1313">
        <v>0.65259982769032931</v>
      </c>
      <c r="L1313">
        <v>0.68080328995399331</v>
      </c>
      <c r="M131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3" s="8">
        <f>_xlfn.PERCENTRANK.INC($H:$H, insurance[[#This Row],[charges]])</f>
        <v>0.24</v>
      </c>
      <c r="O1313" s="6">
        <f>10 * _xlfn.FLOOR.MATH(202.3 - insurance[[#This Row],[age]] / 10)</f>
        <v>1990</v>
      </c>
    </row>
    <row r="1314" spans="1:15" x14ac:dyDescent="0.25">
      <c r="A1314" s="6">
        <v>1313</v>
      </c>
      <c r="B1314" s="6">
        <v>34</v>
      </c>
      <c r="C1314" s="6" t="s">
        <v>13</v>
      </c>
      <c r="D1314" s="6">
        <v>42.9</v>
      </c>
      <c r="E1314" s="6">
        <v>1</v>
      </c>
      <c r="F1314" s="6" t="s">
        <v>14</v>
      </c>
      <c r="G1314" s="6" t="s">
        <v>12</v>
      </c>
      <c r="H1314" s="7">
        <v>4536.259</v>
      </c>
      <c r="I1314" s="6">
        <v>73</v>
      </c>
      <c r="J1314" s="6">
        <v>325</v>
      </c>
      <c r="K1314">
        <v>5.0576269650168842E-2</v>
      </c>
      <c r="L1314">
        <v>0.64502541937168012</v>
      </c>
      <c r="M131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4" s="8">
        <f>_xlfn.PERCENTRANK.INC($H:$H, insurance[[#This Row],[charges]])</f>
        <v>0.23699999999999999</v>
      </c>
      <c r="O1314" s="6">
        <f>10 * _xlfn.FLOOR.MATH(202.3 - insurance[[#This Row],[age]] / 10)</f>
        <v>1980</v>
      </c>
    </row>
    <row r="1315" spans="1:15" x14ac:dyDescent="0.25">
      <c r="A1315" s="6">
        <v>1314</v>
      </c>
      <c r="B1315" s="6">
        <v>19</v>
      </c>
      <c r="C1315" s="6" t="s">
        <v>10</v>
      </c>
      <c r="D1315" s="6">
        <v>34.700000000000003</v>
      </c>
      <c r="E1315" s="6">
        <v>2</v>
      </c>
      <c r="F1315" s="6" t="s">
        <v>11</v>
      </c>
      <c r="G1315" s="6" t="s">
        <v>12</v>
      </c>
      <c r="H1315" s="7">
        <v>36397.576000000001</v>
      </c>
      <c r="I1315" s="6">
        <v>63</v>
      </c>
      <c r="J1315" s="6">
        <v>196</v>
      </c>
      <c r="K1315">
        <v>0.16610898457752027</v>
      </c>
      <c r="L1315">
        <v>0.44211591707641068</v>
      </c>
      <c r="M131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5" s="8">
        <f>_xlfn.PERCENTRANK.INC($H:$H, insurance[[#This Row],[charges]])</f>
        <v>0.91100000000000003</v>
      </c>
      <c r="O1315" s="6">
        <f>10 * _xlfn.FLOOR.MATH(202.3 - insurance[[#This Row],[age]] / 10)</f>
        <v>2000</v>
      </c>
    </row>
    <row r="1316" spans="1:15" x14ac:dyDescent="0.25">
      <c r="A1316" s="6">
        <v>1315</v>
      </c>
      <c r="B1316" s="6">
        <v>30</v>
      </c>
      <c r="C1316" s="6" t="s">
        <v>10</v>
      </c>
      <c r="D1316" s="6">
        <v>23.655000000000001</v>
      </c>
      <c r="E1316" s="6">
        <v>3</v>
      </c>
      <c r="F1316" s="6" t="s">
        <v>11</v>
      </c>
      <c r="G1316" s="6" t="s">
        <v>16</v>
      </c>
      <c r="H1316" s="7">
        <v>18765.87545</v>
      </c>
      <c r="I1316" s="6">
        <v>65</v>
      </c>
      <c r="J1316" s="6">
        <v>142</v>
      </c>
      <c r="K1316">
        <v>0.71137207127705782</v>
      </c>
      <c r="L1316">
        <v>0.5945165104207194</v>
      </c>
      <c r="M131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16" s="8">
        <f>_xlfn.PERCENTRANK.INC($H:$H, insurance[[#This Row],[charges]])</f>
        <v>0.77400000000000002</v>
      </c>
      <c r="O1316" s="6">
        <f>10 * _xlfn.FLOOR.MATH(202.3 - insurance[[#This Row],[age]] / 10)</f>
        <v>1990</v>
      </c>
    </row>
    <row r="1317" spans="1:15" x14ac:dyDescent="0.25">
      <c r="A1317" s="6">
        <v>1316</v>
      </c>
      <c r="B1317" s="6">
        <v>18</v>
      </c>
      <c r="C1317" s="6" t="s">
        <v>13</v>
      </c>
      <c r="D1317" s="6">
        <v>28.31</v>
      </c>
      <c r="E1317" s="6">
        <v>1</v>
      </c>
      <c r="F1317" s="6" t="s">
        <v>14</v>
      </c>
      <c r="G1317" s="6" t="s">
        <v>17</v>
      </c>
      <c r="H1317" s="7">
        <v>11272.331389999999</v>
      </c>
      <c r="I1317" s="6">
        <v>71</v>
      </c>
      <c r="J1317" s="6">
        <v>203</v>
      </c>
      <c r="K1317">
        <v>0.40309399431715442</v>
      </c>
      <c r="L1317">
        <v>0.63763198099920149</v>
      </c>
      <c r="M131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17" s="8">
        <f>_xlfn.PERCENTRANK.INC($H:$H, insurance[[#This Row],[charges]])</f>
        <v>0.58899999999999997</v>
      </c>
      <c r="O1317" s="6">
        <f>10 * _xlfn.FLOOR.MATH(202.3 - insurance[[#This Row],[age]] / 10)</f>
        <v>2000</v>
      </c>
    </row>
    <row r="1318" spans="1:15" x14ac:dyDescent="0.25">
      <c r="A1318" s="6">
        <v>1317</v>
      </c>
      <c r="B1318" s="6">
        <v>19</v>
      </c>
      <c r="C1318" s="6" t="s">
        <v>10</v>
      </c>
      <c r="D1318" s="6">
        <v>20.6</v>
      </c>
      <c r="E1318" s="6">
        <v>0</v>
      </c>
      <c r="F1318" s="6" t="s">
        <v>14</v>
      </c>
      <c r="G1318" s="6" t="s">
        <v>12</v>
      </c>
      <c r="H1318" s="7">
        <v>1731.6769999999999</v>
      </c>
      <c r="I1318" s="6">
        <v>65</v>
      </c>
      <c r="J1318" s="6">
        <v>124</v>
      </c>
      <c r="K1318">
        <v>0.72769304585070027</v>
      </c>
      <c r="L1318">
        <v>0.99034354555902238</v>
      </c>
      <c r="M131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18" s="8">
        <f>_xlfn.PERCENTRANK.INC($H:$H, insurance[[#This Row],[charges]])</f>
        <v>4.5999999999999999E-2</v>
      </c>
      <c r="O1318" s="6">
        <f>10 * _xlfn.FLOOR.MATH(202.3 - insurance[[#This Row],[age]] / 10)</f>
        <v>2000</v>
      </c>
    </row>
    <row r="1319" spans="1:15" x14ac:dyDescent="0.25">
      <c r="A1319" s="6">
        <v>1318</v>
      </c>
      <c r="B1319" s="6">
        <v>18</v>
      </c>
      <c r="C1319" s="6" t="s">
        <v>13</v>
      </c>
      <c r="D1319" s="6">
        <v>53.13</v>
      </c>
      <c r="E1319" s="6">
        <v>0</v>
      </c>
      <c r="F1319" s="6" t="s">
        <v>14</v>
      </c>
      <c r="G1319" s="6" t="s">
        <v>15</v>
      </c>
      <c r="H1319" s="7">
        <v>1163.4627</v>
      </c>
      <c r="I1319" s="6">
        <v>71</v>
      </c>
      <c r="J1319" s="6">
        <v>381</v>
      </c>
      <c r="K1319">
        <v>0.14912075509741937</v>
      </c>
      <c r="L1319">
        <v>0.2255452979475005</v>
      </c>
      <c r="M131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19" s="8">
        <f>_xlfn.PERCENTRANK.INC($H:$H, insurance[[#This Row],[charges]])</f>
        <v>6.0000000000000001E-3</v>
      </c>
      <c r="O1319" s="6">
        <f>10 * _xlfn.FLOOR.MATH(202.3 - insurance[[#This Row],[age]] / 10)</f>
        <v>2000</v>
      </c>
    </row>
    <row r="1320" spans="1:15" x14ac:dyDescent="0.25">
      <c r="A1320" s="6">
        <v>1319</v>
      </c>
      <c r="B1320" s="6">
        <v>35</v>
      </c>
      <c r="C1320" s="6" t="s">
        <v>13</v>
      </c>
      <c r="D1320" s="6">
        <v>39.71</v>
      </c>
      <c r="E1320" s="6">
        <v>4</v>
      </c>
      <c r="F1320" s="6" t="s">
        <v>14</v>
      </c>
      <c r="G1320" s="6" t="s">
        <v>17</v>
      </c>
      <c r="H1320" s="7">
        <v>19496.71917</v>
      </c>
      <c r="I1320" s="6">
        <v>77</v>
      </c>
      <c r="J1320" s="6">
        <v>335</v>
      </c>
      <c r="K1320">
        <v>0.86166312213133234</v>
      </c>
      <c r="L1320">
        <v>0.78344300937999178</v>
      </c>
      <c r="M132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0" s="8">
        <f>_xlfn.PERCENTRANK.INC($H:$H, insurance[[#This Row],[charges]])</f>
        <v>0.78800000000000003</v>
      </c>
      <c r="O1320" s="6">
        <f>10 * _xlfn.FLOOR.MATH(202.3 - insurance[[#This Row],[age]] / 10)</f>
        <v>1980</v>
      </c>
    </row>
    <row r="1321" spans="1:15" x14ac:dyDescent="0.25">
      <c r="A1321" s="6">
        <v>1320</v>
      </c>
      <c r="B1321" s="6">
        <v>39</v>
      </c>
      <c r="C1321" s="6" t="s">
        <v>10</v>
      </c>
      <c r="D1321" s="6">
        <v>26.315000000000001</v>
      </c>
      <c r="E1321" s="6">
        <v>2</v>
      </c>
      <c r="F1321" s="6" t="s">
        <v>14</v>
      </c>
      <c r="G1321" s="6" t="s">
        <v>16</v>
      </c>
      <c r="H1321" s="7">
        <v>7201.7008500000002</v>
      </c>
      <c r="I1321" s="6">
        <v>62</v>
      </c>
      <c r="J1321" s="6">
        <v>144</v>
      </c>
      <c r="K1321">
        <v>0.39092956035906895</v>
      </c>
      <c r="L1321">
        <v>0.82575447523303069</v>
      </c>
      <c r="M132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1" s="8">
        <f>_xlfn.PERCENTRANK.INC($H:$H, insurance[[#This Row],[charges]])</f>
        <v>0.38800000000000001</v>
      </c>
      <c r="O1321" s="6">
        <f>10 * _xlfn.FLOOR.MATH(202.3 - insurance[[#This Row],[age]] / 10)</f>
        <v>1980</v>
      </c>
    </row>
    <row r="1322" spans="1:15" x14ac:dyDescent="0.25">
      <c r="A1322" s="6">
        <v>1321</v>
      </c>
      <c r="B1322" s="6">
        <v>31</v>
      </c>
      <c r="C1322" s="6" t="s">
        <v>13</v>
      </c>
      <c r="D1322" s="6">
        <v>31.065000000000001</v>
      </c>
      <c r="E1322" s="6">
        <v>3</v>
      </c>
      <c r="F1322" s="6" t="s">
        <v>14</v>
      </c>
      <c r="G1322" s="6" t="s">
        <v>16</v>
      </c>
      <c r="H1322" s="7">
        <v>5425.0233500000004</v>
      </c>
      <c r="I1322" s="6">
        <v>70</v>
      </c>
      <c r="J1322" s="6">
        <v>217</v>
      </c>
      <c r="K1322">
        <v>0.34836729166487573</v>
      </c>
      <c r="L1322">
        <v>0.18189079695469271</v>
      </c>
      <c r="M132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2" s="8">
        <f>_xlfn.PERCENTRANK.INC($H:$H, insurance[[#This Row],[charges]])</f>
        <v>0.29399999999999998</v>
      </c>
      <c r="O1322" s="6">
        <f>10 * _xlfn.FLOOR.MATH(202.3 - insurance[[#This Row],[age]] / 10)</f>
        <v>1990</v>
      </c>
    </row>
    <row r="1323" spans="1:15" x14ac:dyDescent="0.25">
      <c r="A1323" s="6">
        <v>1322</v>
      </c>
      <c r="B1323" s="6">
        <v>62</v>
      </c>
      <c r="C1323" s="6" t="s">
        <v>13</v>
      </c>
      <c r="D1323" s="6">
        <v>26.695</v>
      </c>
      <c r="E1323" s="6">
        <v>0</v>
      </c>
      <c r="F1323" s="6" t="s">
        <v>11</v>
      </c>
      <c r="G1323" s="6" t="s">
        <v>17</v>
      </c>
      <c r="H1323" s="7">
        <v>28101.333050000001</v>
      </c>
      <c r="I1323" s="6">
        <v>70</v>
      </c>
      <c r="J1323" s="6">
        <v>186</v>
      </c>
      <c r="K1323">
        <v>6.141325089214987E-2</v>
      </c>
      <c r="L1323">
        <v>0.59995145797727234</v>
      </c>
      <c r="M132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3" s="8">
        <f>_xlfn.PERCENTRANK.INC($H:$H, insurance[[#This Row],[charges]])</f>
        <v>0.87</v>
      </c>
      <c r="O1323" s="6">
        <f>10 * _xlfn.FLOOR.MATH(202.3 - insurance[[#This Row],[age]] / 10)</f>
        <v>1960</v>
      </c>
    </row>
    <row r="1324" spans="1:15" x14ac:dyDescent="0.25">
      <c r="A1324" s="6">
        <v>1323</v>
      </c>
      <c r="B1324" s="6">
        <v>62</v>
      </c>
      <c r="C1324" s="6" t="s">
        <v>13</v>
      </c>
      <c r="D1324" s="6">
        <v>38.83</v>
      </c>
      <c r="E1324" s="6">
        <v>0</v>
      </c>
      <c r="F1324" s="6" t="s">
        <v>14</v>
      </c>
      <c r="G1324" s="6" t="s">
        <v>15</v>
      </c>
      <c r="H1324" s="7">
        <v>12981.3457</v>
      </c>
      <c r="I1324" s="6">
        <v>70</v>
      </c>
      <c r="J1324" s="6">
        <v>271</v>
      </c>
      <c r="K1324">
        <v>0.59981999201691705</v>
      </c>
      <c r="L1324">
        <v>0.22110353839635083</v>
      </c>
      <c r="M132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4" s="8">
        <f>_xlfn.PERCENTRANK.INC($H:$H, insurance[[#This Row],[charges]])</f>
        <v>0.67300000000000004</v>
      </c>
      <c r="O1324" s="6">
        <f>10 * _xlfn.FLOOR.MATH(202.3 - insurance[[#This Row],[age]] / 10)</f>
        <v>1960</v>
      </c>
    </row>
    <row r="1325" spans="1:15" x14ac:dyDescent="0.25">
      <c r="A1325" s="6">
        <v>1324</v>
      </c>
      <c r="B1325" s="6">
        <v>42</v>
      </c>
      <c r="C1325" s="6" t="s">
        <v>10</v>
      </c>
      <c r="D1325" s="6">
        <v>40.369999999999997</v>
      </c>
      <c r="E1325" s="6">
        <v>2</v>
      </c>
      <c r="F1325" s="6" t="s">
        <v>11</v>
      </c>
      <c r="G1325" s="6" t="s">
        <v>15</v>
      </c>
      <c r="H1325" s="7">
        <v>43896.376300000004</v>
      </c>
      <c r="I1325" s="6">
        <v>66</v>
      </c>
      <c r="J1325" s="6">
        <v>250</v>
      </c>
      <c r="K1325">
        <v>0.83007765786260257</v>
      </c>
      <c r="L1325">
        <v>0.72774309186625441</v>
      </c>
      <c r="M132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5" s="8">
        <f>_xlfn.PERCENTRANK.INC($H:$H, insurance[[#This Row],[charges]])</f>
        <v>0.96399999999999997</v>
      </c>
      <c r="O1325" s="6">
        <f>10 * _xlfn.FLOOR.MATH(202.3 - insurance[[#This Row],[age]] / 10)</f>
        <v>1980</v>
      </c>
    </row>
    <row r="1326" spans="1:15" x14ac:dyDescent="0.25">
      <c r="A1326" s="6">
        <v>1325</v>
      </c>
      <c r="B1326" s="6">
        <v>31</v>
      </c>
      <c r="C1326" s="6" t="s">
        <v>13</v>
      </c>
      <c r="D1326" s="6">
        <v>25.934999999999999</v>
      </c>
      <c r="E1326" s="6">
        <v>1</v>
      </c>
      <c r="F1326" s="6" t="s">
        <v>14</v>
      </c>
      <c r="G1326" s="6" t="s">
        <v>16</v>
      </c>
      <c r="H1326" s="7">
        <v>4239.8926499999998</v>
      </c>
      <c r="I1326" s="6">
        <v>65</v>
      </c>
      <c r="J1326" s="6">
        <v>156</v>
      </c>
      <c r="K1326">
        <v>3.3622177799056366E-2</v>
      </c>
      <c r="L1326">
        <v>0.23375429410196574</v>
      </c>
      <c r="M132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26" s="8">
        <f>_xlfn.PERCENTRANK.INC($H:$H, insurance[[#This Row],[charges]])</f>
        <v>0.21299999999999999</v>
      </c>
      <c r="O1326" s="6">
        <f>10 * _xlfn.FLOOR.MATH(202.3 - insurance[[#This Row],[age]] / 10)</f>
        <v>1990</v>
      </c>
    </row>
    <row r="1327" spans="1:15" x14ac:dyDescent="0.25">
      <c r="A1327" s="6">
        <v>1326</v>
      </c>
      <c r="B1327" s="6">
        <v>61</v>
      </c>
      <c r="C1327" s="6" t="s">
        <v>13</v>
      </c>
      <c r="D1327" s="6">
        <v>33.534999999999997</v>
      </c>
      <c r="E1327" s="6">
        <v>0</v>
      </c>
      <c r="F1327" s="6" t="s">
        <v>14</v>
      </c>
      <c r="G1327" s="6" t="s">
        <v>17</v>
      </c>
      <c r="H1327" s="7">
        <v>13143.336649999999</v>
      </c>
      <c r="I1327" s="6">
        <v>64</v>
      </c>
      <c r="J1327" s="6">
        <v>195</v>
      </c>
      <c r="K1327">
        <v>5.5314621448197689E-2</v>
      </c>
      <c r="L1327">
        <v>0.93824093506589579</v>
      </c>
      <c r="M132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7" s="8">
        <f>_xlfn.PERCENTRANK.INC($H:$H, insurance[[#This Row],[charges]])</f>
        <v>0.68100000000000005</v>
      </c>
      <c r="O1327" s="6">
        <f>10 * _xlfn.FLOOR.MATH(202.3 - insurance[[#This Row],[age]] / 10)</f>
        <v>1960</v>
      </c>
    </row>
    <row r="1328" spans="1:15" x14ac:dyDescent="0.25">
      <c r="A1328" s="6">
        <v>1327</v>
      </c>
      <c r="B1328" s="6">
        <v>42</v>
      </c>
      <c r="C1328" s="6" t="s">
        <v>10</v>
      </c>
      <c r="D1328" s="6">
        <v>32.869999999999997</v>
      </c>
      <c r="E1328" s="6">
        <v>0</v>
      </c>
      <c r="F1328" s="6" t="s">
        <v>14</v>
      </c>
      <c r="G1328" s="6" t="s">
        <v>17</v>
      </c>
      <c r="H1328" s="7">
        <v>7050.0213000000003</v>
      </c>
      <c r="I1328" s="6">
        <v>65</v>
      </c>
      <c r="J1328" s="6">
        <v>198</v>
      </c>
      <c r="K1328">
        <v>0.10481861517989012</v>
      </c>
      <c r="L1328">
        <v>0.70642369273417804</v>
      </c>
      <c r="M132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8" s="8">
        <f>_xlfn.PERCENTRANK.INC($H:$H, insurance[[#This Row],[charges]])</f>
        <v>0.376</v>
      </c>
      <c r="O1328" s="6">
        <f>10 * _xlfn.FLOOR.MATH(202.3 - insurance[[#This Row],[age]] / 10)</f>
        <v>1980</v>
      </c>
    </row>
    <row r="1329" spans="1:15" x14ac:dyDescent="0.25">
      <c r="A1329" s="6">
        <v>1328</v>
      </c>
      <c r="B1329" s="6">
        <v>51</v>
      </c>
      <c r="C1329" s="6" t="s">
        <v>13</v>
      </c>
      <c r="D1329" s="6">
        <v>30.03</v>
      </c>
      <c r="E1329" s="6">
        <v>1</v>
      </c>
      <c r="F1329" s="6" t="s">
        <v>14</v>
      </c>
      <c r="G1329" s="6" t="s">
        <v>15</v>
      </c>
      <c r="H1329" s="7">
        <v>9377.9046999999991</v>
      </c>
      <c r="I1329" s="6">
        <v>70</v>
      </c>
      <c r="J1329" s="6">
        <v>209</v>
      </c>
      <c r="K1329">
        <v>1.1329673701585118E-2</v>
      </c>
      <c r="L1329">
        <v>0.33304809794437518</v>
      </c>
      <c r="M132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29" s="8">
        <f>_xlfn.PERCENTRANK.INC($H:$H, insurance[[#This Row],[charges]])</f>
        <v>0.499</v>
      </c>
      <c r="O1329" s="6">
        <f>10 * _xlfn.FLOOR.MATH(202.3 - insurance[[#This Row],[age]] / 10)</f>
        <v>1970</v>
      </c>
    </row>
    <row r="1330" spans="1:15" x14ac:dyDescent="0.25">
      <c r="A1330" s="6">
        <v>1329</v>
      </c>
      <c r="B1330" s="6">
        <v>23</v>
      </c>
      <c r="C1330" s="6" t="s">
        <v>10</v>
      </c>
      <c r="D1330" s="6">
        <v>24.225000000000001</v>
      </c>
      <c r="E1330" s="6">
        <v>2</v>
      </c>
      <c r="F1330" s="6" t="s">
        <v>14</v>
      </c>
      <c r="G1330" s="6" t="s">
        <v>17</v>
      </c>
      <c r="H1330" s="7">
        <v>22395.74424</v>
      </c>
      <c r="I1330" s="6">
        <v>65</v>
      </c>
      <c r="J1330" s="6">
        <v>146</v>
      </c>
      <c r="K1330">
        <v>5.2277249308432104E-2</v>
      </c>
      <c r="L1330">
        <v>0.29959415565225955</v>
      </c>
      <c r="M1330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Healthy Weight</v>
      </c>
      <c r="N1330" s="8">
        <f>_xlfn.PERCENTRANK.INC($H:$H, insurance[[#This Row],[charges]])</f>
        <v>0.82399999999999995</v>
      </c>
      <c r="O1330" s="6">
        <f>10 * _xlfn.FLOOR.MATH(202.3 - insurance[[#This Row],[age]] / 10)</f>
        <v>2000</v>
      </c>
    </row>
    <row r="1331" spans="1:15" x14ac:dyDescent="0.25">
      <c r="A1331" s="6">
        <v>1330</v>
      </c>
      <c r="B1331" s="6">
        <v>52</v>
      </c>
      <c r="C1331" s="6" t="s">
        <v>13</v>
      </c>
      <c r="D1331" s="6">
        <v>38.6</v>
      </c>
      <c r="E1331" s="6">
        <v>2</v>
      </c>
      <c r="F1331" s="6" t="s">
        <v>14</v>
      </c>
      <c r="G1331" s="6" t="s">
        <v>12</v>
      </c>
      <c r="H1331" s="7">
        <v>10325.206</v>
      </c>
      <c r="I1331" s="6">
        <v>72</v>
      </c>
      <c r="J1331" s="6">
        <v>285</v>
      </c>
      <c r="K1331">
        <v>0.93086476620792635</v>
      </c>
      <c r="L1331">
        <v>0.63970001025111412</v>
      </c>
      <c r="M1331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1" s="8">
        <f>_xlfn.PERCENTRANK.INC($H:$H, insurance[[#This Row],[charges]])</f>
        <v>0.54500000000000004</v>
      </c>
      <c r="O1331" s="6">
        <f>10 * _xlfn.FLOOR.MATH(202.3 - insurance[[#This Row],[age]] / 10)</f>
        <v>1970</v>
      </c>
    </row>
    <row r="1332" spans="1:15" x14ac:dyDescent="0.25">
      <c r="A1332" s="6">
        <v>1331</v>
      </c>
      <c r="B1332" s="6">
        <v>57</v>
      </c>
      <c r="C1332" s="6" t="s">
        <v>10</v>
      </c>
      <c r="D1332" s="6">
        <v>25.74</v>
      </c>
      <c r="E1332" s="6">
        <v>2</v>
      </c>
      <c r="F1332" s="6" t="s">
        <v>14</v>
      </c>
      <c r="G1332" s="6" t="s">
        <v>15</v>
      </c>
      <c r="H1332" s="7">
        <v>12629.1656</v>
      </c>
      <c r="I1332" s="6">
        <v>63</v>
      </c>
      <c r="J1332" s="6">
        <v>145</v>
      </c>
      <c r="K1332">
        <v>0.32886832688416739</v>
      </c>
      <c r="L1332">
        <v>0.35891017474183357</v>
      </c>
      <c r="M1332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2" s="8">
        <f>_xlfn.PERCENTRANK.INC($H:$H, insurance[[#This Row],[charges]])</f>
        <v>0.65800000000000003</v>
      </c>
      <c r="O1332" s="6">
        <f>10 * _xlfn.FLOOR.MATH(202.3 - insurance[[#This Row],[age]] / 10)</f>
        <v>1960</v>
      </c>
    </row>
    <row r="1333" spans="1:15" x14ac:dyDescent="0.25">
      <c r="A1333" s="6">
        <v>1332</v>
      </c>
      <c r="B1333" s="6">
        <v>23</v>
      </c>
      <c r="C1333" s="6" t="s">
        <v>10</v>
      </c>
      <c r="D1333" s="6">
        <v>33.4</v>
      </c>
      <c r="E1333" s="6">
        <v>0</v>
      </c>
      <c r="F1333" s="6" t="s">
        <v>14</v>
      </c>
      <c r="G1333" s="6" t="s">
        <v>12</v>
      </c>
      <c r="H1333" s="7">
        <v>10795.937330000001</v>
      </c>
      <c r="I1333" s="6">
        <v>68</v>
      </c>
      <c r="J1333" s="6">
        <v>220</v>
      </c>
      <c r="K1333">
        <v>9.3578286978219766E-2</v>
      </c>
      <c r="L1333">
        <v>0.35848454449255229</v>
      </c>
      <c r="M1333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3" s="8">
        <f>_xlfn.PERCENTRANK.INC($H:$H, insurance[[#This Row],[charges]])</f>
        <v>0.56499999999999995</v>
      </c>
      <c r="O1333" s="6">
        <f>10 * _xlfn.FLOOR.MATH(202.3 - insurance[[#This Row],[age]] / 10)</f>
        <v>2000</v>
      </c>
    </row>
    <row r="1334" spans="1:15" x14ac:dyDescent="0.25">
      <c r="A1334" s="6">
        <v>1333</v>
      </c>
      <c r="B1334" s="6">
        <v>52</v>
      </c>
      <c r="C1334" s="6" t="s">
        <v>10</v>
      </c>
      <c r="D1334" s="6">
        <v>44.7</v>
      </c>
      <c r="E1334" s="6">
        <v>3</v>
      </c>
      <c r="F1334" s="6" t="s">
        <v>14</v>
      </c>
      <c r="G1334" s="6" t="s">
        <v>12</v>
      </c>
      <c r="H1334" s="7">
        <v>11411.684999999999</v>
      </c>
      <c r="I1334" s="6">
        <v>61</v>
      </c>
      <c r="J1334" s="6">
        <v>237</v>
      </c>
      <c r="K1334">
        <v>0.258502607354197</v>
      </c>
      <c r="L1334">
        <v>0.66179151631043831</v>
      </c>
      <c r="M1334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4" s="8">
        <f>_xlfn.PERCENTRANK.INC($H:$H, insurance[[#This Row],[charges]])</f>
        <v>0.6</v>
      </c>
      <c r="O1334" s="6">
        <f>10 * _xlfn.FLOOR.MATH(202.3 - insurance[[#This Row],[age]] / 10)</f>
        <v>1970</v>
      </c>
    </row>
    <row r="1335" spans="1:15" x14ac:dyDescent="0.25">
      <c r="A1335" s="6">
        <v>1334</v>
      </c>
      <c r="B1335" s="6">
        <v>50</v>
      </c>
      <c r="C1335" s="6" t="s">
        <v>13</v>
      </c>
      <c r="D1335" s="6">
        <v>30.97</v>
      </c>
      <c r="E1335" s="6">
        <v>3</v>
      </c>
      <c r="F1335" s="6" t="s">
        <v>14</v>
      </c>
      <c r="G1335" s="6" t="s">
        <v>16</v>
      </c>
      <c r="H1335" s="7">
        <v>10600.5483</v>
      </c>
      <c r="I1335" s="6">
        <v>71</v>
      </c>
      <c r="J1335" s="6">
        <v>222</v>
      </c>
      <c r="K1335">
        <v>0.48307898197466459</v>
      </c>
      <c r="L1335">
        <v>0.45339445232106113</v>
      </c>
      <c r="M1335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5" s="8">
        <f>_xlfn.PERCENTRANK.INC($H:$H, insurance[[#This Row],[charges]])</f>
        <v>0.55800000000000005</v>
      </c>
      <c r="O1335" s="6">
        <f>10 * _xlfn.FLOOR.MATH(202.3 - insurance[[#This Row],[age]] / 10)</f>
        <v>1970</v>
      </c>
    </row>
    <row r="1336" spans="1:15" x14ac:dyDescent="0.25">
      <c r="A1336" s="6">
        <v>1335</v>
      </c>
      <c r="B1336" s="6">
        <v>18</v>
      </c>
      <c r="C1336" s="6" t="s">
        <v>10</v>
      </c>
      <c r="D1336" s="6">
        <v>31.92</v>
      </c>
      <c r="E1336" s="6">
        <v>0</v>
      </c>
      <c r="F1336" s="6" t="s">
        <v>14</v>
      </c>
      <c r="G1336" s="6" t="s">
        <v>17</v>
      </c>
      <c r="H1336" s="7">
        <v>2205.9807999999998</v>
      </c>
      <c r="I1336" s="6">
        <v>67</v>
      </c>
      <c r="J1336" s="6">
        <v>204</v>
      </c>
      <c r="K1336">
        <v>0.91020942149227924</v>
      </c>
      <c r="L1336">
        <v>0.68492323192065729</v>
      </c>
      <c r="M1336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6" s="8">
        <f>_xlfn.PERCENTRANK.INC($H:$H, insurance[[#This Row],[charges]])</f>
        <v>8.8999999999999996E-2</v>
      </c>
      <c r="O1336" s="6">
        <f>10 * _xlfn.FLOOR.MATH(202.3 - insurance[[#This Row],[age]] / 10)</f>
        <v>2000</v>
      </c>
    </row>
    <row r="1337" spans="1:15" x14ac:dyDescent="0.25">
      <c r="A1337" s="6">
        <v>1336</v>
      </c>
      <c r="B1337" s="6">
        <v>18</v>
      </c>
      <c r="C1337" s="6" t="s">
        <v>10</v>
      </c>
      <c r="D1337" s="6">
        <v>36.85</v>
      </c>
      <c r="E1337" s="6">
        <v>0</v>
      </c>
      <c r="F1337" s="6" t="s">
        <v>14</v>
      </c>
      <c r="G1337" s="6" t="s">
        <v>15</v>
      </c>
      <c r="H1337" s="7">
        <v>1629.8335</v>
      </c>
      <c r="I1337" s="6">
        <v>63</v>
      </c>
      <c r="J1337" s="6">
        <v>208</v>
      </c>
      <c r="K1337">
        <v>0.86500918439822694</v>
      </c>
      <c r="L1337">
        <v>0.98573142382583179</v>
      </c>
      <c r="M1337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Obesity</v>
      </c>
      <c r="N1337" s="8">
        <f>_xlfn.PERCENTRANK.INC($H:$H, insurance[[#This Row],[charges]])</f>
        <v>2.3E-2</v>
      </c>
      <c r="O1337" s="6">
        <f>10 * _xlfn.FLOOR.MATH(202.3 - insurance[[#This Row],[age]] / 10)</f>
        <v>2000</v>
      </c>
    </row>
    <row r="1338" spans="1:15" x14ac:dyDescent="0.25">
      <c r="A1338" s="6">
        <v>1337</v>
      </c>
      <c r="B1338" s="6">
        <v>21</v>
      </c>
      <c r="C1338" s="6" t="s">
        <v>10</v>
      </c>
      <c r="D1338" s="6">
        <v>25.8</v>
      </c>
      <c r="E1338" s="6">
        <v>0</v>
      </c>
      <c r="F1338" s="6" t="s">
        <v>14</v>
      </c>
      <c r="G1338" s="6" t="s">
        <v>12</v>
      </c>
      <c r="H1338" s="7">
        <v>2007.9449999999999</v>
      </c>
      <c r="I1338" s="6">
        <v>68</v>
      </c>
      <c r="J1338" s="6">
        <v>170</v>
      </c>
      <c r="K1338">
        <v>0.1524805501813444</v>
      </c>
      <c r="L1338">
        <v>0.33994338351299214</v>
      </c>
      <c r="M1338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8" s="8">
        <f>_xlfn.PERCENTRANK.INC($H:$H, insurance[[#This Row],[charges]])</f>
        <v>6.8000000000000005E-2</v>
      </c>
      <c r="O1338" s="6">
        <f>10 * _xlfn.FLOOR.MATH(202.3 - insurance[[#This Row],[age]] / 10)</f>
        <v>2000</v>
      </c>
    </row>
    <row r="1339" spans="1:15" x14ac:dyDescent="0.25">
      <c r="A1339" s="6">
        <v>1338</v>
      </c>
      <c r="B1339" s="6">
        <v>61</v>
      </c>
      <c r="C1339" s="6" t="s">
        <v>10</v>
      </c>
      <c r="D1339" s="6">
        <v>29.07</v>
      </c>
      <c r="E1339" s="6">
        <v>0</v>
      </c>
      <c r="F1339" s="6" t="s">
        <v>11</v>
      </c>
      <c r="G1339" s="6" t="s">
        <v>16</v>
      </c>
      <c r="H1339" s="7">
        <v>29141.3603</v>
      </c>
      <c r="I1339" s="6">
        <v>65</v>
      </c>
      <c r="J1339" s="6">
        <v>175</v>
      </c>
      <c r="K1339">
        <v>0.26857790177156121</v>
      </c>
      <c r="L1339">
        <v>1.7556450337896334E-2</v>
      </c>
      <c r="M1339" s="6" t="str">
        <f>IF(AND(insurance[[#This Row],[bmi]] &gt;= 'CDC BMI Ranges'!$C$2, insurance[[#This Row],[bmi]] &lt; 'CDC BMI Ranges'!$D$2), 'CDC BMI Ranges'!$B$2, IF(AND(insurance[[#This Row],[bmi]] &gt;= 'CDC BMI Ranges'!$C$3, insurance[[#This Row],[bmi]] &lt; 'CDC BMI Ranges'!$D$3), 'CDC BMI Ranges'!$B$3, IF(AND(insurance[[#This Row],[bmi]] &gt;= 'CDC BMI Ranges'!$C$4, insurance[[#This Row],[bmi]] &lt; 'CDC BMI Ranges'!$D$4), 'CDC BMI Ranges'!$B$4, 'CDC BMI Ranges'!$B$5)))</f>
        <v>Overweight</v>
      </c>
      <c r="N1339" s="8">
        <f>_xlfn.PERCENTRANK.INC($H:$H, insurance[[#This Row],[charges]])</f>
        <v>0.876</v>
      </c>
      <c r="O1339" s="6">
        <f>10 * _xlfn.FLOOR.MATH(202.3 - insurance[[#This Row],[age]] / 10)</f>
        <v>1960</v>
      </c>
    </row>
  </sheetData>
  <phoneticPr fontId="4" type="noConversion"/>
  <hyperlinks>
    <hyperlink ref="R1" r:id="rId1" xr:uid="{756E3C56-7E97-4AD0-B1F7-4307BE5987C5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BF56-D932-4975-A773-D973ED77E624}">
  <dimension ref="A1:L1201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7.5703125" style="22" bestFit="1" customWidth="1"/>
    <col min="2" max="2" width="14.42578125" style="22" bestFit="1" customWidth="1"/>
    <col min="3" max="3" width="16.5703125" style="23" customWidth="1"/>
    <col min="4" max="4" width="16.5703125" style="22" bestFit="1" customWidth="1"/>
    <col min="5" max="5" width="18.5703125" style="23" bestFit="1" customWidth="1"/>
    <col min="6" max="6" width="9.85546875" style="22" bestFit="1" customWidth="1"/>
    <col min="7" max="7" width="23.28515625" style="28" customWidth="1"/>
    <col min="8" max="8" width="25" style="28" customWidth="1"/>
    <col min="9" max="9" width="18" style="28" customWidth="1"/>
    <col min="10" max="10" width="19.7109375" style="28" customWidth="1"/>
    <col min="11" max="11" width="9.140625" style="22" customWidth="1"/>
    <col min="12" max="16384" width="9.140625" style="22"/>
  </cols>
  <sheetData>
    <row r="1" spans="1:12" ht="31.5" customHeight="1" x14ac:dyDescent="0.25">
      <c r="A1" s="22" t="s">
        <v>45</v>
      </c>
      <c r="B1" s="22" t="s">
        <v>46</v>
      </c>
      <c r="C1" s="23" t="s">
        <v>47</v>
      </c>
      <c r="D1" s="22" t="s">
        <v>48</v>
      </c>
      <c r="E1" s="23" t="s">
        <v>49</v>
      </c>
      <c r="F1" s="22" t="s">
        <v>446</v>
      </c>
      <c r="G1" s="27" t="s">
        <v>900</v>
      </c>
      <c r="H1" s="27" t="s">
        <v>901</v>
      </c>
      <c r="I1" s="27" t="s">
        <v>902</v>
      </c>
      <c r="J1" s="27" t="s">
        <v>903</v>
      </c>
      <c r="L1" s="63" t="s">
        <v>1819</v>
      </c>
    </row>
    <row r="2" spans="1:12" x14ac:dyDescent="0.25">
      <c r="A2" s="22">
        <v>1</v>
      </c>
      <c r="B2" s="22" t="s">
        <v>56</v>
      </c>
      <c r="C2" s="23">
        <v>843689</v>
      </c>
      <c r="D2" s="22" t="s">
        <v>53</v>
      </c>
      <c r="E2" s="23">
        <v>625597</v>
      </c>
      <c r="F2" s="22">
        <v>1950</v>
      </c>
      <c r="G2" s="28">
        <f xml:space="preserve"> Name_Rankings_Appended[[#This Row],[Males Number]] / SUMIFS($C:$C, $F:$F, Name_Rankings_Appended[[#This Row],[Decade]])</f>
        <v>4.7946919334749274E-2</v>
      </c>
      <c r="H2" s="28">
        <f xml:space="preserve"> Name_Rankings_Appended[[#This Row],[Females Number]] / SUMIFS($E:$E, $F:$F, Name_Rankings_Appended[[#This Row],[Decade]])</f>
        <v>4.1371309414835203E-2</v>
      </c>
      <c r="I2" s="28">
        <f>SUMIFS($G:$G, $A:$A, "&lt;=" &amp; Name_Rankings_Appended[[#This Row],[Rank]], $F:$F, Name_Rankings_Appended[[#This Row],[Decade]])</f>
        <v>4.7946919334749274E-2</v>
      </c>
      <c r="J2" s="28">
        <f>SUMIFS($H:$H, $A:$A, "&lt;=" &amp; Name_Rankings_Appended[[#This Row],[Rank]], $F:$F, Name_Rankings_Appended[[#This Row],[Decade]])</f>
        <v>4.1371309414835203E-2</v>
      </c>
    </row>
    <row r="3" spans="1:12" x14ac:dyDescent="0.25">
      <c r="A3" s="22">
        <v>2</v>
      </c>
      <c r="B3" s="22" t="s">
        <v>50</v>
      </c>
      <c r="C3" s="23">
        <v>837359</v>
      </c>
      <c r="D3" s="22" t="s">
        <v>63</v>
      </c>
      <c r="E3" s="23">
        <v>564345</v>
      </c>
      <c r="F3" s="22">
        <v>1950</v>
      </c>
      <c r="G3" s="28">
        <f xml:space="preserve"> Name_Rankings_Appended[[#This Row],[Males Number]] / SUMIFS($C:$C, $F:$F, Name_Rankings_Appended[[#This Row],[Decade]])</f>
        <v>4.7587184883560549E-2</v>
      </c>
      <c r="H3" s="28">
        <f xml:space="preserve"> Name_Rankings_Appended[[#This Row],[Females Number]] / SUMIFS($E:$E, $F:$F, Name_Rankings_Appended[[#This Row],[Decade]])</f>
        <v>3.7320657886331252E-2</v>
      </c>
      <c r="I3" s="28">
        <f>SUMIFS($G:$G, $A:$A, "&lt;=" &amp; Name_Rankings_Appended[[#This Row],[Rank]], $F:$F, Name_Rankings_Appended[[#This Row],[Decade]])</f>
        <v>9.5534104218309823E-2</v>
      </c>
      <c r="J3" s="28">
        <f>SUMIFS($H:$H, $A:$A, "&lt;=" &amp; Name_Rankings_Appended[[#This Row],[Rank]], $F:$F, Name_Rankings_Appended[[#This Row],[Decade]])</f>
        <v>7.8691967301166454E-2</v>
      </c>
    </row>
    <row r="4" spans="1:12" x14ac:dyDescent="0.25">
      <c r="A4" s="22">
        <v>3</v>
      </c>
      <c r="B4" s="22" t="s">
        <v>58</v>
      </c>
      <c r="C4" s="23">
        <v>830312</v>
      </c>
      <c r="D4" s="22" t="s">
        <v>61</v>
      </c>
      <c r="E4" s="23">
        <v>459658</v>
      </c>
      <c r="F4" s="22">
        <v>1950</v>
      </c>
      <c r="G4" s="28">
        <f xml:space="preserve"> Name_Rankings_Appended[[#This Row],[Males Number]] / SUMIFS($C:$C, $F:$F, Name_Rankings_Appended[[#This Row],[Decade]])</f>
        <v>4.7186703259938602E-2</v>
      </c>
      <c r="H4" s="28">
        <f xml:space="preserve"> Name_Rankings_Appended[[#This Row],[Females Number]] / SUMIFS($E:$E, $F:$F, Name_Rankings_Appended[[#This Row],[Decade]])</f>
        <v>3.0397609552162686E-2</v>
      </c>
      <c r="I4" s="28">
        <f>SUMIFS($G:$G, $A:$A, "&lt;=" &amp; Name_Rankings_Appended[[#This Row],[Rank]], $F:$F, Name_Rankings_Appended[[#This Row],[Decade]])</f>
        <v>0.14272080747824842</v>
      </c>
      <c r="J4" s="28">
        <f>SUMIFS($H:$H, $A:$A, "&lt;=" &amp; Name_Rankings_Appended[[#This Row],[Rank]], $F:$F, Name_Rankings_Appended[[#This Row],[Decade]])</f>
        <v>0.10908957685332914</v>
      </c>
    </row>
    <row r="5" spans="1:12" x14ac:dyDescent="0.25">
      <c r="A5" s="22">
        <v>4</v>
      </c>
      <c r="B5" s="22" t="s">
        <v>54</v>
      </c>
      <c r="C5" s="23">
        <v>797855</v>
      </c>
      <c r="D5" s="22" t="s">
        <v>55</v>
      </c>
      <c r="E5" s="23">
        <v>437764</v>
      </c>
      <c r="F5" s="22">
        <v>1950</v>
      </c>
      <c r="G5" s="28">
        <f xml:space="preserve"> Name_Rankings_Appended[[#This Row],[Males Number]] / SUMIFS($C:$C, $F:$F, Name_Rankings_Appended[[#This Row],[Decade]])</f>
        <v>4.5342169123724956E-2</v>
      </c>
      <c r="H5" s="28">
        <f xml:space="preserve"> Name_Rankings_Appended[[#This Row],[Females Number]] / SUMIFS($E:$E, $F:$F, Name_Rankings_Appended[[#This Row],[Decade]])</f>
        <v>2.8949739040749746E-2</v>
      </c>
      <c r="I5" s="28">
        <f>SUMIFS($G:$G, $A:$A, "&lt;=" &amp; Name_Rankings_Appended[[#This Row],[Rank]], $F:$F, Name_Rankings_Appended[[#This Row],[Decade]])</f>
        <v>0.18806297660197338</v>
      </c>
      <c r="J5" s="28">
        <f>SUMIFS($H:$H, $A:$A, "&lt;=" &amp; Name_Rankings_Appended[[#This Row],[Rank]], $F:$F, Name_Rankings_Appended[[#This Row],[Decade]])</f>
        <v>0.13803931589407889</v>
      </c>
    </row>
    <row r="6" spans="1:12" x14ac:dyDescent="0.25">
      <c r="A6" s="22">
        <v>5</v>
      </c>
      <c r="B6" s="22" t="s">
        <v>52</v>
      </c>
      <c r="C6" s="23">
        <v>769827</v>
      </c>
      <c r="D6" s="22" t="s">
        <v>73</v>
      </c>
      <c r="E6" s="23">
        <v>430533</v>
      </c>
      <c r="F6" s="22">
        <v>1950</v>
      </c>
      <c r="G6" s="28">
        <f xml:space="preserve"> Name_Rankings_Appended[[#This Row],[Males Number]] / SUMIFS($C:$C, $F:$F, Name_Rankings_Appended[[#This Row],[Decade]])</f>
        <v>4.3749335443169259E-2</v>
      </c>
      <c r="H6" s="28">
        <f xml:space="preserve"> Name_Rankings_Appended[[#This Row],[Females Number]] / SUMIFS($E:$E, $F:$F, Name_Rankings_Appended[[#This Row],[Decade]])</f>
        <v>2.8471546309041196E-2</v>
      </c>
      <c r="I6" s="28">
        <f>SUMIFS($G:$G, $A:$A, "&lt;=" &amp; Name_Rankings_Appended[[#This Row],[Rank]], $F:$F, Name_Rankings_Appended[[#This Row],[Decade]])</f>
        <v>0.23181231204514263</v>
      </c>
      <c r="J6" s="28">
        <f>SUMIFS($H:$H, $A:$A, "&lt;=" &amp; Name_Rankings_Appended[[#This Row],[Rank]], $F:$F, Name_Rankings_Appended[[#This Row],[Decade]])</f>
        <v>0.16651086220312009</v>
      </c>
    </row>
    <row r="7" spans="1:12" x14ac:dyDescent="0.25">
      <c r="A7" s="22">
        <v>6</v>
      </c>
      <c r="B7" s="22" t="s">
        <v>62</v>
      </c>
      <c r="C7" s="23">
        <v>591180</v>
      </c>
      <c r="D7" s="22" t="s">
        <v>91</v>
      </c>
      <c r="E7" s="23">
        <v>345716</v>
      </c>
      <c r="F7" s="22">
        <v>1950</v>
      </c>
      <c r="G7" s="28">
        <f xml:space="preserve"> Name_Rankings_Appended[[#This Row],[Males Number]] / SUMIFS($C:$C, $F:$F, Name_Rankings_Appended[[#This Row],[Decade]])</f>
        <v>3.3596810877369591E-2</v>
      </c>
      <c r="H7" s="28">
        <f xml:space="preserve"> Name_Rankings_Appended[[#This Row],[Females Number]] / SUMIFS($E:$E, $F:$F, Name_Rankings_Appended[[#This Row],[Decade]])</f>
        <v>2.28625194904374E-2</v>
      </c>
      <c r="I7" s="28">
        <f>SUMIFS($G:$G, $A:$A, "&lt;=" &amp; Name_Rankings_Appended[[#This Row],[Rank]], $F:$F, Name_Rankings_Appended[[#This Row],[Decade]])</f>
        <v>0.26540912292251223</v>
      </c>
      <c r="J7" s="28">
        <f>SUMIFS($H:$H, $A:$A, "&lt;=" &amp; Name_Rankings_Appended[[#This Row],[Rank]], $F:$F, Name_Rankings_Appended[[#This Row],[Decade]])</f>
        <v>0.1893733816935575</v>
      </c>
    </row>
    <row r="8" spans="1:12" x14ac:dyDescent="0.25">
      <c r="A8" s="22">
        <v>7</v>
      </c>
      <c r="B8" s="22" t="s">
        <v>64</v>
      </c>
      <c r="C8" s="23">
        <v>535386</v>
      </c>
      <c r="D8" s="22" t="s">
        <v>97</v>
      </c>
      <c r="E8" s="23">
        <v>341340</v>
      </c>
      <c r="F8" s="22">
        <v>1950</v>
      </c>
      <c r="G8" s="28">
        <f xml:space="preserve"> Name_Rankings_Appended[[#This Row],[Males Number]] / SUMIFS($C:$C, $F:$F, Name_Rankings_Appended[[#This Row],[Decade]])</f>
        <v>3.0426032999072022E-2</v>
      </c>
      <c r="H8" s="28">
        <f xml:space="preserve"> Name_Rankings_Appended[[#This Row],[Females Number]] / SUMIFS($E:$E, $F:$F, Name_Rankings_Appended[[#This Row],[Decade]])</f>
        <v>2.2573130554749861E-2</v>
      </c>
      <c r="I8" s="28">
        <f>SUMIFS($G:$G, $A:$A, "&lt;=" &amp; Name_Rankings_Appended[[#This Row],[Rank]], $F:$F, Name_Rankings_Appended[[#This Row],[Decade]])</f>
        <v>0.29583515592158427</v>
      </c>
      <c r="J8" s="28">
        <f>SUMIFS($H:$H, $A:$A, "&lt;=" &amp; Name_Rankings_Appended[[#This Row],[Rank]], $F:$F, Name_Rankings_Appended[[#This Row],[Decade]])</f>
        <v>0.21194651224830735</v>
      </c>
    </row>
    <row r="9" spans="1:12" x14ac:dyDescent="0.25">
      <c r="A9" s="22">
        <v>8</v>
      </c>
      <c r="B9" s="22" t="s">
        <v>66</v>
      </c>
      <c r="C9" s="23">
        <v>454335</v>
      </c>
      <c r="D9" s="22" t="s">
        <v>57</v>
      </c>
      <c r="E9" s="23">
        <v>332511</v>
      </c>
      <c r="F9" s="22">
        <v>1950</v>
      </c>
      <c r="G9" s="28">
        <f xml:space="preserve"> Name_Rankings_Appended[[#This Row],[Males Number]] / SUMIFS($C:$C, $F:$F, Name_Rankings_Appended[[#This Row],[Decade]])</f>
        <v>2.581989761150532E-2</v>
      </c>
      <c r="H9" s="28">
        <f xml:space="preserve"> Name_Rankings_Appended[[#This Row],[Females Number]] / SUMIFS($E:$E, $F:$F, Name_Rankings_Appended[[#This Row],[Decade]])</f>
        <v>2.198926060201099E-2</v>
      </c>
      <c r="I9" s="28">
        <f>SUMIFS($G:$G, $A:$A, "&lt;=" &amp; Name_Rankings_Appended[[#This Row],[Rank]], $F:$F, Name_Rankings_Appended[[#This Row],[Decade]])</f>
        <v>0.3216550535330896</v>
      </c>
      <c r="J9" s="28">
        <f>SUMIFS($H:$H, $A:$A, "&lt;=" &amp; Name_Rankings_Appended[[#This Row],[Rank]], $F:$F, Name_Rankings_Appended[[#This Row],[Decade]])</f>
        <v>0.23393577285031833</v>
      </c>
    </row>
    <row r="10" spans="1:12" x14ac:dyDescent="0.25">
      <c r="A10" s="22">
        <v>9</v>
      </c>
      <c r="B10" s="22" t="s">
        <v>60</v>
      </c>
      <c r="C10" s="23">
        <v>382509</v>
      </c>
      <c r="D10" s="22" t="s">
        <v>101</v>
      </c>
      <c r="E10" s="23">
        <v>286802</v>
      </c>
      <c r="F10" s="22">
        <v>1950</v>
      </c>
      <c r="G10" s="28">
        <f xml:space="preserve"> Name_Rankings_Appended[[#This Row],[Males Number]] / SUMIFS($C:$C, $F:$F, Name_Rankings_Appended[[#This Row],[Decade]])</f>
        <v>2.1738019777211282E-2</v>
      </c>
      <c r="H10" s="28">
        <f xml:space="preserve"> Name_Rankings_Appended[[#This Row],[Females Number]] / SUMIFS($E:$E, $F:$F, Name_Rankings_Appended[[#This Row],[Decade]])</f>
        <v>1.8966482068797589E-2</v>
      </c>
      <c r="I10" s="28">
        <f>SUMIFS($G:$G, $A:$A, "&lt;=" &amp; Name_Rankings_Appended[[#This Row],[Rank]], $F:$F, Name_Rankings_Appended[[#This Row],[Decade]])</f>
        <v>0.34339307331030089</v>
      </c>
      <c r="J10" s="28">
        <f>SUMIFS($H:$H, $A:$A, "&lt;=" &amp; Name_Rankings_Appended[[#This Row],[Rank]], $F:$F, Name_Rankings_Appended[[#This Row],[Decade]])</f>
        <v>0.25290225491911594</v>
      </c>
    </row>
    <row r="11" spans="1:12" x14ac:dyDescent="0.25">
      <c r="A11" s="22">
        <v>10</v>
      </c>
      <c r="B11" s="22" t="s">
        <v>82</v>
      </c>
      <c r="C11" s="23">
        <v>361132</v>
      </c>
      <c r="D11" s="22" t="s">
        <v>65</v>
      </c>
      <c r="E11" s="23">
        <v>270334</v>
      </c>
      <c r="F11" s="22">
        <v>1950</v>
      </c>
      <c r="G11" s="28">
        <f xml:space="preserve"> Name_Rankings_Appended[[#This Row],[Males Number]] / SUMIFS($C:$C, $F:$F, Name_Rankings_Appended[[#This Row],[Decade]])</f>
        <v>2.052316300579559E-2</v>
      </c>
      <c r="H11" s="28">
        <f xml:space="preserve"> Name_Rankings_Appended[[#This Row],[Females Number]] / SUMIFS($E:$E, $F:$F, Name_Rankings_Appended[[#This Row],[Decade]])</f>
        <v>1.7877437966214767E-2</v>
      </c>
      <c r="I11" s="28">
        <f>SUMIFS($G:$G, $A:$A, "&lt;=" &amp; Name_Rankings_Appended[[#This Row],[Rank]], $F:$F, Name_Rankings_Appended[[#This Row],[Decade]])</f>
        <v>0.36391623631609649</v>
      </c>
      <c r="J11" s="28">
        <f>SUMIFS($H:$H, $A:$A, "&lt;=" &amp; Name_Rankings_Appended[[#This Row],[Rank]], $F:$F, Name_Rankings_Appended[[#This Row],[Decade]])</f>
        <v>0.27077969288533071</v>
      </c>
    </row>
    <row r="12" spans="1:12" x14ac:dyDescent="0.25">
      <c r="A12" s="22">
        <v>11</v>
      </c>
      <c r="B12" s="22" t="s">
        <v>70</v>
      </c>
      <c r="C12" s="23">
        <v>333609</v>
      </c>
      <c r="D12" s="22" t="s">
        <v>69</v>
      </c>
      <c r="E12" s="23">
        <v>263416</v>
      </c>
      <c r="F12" s="22">
        <v>1950</v>
      </c>
      <c r="G12" s="28">
        <f xml:space="preserve"> Name_Rankings_Appended[[#This Row],[Males Number]] / SUMIFS($C:$C, $F:$F, Name_Rankings_Appended[[#This Row],[Decade]])</f>
        <v>1.8959028519213088E-2</v>
      </c>
      <c r="H12" s="28">
        <f xml:space="preserve"> Name_Rankings_Appended[[#This Row],[Females Number]] / SUMIFS($E:$E, $F:$F, Name_Rankings_Appended[[#This Row],[Decade]])</f>
        <v>1.7419944214595386E-2</v>
      </c>
      <c r="I12" s="28">
        <f>SUMIFS($G:$G, $A:$A, "&lt;=" &amp; Name_Rankings_Appended[[#This Row],[Rank]], $F:$F, Name_Rankings_Appended[[#This Row],[Decade]])</f>
        <v>0.38287526483530959</v>
      </c>
      <c r="J12" s="28">
        <f>SUMIFS($H:$H, $A:$A, "&lt;=" &amp; Name_Rankings_Appended[[#This Row],[Rank]], $F:$F, Name_Rankings_Appended[[#This Row],[Decade]])</f>
        <v>0.28819963709992608</v>
      </c>
    </row>
    <row r="13" spans="1:12" x14ac:dyDescent="0.25">
      <c r="A13" s="22">
        <v>12</v>
      </c>
      <c r="B13" s="22" t="s">
        <v>100</v>
      </c>
      <c r="C13" s="23">
        <v>329904</v>
      </c>
      <c r="D13" s="22" t="s">
        <v>71</v>
      </c>
      <c r="E13" s="23">
        <v>251588</v>
      </c>
      <c r="F13" s="22">
        <v>1950</v>
      </c>
      <c r="G13" s="28">
        <f xml:space="preserve"> Name_Rankings_Appended[[#This Row],[Males Number]] / SUMIFS($C:$C, $F:$F, Name_Rankings_Appended[[#This Row],[Decade]])</f>
        <v>1.8748473046597887E-2</v>
      </c>
      <c r="H13" s="28">
        <f xml:space="preserve"> Name_Rankings_Appended[[#This Row],[Females Number]] / SUMIFS($E:$E, $F:$F, Name_Rankings_Appended[[#This Row],[Decade]])</f>
        <v>1.6637747612375953E-2</v>
      </c>
      <c r="I13" s="28">
        <f>SUMIFS($G:$G, $A:$A, "&lt;=" &amp; Name_Rankings_Appended[[#This Row],[Rank]], $F:$F, Name_Rankings_Appended[[#This Row],[Decade]])</f>
        <v>0.40162373788190747</v>
      </c>
      <c r="J13" s="28">
        <f>SUMIFS($H:$H, $A:$A, "&lt;=" &amp; Name_Rankings_Appended[[#This Row],[Rank]], $F:$F, Name_Rankings_Appended[[#This Row],[Decade]])</f>
        <v>0.30483738471230204</v>
      </c>
    </row>
    <row r="14" spans="1:12" x14ac:dyDescent="0.25">
      <c r="A14" s="22">
        <v>13</v>
      </c>
      <c r="B14" s="22" t="s">
        <v>72</v>
      </c>
      <c r="C14" s="23">
        <v>299971</v>
      </c>
      <c r="D14" s="22" t="s">
        <v>77</v>
      </c>
      <c r="E14" s="23">
        <v>237387</v>
      </c>
      <c r="F14" s="22">
        <v>1950</v>
      </c>
      <c r="G14" s="28">
        <f xml:space="preserve"> Name_Rankings_Appended[[#This Row],[Males Number]] / SUMIFS($C:$C, $F:$F, Name_Rankings_Appended[[#This Row],[Decade]])</f>
        <v>1.7047378050163122E-2</v>
      </c>
      <c r="H14" s="28">
        <f xml:space="preserve"> Name_Rankings_Appended[[#This Row],[Females Number]] / SUMIFS($E:$E, $F:$F, Name_Rankings_Appended[[#This Row],[Decade]])</f>
        <v>1.5698622320854297E-2</v>
      </c>
      <c r="I14" s="28">
        <f>SUMIFS($G:$G, $A:$A, "&lt;=" &amp; Name_Rankings_Appended[[#This Row],[Rank]], $F:$F, Name_Rankings_Appended[[#This Row],[Decade]])</f>
        <v>0.41867111593207057</v>
      </c>
      <c r="J14" s="28">
        <f>SUMIFS($H:$H, $A:$A, "&lt;=" &amp; Name_Rankings_Appended[[#This Row],[Rank]], $F:$F, Name_Rankings_Appended[[#This Row],[Decade]])</f>
        <v>0.32053600703315632</v>
      </c>
    </row>
    <row r="15" spans="1:12" x14ac:dyDescent="0.25">
      <c r="A15" s="22">
        <v>14</v>
      </c>
      <c r="B15" s="22" t="s">
        <v>98</v>
      </c>
      <c r="C15" s="23">
        <v>273540</v>
      </c>
      <c r="D15" s="22" t="s">
        <v>95</v>
      </c>
      <c r="E15" s="23">
        <v>232798</v>
      </c>
      <c r="F15" s="22">
        <v>1950</v>
      </c>
      <c r="G15" s="28">
        <f xml:space="preserve"> Name_Rankings_Appended[[#This Row],[Males Number]] / SUMIFS($C:$C, $F:$F, Name_Rankings_Appended[[#This Row],[Decade]])</f>
        <v>1.5545302018667205E-2</v>
      </c>
      <c r="H15" s="28">
        <f xml:space="preserve"> Name_Rankings_Appended[[#This Row],[Females Number]] / SUMIFS($E:$E, $F:$F, Name_Rankings_Appended[[#This Row],[Decade]])</f>
        <v>1.5395147497757831E-2</v>
      </c>
      <c r="I15" s="28">
        <f>SUMIFS($G:$G, $A:$A, "&lt;=" &amp; Name_Rankings_Appended[[#This Row],[Rank]], $F:$F, Name_Rankings_Appended[[#This Row],[Decade]])</f>
        <v>0.43421641795073779</v>
      </c>
      <c r="J15" s="28">
        <f>SUMIFS($H:$H, $A:$A, "&lt;=" &amp; Name_Rankings_Appended[[#This Row],[Rank]], $F:$F, Name_Rankings_Appended[[#This Row],[Decade]])</f>
        <v>0.33593115453091416</v>
      </c>
    </row>
    <row r="16" spans="1:12" x14ac:dyDescent="0.25">
      <c r="A16" s="22">
        <v>15</v>
      </c>
      <c r="B16" s="22" t="s">
        <v>96</v>
      </c>
      <c r="C16" s="23">
        <v>271126</v>
      </c>
      <c r="D16" s="22" t="s">
        <v>113</v>
      </c>
      <c r="E16" s="23">
        <v>224334</v>
      </c>
      <c r="F16" s="22">
        <v>1950</v>
      </c>
      <c r="G16" s="28">
        <f xml:space="preserve"> Name_Rankings_Appended[[#This Row],[Males Number]] / SUMIFS($C:$C, $F:$F, Name_Rankings_Appended[[#This Row],[Decade]])</f>
        <v>1.540811418846664E-2</v>
      </c>
      <c r="H16" s="28">
        <f xml:space="preserve"> Name_Rankings_Appended[[#This Row],[Females Number]] / SUMIFS($E:$E, $F:$F, Name_Rankings_Appended[[#This Row],[Decade]])</f>
        <v>1.4835415333301854E-2</v>
      </c>
      <c r="I16" s="28">
        <f>SUMIFS($G:$G, $A:$A, "&lt;=" &amp; Name_Rankings_Appended[[#This Row],[Rank]], $F:$F, Name_Rankings_Appended[[#This Row],[Decade]])</f>
        <v>0.44962453213920445</v>
      </c>
      <c r="J16" s="28">
        <f>SUMIFS($H:$H, $A:$A, "&lt;=" &amp; Name_Rankings_Appended[[#This Row],[Rank]], $F:$F, Name_Rankings_Appended[[#This Row],[Decade]])</f>
        <v>0.350766569864216</v>
      </c>
    </row>
    <row r="17" spans="1:10" x14ac:dyDescent="0.25">
      <c r="A17" s="22">
        <v>16</v>
      </c>
      <c r="B17" s="22" t="s">
        <v>90</v>
      </c>
      <c r="C17" s="23">
        <v>262791</v>
      </c>
      <c r="D17" s="22" t="s">
        <v>125</v>
      </c>
      <c r="E17" s="23">
        <v>222649</v>
      </c>
      <c r="F17" s="22">
        <v>1950</v>
      </c>
      <c r="G17" s="28">
        <f xml:space="preserve"> Name_Rankings_Appended[[#This Row],[Males Number]] / SUMIFS($C:$C, $F:$F, Name_Rankings_Appended[[#This Row],[Decade]])</f>
        <v>1.4934435412691283E-2</v>
      </c>
      <c r="H17" s="28">
        <f xml:space="preserve"> Name_Rankings_Appended[[#This Row],[Females Number]] / SUMIFS($E:$E, $F:$F, Name_Rankings_Appended[[#This Row],[Decade]])</f>
        <v>1.4723984721639719E-2</v>
      </c>
      <c r="I17" s="28">
        <f>SUMIFS($G:$G, $A:$A, "&lt;=" &amp; Name_Rankings_Appended[[#This Row],[Rank]], $F:$F, Name_Rankings_Appended[[#This Row],[Decade]])</f>
        <v>0.46455896755189574</v>
      </c>
      <c r="J17" s="28">
        <f>SUMIFS($H:$H, $A:$A, "&lt;=" &amp; Name_Rankings_Appended[[#This Row],[Rank]], $F:$F, Name_Rankings_Appended[[#This Row],[Decade]])</f>
        <v>0.36549055458585572</v>
      </c>
    </row>
    <row r="18" spans="1:10" x14ac:dyDescent="0.25">
      <c r="A18" s="22">
        <v>17</v>
      </c>
      <c r="B18" s="22" t="s">
        <v>84</v>
      </c>
      <c r="C18" s="23">
        <v>253159</v>
      </c>
      <c r="D18" s="22" t="s">
        <v>121</v>
      </c>
      <c r="E18" s="23">
        <v>210624</v>
      </c>
      <c r="F18" s="22">
        <v>1950</v>
      </c>
      <c r="G18" s="28">
        <f xml:space="preserve"> Name_Rankings_Appended[[#This Row],[Males Number]] / SUMIFS($C:$C, $F:$F, Name_Rankings_Appended[[#This Row],[Decade]])</f>
        <v>1.4387048013978837E-2</v>
      </c>
      <c r="H18" s="28">
        <f xml:space="preserve"> Name_Rankings_Appended[[#This Row],[Females Number]] / SUMIFS($E:$E, $F:$F, Name_Rankings_Appended[[#This Row],[Decade]])</f>
        <v>1.3928760326840203E-2</v>
      </c>
      <c r="I18" s="28">
        <f>SUMIFS($G:$G, $A:$A, "&lt;=" &amp; Name_Rankings_Appended[[#This Row],[Rank]], $F:$F, Name_Rankings_Appended[[#This Row],[Decade]])</f>
        <v>0.47894601556587457</v>
      </c>
      <c r="J18" s="28">
        <f>SUMIFS($H:$H, $A:$A, "&lt;=" &amp; Name_Rankings_Appended[[#This Row],[Rank]], $F:$F, Name_Rankings_Appended[[#This Row],[Decade]])</f>
        <v>0.37941931491269593</v>
      </c>
    </row>
    <row r="19" spans="1:10" x14ac:dyDescent="0.25">
      <c r="A19" s="22">
        <v>18</v>
      </c>
      <c r="B19" s="22" t="s">
        <v>118</v>
      </c>
      <c r="C19" s="23">
        <v>245662</v>
      </c>
      <c r="D19" s="22" t="s">
        <v>87</v>
      </c>
      <c r="E19" s="23">
        <v>209238</v>
      </c>
      <c r="F19" s="22">
        <v>1950</v>
      </c>
      <c r="G19" s="28">
        <f xml:space="preserve"> Name_Rankings_Appended[[#This Row],[Males Number]] / SUMIFS($C:$C, $F:$F, Name_Rankings_Appended[[#This Row],[Decade]])</f>
        <v>1.3960992851172856E-2</v>
      </c>
      <c r="H19" s="28">
        <f xml:space="preserve"> Name_Rankings_Appended[[#This Row],[Females Number]] / SUMIFS($E:$E, $F:$F, Name_Rankings_Appended[[#This Row],[Decade]])</f>
        <v>1.3837102862292E-2</v>
      </c>
      <c r="I19" s="28">
        <f>SUMIFS($G:$G, $A:$A, "&lt;=" &amp; Name_Rankings_Appended[[#This Row],[Rank]], $F:$F, Name_Rankings_Appended[[#This Row],[Decade]])</f>
        <v>0.49290700841704743</v>
      </c>
      <c r="J19" s="28">
        <f>SUMIFS($H:$H, $A:$A, "&lt;=" &amp; Name_Rankings_Appended[[#This Row],[Rank]], $F:$F, Name_Rankings_Appended[[#This Row],[Decade]])</f>
        <v>0.39325641777498793</v>
      </c>
    </row>
    <row r="20" spans="1:10" x14ac:dyDescent="0.25">
      <c r="A20" s="22">
        <v>19</v>
      </c>
      <c r="B20" s="22" t="s">
        <v>86</v>
      </c>
      <c r="C20" s="23">
        <v>243682</v>
      </c>
      <c r="D20" s="22" t="s">
        <v>105</v>
      </c>
      <c r="E20" s="23">
        <v>171386</v>
      </c>
      <c r="F20" s="22">
        <v>1950</v>
      </c>
      <c r="G20" s="28">
        <f xml:space="preserve"> Name_Rankings_Appended[[#This Row],[Males Number]] / SUMIFS($C:$C, $F:$F, Name_Rankings_Appended[[#This Row],[Decade]])</f>
        <v>1.3848469278763114E-2</v>
      </c>
      <c r="H20" s="28">
        <f xml:space="preserve"> Name_Rankings_Appended[[#This Row],[Females Number]] / SUMIFS($E:$E, $F:$F, Name_Rankings_Appended[[#This Row],[Decade]])</f>
        <v>1.1333915020965488E-2</v>
      </c>
      <c r="I20" s="28">
        <f>SUMIFS($G:$G, $A:$A, "&lt;=" &amp; Name_Rankings_Appended[[#This Row],[Rank]], $F:$F, Name_Rankings_Appended[[#This Row],[Decade]])</f>
        <v>0.50675547769581053</v>
      </c>
      <c r="J20" s="28">
        <f>SUMIFS($H:$H, $A:$A, "&lt;=" &amp; Name_Rankings_Appended[[#This Row],[Rank]], $F:$F, Name_Rankings_Appended[[#This Row],[Decade]])</f>
        <v>0.40459033279595341</v>
      </c>
    </row>
    <row r="21" spans="1:10" x14ac:dyDescent="0.25">
      <c r="A21" s="22">
        <v>20</v>
      </c>
      <c r="B21" s="22" t="s">
        <v>102</v>
      </c>
      <c r="C21" s="23">
        <v>207240</v>
      </c>
      <c r="D21" s="22" t="s">
        <v>143</v>
      </c>
      <c r="E21" s="23">
        <v>167515</v>
      </c>
      <c r="F21" s="22">
        <v>1950</v>
      </c>
      <c r="G21" s="28">
        <f xml:space="preserve"> Name_Rankings_Appended[[#This Row],[Males Number]] / SUMIFS($C:$C, $F:$F, Name_Rankings_Appended[[#This Row],[Decade]])</f>
        <v>1.1777467245553088E-2</v>
      </c>
      <c r="H21" s="28">
        <f xml:space="preserve"> Name_Rankings_Appended[[#This Row],[Females Number]] / SUMIFS($E:$E, $F:$F, Name_Rankings_Appended[[#This Row],[Decade]])</f>
        <v>1.1077922203313186E-2</v>
      </c>
      <c r="I21" s="28">
        <f>SUMIFS($G:$G, $A:$A, "&lt;=" &amp; Name_Rankings_Appended[[#This Row],[Rank]], $F:$F, Name_Rankings_Appended[[#This Row],[Decade]])</f>
        <v>0.51853294494136359</v>
      </c>
      <c r="J21" s="28">
        <f>SUMIFS($H:$H, $A:$A, "&lt;=" &amp; Name_Rankings_Appended[[#This Row],[Rank]], $F:$F, Name_Rankings_Appended[[#This Row],[Decade]])</f>
        <v>0.41566825499926657</v>
      </c>
    </row>
    <row r="22" spans="1:10" x14ac:dyDescent="0.25">
      <c r="A22" s="22">
        <v>21</v>
      </c>
      <c r="B22" s="22" t="s">
        <v>126</v>
      </c>
      <c r="C22" s="23">
        <v>204235</v>
      </c>
      <c r="D22" s="22" t="s">
        <v>83</v>
      </c>
      <c r="E22" s="23">
        <v>165658</v>
      </c>
      <c r="F22" s="22">
        <v>1950</v>
      </c>
      <c r="G22" s="28">
        <f xml:space="preserve"> Name_Rankings_Appended[[#This Row],[Males Number]] / SUMIFS($C:$C, $F:$F, Name_Rankings_Appended[[#This Row],[Decade]])</f>
        <v>1.1606692833890826E-2</v>
      </c>
      <c r="H22" s="28">
        <f xml:space="preserve"> Name_Rankings_Appended[[#This Row],[Females Number]] / SUMIFS($E:$E, $F:$F, Name_Rankings_Appended[[#This Row],[Decade]])</f>
        <v>1.0955117072241028E-2</v>
      </c>
      <c r="I22" s="28">
        <f>SUMIFS($G:$G, $A:$A, "&lt;=" &amp; Name_Rankings_Appended[[#This Row],[Rank]], $F:$F, Name_Rankings_Appended[[#This Row],[Decade]])</f>
        <v>0.53013963777525441</v>
      </c>
      <c r="J22" s="28">
        <f>SUMIFS($H:$H, $A:$A, "&lt;=" &amp; Name_Rankings_Appended[[#This Row],[Rank]], $F:$F, Name_Rankings_Appended[[#This Row],[Decade]])</f>
        <v>0.42662337207150758</v>
      </c>
    </row>
    <row r="23" spans="1:10" x14ac:dyDescent="0.25">
      <c r="A23" s="22">
        <v>22</v>
      </c>
      <c r="B23" s="22" t="s">
        <v>74</v>
      </c>
      <c r="C23" s="23">
        <v>198277</v>
      </c>
      <c r="D23" s="22" t="s">
        <v>129</v>
      </c>
      <c r="E23" s="23">
        <v>157932</v>
      </c>
      <c r="F23" s="22">
        <v>1950</v>
      </c>
      <c r="G23" s="28">
        <f xml:space="preserve"> Name_Rankings_Appended[[#This Row],[Males Number]] / SUMIFS($C:$C, $F:$F, Name_Rankings_Appended[[#This Row],[Decade]])</f>
        <v>1.1268099175094238E-2</v>
      </c>
      <c r="H23" s="28">
        <f xml:space="preserve"> Name_Rankings_Appended[[#This Row],[Females Number]] / SUMIFS($E:$E, $F:$F, Name_Rankings_Appended[[#This Row],[Decade]])</f>
        <v>1.0444189531765263E-2</v>
      </c>
      <c r="I23" s="28">
        <f>SUMIFS($G:$G, $A:$A, "&lt;=" &amp; Name_Rankings_Appended[[#This Row],[Rank]], $F:$F, Name_Rankings_Appended[[#This Row],[Decade]])</f>
        <v>0.54140773695034861</v>
      </c>
      <c r="J23" s="28">
        <f>SUMIFS($H:$H, $A:$A, "&lt;=" &amp; Name_Rankings_Appended[[#This Row],[Rank]], $F:$F, Name_Rankings_Appended[[#This Row],[Decade]])</f>
        <v>0.43706756160327287</v>
      </c>
    </row>
    <row r="24" spans="1:10" x14ac:dyDescent="0.25">
      <c r="A24" s="22">
        <v>23</v>
      </c>
      <c r="B24" s="22" t="s">
        <v>106</v>
      </c>
      <c r="C24" s="23">
        <v>188317</v>
      </c>
      <c r="D24" s="22" t="s">
        <v>155</v>
      </c>
      <c r="E24" s="23">
        <v>149577</v>
      </c>
      <c r="F24" s="22">
        <v>1950</v>
      </c>
      <c r="G24" s="28">
        <f xml:space="preserve"> Name_Rankings_Appended[[#This Row],[Males Number]] / SUMIFS($C:$C, $F:$F, Name_Rankings_Appended[[#This Row],[Decade]])</f>
        <v>1.0702071507820985E-2</v>
      </c>
      <c r="H24" s="28">
        <f xml:space="preserve"> Name_Rankings_Appended[[#This Row],[Females Number]] / SUMIFS($E:$E, $F:$F, Name_Rankings_Appended[[#This Row],[Decade]])</f>
        <v>9.8916656383307554E-3</v>
      </c>
      <c r="I24" s="28">
        <f>SUMIFS($G:$G, $A:$A, "&lt;=" &amp; Name_Rankings_Appended[[#This Row],[Rank]], $F:$F, Name_Rankings_Appended[[#This Row],[Decade]])</f>
        <v>0.55210980845816959</v>
      </c>
      <c r="J24" s="28">
        <f>SUMIFS($H:$H, $A:$A, "&lt;=" &amp; Name_Rankings_Appended[[#This Row],[Rank]], $F:$F, Name_Rankings_Appended[[#This Row],[Decade]])</f>
        <v>0.44695922724160364</v>
      </c>
    </row>
    <row r="25" spans="1:10" x14ac:dyDescent="0.25">
      <c r="A25" s="22">
        <v>24</v>
      </c>
      <c r="B25" s="22" t="s">
        <v>68</v>
      </c>
      <c r="C25" s="23">
        <v>184632</v>
      </c>
      <c r="D25" s="22" t="s">
        <v>185</v>
      </c>
      <c r="E25" s="23">
        <v>133614</v>
      </c>
      <c r="F25" s="22">
        <v>1950</v>
      </c>
      <c r="G25" s="28">
        <f xml:space="preserve"> Name_Rankings_Appended[[#This Row],[Males Number]] / SUMIFS($C:$C, $F:$F, Name_Rankings_Appended[[#This Row],[Decade]])</f>
        <v>1.0492652636947297E-2</v>
      </c>
      <c r="H25" s="28">
        <f xml:space="preserve"> Name_Rankings_Appended[[#This Row],[Females Number]] / SUMIFS($E:$E, $F:$F, Name_Rankings_Appended[[#This Row],[Decade]])</f>
        <v>8.8360176537831715E-3</v>
      </c>
      <c r="I25" s="28">
        <f>SUMIFS($G:$G, $A:$A, "&lt;=" &amp; Name_Rankings_Appended[[#This Row],[Rank]], $F:$F, Name_Rankings_Appended[[#This Row],[Decade]])</f>
        <v>0.56260246109511691</v>
      </c>
      <c r="J25" s="28">
        <f>SUMIFS($H:$H, $A:$A, "&lt;=" &amp; Name_Rankings_Appended[[#This Row],[Rank]], $F:$F, Name_Rankings_Appended[[#This Row],[Decade]])</f>
        <v>0.45579524489538681</v>
      </c>
    </row>
    <row r="26" spans="1:10" x14ac:dyDescent="0.25">
      <c r="A26" s="22">
        <v>25</v>
      </c>
      <c r="B26" s="22" t="s">
        <v>114</v>
      </c>
      <c r="C26" s="23">
        <v>181017</v>
      </c>
      <c r="D26" s="22" t="s">
        <v>163</v>
      </c>
      <c r="E26" s="23">
        <v>124070</v>
      </c>
      <c r="F26" s="22">
        <v>1950</v>
      </c>
      <c r="G26" s="28">
        <f xml:space="preserve"> Name_Rankings_Appended[[#This Row],[Males Number]] / SUMIFS($C:$C, $F:$F, Name_Rankings_Appended[[#This Row],[Decade]])</f>
        <v>1.0287211872168902E-2</v>
      </c>
      <c r="H26" s="28">
        <f xml:space="preserve"> Name_Rankings_Appended[[#This Row],[Females Number]] / SUMIFS($E:$E, $F:$F, Name_Rankings_Appended[[#This Row],[Decade]])</f>
        <v>8.2048640883805452E-3</v>
      </c>
      <c r="I26" s="28">
        <f>SUMIFS($G:$G, $A:$A, "&lt;=" &amp; Name_Rankings_Appended[[#This Row],[Rank]], $F:$F, Name_Rankings_Appended[[#This Row],[Decade]])</f>
        <v>0.57288967296728577</v>
      </c>
      <c r="J26" s="28">
        <f>SUMIFS($H:$H, $A:$A, "&lt;=" &amp; Name_Rankings_Appended[[#This Row],[Rank]], $F:$F, Name_Rankings_Appended[[#This Row],[Decade]])</f>
        <v>0.46400010898376737</v>
      </c>
    </row>
    <row r="27" spans="1:10" x14ac:dyDescent="0.25">
      <c r="A27" s="22">
        <v>26</v>
      </c>
      <c r="B27" s="22" t="s">
        <v>94</v>
      </c>
      <c r="C27" s="23">
        <v>178416</v>
      </c>
      <c r="D27" s="22" t="s">
        <v>107</v>
      </c>
      <c r="E27" s="23">
        <v>123773</v>
      </c>
      <c r="F27" s="22">
        <v>1950</v>
      </c>
      <c r="G27" s="28">
        <f xml:space="preserve"> Name_Rankings_Appended[[#This Row],[Males Number]] / SUMIFS($C:$C, $F:$F, Name_Rankings_Appended[[#This Row],[Decade]])</f>
        <v>1.0139396815685195E-2</v>
      </c>
      <c r="H27" s="28">
        <f xml:space="preserve"> Name_Rankings_Appended[[#This Row],[Females Number]] / SUMIFS($E:$E, $F:$F, Name_Rankings_Appended[[#This Row],[Decade]])</f>
        <v>8.1852232031202152E-3</v>
      </c>
      <c r="I27" s="28">
        <f>SUMIFS($G:$G, $A:$A, "&lt;=" &amp; Name_Rankings_Appended[[#This Row],[Rank]], $F:$F, Name_Rankings_Appended[[#This Row],[Decade]])</f>
        <v>0.58302906978297098</v>
      </c>
      <c r="J27" s="28">
        <f>SUMIFS($H:$H, $A:$A, "&lt;=" &amp; Name_Rankings_Appended[[#This Row],[Rank]], $F:$F, Name_Rankings_Appended[[#This Row],[Decade]])</f>
        <v>0.47218533218688757</v>
      </c>
    </row>
    <row r="28" spans="1:10" x14ac:dyDescent="0.25">
      <c r="A28" s="22">
        <v>27</v>
      </c>
      <c r="B28" s="22" t="s">
        <v>76</v>
      </c>
      <c r="C28" s="23">
        <v>158992</v>
      </c>
      <c r="D28" s="22" t="s">
        <v>205</v>
      </c>
      <c r="E28" s="23">
        <v>118054</v>
      </c>
      <c r="F28" s="22">
        <v>1950</v>
      </c>
      <c r="G28" s="28">
        <f xml:space="preserve"> Name_Rankings_Appended[[#This Row],[Males Number]] / SUMIFS($C:$C, $F:$F, Name_Rankings_Appended[[#This Row],[Decade]])</f>
        <v>9.0355292043282024E-3</v>
      </c>
      <c r="H28" s="28">
        <f xml:space="preserve"> Name_Rankings_Appended[[#This Row],[Females Number]] / SUMIFS($E:$E, $F:$F, Name_Rankings_Appended[[#This Row],[Decade]])</f>
        <v>7.8070204327369778E-3</v>
      </c>
      <c r="I28" s="28">
        <f>SUMIFS($G:$G, $A:$A, "&lt;=" &amp; Name_Rankings_Appended[[#This Row],[Rank]], $F:$F, Name_Rankings_Appended[[#This Row],[Decade]])</f>
        <v>0.59206459898729913</v>
      </c>
      <c r="J28" s="28">
        <f>SUMIFS($H:$H, $A:$A, "&lt;=" &amp; Name_Rankings_Appended[[#This Row],[Rank]], $F:$F, Name_Rankings_Appended[[#This Row],[Decade]])</f>
        <v>0.47999235261962453</v>
      </c>
    </row>
    <row r="29" spans="1:10" x14ac:dyDescent="0.25">
      <c r="A29" s="22">
        <v>28</v>
      </c>
      <c r="B29" s="22" t="s">
        <v>108</v>
      </c>
      <c r="C29" s="23">
        <v>148178</v>
      </c>
      <c r="D29" s="22" t="s">
        <v>131</v>
      </c>
      <c r="E29" s="23">
        <v>115689</v>
      </c>
      <c r="F29" s="22">
        <v>1950</v>
      </c>
      <c r="G29" s="28">
        <f xml:space="preserve"> Name_Rankings_Appended[[#This Row],[Males Number]] / SUMIFS($C:$C, $F:$F, Name_Rankings_Appended[[#This Row],[Decade]])</f>
        <v>8.4209686426923638E-3</v>
      </c>
      <c r="H29" s="28">
        <f xml:space="preserve"> Name_Rankings_Appended[[#This Row],[Females Number]] / SUMIFS($E:$E, $F:$F, Name_Rankings_Appended[[#This Row],[Decade]])</f>
        <v>7.6506207908491729E-3</v>
      </c>
      <c r="I29" s="28">
        <f>SUMIFS($G:$G, $A:$A, "&lt;=" &amp; Name_Rankings_Appended[[#This Row],[Rank]], $F:$F, Name_Rankings_Appended[[#This Row],[Decade]])</f>
        <v>0.6004855676299915</v>
      </c>
      <c r="J29" s="28">
        <f>SUMIFS($H:$H, $A:$A, "&lt;=" &amp; Name_Rankings_Appended[[#This Row],[Rank]], $F:$F, Name_Rankings_Appended[[#This Row],[Decade]])</f>
        <v>0.48764297341047369</v>
      </c>
    </row>
    <row r="30" spans="1:10" x14ac:dyDescent="0.25">
      <c r="A30" s="22">
        <v>29</v>
      </c>
      <c r="B30" s="22" t="s">
        <v>122</v>
      </c>
      <c r="C30" s="23">
        <v>140714</v>
      </c>
      <c r="D30" s="22" t="s">
        <v>215</v>
      </c>
      <c r="E30" s="23">
        <v>114978</v>
      </c>
      <c r="F30" s="22">
        <v>1950</v>
      </c>
      <c r="G30" s="28">
        <f xml:space="preserve"> Name_Rankings_Appended[[#This Row],[Males Number]] / SUMIFS($C:$C, $F:$F, Name_Rankings_Appended[[#This Row],[Decade]])</f>
        <v>7.9967888727598795E-3</v>
      </c>
      <c r="H30" s="28">
        <f xml:space="preserve"> Name_Rankings_Appended[[#This Row],[Females Number]] / SUMIFS($E:$E, $F:$F, Name_Rankings_Appended[[#This Row],[Decade]])</f>
        <v>7.6036017018926271E-3</v>
      </c>
      <c r="I30" s="28">
        <f>SUMIFS($G:$G, $A:$A, "&lt;=" &amp; Name_Rankings_Appended[[#This Row],[Rank]], $F:$F, Name_Rankings_Appended[[#This Row],[Decade]])</f>
        <v>0.6084823565027514</v>
      </c>
      <c r="J30" s="28">
        <f>SUMIFS($H:$H, $A:$A, "&lt;=" &amp; Name_Rankings_Appended[[#This Row],[Rank]], $F:$F, Name_Rankings_Appended[[#This Row],[Decade]])</f>
        <v>0.49524657511236631</v>
      </c>
    </row>
    <row r="31" spans="1:10" x14ac:dyDescent="0.25">
      <c r="A31" s="22">
        <v>30</v>
      </c>
      <c r="B31" s="22" t="s">
        <v>92</v>
      </c>
      <c r="C31" s="23">
        <v>136630</v>
      </c>
      <c r="D31" s="22" t="s">
        <v>99</v>
      </c>
      <c r="E31" s="23">
        <v>114278</v>
      </c>
      <c r="F31" s="22">
        <v>1950</v>
      </c>
      <c r="G31" s="28">
        <f xml:space="preserve"> Name_Rankings_Appended[[#This Row],[Males Number]] / SUMIFS($C:$C, $F:$F, Name_Rankings_Appended[[#This Row],[Decade]])</f>
        <v>7.7646947971430147E-3</v>
      </c>
      <c r="H31" s="28">
        <f xml:space="preserve"> Name_Rankings_Appended[[#This Row],[Females Number]] / SUMIFS($E:$E, $F:$F, Name_Rankings_Appended[[#This Row],[Decade]])</f>
        <v>7.5573100531309096E-3</v>
      </c>
      <c r="I31" s="28">
        <f>SUMIFS($G:$G, $A:$A, "&lt;=" &amp; Name_Rankings_Appended[[#This Row],[Rank]], $F:$F, Name_Rankings_Appended[[#This Row],[Decade]])</f>
        <v>0.61624705129989443</v>
      </c>
      <c r="J31" s="28">
        <f>SUMIFS($H:$H, $A:$A, "&lt;=" &amp; Name_Rankings_Appended[[#This Row],[Rank]], $F:$F, Name_Rankings_Appended[[#This Row],[Decade]])</f>
        <v>0.50280388516549723</v>
      </c>
    </row>
    <row r="32" spans="1:10" x14ac:dyDescent="0.25">
      <c r="A32" s="22">
        <v>31</v>
      </c>
      <c r="B32" s="22" t="s">
        <v>130</v>
      </c>
      <c r="C32" s="23">
        <v>136565</v>
      </c>
      <c r="D32" s="22" t="s">
        <v>103</v>
      </c>
      <c r="E32" s="23">
        <v>113337</v>
      </c>
      <c r="F32" s="22">
        <v>1950</v>
      </c>
      <c r="G32" s="28">
        <f xml:space="preserve"> Name_Rankings_Appended[[#This Row],[Males Number]] / SUMIFS($C:$C, $F:$F, Name_Rankings_Appended[[#This Row],[Decade]])</f>
        <v>7.761000841483099E-3</v>
      </c>
      <c r="H32" s="28">
        <f xml:space="preserve"> Name_Rankings_Appended[[#This Row],[Females Number]] / SUMIFS($E:$E, $F:$F, Name_Rankings_Appended[[#This Row],[Decade]])</f>
        <v>7.4950808510097994E-3</v>
      </c>
      <c r="I32" s="28">
        <f>SUMIFS($G:$G, $A:$A, "&lt;=" &amp; Name_Rankings_Appended[[#This Row],[Rank]], $F:$F, Name_Rankings_Appended[[#This Row],[Decade]])</f>
        <v>0.62400805214137756</v>
      </c>
      <c r="J32" s="28">
        <f>SUMIFS($H:$H, $A:$A, "&lt;=" &amp; Name_Rankings_Appended[[#This Row],[Rank]], $F:$F, Name_Rankings_Appended[[#This Row],[Decade]])</f>
        <v>0.51029896601650704</v>
      </c>
    </row>
    <row r="33" spans="1:10" x14ac:dyDescent="0.25">
      <c r="A33" s="22">
        <v>32</v>
      </c>
      <c r="B33" s="22" t="s">
        <v>142</v>
      </c>
      <c r="C33" s="23">
        <v>136442</v>
      </c>
      <c r="D33" s="22" t="s">
        <v>161</v>
      </c>
      <c r="E33" s="23">
        <v>108836</v>
      </c>
      <c r="F33" s="22">
        <v>1950</v>
      </c>
      <c r="G33" s="28">
        <f xml:space="preserve"> Name_Rankings_Appended[[#This Row],[Males Number]] / SUMIFS($C:$C, $F:$F, Name_Rankings_Appended[[#This Row],[Decade]])</f>
        <v>7.7540107407727968E-3</v>
      </c>
      <c r="H33" s="28">
        <f xml:space="preserve"> Name_Rankings_Appended[[#This Row],[Females Number]] / SUMIFS($E:$E, $F:$F, Name_Rankings_Appended[[#This Row],[Decade]])</f>
        <v>7.1974255494719509E-3</v>
      </c>
      <c r="I33" s="28">
        <f>SUMIFS($G:$G, $A:$A, "&lt;=" &amp; Name_Rankings_Appended[[#This Row],[Rank]], $F:$F, Name_Rankings_Appended[[#This Row],[Decade]])</f>
        <v>0.63176206288215031</v>
      </c>
      <c r="J33" s="28">
        <f>SUMIFS($H:$H, $A:$A, "&lt;=" &amp; Name_Rankings_Appended[[#This Row],[Rank]], $F:$F, Name_Rankings_Appended[[#This Row],[Decade]])</f>
        <v>0.51749639156597904</v>
      </c>
    </row>
    <row r="34" spans="1:10" x14ac:dyDescent="0.25">
      <c r="A34" s="22">
        <v>33</v>
      </c>
      <c r="B34" s="22" t="s">
        <v>128</v>
      </c>
      <c r="C34" s="23">
        <v>120527</v>
      </c>
      <c r="D34" s="22" t="s">
        <v>259</v>
      </c>
      <c r="E34" s="23">
        <v>108809</v>
      </c>
      <c r="F34" s="22">
        <v>1950</v>
      </c>
      <c r="G34" s="28">
        <f xml:space="preserve"> Name_Rankings_Appended[[#This Row],[Males Number]] / SUMIFS($C:$C, $F:$F, Name_Rankings_Appended[[#This Row],[Decade]])</f>
        <v>6.8495599049641816E-3</v>
      </c>
      <c r="H34" s="28">
        <f xml:space="preserve"> Name_Rankings_Appended[[#This Row],[Females Number]] / SUMIFS($E:$E, $F:$F, Name_Rankings_Appended[[#This Row],[Decade]])</f>
        <v>7.1956400144482851E-3</v>
      </c>
      <c r="I34" s="28">
        <f>SUMIFS($G:$G, $A:$A, "&lt;=" &amp; Name_Rankings_Appended[[#This Row],[Rank]], $F:$F, Name_Rankings_Appended[[#This Row],[Decade]])</f>
        <v>0.63861162278711447</v>
      </c>
      <c r="J34" s="28">
        <f>SUMIFS($H:$H, $A:$A, "&lt;=" &amp; Name_Rankings_Appended[[#This Row],[Rank]], $F:$F, Name_Rankings_Appended[[#This Row],[Decade]])</f>
        <v>0.52469203158042732</v>
      </c>
    </row>
    <row r="35" spans="1:10" x14ac:dyDescent="0.25">
      <c r="A35" s="22">
        <v>34</v>
      </c>
      <c r="B35" s="22" t="s">
        <v>80</v>
      </c>
      <c r="C35" s="23">
        <v>112323</v>
      </c>
      <c r="D35" s="22" t="s">
        <v>247</v>
      </c>
      <c r="E35" s="23">
        <v>108755</v>
      </c>
      <c r="F35" s="22">
        <v>1950</v>
      </c>
      <c r="G35" s="28">
        <f xml:space="preserve"> Name_Rankings_Appended[[#This Row],[Males Number]] / SUMIFS($C:$C, $F:$F, Name_Rankings_Appended[[#This Row],[Decade]])</f>
        <v>6.3833258705957322E-3</v>
      </c>
      <c r="H35" s="28">
        <f xml:space="preserve"> Name_Rankings_Appended[[#This Row],[Females Number]] / SUMIFS($E:$E, $F:$F, Name_Rankings_Appended[[#This Row],[Decade]])</f>
        <v>7.1920689444009527E-3</v>
      </c>
      <c r="I35" s="28">
        <f>SUMIFS($G:$G, $A:$A, "&lt;=" &amp; Name_Rankings_Appended[[#This Row],[Rank]], $F:$F, Name_Rankings_Appended[[#This Row],[Decade]])</f>
        <v>0.64499494865771023</v>
      </c>
      <c r="J35" s="28">
        <f>SUMIFS($H:$H, $A:$A, "&lt;=" &amp; Name_Rankings_Appended[[#This Row],[Rank]], $F:$F, Name_Rankings_Appended[[#This Row],[Decade]])</f>
        <v>0.53188410052482826</v>
      </c>
    </row>
    <row r="36" spans="1:10" x14ac:dyDescent="0.25">
      <c r="A36" s="22">
        <v>35</v>
      </c>
      <c r="B36" s="22" t="s">
        <v>134</v>
      </c>
      <c r="C36" s="23">
        <v>112320</v>
      </c>
      <c r="D36" s="22" t="s">
        <v>253</v>
      </c>
      <c r="E36" s="23">
        <v>103203</v>
      </c>
      <c r="F36" s="22">
        <v>1950</v>
      </c>
      <c r="G36" s="28">
        <f xml:space="preserve"> Name_Rankings_Appended[[#This Row],[Males Number]] / SUMIFS($C:$C, $F:$F, Name_Rankings_Appended[[#This Row],[Decade]])</f>
        <v>6.3831553803345049E-3</v>
      </c>
      <c r="H36" s="28">
        <f xml:space="preserve"> Name_Rankings_Appended[[#This Row],[Females Number]] / SUMIFS($E:$E, $F:$F, Name_Rankings_Appended[[#This Row],[Decade]])</f>
        <v>6.8249100387937243E-3</v>
      </c>
      <c r="I36" s="28">
        <f>SUMIFS($G:$G, $A:$A, "&lt;=" &amp; Name_Rankings_Appended[[#This Row],[Rank]], $F:$F, Name_Rankings_Appended[[#This Row],[Decade]])</f>
        <v>0.65137810403804475</v>
      </c>
      <c r="J36" s="28">
        <f>SUMIFS($H:$H, $A:$A, "&lt;=" &amp; Name_Rankings_Appended[[#This Row],[Rank]], $F:$F, Name_Rankings_Appended[[#This Row],[Decade]])</f>
        <v>0.53870901056362197</v>
      </c>
    </row>
    <row r="37" spans="1:10" x14ac:dyDescent="0.25">
      <c r="A37" s="22">
        <v>36</v>
      </c>
      <c r="B37" s="22" t="s">
        <v>78</v>
      </c>
      <c r="C37" s="23">
        <v>111800</v>
      </c>
      <c r="D37" s="22" t="s">
        <v>219</v>
      </c>
      <c r="E37" s="23">
        <v>97785</v>
      </c>
      <c r="F37" s="22">
        <v>1950</v>
      </c>
      <c r="G37" s="28">
        <f xml:space="preserve"> Name_Rankings_Appended[[#This Row],[Males Number]] / SUMIFS($C:$C, $F:$F, Name_Rankings_Appended[[#This Row],[Decade]])</f>
        <v>6.3536037350551793E-3</v>
      </c>
      <c r="H37" s="28">
        <f xml:space="preserve"> Name_Rankings_Appended[[#This Row],[Females Number]] / SUMIFS($E:$E, $F:$F, Name_Rankings_Appended[[#This Row],[Decade]])</f>
        <v>6.4666126773780253E-3</v>
      </c>
      <c r="I37" s="28">
        <f>SUMIFS($G:$G, $A:$A, "&lt;=" &amp; Name_Rankings_Appended[[#This Row],[Rank]], $F:$F, Name_Rankings_Appended[[#This Row],[Decade]])</f>
        <v>0.65773170777309997</v>
      </c>
      <c r="J37" s="28">
        <f>SUMIFS($H:$H, $A:$A, "&lt;=" &amp; Name_Rankings_Appended[[#This Row],[Rank]], $F:$F, Name_Rankings_Appended[[#This Row],[Decade]])</f>
        <v>0.545175623241</v>
      </c>
    </row>
    <row r="38" spans="1:10" x14ac:dyDescent="0.25">
      <c r="A38" s="22">
        <v>37</v>
      </c>
      <c r="B38" s="22" t="s">
        <v>148</v>
      </c>
      <c r="C38" s="23">
        <v>110144</v>
      </c>
      <c r="D38" s="22" t="s">
        <v>51</v>
      </c>
      <c r="E38" s="23">
        <v>95818</v>
      </c>
      <c r="F38" s="22">
        <v>1950</v>
      </c>
      <c r="G38" s="28">
        <f xml:space="preserve"> Name_Rankings_Appended[[#This Row],[Males Number]] / SUMIFS($C:$C, $F:$F, Name_Rankings_Appended[[#This Row],[Decade]])</f>
        <v>6.2594931108579397E-3</v>
      </c>
      <c r="H38" s="28">
        <f xml:space="preserve"> Name_Rankings_Appended[[#This Row],[Females Number]] / SUMIFS($E:$E, $F:$F, Name_Rankings_Appended[[#This Row],[Decade]])</f>
        <v>6.3365331443575972E-3</v>
      </c>
      <c r="I38" s="28">
        <f>SUMIFS($G:$G, $A:$A, "&lt;=" &amp; Name_Rankings_Appended[[#This Row],[Rank]], $F:$F, Name_Rankings_Appended[[#This Row],[Decade]])</f>
        <v>0.66399120088395791</v>
      </c>
      <c r="J38" s="28">
        <f>SUMIFS($H:$H, $A:$A, "&lt;=" &amp; Name_Rankings_Appended[[#This Row],[Rank]], $F:$F, Name_Rankings_Appended[[#This Row],[Decade]])</f>
        <v>0.55151215638535755</v>
      </c>
    </row>
    <row r="39" spans="1:10" x14ac:dyDescent="0.25">
      <c r="A39" s="22">
        <v>38</v>
      </c>
      <c r="B39" s="22" t="s">
        <v>138</v>
      </c>
      <c r="C39" s="23">
        <v>108921</v>
      </c>
      <c r="D39" s="22" t="s">
        <v>81</v>
      </c>
      <c r="E39" s="23">
        <v>95522</v>
      </c>
      <c r="F39" s="22">
        <v>1950</v>
      </c>
      <c r="G39" s="28">
        <f xml:space="preserve"> Name_Rankings_Appended[[#This Row],[Males Number]] / SUMIFS($C:$C, $F:$F, Name_Rankings_Appended[[#This Row],[Decade]])</f>
        <v>6.1899899143644469E-3</v>
      </c>
      <c r="H39" s="28">
        <f xml:space="preserve"> Name_Rankings_Appended[[#This Row],[Females Number]] / SUMIFS($E:$E, $F:$F, Name_Rankings_Appended[[#This Row],[Decade]])</f>
        <v>6.3169583900240705E-3</v>
      </c>
      <c r="I39" s="28">
        <f>SUMIFS($G:$G, $A:$A, "&lt;=" &amp; Name_Rankings_Appended[[#This Row],[Rank]], $F:$F, Name_Rankings_Appended[[#This Row],[Decade]])</f>
        <v>0.67018119079832239</v>
      </c>
      <c r="J39" s="28">
        <f>SUMIFS($H:$H, $A:$A, "&lt;=" &amp; Name_Rankings_Appended[[#This Row],[Rank]], $F:$F, Name_Rankings_Appended[[#This Row],[Decade]])</f>
        <v>0.55782911477538166</v>
      </c>
    </row>
    <row r="40" spans="1:10" x14ac:dyDescent="0.25">
      <c r="A40" s="22">
        <v>39</v>
      </c>
      <c r="B40" s="22" t="s">
        <v>132</v>
      </c>
      <c r="C40" s="23">
        <v>102733</v>
      </c>
      <c r="D40" s="22" t="s">
        <v>133</v>
      </c>
      <c r="E40" s="23">
        <v>89602</v>
      </c>
      <c r="F40" s="22">
        <v>1950</v>
      </c>
      <c r="G40" s="28">
        <f xml:space="preserve"> Name_Rankings_Appended[[#This Row],[Males Number]] / SUMIFS($C:$C, $F:$F, Name_Rankings_Appended[[#This Row],[Decade]])</f>
        <v>5.8383253355404627E-3</v>
      </c>
      <c r="H40" s="28">
        <f xml:space="preserve"> Name_Rankings_Appended[[#This Row],[Females Number]] / SUMIFS($E:$E, $F:$F, Name_Rankings_Appended[[#This Row],[Decade]])</f>
        <v>5.9254633033535391E-3</v>
      </c>
      <c r="I40" s="28">
        <f>SUMIFS($G:$G, $A:$A, "&lt;=" &amp; Name_Rankings_Appended[[#This Row],[Rank]], $F:$F, Name_Rankings_Appended[[#This Row],[Decade]])</f>
        <v>0.67601951613386291</v>
      </c>
      <c r="J40" s="28">
        <f>SUMIFS($H:$H, $A:$A, "&lt;=" &amp; Name_Rankings_Appended[[#This Row],[Rank]], $F:$F, Name_Rankings_Appended[[#This Row],[Decade]])</f>
        <v>0.56375457807873519</v>
      </c>
    </row>
    <row r="41" spans="1:10" x14ac:dyDescent="0.25">
      <c r="A41" s="22">
        <v>40</v>
      </c>
      <c r="B41" s="22" t="s">
        <v>112</v>
      </c>
      <c r="C41" s="23">
        <v>96845</v>
      </c>
      <c r="D41" s="22" t="s">
        <v>173</v>
      </c>
      <c r="E41" s="23">
        <v>88804</v>
      </c>
      <c r="F41" s="22">
        <v>1950</v>
      </c>
      <c r="G41" s="28">
        <f xml:space="preserve"> Name_Rankings_Appended[[#This Row],[Males Number]] / SUMIFS($C:$C, $F:$F, Name_Rankings_Appended[[#This Row],[Decade]])</f>
        <v>5.5037097828391666E-3</v>
      </c>
      <c r="H41" s="28">
        <f xml:space="preserve"> Name_Rankings_Appended[[#This Row],[Females Number]] / SUMIFS($E:$E, $F:$F, Name_Rankings_Appended[[#This Row],[Decade]])</f>
        <v>5.8726908237651801E-3</v>
      </c>
      <c r="I41" s="28">
        <f>SUMIFS($G:$G, $A:$A, "&lt;=" &amp; Name_Rankings_Appended[[#This Row],[Rank]], $F:$F, Name_Rankings_Appended[[#This Row],[Decade]])</f>
        <v>0.68152322591670211</v>
      </c>
      <c r="J41" s="28">
        <f>SUMIFS($H:$H, $A:$A, "&lt;=" &amp; Name_Rankings_Appended[[#This Row],[Rank]], $F:$F, Name_Rankings_Appended[[#This Row],[Decade]])</f>
        <v>0.56962726890250037</v>
      </c>
    </row>
    <row r="42" spans="1:10" x14ac:dyDescent="0.25">
      <c r="A42" s="22">
        <v>41</v>
      </c>
      <c r="B42" s="22" t="s">
        <v>116</v>
      </c>
      <c r="C42" s="23">
        <v>91217</v>
      </c>
      <c r="D42" s="22" t="s">
        <v>169</v>
      </c>
      <c r="E42" s="23">
        <v>87042</v>
      </c>
      <c r="F42" s="22">
        <v>1950</v>
      </c>
      <c r="G42" s="28">
        <f xml:space="preserve"> Name_Rankings_Appended[[#This Row],[Males Number]] / SUMIFS($C:$C, $F:$F, Name_Rankings_Appended[[#This Row],[Decade]])</f>
        <v>5.1838700527775334E-3</v>
      </c>
      <c r="H42" s="28">
        <f xml:space="preserve"> Name_Rankings_Appended[[#This Row],[Females Number]] / SUMIFS($E:$E, $F:$F, Name_Rankings_Appended[[#This Row],[Decade]])</f>
        <v>5.7561681307392552E-3</v>
      </c>
      <c r="I42" s="28">
        <f>SUMIFS($G:$G, $A:$A, "&lt;=" &amp; Name_Rankings_Appended[[#This Row],[Rank]], $F:$F, Name_Rankings_Appended[[#This Row],[Decade]])</f>
        <v>0.68670709596947965</v>
      </c>
      <c r="J42" s="28">
        <f>SUMIFS($H:$H, $A:$A, "&lt;=" &amp; Name_Rankings_Appended[[#This Row],[Rank]], $F:$F, Name_Rankings_Appended[[#This Row],[Decade]])</f>
        <v>0.57538343703323958</v>
      </c>
    </row>
    <row r="43" spans="1:10" x14ac:dyDescent="0.25">
      <c r="A43" s="22">
        <v>42</v>
      </c>
      <c r="B43" s="22" t="s">
        <v>180</v>
      </c>
      <c r="C43" s="23">
        <v>91099</v>
      </c>
      <c r="D43" s="22" t="s">
        <v>251</v>
      </c>
      <c r="E43" s="23">
        <v>86706</v>
      </c>
      <c r="F43" s="22">
        <v>1950</v>
      </c>
      <c r="G43" s="28">
        <f xml:space="preserve"> Name_Rankings_Appended[[#This Row],[Males Number]] / SUMIFS($C:$C, $F:$F, Name_Rankings_Appended[[#This Row],[Decade]])</f>
        <v>5.1771641025026094E-3</v>
      </c>
      <c r="H43" s="28">
        <f xml:space="preserve"> Name_Rankings_Appended[[#This Row],[Females Number]] / SUMIFS($E:$E, $F:$F, Name_Rankings_Appended[[#This Row],[Decade]])</f>
        <v>5.7339481393336306E-3</v>
      </c>
      <c r="I43" s="28">
        <f>SUMIFS($G:$G, $A:$A, "&lt;=" &amp; Name_Rankings_Appended[[#This Row],[Rank]], $F:$F, Name_Rankings_Appended[[#This Row],[Decade]])</f>
        <v>0.69188426007198223</v>
      </c>
      <c r="J43" s="28">
        <f>SUMIFS($H:$H, $A:$A, "&lt;=" &amp; Name_Rankings_Appended[[#This Row],[Rank]], $F:$F, Name_Rankings_Appended[[#This Row],[Decade]])</f>
        <v>0.58111738517257316</v>
      </c>
    </row>
    <row r="44" spans="1:10" x14ac:dyDescent="0.25">
      <c r="A44" s="22">
        <v>43</v>
      </c>
      <c r="B44" s="22" t="s">
        <v>174</v>
      </c>
      <c r="C44" s="23">
        <v>88096</v>
      </c>
      <c r="D44" s="22" t="s">
        <v>85</v>
      </c>
      <c r="E44" s="23">
        <v>86695</v>
      </c>
      <c r="F44" s="22">
        <v>1950</v>
      </c>
      <c r="G44" s="28">
        <f xml:space="preserve"> Name_Rankings_Appended[[#This Row],[Males Number]] / SUMIFS($C:$C, $F:$F, Name_Rankings_Appended[[#This Row],[Decade]])</f>
        <v>5.0065033510144994E-3</v>
      </c>
      <c r="H44" s="28">
        <f xml:space="preserve"> Name_Rankings_Appended[[#This Row],[Females Number]] / SUMIFS($E:$E, $F:$F, Name_Rankings_Appended[[#This Row],[Decade]])</f>
        <v>5.7332206991388031E-3</v>
      </c>
      <c r="I44" s="28">
        <f>SUMIFS($G:$G, $A:$A, "&lt;=" &amp; Name_Rankings_Appended[[#This Row],[Rank]], $F:$F, Name_Rankings_Appended[[#This Row],[Decade]])</f>
        <v>0.69689076342299672</v>
      </c>
      <c r="J44" s="28">
        <f>SUMIFS($H:$H, $A:$A, "&lt;=" &amp; Name_Rankings_Appended[[#This Row],[Rank]], $F:$F, Name_Rankings_Appended[[#This Row],[Decade]])</f>
        <v>0.58685060587171201</v>
      </c>
    </row>
    <row r="45" spans="1:10" x14ac:dyDescent="0.25">
      <c r="A45" s="22">
        <v>44</v>
      </c>
      <c r="B45" s="22" t="s">
        <v>164</v>
      </c>
      <c r="C45" s="23">
        <v>86636</v>
      </c>
      <c r="D45" s="22" t="s">
        <v>299</v>
      </c>
      <c r="E45" s="23">
        <v>85615</v>
      </c>
      <c r="F45" s="22">
        <v>1950</v>
      </c>
      <c r="G45" s="28">
        <f xml:space="preserve"> Name_Rankings_Appended[[#This Row],[Males Number]] / SUMIFS($C:$C, $F:$F, Name_Rankings_Appended[[#This Row],[Decade]])</f>
        <v>4.9235314238840833E-3</v>
      </c>
      <c r="H45" s="28">
        <f xml:space="preserve"> Name_Rankings_Appended[[#This Row],[Females Number]] / SUMIFS($E:$E, $F:$F, Name_Rankings_Appended[[#This Row],[Decade]])</f>
        <v>5.6617992981921527E-3</v>
      </c>
      <c r="I45" s="28">
        <f>SUMIFS($G:$G, $A:$A, "&lt;=" &amp; Name_Rankings_Appended[[#This Row],[Rank]], $F:$F, Name_Rankings_Appended[[#This Row],[Decade]])</f>
        <v>0.70181429484688085</v>
      </c>
      <c r="J45" s="28">
        <f>SUMIFS($H:$H, $A:$A, "&lt;=" &amp; Name_Rankings_Appended[[#This Row],[Rank]], $F:$F, Name_Rankings_Appended[[#This Row],[Decade]])</f>
        <v>0.59251240516990411</v>
      </c>
    </row>
    <row r="46" spans="1:10" x14ac:dyDescent="0.25">
      <c r="A46" s="22">
        <v>45</v>
      </c>
      <c r="B46" s="22" t="s">
        <v>160</v>
      </c>
      <c r="C46" s="23">
        <v>83967</v>
      </c>
      <c r="D46" s="22" t="s">
        <v>269</v>
      </c>
      <c r="E46" s="23">
        <v>85169</v>
      </c>
      <c r="F46" s="22">
        <v>1950</v>
      </c>
      <c r="G46" s="28">
        <f xml:space="preserve"> Name_Rankings_Appended[[#This Row],[Males Number]] / SUMIFS($C:$C, $F:$F, Name_Rankings_Appended[[#This Row],[Decade]])</f>
        <v>4.7718519214792329E-3</v>
      </c>
      <c r="H46" s="28">
        <f xml:space="preserve"> Name_Rankings_Appended[[#This Row],[Females Number]] / SUMIFS($E:$E, $F:$F, Name_Rankings_Appended[[#This Row],[Decade]])</f>
        <v>5.6323049048382576E-3</v>
      </c>
      <c r="I46" s="28">
        <f>SUMIFS($G:$G, $A:$A, "&lt;=" &amp; Name_Rankings_Appended[[#This Row],[Rank]], $F:$F, Name_Rankings_Appended[[#This Row],[Decade]])</f>
        <v>0.70658614676836007</v>
      </c>
      <c r="J46" s="28">
        <f>SUMIFS($H:$H, $A:$A, "&lt;=" &amp; Name_Rankings_Appended[[#This Row],[Rank]], $F:$F, Name_Rankings_Appended[[#This Row],[Decade]])</f>
        <v>0.59814471007474235</v>
      </c>
    </row>
    <row r="47" spans="1:10" x14ac:dyDescent="0.25">
      <c r="A47" s="22">
        <v>46</v>
      </c>
      <c r="B47" s="22" t="s">
        <v>172</v>
      </c>
      <c r="C47" s="23">
        <v>82614</v>
      </c>
      <c r="D47" s="22" t="s">
        <v>157</v>
      </c>
      <c r="E47" s="23">
        <v>84869</v>
      </c>
      <c r="F47" s="22">
        <v>1950</v>
      </c>
      <c r="G47" s="28">
        <f xml:space="preserve"> Name_Rankings_Appended[[#This Row],[Males Number]] / SUMIFS($C:$C, $F:$F, Name_Rankings_Appended[[#This Row],[Decade]])</f>
        <v>4.6949608136659087E-3</v>
      </c>
      <c r="H47" s="28">
        <f xml:space="preserve"> Name_Rankings_Appended[[#This Row],[Females Number]] / SUMIFS($E:$E, $F:$F, Name_Rankings_Appended[[#This Row],[Decade]])</f>
        <v>5.6124656267975215E-3</v>
      </c>
      <c r="I47" s="28">
        <f>SUMIFS($G:$G, $A:$A, "&lt;=" &amp; Name_Rankings_Appended[[#This Row],[Rank]], $F:$F, Name_Rankings_Appended[[#This Row],[Decade]])</f>
        <v>0.71128110758202601</v>
      </c>
      <c r="J47" s="28">
        <f>SUMIFS($H:$H, $A:$A, "&lt;=" &amp; Name_Rankings_Appended[[#This Row],[Rank]], $F:$F, Name_Rankings_Appended[[#This Row],[Decade]])</f>
        <v>0.60375717570153986</v>
      </c>
    </row>
    <row r="48" spans="1:10" x14ac:dyDescent="0.25">
      <c r="A48" s="22">
        <v>47</v>
      </c>
      <c r="B48" s="22" t="s">
        <v>152</v>
      </c>
      <c r="C48" s="23">
        <v>79157</v>
      </c>
      <c r="D48" s="22" t="s">
        <v>265</v>
      </c>
      <c r="E48" s="23">
        <v>84289</v>
      </c>
      <c r="F48" s="22">
        <v>1950</v>
      </c>
      <c r="G48" s="28">
        <f xml:space="preserve"> Name_Rankings_Appended[[#This Row],[Males Number]] / SUMIFS($C:$C, $F:$F, Name_Rankings_Appended[[#This Row],[Decade]])</f>
        <v>4.4984992026454633E-3</v>
      </c>
      <c r="H48" s="28">
        <f xml:space="preserve"> Name_Rankings_Appended[[#This Row],[Females Number]] / SUMIFS($E:$E, $F:$F, Name_Rankings_Appended[[#This Row],[Decade]])</f>
        <v>5.5741096892520979E-3</v>
      </c>
      <c r="I48" s="28">
        <f>SUMIFS($G:$G, $A:$A, "&lt;=" &amp; Name_Rankings_Appended[[#This Row],[Rank]], $F:$F, Name_Rankings_Appended[[#This Row],[Decade]])</f>
        <v>0.71577960678467145</v>
      </c>
      <c r="J48" s="28">
        <f>SUMIFS($H:$H, $A:$A, "&lt;=" &amp; Name_Rankings_Appended[[#This Row],[Rank]], $F:$F, Name_Rankings_Appended[[#This Row],[Decade]])</f>
        <v>0.60933128539079195</v>
      </c>
    </row>
    <row r="49" spans="1:10" x14ac:dyDescent="0.25">
      <c r="A49" s="22">
        <v>48</v>
      </c>
      <c r="B49" s="22" t="s">
        <v>162</v>
      </c>
      <c r="C49" s="23">
        <v>78744</v>
      </c>
      <c r="D49" s="22" t="s">
        <v>141</v>
      </c>
      <c r="E49" s="23">
        <v>83976</v>
      </c>
      <c r="F49" s="22">
        <v>1950</v>
      </c>
      <c r="G49" s="28">
        <f xml:space="preserve"> Name_Rankings_Appended[[#This Row],[Males Number]] / SUMIFS($C:$C, $F:$F, Name_Rankings_Appended[[#This Row],[Decade]])</f>
        <v>4.4750283766832287E-3</v>
      </c>
      <c r="H49" s="28">
        <f xml:space="preserve"> Name_Rankings_Appended[[#This Row],[Females Number]] / SUMIFS($E:$E, $F:$F, Name_Rankings_Appended[[#This Row],[Decade]])</f>
        <v>5.5534107091629288E-3</v>
      </c>
      <c r="I49" s="28">
        <f>SUMIFS($G:$G, $A:$A, "&lt;=" &amp; Name_Rankings_Appended[[#This Row],[Rank]], $F:$F, Name_Rankings_Appended[[#This Row],[Decade]])</f>
        <v>0.72025463516135468</v>
      </c>
      <c r="J49" s="28">
        <f>SUMIFS($H:$H, $A:$A, "&lt;=" &amp; Name_Rankings_Appended[[#This Row],[Rank]], $F:$F, Name_Rankings_Appended[[#This Row],[Decade]])</f>
        <v>0.61488469609995489</v>
      </c>
    </row>
    <row r="50" spans="1:10" x14ac:dyDescent="0.25">
      <c r="A50" s="22">
        <v>49</v>
      </c>
      <c r="B50" s="22" t="s">
        <v>88</v>
      </c>
      <c r="C50" s="23">
        <v>78278</v>
      </c>
      <c r="D50" s="22" t="s">
        <v>237</v>
      </c>
      <c r="E50" s="23">
        <v>83185</v>
      </c>
      <c r="F50" s="22">
        <v>1950</v>
      </c>
      <c r="G50" s="28">
        <f xml:space="preserve"> Name_Rankings_Appended[[#This Row],[Males Number]] / SUMIFS($C:$C, $F:$F, Name_Rankings_Appended[[#This Row],[Decade]])</f>
        <v>4.4485455561059867E-3</v>
      </c>
      <c r="H50" s="28">
        <f xml:space="preserve"> Name_Rankings_Appended[[#This Row],[Females Number]] / SUMIFS($E:$E, $F:$F, Name_Rankings_Appended[[#This Row],[Decade]])</f>
        <v>5.5011011460621879E-3</v>
      </c>
      <c r="I50" s="28">
        <f>SUMIFS($G:$G, $A:$A, "&lt;=" &amp; Name_Rankings_Appended[[#This Row],[Rank]], $F:$F, Name_Rankings_Appended[[#This Row],[Decade]])</f>
        <v>0.72470318071746065</v>
      </c>
      <c r="J50" s="28">
        <f>SUMIFS($H:$H, $A:$A, "&lt;=" &amp; Name_Rankings_Appended[[#This Row],[Rank]], $F:$F, Name_Rankings_Appended[[#This Row],[Decade]])</f>
        <v>0.62038579724601706</v>
      </c>
    </row>
    <row r="51" spans="1:10" x14ac:dyDescent="0.25">
      <c r="A51" s="22">
        <v>50</v>
      </c>
      <c r="B51" s="22" t="s">
        <v>182</v>
      </c>
      <c r="C51" s="23">
        <v>75560</v>
      </c>
      <c r="D51" s="22" t="s">
        <v>223</v>
      </c>
      <c r="E51" s="23">
        <v>83010</v>
      </c>
      <c r="F51" s="22">
        <v>1950</v>
      </c>
      <c r="G51" s="28">
        <f xml:space="preserve"> Name_Rankings_Appended[[#This Row],[Males Number]] / SUMIFS($C:$C, $F:$F, Name_Rankings_Appended[[#This Row],[Decade]])</f>
        <v>4.29408137943443E-3</v>
      </c>
      <c r="H51" s="28">
        <f xml:space="preserve"> Name_Rankings_Appended[[#This Row],[Females Number]] / SUMIFS($E:$E, $F:$F, Name_Rankings_Appended[[#This Row],[Decade]])</f>
        <v>5.4895282338717584E-3</v>
      </c>
      <c r="I51" s="28">
        <f>SUMIFS($G:$G, $A:$A, "&lt;=" &amp; Name_Rankings_Appended[[#This Row],[Rank]], $F:$F, Name_Rankings_Appended[[#This Row],[Decade]])</f>
        <v>0.72899726209689508</v>
      </c>
      <c r="J51" s="28">
        <f>SUMIFS($H:$H, $A:$A, "&lt;=" &amp; Name_Rankings_Appended[[#This Row],[Rank]], $F:$F, Name_Rankings_Appended[[#This Row],[Decade]])</f>
        <v>0.62587532547988878</v>
      </c>
    </row>
    <row r="52" spans="1:10" x14ac:dyDescent="0.25">
      <c r="A52" s="22">
        <v>51</v>
      </c>
      <c r="B52" s="22" t="s">
        <v>212</v>
      </c>
      <c r="C52" s="23">
        <v>72185</v>
      </c>
      <c r="D52" s="22" t="s">
        <v>233</v>
      </c>
      <c r="E52" s="23">
        <v>82921</v>
      </c>
      <c r="F52" s="22">
        <v>1950</v>
      </c>
      <c r="G52" s="28">
        <f xml:space="preserve"> Name_Rankings_Appended[[#This Row],[Males Number]] / SUMIFS($C:$C, $F:$F, Name_Rankings_Appended[[#This Row],[Decade]])</f>
        <v>4.1022798355541869E-3</v>
      </c>
      <c r="H52" s="28">
        <f xml:space="preserve"> Name_Rankings_Appended[[#This Row],[Females Number]] / SUMIFS($E:$E, $F:$F, Name_Rankings_Appended[[#This Row],[Decade]])</f>
        <v>5.4836425813863396E-3</v>
      </c>
      <c r="I52" s="28">
        <f>SUMIFS($G:$G, $A:$A, "&lt;=" &amp; Name_Rankings_Appended[[#This Row],[Rank]], $F:$F, Name_Rankings_Appended[[#This Row],[Decade]])</f>
        <v>0.73309954193244931</v>
      </c>
      <c r="J52" s="28">
        <f>SUMIFS($H:$H, $A:$A, "&lt;=" &amp; Name_Rankings_Appended[[#This Row],[Rank]], $F:$F, Name_Rankings_Appended[[#This Row],[Decade]])</f>
        <v>0.63135896806127512</v>
      </c>
    </row>
    <row r="53" spans="1:10" x14ac:dyDescent="0.25">
      <c r="A53" s="22">
        <v>52</v>
      </c>
      <c r="B53" s="22" t="s">
        <v>136</v>
      </c>
      <c r="C53" s="23">
        <v>69475</v>
      </c>
      <c r="D53" s="22" t="s">
        <v>201</v>
      </c>
      <c r="E53" s="23">
        <v>82718</v>
      </c>
      <c r="F53" s="22">
        <v>1950</v>
      </c>
      <c r="G53" s="28">
        <f xml:space="preserve"> Name_Rankings_Appended[[#This Row],[Males Number]] / SUMIFS($C:$C, $F:$F, Name_Rankings_Appended[[#This Row],[Decade]])</f>
        <v>3.9482702995792358E-3</v>
      </c>
      <c r="H53" s="28">
        <f xml:space="preserve"> Name_Rankings_Appended[[#This Row],[Females Number]] / SUMIFS($E:$E, $F:$F, Name_Rankings_Appended[[#This Row],[Decade]])</f>
        <v>5.470218003245441E-3</v>
      </c>
      <c r="I53" s="28">
        <f>SUMIFS($G:$G, $A:$A, "&lt;=" &amp; Name_Rankings_Appended[[#This Row],[Rank]], $F:$F, Name_Rankings_Appended[[#This Row],[Decade]])</f>
        <v>0.73704781223202853</v>
      </c>
      <c r="J53" s="28">
        <f>SUMIFS($H:$H, $A:$A, "&lt;=" &amp; Name_Rankings_Appended[[#This Row],[Rank]], $F:$F, Name_Rankings_Appended[[#This Row],[Decade]])</f>
        <v>0.63682918606452055</v>
      </c>
    </row>
    <row r="54" spans="1:10" x14ac:dyDescent="0.25">
      <c r="A54" s="22">
        <v>53</v>
      </c>
      <c r="B54" s="22" t="s">
        <v>232</v>
      </c>
      <c r="C54" s="23">
        <v>66448</v>
      </c>
      <c r="D54" s="22" t="s">
        <v>117</v>
      </c>
      <c r="E54" s="23">
        <v>82424</v>
      </c>
      <c r="F54" s="22">
        <v>1950</v>
      </c>
      <c r="G54" s="28">
        <f xml:space="preserve"> Name_Rankings_Appended[[#This Row],[Males Number]] / SUMIFS($C:$C, $F:$F, Name_Rankings_Appended[[#This Row],[Decade]])</f>
        <v>3.7762456260013108E-3</v>
      </c>
      <c r="H54" s="28">
        <f xml:space="preserve"> Name_Rankings_Appended[[#This Row],[Females Number]] / SUMIFS($E:$E, $F:$F, Name_Rankings_Appended[[#This Row],[Decade]])</f>
        <v>5.4507755107655199E-3</v>
      </c>
      <c r="I54" s="28">
        <f>SUMIFS($G:$G, $A:$A, "&lt;=" &amp; Name_Rankings_Appended[[#This Row],[Rank]], $F:$F, Name_Rankings_Appended[[#This Row],[Decade]])</f>
        <v>0.74082405785802985</v>
      </c>
      <c r="J54" s="28">
        <f>SUMIFS($H:$H, $A:$A, "&lt;=" &amp; Name_Rankings_Appended[[#This Row],[Rank]], $F:$F, Name_Rankings_Appended[[#This Row],[Decade]])</f>
        <v>0.64227996157528611</v>
      </c>
    </row>
    <row r="55" spans="1:10" x14ac:dyDescent="0.25">
      <c r="A55" s="22">
        <v>54</v>
      </c>
      <c r="B55" s="22" t="s">
        <v>186</v>
      </c>
      <c r="C55" s="23">
        <v>65776</v>
      </c>
      <c r="D55" s="22" t="s">
        <v>153</v>
      </c>
      <c r="E55" s="23">
        <v>82098</v>
      </c>
      <c r="F55" s="22">
        <v>1950</v>
      </c>
      <c r="G55" s="28">
        <f xml:space="preserve"> Name_Rankings_Appended[[#This Row],[Males Number]] / SUMIFS($C:$C, $F:$F, Name_Rankings_Appended[[#This Row],[Decade]])</f>
        <v>3.7380558074864888E-3</v>
      </c>
      <c r="H55" s="28">
        <f xml:space="preserve"> Name_Rankings_Appended[[#This Row],[Females Number]] / SUMIFS($E:$E, $F:$F, Name_Rankings_Appended[[#This Row],[Decade]])</f>
        <v>5.4292168286279195E-3</v>
      </c>
      <c r="I55" s="28">
        <f>SUMIFS($G:$G, $A:$A, "&lt;=" &amp; Name_Rankings_Appended[[#This Row],[Rank]], $F:$F, Name_Rankings_Appended[[#This Row],[Decade]])</f>
        <v>0.74456211366551639</v>
      </c>
      <c r="J55" s="28">
        <f>SUMIFS($H:$H, $A:$A, "&lt;=" &amp; Name_Rankings_Appended[[#This Row],[Rank]], $F:$F, Name_Rankings_Appended[[#This Row],[Decade]])</f>
        <v>0.64770917840391407</v>
      </c>
    </row>
    <row r="56" spans="1:10" x14ac:dyDescent="0.25">
      <c r="A56" s="22">
        <v>55</v>
      </c>
      <c r="B56" s="22" t="s">
        <v>234</v>
      </c>
      <c r="C56" s="23">
        <v>65718</v>
      </c>
      <c r="D56" s="22" t="s">
        <v>175</v>
      </c>
      <c r="E56" s="23">
        <v>80230</v>
      </c>
      <c r="F56" s="22">
        <v>1950</v>
      </c>
      <c r="G56" s="28">
        <f xml:space="preserve"> Name_Rankings_Appended[[#This Row],[Males Number]] / SUMIFS($C:$C, $F:$F, Name_Rankings_Appended[[#This Row],[Decade]])</f>
        <v>3.7347596624361023E-3</v>
      </c>
      <c r="H56" s="28">
        <f xml:space="preserve"> Name_Rankings_Appended[[#This Row],[Females Number]] / SUMIFS($E:$E, $F:$F, Name_Rankings_Appended[[#This Row],[Decade]])</f>
        <v>5.3056842573609344E-3</v>
      </c>
      <c r="I56" s="28">
        <f>SUMIFS($G:$G, $A:$A, "&lt;=" &amp; Name_Rankings_Appended[[#This Row],[Rank]], $F:$F, Name_Rankings_Appended[[#This Row],[Decade]])</f>
        <v>0.74829687332795247</v>
      </c>
      <c r="J56" s="28">
        <f>SUMIFS($H:$H, $A:$A, "&lt;=" &amp; Name_Rankings_Appended[[#This Row],[Rank]], $F:$F, Name_Rankings_Appended[[#This Row],[Decade]])</f>
        <v>0.65301486266127495</v>
      </c>
    </row>
    <row r="57" spans="1:10" x14ac:dyDescent="0.25">
      <c r="A57" s="22">
        <v>56</v>
      </c>
      <c r="B57" s="22" t="s">
        <v>154</v>
      </c>
      <c r="C57" s="23">
        <v>64230</v>
      </c>
      <c r="D57" s="22" t="s">
        <v>332</v>
      </c>
      <c r="E57" s="23">
        <v>80157</v>
      </c>
      <c r="F57" s="22">
        <v>1950</v>
      </c>
      <c r="G57" s="28">
        <f xml:space="preserve"> Name_Rankings_Appended[[#This Row],[Males Number]] / SUMIFS($C:$C, $F:$F, Name_Rankings_Appended[[#This Row],[Decade]])</f>
        <v>3.6501964928675685E-3</v>
      </c>
      <c r="H57" s="28">
        <f xml:space="preserve"> Name_Rankings_Appended[[#This Row],[Females Number]] / SUMIFS($E:$E, $F:$F, Name_Rankings_Appended[[#This Row],[Decade]])</f>
        <v>5.3008566997043548E-3</v>
      </c>
      <c r="I57" s="28">
        <f>SUMIFS($G:$G, $A:$A, "&lt;=" &amp; Name_Rankings_Appended[[#This Row],[Rank]], $F:$F, Name_Rankings_Appended[[#This Row],[Decade]])</f>
        <v>0.75194706982082005</v>
      </c>
      <c r="J57" s="28">
        <f>SUMIFS($H:$H, $A:$A, "&lt;=" &amp; Name_Rankings_Appended[[#This Row],[Rank]], $F:$F, Name_Rankings_Appended[[#This Row],[Decade]])</f>
        <v>0.65831571936097932</v>
      </c>
    </row>
    <row r="58" spans="1:10" x14ac:dyDescent="0.25">
      <c r="A58" s="22">
        <v>57</v>
      </c>
      <c r="B58" s="22" t="s">
        <v>176</v>
      </c>
      <c r="C58" s="23">
        <v>62622</v>
      </c>
      <c r="D58" s="22" t="s">
        <v>225</v>
      </c>
      <c r="E58" s="23">
        <v>77802</v>
      </c>
      <c r="F58" s="22">
        <v>1950</v>
      </c>
      <c r="G58" s="28">
        <f xml:space="preserve"> Name_Rankings_Appended[[#This Row],[Males Number]] / SUMIFS($C:$C, $F:$F, Name_Rankings_Appended[[#This Row],[Decade]])</f>
        <v>3.5588137128499588E-3</v>
      </c>
      <c r="H58" s="28">
        <f xml:space="preserve"> Name_Rankings_Appended[[#This Row],[Females Number]] / SUMIFS($E:$E, $F:$F, Name_Rankings_Appended[[#This Row],[Decade]])</f>
        <v>5.1451183670845743E-3</v>
      </c>
      <c r="I58" s="28">
        <f>SUMIFS($G:$G, $A:$A, "&lt;=" &amp; Name_Rankings_Appended[[#This Row],[Rank]], $F:$F, Name_Rankings_Appended[[#This Row],[Decade]])</f>
        <v>0.75550588353366999</v>
      </c>
      <c r="J58" s="28">
        <f>SUMIFS($H:$H, $A:$A, "&lt;=" &amp; Name_Rankings_Appended[[#This Row],[Rank]], $F:$F, Name_Rankings_Appended[[#This Row],[Decade]])</f>
        <v>0.66346083772806386</v>
      </c>
    </row>
    <row r="59" spans="1:10" x14ac:dyDescent="0.25">
      <c r="A59" s="22">
        <v>58</v>
      </c>
      <c r="B59" s="22" t="s">
        <v>178</v>
      </c>
      <c r="C59" s="23">
        <v>62443</v>
      </c>
      <c r="D59" s="22" t="s">
        <v>295</v>
      </c>
      <c r="E59" s="23">
        <v>74476</v>
      </c>
      <c r="F59" s="22">
        <v>1950</v>
      </c>
      <c r="G59" s="28">
        <f xml:space="preserve"> Name_Rankings_Appended[[#This Row],[Males Number]] / SUMIFS($C:$C, $F:$F, Name_Rankings_Appended[[#This Row],[Decade]])</f>
        <v>3.5486411272634215E-3</v>
      </c>
      <c r="H59" s="28">
        <f xml:space="preserve"> Name_Rankings_Appended[[#This Row],[Females Number]] / SUMIFS($E:$E, $F:$F, Name_Rankings_Appended[[#This Row],[Decade]])</f>
        <v>4.9251669045396107E-3</v>
      </c>
      <c r="I59" s="28">
        <f>SUMIFS($G:$G, $A:$A, "&lt;=" &amp; Name_Rankings_Appended[[#This Row],[Rank]], $F:$F, Name_Rankings_Appended[[#This Row],[Decade]])</f>
        <v>0.75905452466093337</v>
      </c>
      <c r="J59" s="28">
        <f>SUMIFS($H:$H, $A:$A, "&lt;=" &amp; Name_Rankings_Appended[[#This Row],[Rank]], $F:$F, Name_Rankings_Appended[[#This Row],[Decade]])</f>
        <v>0.66838600463260345</v>
      </c>
    </row>
    <row r="60" spans="1:10" x14ac:dyDescent="0.25">
      <c r="A60" s="22">
        <v>59</v>
      </c>
      <c r="B60" s="22" t="s">
        <v>166</v>
      </c>
      <c r="C60" s="23">
        <v>62389</v>
      </c>
      <c r="D60" s="22" t="s">
        <v>209</v>
      </c>
      <c r="E60" s="23">
        <v>72446</v>
      </c>
      <c r="F60" s="22">
        <v>1950</v>
      </c>
      <c r="G60" s="28">
        <f xml:space="preserve"> Name_Rankings_Appended[[#This Row],[Males Number]] / SUMIFS($C:$C, $F:$F, Name_Rankings_Appended[[#This Row],[Decade]])</f>
        <v>3.5455723025613378E-3</v>
      </c>
      <c r="H60" s="28">
        <f xml:space="preserve"> Name_Rankings_Appended[[#This Row],[Females Number]] / SUMIFS($E:$E, $F:$F, Name_Rankings_Appended[[#This Row],[Decade]])</f>
        <v>4.7909211231306273E-3</v>
      </c>
      <c r="I60" s="28">
        <f>SUMIFS($G:$G, $A:$A, "&lt;=" &amp; Name_Rankings_Appended[[#This Row],[Rank]], $F:$F, Name_Rankings_Appended[[#This Row],[Decade]])</f>
        <v>0.76260009696349473</v>
      </c>
      <c r="J60" s="28">
        <f>SUMIFS($H:$H, $A:$A, "&lt;=" &amp; Name_Rankings_Appended[[#This Row],[Rank]], $F:$F, Name_Rankings_Appended[[#This Row],[Decade]])</f>
        <v>0.67317692575573407</v>
      </c>
    </row>
    <row r="61" spans="1:10" x14ac:dyDescent="0.25">
      <c r="A61" s="22">
        <v>60</v>
      </c>
      <c r="B61" s="22" t="s">
        <v>252</v>
      </c>
      <c r="C61" s="23">
        <v>62383</v>
      </c>
      <c r="D61" s="22" t="s">
        <v>263</v>
      </c>
      <c r="E61" s="23">
        <v>72262</v>
      </c>
      <c r="F61" s="22">
        <v>1950</v>
      </c>
      <c r="G61" s="28">
        <f xml:space="preserve"> Name_Rankings_Appended[[#This Row],[Males Number]] / SUMIFS($C:$C, $F:$F, Name_Rankings_Appended[[#This Row],[Decade]])</f>
        <v>3.5452313220388841E-3</v>
      </c>
      <c r="H61" s="28">
        <f xml:space="preserve"> Name_Rankings_Appended[[#This Row],[Females Number]] / SUMIFS($E:$E, $F:$F, Name_Rankings_Appended[[#This Row],[Decade]])</f>
        <v>4.7787530325989758E-3</v>
      </c>
      <c r="I61" s="28">
        <f>SUMIFS($G:$G, $A:$A, "&lt;=" &amp; Name_Rankings_Appended[[#This Row],[Rank]], $F:$F, Name_Rankings_Appended[[#This Row],[Decade]])</f>
        <v>0.76614532828553361</v>
      </c>
      <c r="J61" s="28">
        <f>SUMIFS($H:$H, $A:$A, "&lt;=" &amp; Name_Rankings_Appended[[#This Row],[Rank]], $F:$F, Name_Rankings_Appended[[#This Row],[Decade]])</f>
        <v>0.67795567878833307</v>
      </c>
    </row>
    <row r="62" spans="1:10" x14ac:dyDescent="0.25">
      <c r="A62" s="22">
        <v>61</v>
      </c>
      <c r="B62" s="22" t="s">
        <v>238</v>
      </c>
      <c r="C62" s="23">
        <v>62227</v>
      </c>
      <c r="D62" s="22" t="s">
        <v>243</v>
      </c>
      <c r="E62" s="23">
        <v>71976</v>
      </c>
      <c r="F62" s="22">
        <v>1950</v>
      </c>
      <c r="G62" s="28">
        <f xml:space="preserve"> Name_Rankings_Appended[[#This Row],[Males Number]] / SUMIFS($C:$C, $F:$F, Name_Rankings_Appended[[#This Row],[Decade]])</f>
        <v>3.5363658284550859E-3</v>
      </c>
      <c r="H62" s="28">
        <f xml:space="preserve"> Name_Rankings_Appended[[#This Row],[Females Number]] / SUMIFS($E:$E, $F:$F, Name_Rankings_Appended[[#This Row],[Decade]])</f>
        <v>4.7598395875334742E-3</v>
      </c>
      <c r="I62" s="28">
        <f>SUMIFS($G:$G, $A:$A, "&lt;=" &amp; Name_Rankings_Appended[[#This Row],[Rank]], $F:$F, Name_Rankings_Appended[[#This Row],[Decade]])</f>
        <v>0.76968169411398868</v>
      </c>
      <c r="J62" s="28">
        <f>SUMIFS($H:$H, $A:$A, "&lt;=" &amp; Name_Rankings_Appended[[#This Row],[Rank]], $F:$F, Name_Rankings_Appended[[#This Row],[Decade]])</f>
        <v>0.68271551837586653</v>
      </c>
    </row>
    <row r="63" spans="1:10" x14ac:dyDescent="0.25">
      <c r="A63" s="22">
        <v>62</v>
      </c>
      <c r="B63" s="22" t="s">
        <v>246</v>
      </c>
      <c r="C63" s="23">
        <v>62171</v>
      </c>
      <c r="D63" s="22" t="s">
        <v>167</v>
      </c>
      <c r="E63" s="23">
        <v>70169</v>
      </c>
      <c r="F63" s="22">
        <v>1950</v>
      </c>
      <c r="G63" s="28">
        <f xml:space="preserve"> Name_Rankings_Appended[[#This Row],[Males Number]] / SUMIFS($C:$C, $F:$F, Name_Rankings_Appended[[#This Row],[Decade]])</f>
        <v>3.5331833435788508E-3</v>
      </c>
      <c r="H63" s="28">
        <f xml:space="preserve"> Name_Rankings_Appended[[#This Row],[Females Number]] / SUMIFS($E:$E, $F:$F, Name_Rankings_Appended[[#This Row],[Decade]])</f>
        <v>4.640341002801438E-3</v>
      </c>
      <c r="I63" s="28">
        <f>SUMIFS($G:$G, $A:$A, "&lt;=" &amp; Name_Rankings_Appended[[#This Row],[Rank]], $F:$F, Name_Rankings_Appended[[#This Row],[Decade]])</f>
        <v>0.77321487745756756</v>
      </c>
      <c r="J63" s="28">
        <f>SUMIFS($H:$H, $A:$A, "&lt;=" &amp; Name_Rankings_Appended[[#This Row],[Rank]], $F:$F, Name_Rankings_Appended[[#This Row],[Decade]])</f>
        <v>0.68735585937866794</v>
      </c>
    </row>
    <row r="64" spans="1:10" x14ac:dyDescent="0.25">
      <c r="A64" s="22">
        <v>63</v>
      </c>
      <c r="B64" s="22" t="s">
        <v>230</v>
      </c>
      <c r="C64" s="23">
        <v>61839</v>
      </c>
      <c r="D64" s="22" t="s">
        <v>277</v>
      </c>
      <c r="E64" s="23">
        <v>69783</v>
      </c>
      <c r="F64" s="22">
        <v>1950</v>
      </c>
      <c r="G64" s="28">
        <f xml:space="preserve"> Name_Rankings_Appended[[#This Row],[Males Number]] / SUMIFS($C:$C, $F:$F, Name_Rankings_Appended[[#This Row],[Decade]])</f>
        <v>3.5143157546697426E-3</v>
      </c>
      <c r="H64" s="28">
        <f xml:space="preserve"> Name_Rankings_Appended[[#This Row],[Females Number]] / SUMIFS($E:$E, $F:$F, Name_Rankings_Appended[[#This Row],[Decade]])</f>
        <v>4.6148144650556911E-3</v>
      </c>
      <c r="I64" s="28">
        <f>SUMIFS($G:$G, $A:$A, "&lt;=" &amp; Name_Rankings_Appended[[#This Row],[Rank]], $F:$F, Name_Rankings_Appended[[#This Row],[Decade]])</f>
        <v>0.77672919321223732</v>
      </c>
      <c r="J64" s="28">
        <f>SUMIFS($H:$H, $A:$A, "&lt;=" &amp; Name_Rankings_Appended[[#This Row],[Rank]], $F:$F, Name_Rankings_Appended[[#This Row],[Decade]])</f>
        <v>0.69197067384372368</v>
      </c>
    </row>
    <row r="65" spans="1:10" x14ac:dyDescent="0.25">
      <c r="A65" s="22">
        <v>64</v>
      </c>
      <c r="B65" s="22" t="s">
        <v>124</v>
      </c>
      <c r="C65" s="23">
        <v>60955</v>
      </c>
      <c r="D65" s="22" t="s">
        <v>159</v>
      </c>
      <c r="E65" s="23">
        <v>68324</v>
      </c>
      <c r="F65" s="22">
        <v>1950</v>
      </c>
      <c r="G65" s="28">
        <f xml:space="preserve"> Name_Rankings_Appended[[#This Row],[Males Number]] / SUMIFS($C:$C, $F:$F, Name_Rankings_Appended[[#This Row],[Decade]])</f>
        <v>3.4640779576948877E-3</v>
      </c>
      <c r="H65" s="28">
        <f xml:space="preserve"> Name_Rankings_Appended[[#This Row],[Females Number]] / SUMIFS($E:$E, $F:$F, Name_Rankings_Appended[[#This Row],[Decade]])</f>
        <v>4.5183294428509093E-3</v>
      </c>
      <c r="I65" s="28">
        <f>SUMIFS($G:$G, $A:$A, "&lt;=" &amp; Name_Rankings_Appended[[#This Row],[Rank]], $F:$F, Name_Rankings_Appended[[#This Row],[Decade]])</f>
        <v>0.7801932711699322</v>
      </c>
      <c r="J65" s="28">
        <f>SUMIFS($H:$H, $A:$A, "&lt;=" &amp; Name_Rankings_Appended[[#This Row],[Rank]], $F:$F, Name_Rankings_Appended[[#This Row],[Decade]])</f>
        <v>0.69648900328657459</v>
      </c>
    </row>
    <row r="66" spans="1:10" x14ac:dyDescent="0.25">
      <c r="A66" s="22">
        <v>65</v>
      </c>
      <c r="B66" s="22" t="s">
        <v>216</v>
      </c>
      <c r="C66" s="23">
        <v>60840</v>
      </c>
      <c r="D66" s="22" t="s">
        <v>203</v>
      </c>
      <c r="E66" s="23">
        <v>66851</v>
      </c>
      <c r="F66" s="22">
        <v>1950</v>
      </c>
      <c r="G66" s="28">
        <f xml:space="preserve"> Name_Rankings_Appended[[#This Row],[Males Number]] / SUMIFS($C:$C, $F:$F, Name_Rankings_Appended[[#This Row],[Decade]])</f>
        <v>3.4575424976811902E-3</v>
      </c>
      <c r="H66" s="28">
        <f xml:space="preserve"> Name_Rankings_Appended[[#This Row],[Females Number]] / SUMIFS($E:$E, $F:$F, Name_Rankings_Appended[[#This Row],[Decade]])</f>
        <v>4.420918587670894E-3</v>
      </c>
      <c r="I66" s="28">
        <f>SUMIFS($G:$G, $A:$A, "&lt;=" &amp; Name_Rankings_Appended[[#This Row],[Rank]], $F:$F, Name_Rankings_Appended[[#This Row],[Decade]])</f>
        <v>0.78365081366761336</v>
      </c>
      <c r="J66" s="28">
        <f>SUMIFS($H:$H, $A:$A, "&lt;=" &amp; Name_Rankings_Appended[[#This Row],[Rank]], $F:$F, Name_Rankings_Appended[[#This Row],[Decade]])</f>
        <v>0.7009099218742455</v>
      </c>
    </row>
    <row r="67" spans="1:10" x14ac:dyDescent="0.25">
      <c r="A67" s="22">
        <v>66</v>
      </c>
      <c r="B67" s="22" t="s">
        <v>258</v>
      </c>
      <c r="C67" s="23">
        <v>60431</v>
      </c>
      <c r="D67" s="22" t="s">
        <v>307</v>
      </c>
      <c r="E67" s="23">
        <v>66696</v>
      </c>
      <c r="F67" s="22">
        <v>1950</v>
      </c>
      <c r="G67" s="28">
        <f xml:space="preserve"> Name_Rankings_Appended[[#This Row],[Males Number]] / SUMIFS($C:$C, $F:$F, Name_Rankings_Appended[[#This Row],[Decade]])</f>
        <v>3.4342989920672588E-3</v>
      </c>
      <c r="H67" s="28">
        <f xml:space="preserve"> Name_Rankings_Appended[[#This Row],[Females Number]] / SUMIFS($E:$E, $F:$F, Name_Rankings_Appended[[#This Row],[Decade]])</f>
        <v>4.4106682940165138E-3</v>
      </c>
      <c r="I67" s="28">
        <f>SUMIFS($G:$G, $A:$A, "&lt;=" &amp; Name_Rankings_Appended[[#This Row],[Rank]], $F:$F, Name_Rankings_Appended[[#This Row],[Decade]])</f>
        <v>0.78708511265968062</v>
      </c>
      <c r="J67" s="28">
        <f>SUMIFS($H:$H, $A:$A, "&lt;=" &amp; Name_Rankings_Appended[[#This Row],[Rank]], $F:$F, Name_Rankings_Appended[[#This Row],[Decade]])</f>
        <v>0.70532059016826198</v>
      </c>
    </row>
    <row r="68" spans="1:10" x14ac:dyDescent="0.25">
      <c r="A68" s="22">
        <v>67</v>
      </c>
      <c r="B68" s="22" t="s">
        <v>194</v>
      </c>
      <c r="C68" s="23">
        <v>59274</v>
      </c>
      <c r="D68" s="22" t="s">
        <v>197</v>
      </c>
      <c r="E68" s="23">
        <v>66047</v>
      </c>
      <c r="F68" s="22">
        <v>1950</v>
      </c>
      <c r="G68" s="28">
        <f xml:space="preserve"> Name_Rankings_Appended[[#This Row],[Males Number]] / SUMIFS($C:$C, $F:$F, Name_Rankings_Appended[[#This Row],[Decade]])</f>
        <v>3.3685465813207572E-3</v>
      </c>
      <c r="H68" s="28">
        <f xml:space="preserve"> Name_Rankings_Appended[[#This Row],[Females Number]] / SUMIFS($E:$E, $F:$F, Name_Rankings_Appended[[#This Row],[Decade]])</f>
        <v>4.36774932252172E-3</v>
      </c>
      <c r="I68" s="28">
        <f>SUMIFS($G:$G, $A:$A, "&lt;=" &amp; Name_Rankings_Appended[[#This Row],[Rank]], $F:$F, Name_Rankings_Appended[[#This Row],[Decade]])</f>
        <v>0.79045365924100142</v>
      </c>
      <c r="J68" s="28">
        <f>SUMIFS($H:$H, $A:$A, "&lt;=" &amp; Name_Rankings_Appended[[#This Row],[Rank]], $F:$F, Name_Rankings_Appended[[#This Row],[Decade]])</f>
        <v>0.70968833949078369</v>
      </c>
    </row>
    <row r="69" spans="1:10" x14ac:dyDescent="0.25">
      <c r="A69" s="22">
        <v>68</v>
      </c>
      <c r="B69" s="22" t="s">
        <v>196</v>
      </c>
      <c r="C69" s="23">
        <v>58702</v>
      </c>
      <c r="D69" s="22" t="s">
        <v>408</v>
      </c>
      <c r="E69" s="23">
        <v>63946</v>
      </c>
      <c r="F69" s="22">
        <v>1950</v>
      </c>
      <c r="G69" s="28">
        <f xml:space="preserve"> Name_Rankings_Appended[[#This Row],[Males Number]] / SUMIFS($C:$C, $F:$F, Name_Rankings_Appended[[#This Row],[Decade]])</f>
        <v>3.3360397715134983E-3</v>
      </c>
      <c r="H69" s="28">
        <f xml:space="preserve"> Name_Rankings_Appended[[#This Row],[Females Number]] / SUMIFS($E:$E, $F:$F, Name_Rankings_Appended[[#This Row],[Decade]])</f>
        <v>4.2288082453097635E-3</v>
      </c>
      <c r="I69" s="28">
        <f>SUMIFS($G:$G, $A:$A, "&lt;=" &amp; Name_Rankings_Appended[[#This Row],[Rank]], $F:$F, Name_Rankings_Appended[[#This Row],[Decade]])</f>
        <v>0.79378969901251495</v>
      </c>
      <c r="J69" s="28">
        <f>SUMIFS($H:$H, $A:$A, "&lt;=" &amp; Name_Rankings_Appended[[#This Row],[Rank]], $F:$F, Name_Rankings_Appended[[#This Row],[Decade]])</f>
        <v>0.71391714773609349</v>
      </c>
    </row>
    <row r="70" spans="1:10" x14ac:dyDescent="0.25">
      <c r="A70" s="22">
        <v>69</v>
      </c>
      <c r="B70" s="22" t="s">
        <v>276</v>
      </c>
      <c r="C70" s="23">
        <v>57156</v>
      </c>
      <c r="D70" s="22" t="s">
        <v>283</v>
      </c>
      <c r="E70" s="23">
        <v>62530</v>
      </c>
      <c r="F70" s="22">
        <v>1950</v>
      </c>
      <c r="G70" s="28">
        <f xml:space="preserve"> Name_Rankings_Appended[[#This Row],[Males Number]] / SUMIFS($C:$C, $F:$F, Name_Rankings_Appended[[#This Row],[Decade]])</f>
        <v>3.248180456894578E-3</v>
      </c>
      <c r="H70" s="28">
        <f xml:space="preserve"> Name_Rankings_Appended[[#This Row],[Females Number]] / SUMIFS($E:$E, $F:$F, Name_Rankings_Appended[[#This Row],[Decade]])</f>
        <v>4.1351668529574876E-3</v>
      </c>
      <c r="I70" s="28">
        <f>SUMIFS($G:$G, $A:$A, "&lt;=" &amp; Name_Rankings_Appended[[#This Row],[Rank]], $F:$F, Name_Rankings_Appended[[#This Row],[Decade]])</f>
        <v>0.79703787946940952</v>
      </c>
      <c r="J70" s="28">
        <f>SUMIFS($H:$H, $A:$A, "&lt;=" &amp; Name_Rankings_Appended[[#This Row],[Rank]], $F:$F, Name_Rankings_Appended[[#This Row],[Decade]])</f>
        <v>0.71805231458905094</v>
      </c>
    </row>
    <row r="71" spans="1:10" x14ac:dyDescent="0.25">
      <c r="A71" s="22">
        <v>70</v>
      </c>
      <c r="B71" s="22" t="s">
        <v>202</v>
      </c>
      <c r="C71" s="23">
        <v>54888</v>
      </c>
      <c r="D71" s="22" t="s">
        <v>147</v>
      </c>
      <c r="E71" s="23">
        <v>62447</v>
      </c>
      <c r="F71" s="22">
        <v>1950</v>
      </c>
      <c r="G71" s="28">
        <f xml:space="preserve"> Name_Rankings_Appended[[#This Row],[Males Number]] / SUMIFS($C:$C, $F:$F, Name_Rankings_Appended[[#This Row],[Decade]])</f>
        <v>3.1192898194070543E-3</v>
      </c>
      <c r="H71" s="28">
        <f xml:space="preserve"> Name_Rankings_Appended[[#This Row],[Females Number]] / SUMIFS($E:$E, $F:$F, Name_Rankings_Appended[[#This Row],[Decade]])</f>
        <v>4.1296779860328838E-3</v>
      </c>
      <c r="I71" s="28">
        <f>SUMIFS($G:$G, $A:$A, "&lt;=" &amp; Name_Rankings_Appended[[#This Row],[Rank]], $F:$F, Name_Rankings_Appended[[#This Row],[Decade]])</f>
        <v>0.80015716928881653</v>
      </c>
      <c r="J71" s="28">
        <f>SUMIFS($H:$H, $A:$A, "&lt;=" &amp; Name_Rankings_Appended[[#This Row],[Rank]], $F:$F, Name_Rankings_Appended[[#This Row],[Decade]])</f>
        <v>0.72218199257508386</v>
      </c>
    </row>
    <row r="72" spans="1:10" x14ac:dyDescent="0.25">
      <c r="A72" s="22">
        <v>71</v>
      </c>
      <c r="B72" s="22" t="s">
        <v>144</v>
      </c>
      <c r="C72" s="23">
        <v>54812</v>
      </c>
      <c r="D72" s="22" t="s">
        <v>231</v>
      </c>
      <c r="E72" s="23">
        <v>61881</v>
      </c>
      <c r="F72" s="22">
        <v>1950</v>
      </c>
      <c r="G72" s="28">
        <f xml:space="preserve"> Name_Rankings_Appended[[#This Row],[Males Number]] / SUMIFS($C:$C, $F:$F, Name_Rankings_Appended[[#This Row],[Decade]])</f>
        <v>3.1149707327893066E-3</v>
      </c>
      <c r="H72" s="28">
        <f xml:space="preserve"> Name_Rankings_Appended[[#This Row],[Females Number]] / SUMIFS($E:$E, $F:$F, Name_Rankings_Appended[[#This Row],[Decade]])</f>
        <v>4.0922478814626947E-3</v>
      </c>
      <c r="I72" s="28">
        <f>SUMIFS($G:$G, $A:$A, "&lt;=" &amp; Name_Rankings_Appended[[#This Row],[Rank]], $F:$F, Name_Rankings_Appended[[#This Row],[Decade]])</f>
        <v>0.80327214002160585</v>
      </c>
      <c r="J72" s="28">
        <f>SUMIFS($H:$H, $A:$A, "&lt;=" &amp; Name_Rankings_Appended[[#This Row],[Rank]], $F:$F, Name_Rankings_Appended[[#This Row],[Decade]])</f>
        <v>0.72627424045654654</v>
      </c>
    </row>
    <row r="73" spans="1:10" x14ac:dyDescent="0.25">
      <c r="A73" s="22">
        <v>72</v>
      </c>
      <c r="B73" s="22" t="s">
        <v>208</v>
      </c>
      <c r="C73" s="23">
        <v>54803</v>
      </c>
      <c r="D73" s="22" t="s">
        <v>151</v>
      </c>
      <c r="E73" s="23">
        <v>60460</v>
      </c>
      <c r="F73" s="22">
        <v>1950</v>
      </c>
      <c r="G73" s="28">
        <f xml:space="preserve"> Name_Rankings_Appended[[#This Row],[Males Number]] / SUMIFS($C:$C, $F:$F, Name_Rankings_Appended[[#This Row],[Decade]])</f>
        <v>3.1144592620056259E-3</v>
      </c>
      <c r="H73" s="28">
        <f xml:space="preserve"> Name_Rankings_Appended[[#This Row],[Females Number]] / SUMIFS($E:$E, $F:$F, Name_Rankings_Appended[[#This Row],[Decade]])</f>
        <v>3.9982758344764063E-3</v>
      </c>
      <c r="I73" s="28">
        <f>SUMIFS($G:$G, $A:$A, "&lt;=" &amp; Name_Rankings_Appended[[#This Row],[Rank]], $F:$F, Name_Rankings_Appended[[#This Row],[Decade]])</f>
        <v>0.80638659928361145</v>
      </c>
      <c r="J73" s="28">
        <f>SUMIFS($H:$H, $A:$A, "&lt;=" &amp; Name_Rankings_Appended[[#This Row],[Rank]], $F:$F, Name_Rankings_Appended[[#This Row],[Decade]])</f>
        <v>0.73027251629102297</v>
      </c>
    </row>
    <row r="74" spans="1:10" x14ac:dyDescent="0.25">
      <c r="A74" s="22">
        <v>73</v>
      </c>
      <c r="B74" s="22" t="s">
        <v>218</v>
      </c>
      <c r="C74" s="23">
        <v>53759</v>
      </c>
      <c r="D74" s="22" t="s">
        <v>297</v>
      </c>
      <c r="E74" s="23">
        <v>60268</v>
      </c>
      <c r="F74" s="22">
        <v>1950</v>
      </c>
      <c r="G74" s="28">
        <f xml:space="preserve"> Name_Rankings_Appended[[#This Row],[Males Number]] / SUMIFS($C:$C, $F:$F, Name_Rankings_Appended[[#This Row],[Decade]])</f>
        <v>3.0551286510986705E-3</v>
      </c>
      <c r="H74" s="28">
        <f xml:space="preserve"> Name_Rankings_Appended[[#This Row],[Females Number]] / SUMIFS($E:$E, $F:$F, Name_Rankings_Appended[[#This Row],[Decade]])</f>
        <v>3.9855786965303352E-3</v>
      </c>
      <c r="I74" s="28">
        <f>SUMIFS($G:$G, $A:$A, "&lt;=" &amp; Name_Rankings_Appended[[#This Row],[Rank]], $F:$F, Name_Rankings_Appended[[#This Row],[Decade]])</f>
        <v>0.80944172793471014</v>
      </c>
      <c r="J74" s="28">
        <f>SUMIFS($H:$H, $A:$A, "&lt;=" &amp; Name_Rankings_Appended[[#This Row],[Rank]], $F:$F, Name_Rankings_Appended[[#This Row],[Decade]])</f>
        <v>0.73425809498755334</v>
      </c>
    </row>
    <row r="75" spans="1:10" x14ac:dyDescent="0.25">
      <c r="A75" s="22">
        <v>74</v>
      </c>
      <c r="B75" s="22" t="s">
        <v>104</v>
      </c>
      <c r="C75" s="23">
        <v>53295</v>
      </c>
      <c r="D75" s="22" t="s">
        <v>137</v>
      </c>
      <c r="E75" s="23">
        <v>59815</v>
      </c>
      <c r="F75" s="22">
        <v>1950</v>
      </c>
      <c r="G75" s="28">
        <f xml:space="preserve"> Name_Rankings_Appended[[#This Row],[Males Number]] / SUMIFS($C:$C, $F:$F, Name_Rankings_Appended[[#This Row],[Decade]])</f>
        <v>3.0287594906955794E-3</v>
      </c>
      <c r="H75" s="28">
        <f xml:space="preserve"> Name_Rankings_Appended[[#This Row],[Females Number]] / SUMIFS($E:$E, $F:$F, Name_Rankings_Appended[[#This Row],[Decade]])</f>
        <v>3.9556213866888228E-3</v>
      </c>
      <c r="I75" s="28">
        <f>SUMIFS($G:$G, $A:$A, "&lt;=" &amp; Name_Rankings_Appended[[#This Row],[Rank]], $F:$F, Name_Rankings_Appended[[#This Row],[Decade]])</f>
        <v>0.81247048742540573</v>
      </c>
      <c r="J75" s="28">
        <f>SUMIFS($H:$H, $A:$A, "&lt;=" &amp; Name_Rankings_Appended[[#This Row],[Rank]], $F:$F, Name_Rankings_Appended[[#This Row],[Decade]])</f>
        <v>0.73821371637424216</v>
      </c>
    </row>
    <row r="76" spans="1:10" x14ac:dyDescent="0.25">
      <c r="A76" s="22">
        <v>75</v>
      </c>
      <c r="B76" s="22" t="s">
        <v>210</v>
      </c>
      <c r="C76" s="23">
        <v>53276</v>
      </c>
      <c r="D76" s="22" t="s">
        <v>344</v>
      </c>
      <c r="E76" s="23">
        <v>57771</v>
      </c>
      <c r="F76" s="22">
        <v>1950</v>
      </c>
      <c r="G76" s="28">
        <f xml:space="preserve"> Name_Rankings_Appended[[#This Row],[Males Number]] / SUMIFS($C:$C, $F:$F, Name_Rankings_Appended[[#This Row],[Decade]])</f>
        <v>3.0276797190411423E-3</v>
      </c>
      <c r="H76" s="28">
        <f xml:space="preserve"> Name_Rankings_Appended[[#This Row],[Females Number]] / SUMIFS($E:$E, $F:$F, Name_Rankings_Appended[[#This Row],[Decade]])</f>
        <v>3.8204497723046058E-3</v>
      </c>
      <c r="I76" s="28">
        <f>SUMIFS($G:$G, $A:$A, "&lt;=" &amp; Name_Rankings_Appended[[#This Row],[Rank]], $F:$F, Name_Rankings_Appended[[#This Row],[Decade]])</f>
        <v>0.81549816714444689</v>
      </c>
      <c r="J76" s="28">
        <f>SUMIFS($H:$H, $A:$A, "&lt;=" &amp; Name_Rankings_Appended[[#This Row],[Rank]], $F:$F, Name_Rankings_Appended[[#This Row],[Decade]])</f>
        <v>0.74203416614654671</v>
      </c>
    </row>
    <row r="77" spans="1:10" x14ac:dyDescent="0.25">
      <c r="A77" s="22">
        <v>76</v>
      </c>
      <c r="B77" s="22" t="s">
        <v>250</v>
      </c>
      <c r="C77" s="23">
        <v>52833</v>
      </c>
      <c r="D77" s="22" t="s">
        <v>319</v>
      </c>
      <c r="E77" s="23">
        <v>57572</v>
      </c>
      <c r="F77" s="22">
        <v>1950</v>
      </c>
      <c r="G77" s="28">
        <f xml:space="preserve"> Name_Rankings_Appended[[#This Row],[Males Number]] / SUMIFS($C:$C, $F:$F, Name_Rankings_Appended[[#This Row],[Decade]])</f>
        <v>3.0025039904666394E-3</v>
      </c>
      <c r="H77" s="28">
        <f xml:space="preserve"> Name_Rankings_Appended[[#This Row],[Females Number]] / SUMIFS($E:$E, $F:$F, Name_Rankings_Appended[[#This Row],[Decade]])</f>
        <v>3.8072897178709174E-3</v>
      </c>
      <c r="I77" s="28">
        <f>SUMIFS($G:$G, $A:$A, "&lt;=" &amp; Name_Rankings_Appended[[#This Row],[Rank]], $F:$F, Name_Rankings_Appended[[#This Row],[Decade]])</f>
        <v>0.81850067113491354</v>
      </c>
      <c r="J77" s="28">
        <f>SUMIFS($H:$H, $A:$A, "&lt;=" &amp; Name_Rankings_Appended[[#This Row],[Rank]], $F:$F, Name_Rankings_Appended[[#This Row],[Decade]])</f>
        <v>0.74584145586441764</v>
      </c>
    </row>
    <row r="78" spans="1:10" x14ac:dyDescent="0.25">
      <c r="A78" s="22">
        <v>77</v>
      </c>
      <c r="B78" s="22" t="s">
        <v>184</v>
      </c>
      <c r="C78" s="23">
        <v>52451</v>
      </c>
      <c r="D78" s="22" t="s">
        <v>309</v>
      </c>
      <c r="E78" s="23">
        <v>56856</v>
      </c>
      <c r="F78" s="22">
        <v>1950</v>
      </c>
      <c r="G78" s="28">
        <f xml:space="preserve"> Name_Rankings_Appended[[#This Row],[Males Number]] / SUMIFS($C:$C, $F:$F, Name_Rankings_Appended[[#This Row],[Decade]])</f>
        <v>2.9807948972037494E-3</v>
      </c>
      <c r="H78" s="28">
        <f xml:space="preserve"> Name_Rankings_Appended[[#This Row],[Females Number]] / SUMIFS($E:$E, $F:$F, Name_Rankings_Appended[[#This Row],[Decade]])</f>
        <v>3.7599399742803599E-3</v>
      </c>
      <c r="I78" s="28">
        <f>SUMIFS($G:$G, $A:$A, "&lt;=" &amp; Name_Rankings_Appended[[#This Row],[Rank]], $F:$F, Name_Rankings_Appended[[#This Row],[Decade]])</f>
        <v>0.82148146603211725</v>
      </c>
      <c r="J78" s="28">
        <f>SUMIFS($H:$H, $A:$A, "&lt;=" &amp; Name_Rankings_Appended[[#This Row],[Rank]], $F:$F, Name_Rankings_Appended[[#This Row],[Decade]])</f>
        <v>0.749601395838698</v>
      </c>
    </row>
    <row r="79" spans="1:10" x14ac:dyDescent="0.25">
      <c r="A79" s="22">
        <v>78</v>
      </c>
      <c r="B79" s="22" t="s">
        <v>256</v>
      </c>
      <c r="C79" s="23">
        <v>51296</v>
      </c>
      <c r="D79" s="22" t="s">
        <v>135</v>
      </c>
      <c r="E79" s="23">
        <v>56079</v>
      </c>
      <c r="F79" s="22">
        <v>1950</v>
      </c>
      <c r="G79" s="28">
        <f xml:space="preserve"> Name_Rankings_Appended[[#This Row],[Males Number]] / SUMIFS($C:$C, $F:$F, Name_Rankings_Appended[[#This Row],[Decade]])</f>
        <v>2.9151561466313996E-3</v>
      </c>
      <c r="H79" s="28">
        <f xml:space="preserve"> Name_Rankings_Appended[[#This Row],[Females Number]] / SUMIFS($E:$E, $F:$F, Name_Rankings_Appended[[#This Row],[Decade]])</f>
        <v>3.7085562441548526E-3</v>
      </c>
      <c r="I79" s="28">
        <f>SUMIFS($G:$G, $A:$A, "&lt;=" &amp; Name_Rankings_Appended[[#This Row],[Rank]], $F:$F, Name_Rankings_Appended[[#This Row],[Decade]])</f>
        <v>0.82439662217874865</v>
      </c>
      <c r="J79" s="28">
        <f>SUMIFS($H:$H, $A:$A, "&lt;=" &amp; Name_Rankings_Appended[[#This Row],[Rank]], $F:$F, Name_Rankings_Appended[[#This Row],[Decade]])</f>
        <v>0.7533099520828529</v>
      </c>
    </row>
    <row r="80" spans="1:10" x14ac:dyDescent="0.25">
      <c r="A80" s="22">
        <v>79</v>
      </c>
      <c r="B80" s="22" t="s">
        <v>190</v>
      </c>
      <c r="C80" s="23">
        <v>50986</v>
      </c>
      <c r="D80" s="22" t="s">
        <v>79</v>
      </c>
      <c r="E80" s="23">
        <v>56071</v>
      </c>
      <c r="F80" s="22">
        <v>1950</v>
      </c>
      <c r="G80" s="28">
        <f xml:space="preserve"> Name_Rankings_Appended[[#This Row],[Males Number]] / SUMIFS($C:$C, $F:$F, Name_Rankings_Appended[[#This Row],[Decade]])</f>
        <v>2.897538819637955E-3</v>
      </c>
      <c r="H80" s="28">
        <f xml:space="preserve"> Name_Rankings_Appended[[#This Row],[Females Number]] / SUMIFS($E:$E, $F:$F, Name_Rankings_Appended[[#This Row],[Decade]])</f>
        <v>3.708027196740433E-3</v>
      </c>
      <c r="I80" s="28">
        <f>SUMIFS($G:$G, $A:$A, "&lt;=" &amp; Name_Rankings_Appended[[#This Row],[Rank]], $F:$F, Name_Rankings_Appended[[#This Row],[Decade]])</f>
        <v>0.8272941609983866</v>
      </c>
      <c r="J80" s="28">
        <f>SUMIFS($H:$H, $A:$A, "&lt;=" &amp; Name_Rankings_Appended[[#This Row],[Rank]], $F:$F, Name_Rankings_Appended[[#This Row],[Decade]])</f>
        <v>0.75701797927959336</v>
      </c>
    </row>
    <row r="81" spans="1:10" x14ac:dyDescent="0.25">
      <c r="A81" s="22">
        <v>80</v>
      </c>
      <c r="B81" s="22" t="s">
        <v>146</v>
      </c>
      <c r="C81" s="23">
        <v>48351</v>
      </c>
      <c r="D81" s="22" t="s">
        <v>286</v>
      </c>
      <c r="E81" s="23">
        <v>55384</v>
      </c>
      <c r="F81" s="22">
        <v>1950</v>
      </c>
      <c r="G81" s="28">
        <f xml:space="preserve"> Name_Rankings_Appended[[#This Row],[Males Number]] / SUMIFS($C:$C, $F:$F, Name_Rankings_Appended[[#This Row],[Decade]])</f>
        <v>2.7477915401936757E-3</v>
      </c>
      <c r="H81" s="28">
        <f xml:space="preserve"> Name_Rankings_Appended[[#This Row],[Females Number]] / SUMIFS($E:$E, $F:$F, Name_Rankings_Appended[[#This Row],[Decade]])</f>
        <v>3.6625952500271468E-3</v>
      </c>
      <c r="I81" s="28">
        <f>SUMIFS($G:$G, $A:$A, "&lt;=" &amp; Name_Rankings_Appended[[#This Row],[Rank]], $F:$F, Name_Rankings_Appended[[#This Row],[Decade]])</f>
        <v>0.83004195253858026</v>
      </c>
      <c r="J81" s="28">
        <f>SUMIFS($H:$H, $A:$A, "&lt;=" &amp; Name_Rankings_Appended[[#This Row],[Rank]], $F:$F, Name_Rankings_Appended[[#This Row],[Decade]])</f>
        <v>0.76068057452962046</v>
      </c>
    </row>
    <row r="82" spans="1:10" x14ac:dyDescent="0.25">
      <c r="A82" s="22">
        <v>81</v>
      </c>
      <c r="B82" s="22" t="s">
        <v>280</v>
      </c>
      <c r="C82" s="23">
        <v>48280</v>
      </c>
      <c r="D82" s="22" t="s">
        <v>328</v>
      </c>
      <c r="E82" s="23">
        <v>54231</v>
      </c>
      <c r="F82" s="22">
        <v>1950</v>
      </c>
      <c r="G82" s="28">
        <f xml:space="preserve"> Name_Rankings_Appended[[#This Row],[Males Number]] / SUMIFS($C:$C, $F:$F, Name_Rankings_Appended[[#This Row],[Decade]])</f>
        <v>2.7437566040113062E-3</v>
      </c>
      <c r="H82" s="28">
        <f xml:space="preserve"> Name_Rankings_Appended[[#This Row],[Females Number]] / SUMIFS($E:$E, $F:$F, Name_Rankings_Appended[[#This Row],[Decade]])</f>
        <v>3.5863462914239165E-3</v>
      </c>
      <c r="I82" s="28">
        <f>SUMIFS($G:$G, $A:$A, "&lt;=" &amp; Name_Rankings_Appended[[#This Row],[Rank]], $F:$F, Name_Rankings_Appended[[#This Row],[Decade]])</f>
        <v>0.83278570914259153</v>
      </c>
      <c r="J82" s="28">
        <f>SUMIFS($H:$H, $A:$A, "&lt;=" &amp; Name_Rankings_Appended[[#This Row],[Rank]], $F:$F, Name_Rankings_Appended[[#This Row],[Decade]])</f>
        <v>0.76426692082104442</v>
      </c>
    </row>
    <row r="83" spans="1:10" x14ac:dyDescent="0.25">
      <c r="A83" s="22">
        <v>82</v>
      </c>
      <c r="B83" s="22" t="s">
        <v>262</v>
      </c>
      <c r="C83" s="23">
        <v>47921</v>
      </c>
      <c r="D83" s="22" t="s">
        <v>293</v>
      </c>
      <c r="E83" s="23">
        <v>53565</v>
      </c>
      <c r="F83" s="22">
        <v>1950</v>
      </c>
      <c r="G83" s="28">
        <f xml:space="preserve"> Name_Rankings_Appended[[#This Row],[Males Number]] / SUMIFS($C:$C, $F:$F, Name_Rankings_Appended[[#This Row],[Decade]])</f>
        <v>2.7233546027511557E-3</v>
      </c>
      <c r="H83" s="28">
        <f xml:space="preserve"> Name_Rankings_Appended[[#This Row],[Females Number]] / SUMIFS($E:$E, $F:$F, Name_Rankings_Appended[[#This Row],[Decade]])</f>
        <v>3.5423030941734816E-3</v>
      </c>
      <c r="I83" s="28">
        <f>SUMIFS($G:$G, $A:$A, "&lt;=" &amp; Name_Rankings_Appended[[#This Row],[Rank]], $F:$F, Name_Rankings_Appended[[#This Row],[Decade]])</f>
        <v>0.83550906374534273</v>
      </c>
      <c r="J83" s="28">
        <f>SUMIFS($H:$H, $A:$A, "&lt;=" &amp; Name_Rankings_Appended[[#This Row],[Rank]], $F:$F, Name_Rankings_Appended[[#This Row],[Decade]])</f>
        <v>0.76780922391521789</v>
      </c>
    </row>
    <row r="84" spans="1:10" x14ac:dyDescent="0.25">
      <c r="A84" s="22">
        <v>83</v>
      </c>
      <c r="B84" s="22" t="s">
        <v>285</v>
      </c>
      <c r="C84" s="23">
        <v>47853</v>
      </c>
      <c r="D84" s="22" t="s">
        <v>211</v>
      </c>
      <c r="E84" s="23">
        <v>52396</v>
      </c>
      <c r="F84" s="22">
        <v>1950</v>
      </c>
      <c r="G84" s="28">
        <f xml:space="preserve"> Name_Rankings_Appended[[#This Row],[Males Number]] / SUMIFS($C:$C, $F:$F, Name_Rankings_Appended[[#This Row],[Decade]])</f>
        <v>2.7194901568300131E-3</v>
      </c>
      <c r="H84" s="28">
        <f xml:space="preserve"> Name_Rankings_Appended[[#This Row],[Females Number]] / SUMIFS($E:$E, $F:$F, Name_Rankings_Appended[[#This Row],[Decade]])</f>
        <v>3.4649960407414125E-3</v>
      </c>
      <c r="I84" s="28">
        <f>SUMIFS($G:$G, $A:$A, "&lt;=" &amp; Name_Rankings_Appended[[#This Row],[Rank]], $F:$F, Name_Rankings_Appended[[#This Row],[Decade]])</f>
        <v>0.83822855390217277</v>
      </c>
      <c r="J84" s="28">
        <f>SUMIFS($H:$H, $A:$A, "&lt;=" &amp; Name_Rankings_Appended[[#This Row],[Rank]], $F:$F, Name_Rankings_Appended[[#This Row],[Decade]])</f>
        <v>0.77127421995595935</v>
      </c>
    </row>
    <row r="85" spans="1:10" x14ac:dyDescent="0.25">
      <c r="A85" s="22">
        <v>84</v>
      </c>
      <c r="B85" s="22" t="s">
        <v>242</v>
      </c>
      <c r="C85" s="23">
        <v>47311</v>
      </c>
      <c r="D85" s="22" t="s">
        <v>187</v>
      </c>
      <c r="E85" s="23">
        <v>52233</v>
      </c>
      <c r="F85" s="22">
        <v>1950</v>
      </c>
      <c r="G85" s="28">
        <f xml:space="preserve"> Name_Rankings_Appended[[#This Row],[Males Number]] / SUMIFS($C:$C, $F:$F, Name_Rankings_Appended[[#This Row],[Decade]])</f>
        <v>2.688688249635023E-3</v>
      </c>
      <c r="H85" s="28">
        <f xml:space="preserve"> Name_Rankings_Appended[[#This Row],[Females Number]] / SUMIFS($E:$E, $F:$F, Name_Rankings_Appended[[#This Row],[Decade]])</f>
        <v>3.4542166996726124E-3</v>
      </c>
      <c r="I85" s="28">
        <f>SUMIFS($G:$G, $A:$A, "&lt;=" &amp; Name_Rankings_Appended[[#This Row],[Rank]], $F:$F, Name_Rankings_Appended[[#This Row],[Decade]])</f>
        <v>0.84091724215180774</v>
      </c>
      <c r="J85" s="28">
        <f>SUMIFS($H:$H, $A:$A, "&lt;=" &amp; Name_Rankings_Appended[[#This Row],[Rank]], $F:$F, Name_Rankings_Appended[[#This Row],[Decade]])</f>
        <v>0.77472843665563196</v>
      </c>
    </row>
    <row r="86" spans="1:10" x14ac:dyDescent="0.25">
      <c r="A86" s="22">
        <v>85</v>
      </c>
      <c r="B86" s="22" t="s">
        <v>206</v>
      </c>
      <c r="C86" s="23">
        <v>46312</v>
      </c>
      <c r="D86" s="22" t="s">
        <v>334</v>
      </c>
      <c r="E86" s="23">
        <v>52071</v>
      </c>
      <c r="F86" s="22">
        <v>1950</v>
      </c>
      <c r="G86" s="28">
        <f xml:space="preserve"> Name_Rankings_Appended[[#This Row],[Males Number]] / SUMIFS($C:$C, $F:$F, Name_Rankings_Appended[[#This Row],[Decade]])</f>
        <v>2.6319149926464711E-3</v>
      </c>
      <c r="H86" s="28">
        <f xml:space="preserve"> Name_Rankings_Appended[[#This Row],[Females Number]] / SUMIFS($E:$E, $F:$F, Name_Rankings_Appended[[#This Row],[Decade]])</f>
        <v>3.4435034895306145E-3</v>
      </c>
      <c r="I86" s="28">
        <f>SUMIFS($G:$G, $A:$A, "&lt;=" &amp; Name_Rankings_Appended[[#This Row],[Rank]], $F:$F, Name_Rankings_Appended[[#This Row],[Decade]])</f>
        <v>0.84354915714445422</v>
      </c>
      <c r="J86" s="28">
        <f>SUMIFS($H:$H, $A:$A, "&lt;=" &amp; Name_Rankings_Appended[[#This Row],[Rank]], $F:$F, Name_Rankings_Appended[[#This Row],[Decade]])</f>
        <v>0.77817194014516256</v>
      </c>
    </row>
    <row r="87" spans="1:10" x14ac:dyDescent="0.25">
      <c r="A87" s="22">
        <v>86</v>
      </c>
      <c r="B87" s="22" t="s">
        <v>140</v>
      </c>
      <c r="C87" s="23">
        <v>45866</v>
      </c>
      <c r="D87" s="22" t="s">
        <v>348</v>
      </c>
      <c r="E87" s="23">
        <v>51198</v>
      </c>
      <c r="F87" s="22">
        <v>1950</v>
      </c>
      <c r="G87" s="28">
        <f xml:space="preserve"> Name_Rankings_Appended[[#This Row],[Males Number]] / SUMIFS($C:$C, $F:$F, Name_Rankings_Appended[[#This Row],[Decade]])</f>
        <v>2.6065687738107408E-3</v>
      </c>
      <c r="H87" s="28">
        <f xml:space="preserve"> Name_Rankings_Appended[[#This Row],[Females Number]] / SUMIFS($E:$E, $F:$F, Name_Rankings_Appended[[#This Row],[Decade]])</f>
        <v>3.3857711904320717E-3</v>
      </c>
      <c r="I87" s="28">
        <f>SUMIFS($G:$G, $A:$A, "&lt;=" &amp; Name_Rankings_Appended[[#This Row],[Rank]], $F:$F, Name_Rankings_Appended[[#This Row],[Decade]])</f>
        <v>0.84615572591826493</v>
      </c>
      <c r="J87" s="28">
        <f>SUMIFS($H:$H, $A:$A, "&lt;=" &amp; Name_Rankings_Appended[[#This Row],[Rank]], $F:$F, Name_Rankings_Appended[[#This Row],[Decade]])</f>
        <v>0.7815577113355946</v>
      </c>
    </row>
    <row r="88" spans="1:10" x14ac:dyDescent="0.25">
      <c r="A88" s="22">
        <v>87</v>
      </c>
      <c r="B88" s="22" t="s">
        <v>270</v>
      </c>
      <c r="C88" s="23">
        <v>44272</v>
      </c>
      <c r="D88" s="22" t="s">
        <v>179</v>
      </c>
      <c r="E88" s="23">
        <v>50328</v>
      </c>
      <c r="F88" s="22">
        <v>1950</v>
      </c>
      <c r="G88" s="28">
        <f xml:space="preserve"> Name_Rankings_Appended[[#This Row],[Males Number]] / SUMIFS($C:$C, $F:$F, Name_Rankings_Appended[[#This Row],[Decade]])</f>
        <v>2.5159816150121905E-3</v>
      </c>
      <c r="H88" s="28">
        <f xml:space="preserve"> Name_Rankings_Appended[[#This Row],[Females Number]] / SUMIFS($E:$E, $F:$F, Name_Rankings_Appended[[#This Row],[Decade]])</f>
        <v>3.3282372841139363E-3</v>
      </c>
      <c r="I88" s="28">
        <f>SUMIFS($G:$G, $A:$A, "&lt;=" &amp; Name_Rankings_Appended[[#This Row],[Rank]], $F:$F, Name_Rankings_Appended[[#This Row],[Decade]])</f>
        <v>0.84867170753327714</v>
      </c>
      <c r="J88" s="28">
        <f>SUMIFS($H:$H, $A:$A, "&lt;=" &amp; Name_Rankings_Appended[[#This Row],[Rank]], $F:$F, Name_Rankings_Appended[[#This Row],[Decade]])</f>
        <v>0.78488594861970851</v>
      </c>
    </row>
    <row r="89" spans="1:10" x14ac:dyDescent="0.25">
      <c r="A89" s="22">
        <v>88</v>
      </c>
      <c r="B89" s="22" t="s">
        <v>287</v>
      </c>
      <c r="C89" s="23">
        <v>43559</v>
      </c>
      <c r="D89" s="22" t="s">
        <v>279</v>
      </c>
      <c r="E89" s="23">
        <v>49262</v>
      </c>
      <c r="F89" s="22">
        <v>1950</v>
      </c>
      <c r="G89" s="28">
        <f xml:space="preserve"> Name_Rankings_Appended[[#This Row],[Males Number]] / SUMIFS($C:$C, $F:$F, Name_Rankings_Appended[[#This Row],[Decade]])</f>
        <v>2.4754617629272678E-3</v>
      </c>
      <c r="H89" s="28">
        <f xml:space="preserve"> Name_Rankings_Appended[[#This Row],[Females Number]] / SUMIFS($E:$E, $F:$F, Name_Rankings_Appended[[#This Row],[Decade]])</f>
        <v>3.2577417161425196E-3</v>
      </c>
      <c r="I89" s="28">
        <f>SUMIFS($G:$G, $A:$A, "&lt;=" &amp; Name_Rankings_Appended[[#This Row],[Rank]], $F:$F, Name_Rankings_Appended[[#This Row],[Decade]])</f>
        <v>0.85114716929620438</v>
      </c>
      <c r="J89" s="28">
        <f>SUMIFS($H:$H, $A:$A, "&lt;=" &amp; Name_Rankings_Appended[[#This Row],[Rank]], $F:$F, Name_Rankings_Appended[[#This Row],[Decade]])</f>
        <v>0.78814369033585108</v>
      </c>
    </row>
    <row r="90" spans="1:10" x14ac:dyDescent="0.25">
      <c r="A90" s="22">
        <v>89</v>
      </c>
      <c r="B90" s="22" t="s">
        <v>327</v>
      </c>
      <c r="C90" s="23">
        <v>43332</v>
      </c>
      <c r="D90" s="22" t="s">
        <v>261</v>
      </c>
      <c r="E90" s="23">
        <v>49125</v>
      </c>
      <c r="F90" s="22">
        <v>1950</v>
      </c>
      <c r="G90" s="28">
        <f xml:space="preserve"> Name_Rankings_Appended[[#This Row],[Males Number]] / SUMIFS($C:$C, $F:$F, Name_Rankings_Appended[[#This Row],[Decade]])</f>
        <v>2.4625613331611001E-3</v>
      </c>
      <c r="H90" s="28">
        <f xml:space="preserve"> Name_Rankings_Appended[[#This Row],[Females Number]] / SUMIFS($E:$E, $F:$F, Name_Rankings_Appended[[#This Row],[Decade]])</f>
        <v>3.2486817791705833E-3</v>
      </c>
      <c r="I90" s="28">
        <f>SUMIFS($G:$G, $A:$A, "&lt;=" &amp; Name_Rankings_Appended[[#This Row],[Rank]], $F:$F, Name_Rankings_Appended[[#This Row],[Decade]])</f>
        <v>0.85360973062936552</v>
      </c>
      <c r="J90" s="28">
        <f>SUMIFS($H:$H, $A:$A, "&lt;=" &amp; Name_Rankings_Appended[[#This Row],[Rank]], $F:$F, Name_Rankings_Appended[[#This Row],[Decade]])</f>
        <v>0.79139237211502167</v>
      </c>
    </row>
    <row r="91" spans="1:10" x14ac:dyDescent="0.25">
      <c r="A91" s="22">
        <v>90</v>
      </c>
      <c r="B91" s="22" t="s">
        <v>266</v>
      </c>
      <c r="C91" s="23">
        <v>40914</v>
      </c>
      <c r="D91" s="22" t="s">
        <v>59</v>
      </c>
      <c r="E91" s="23">
        <v>48952</v>
      </c>
      <c r="F91" s="22">
        <v>1950</v>
      </c>
      <c r="G91" s="28">
        <f xml:space="preserve"> Name_Rankings_Appended[[#This Row],[Males Number]] / SUMIFS($C:$C, $F:$F, Name_Rankings_Appended[[#This Row],[Decade]])</f>
        <v>2.3251461826122324E-3</v>
      </c>
      <c r="H91" s="28">
        <f xml:space="preserve"> Name_Rankings_Appended[[#This Row],[Females Number]] / SUMIFS($E:$E, $F:$F, Name_Rankings_Appended[[#This Row],[Decade]])</f>
        <v>3.2372411288337584E-3</v>
      </c>
      <c r="I91" s="28">
        <f>SUMIFS($G:$G, $A:$A, "&lt;=" &amp; Name_Rankings_Appended[[#This Row],[Rank]], $F:$F, Name_Rankings_Appended[[#This Row],[Decade]])</f>
        <v>0.85593487681197777</v>
      </c>
      <c r="J91" s="28">
        <f>SUMIFS($H:$H, $A:$A, "&lt;=" &amp; Name_Rankings_Appended[[#This Row],[Rank]], $F:$F, Name_Rankings_Appended[[#This Row],[Decade]])</f>
        <v>0.79462961324385539</v>
      </c>
    </row>
    <row r="92" spans="1:10" x14ac:dyDescent="0.25">
      <c r="A92" s="22">
        <v>91</v>
      </c>
      <c r="B92" s="22" t="s">
        <v>150</v>
      </c>
      <c r="C92" s="23">
        <v>40779</v>
      </c>
      <c r="D92" s="22" t="s">
        <v>227</v>
      </c>
      <c r="E92" s="23">
        <v>47592</v>
      </c>
      <c r="F92" s="22">
        <v>1950</v>
      </c>
      <c r="G92" s="28">
        <f xml:space="preserve"> Name_Rankings_Appended[[#This Row],[Males Number]] / SUMIFS($C:$C, $F:$F, Name_Rankings_Appended[[#This Row],[Decade]])</f>
        <v>2.3174741208570227E-3</v>
      </c>
      <c r="H92" s="28">
        <f xml:space="preserve"> Name_Rankings_Appended[[#This Row],[Females Number]] / SUMIFS($E:$E, $F:$F, Name_Rankings_Appended[[#This Row],[Decade]])</f>
        <v>3.1473030683824206E-3</v>
      </c>
      <c r="I92" s="28">
        <f>SUMIFS($G:$G, $A:$A, "&lt;=" &amp; Name_Rankings_Appended[[#This Row],[Rank]], $F:$F, Name_Rankings_Appended[[#This Row],[Decade]])</f>
        <v>0.85825235093283481</v>
      </c>
      <c r="J92" s="28">
        <f>SUMIFS($H:$H, $A:$A, "&lt;=" &amp; Name_Rankings_Appended[[#This Row],[Rank]], $F:$F, Name_Rankings_Appended[[#This Row],[Decade]])</f>
        <v>0.79777691631223779</v>
      </c>
    </row>
    <row r="93" spans="1:10" x14ac:dyDescent="0.25">
      <c r="A93" s="22">
        <v>92</v>
      </c>
      <c r="B93" s="22" t="s">
        <v>296</v>
      </c>
      <c r="C93" s="23">
        <v>39672</v>
      </c>
      <c r="D93" s="22" t="s">
        <v>165</v>
      </c>
      <c r="E93" s="23">
        <v>46960</v>
      </c>
      <c r="F93" s="22">
        <v>1950</v>
      </c>
      <c r="G93" s="28">
        <f xml:space="preserve"> Name_Rankings_Appended[[#This Row],[Males Number]] / SUMIFS($C:$C, $F:$F, Name_Rankings_Appended[[#This Row],[Decade]])</f>
        <v>2.2545632144643029E-3</v>
      </c>
      <c r="H93" s="28">
        <f xml:space="preserve"> Name_Rankings_Appended[[#This Row],[Females Number]] / SUMIFS($E:$E, $F:$F, Name_Rankings_Appended[[#This Row],[Decade]])</f>
        <v>3.1055083226432692E-3</v>
      </c>
      <c r="I93" s="28">
        <f>SUMIFS($G:$G, $A:$A, "&lt;=" &amp; Name_Rankings_Appended[[#This Row],[Rank]], $F:$F, Name_Rankings_Appended[[#This Row],[Decade]])</f>
        <v>0.86050691414729907</v>
      </c>
      <c r="J93" s="28">
        <f>SUMIFS($H:$H, $A:$A, "&lt;=" &amp; Name_Rankings_Appended[[#This Row],[Rank]], $F:$F, Name_Rankings_Appended[[#This Row],[Decade]])</f>
        <v>0.80088242463488102</v>
      </c>
    </row>
    <row r="94" spans="1:10" x14ac:dyDescent="0.25">
      <c r="A94" s="22">
        <v>93</v>
      </c>
      <c r="B94" s="22" t="s">
        <v>272</v>
      </c>
      <c r="C94" s="23">
        <v>38593</v>
      </c>
      <c r="D94" s="22" t="s">
        <v>67</v>
      </c>
      <c r="E94" s="23">
        <v>46781</v>
      </c>
      <c r="F94" s="22">
        <v>1950</v>
      </c>
      <c r="G94" s="28">
        <f xml:space="preserve"> Name_Rankings_Appended[[#This Row],[Males Number]] / SUMIFS($C:$C, $F:$F, Name_Rankings_Appended[[#This Row],[Decade]])</f>
        <v>2.1932435505097004E-3</v>
      </c>
      <c r="H94" s="28">
        <f xml:space="preserve"> Name_Rankings_Appended[[#This Row],[Females Number]] / SUMIFS($E:$E, $F:$F, Name_Rankings_Appended[[#This Row],[Decade]])</f>
        <v>3.0936708867456298E-3</v>
      </c>
      <c r="I94" s="28">
        <f>SUMIFS($G:$G, $A:$A, "&lt;=" &amp; Name_Rankings_Appended[[#This Row],[Rank]], $F:$F, Name_Rankings_Appended[[#This Row],[Decade]])</f>
        <v>0.86270015769780872</v>
      </c>
      <c r="J94" s="28">
        <f>SUMIFS($H:$H, $A:$A, "&lt;=" &amp; Name_Rankings_Appended[[#This Row],[Rank]], $F:$F, Name_Rankings_Appended[[#This Row],[Decade]])</f>
        <v>0.80397609552162663</v>
      </c>
    </row>
    <row r="95" spans="1:10" x14ac:dyDescent="0.25">
      <c r="A95" s="22">
        <v>94</v>
      </c>
      <c r="B95" s="22" t="s">
        <v>316</v>
      </c>
      <c r="C95" s="23">
        <v>37451</v>
      </c>
      <c r="D95" s="22" t="s">
        <v>364</v>
      </c>
      <c r="E95" s="23">
        <v>46705</v>
      </c>
      <c r="F95" s="22">
        <v>1950</v>
      </c>
      <c r="G95" s="28">
        <f xml:space="preserve"> Name_Rankings_Appended[[#This Row],[Males Number]] / SUMIFS($C:$C, $F:$F, Name_Rankings_Appended[[#This Row],[Decade]])</f>
        <v>2.1283435910693337E-3</v>
      </c>
      <c r="H95" s="28">
        <f xml:space="preserve"> Name_Rankings_Appended[[#This Row],[Females Number]] / SUMIFS($E:$E, $F:$F, Name_Rankings_Appended[[#This Row],[Decade]])</f>
        <v>3.0886449363086432E-3</v>
      </c>
      <c r="I95" s="28">
        <f>SUMIFS($G:$G, $A:$A, "&lt;=" &amp; Name_Rankings_Appended[[#This Row],[Rank]], $F:$F, Name_Rankings_Appended[[#This Row],[Decade]])</f>
        <v>0.864828501288878</v>
      </c>
      <c r="J95" s="28">
        <f>SUMIFS($H:$H, $A:$A, "&lt;=" &amp; Name_Rankings_Appended[[#This Row],[Rank]], $F:$F, Name_Rankings_Appended[[#This Row],[Decade]])</f>
        <v>0.8070647404579353</v>
      </c>
    </row>
    <row r="96" spans="1:10" x14ac:dyDescent="0.25">
      <c r="A96" s="22">
        <v>95</v>
      </c>
      <c r="B96" s="22" t="s">
        <v>240</v>
      </c>
      <c r="C96" s="23">
        <v>37258</v>
      </c>
      <c r="D96" s="22" t="s">
        <v>177</v>
      </c>
      <c r="E96" s="23">
        <v>46431</v>
      </c>
      <c r="F96" s="22">
        <v>1950</v>
      </c>
      <c r="G96" s="28">
        <f xml:space="preserve"> Name_Rankings_Appended[[#This Row],[Males Number]] / SUMIFS($C:$C, $F:$F, Name_Rankings_Appended[[#This Row],[Decade]])</f>
        <v>2.1173753842637375E-3</v>
      </c>
      <c r="H96" s="28">
        <f xml:space="preserve"> Name_Rankings_Appended[[#This Row],[Females Number]] / SUMIFS($E:$E, $F:$F, Name_Rankings_Appended[[#This Row],[Decade]])</f>
        <v>3.0705250623647706E-3</v>
      </c>
      <c r="I96" s="28">
        <f>SUMIFS($G:$G, $A:$A, "&lt;=" &amp; Name_Rankings_Appended[[#This Row],[Rank]], $F:$F, Name_Rankings_Appended[[#This Row],[Decade]])</f>
        <v>0.86694587667314171</v>
      </c>
      <c r="J96" s="28">
        <f>SUMIFS($H:$H, $A:$A, "&lt;=" &amp; Name_Rankings_Appended[[#This Row],[Rank]], $F:$F, Name_Rankings_Appended[[#This Row],[Decade]])</f>
        <v>0.81013526552030002</v>
      </c>
    </row>
    <row r="97" spans="1:10" x14ac:dyDescent="0.25">
      <c r="A97" s="22">
        <v>96</v>
      </c>
      <c r="B97" s="22" t="s">
        <v>220</v>
      </c>
      <c r="C97" s="23">
        <v>36964</v>
      </c>
      <c r="D97" s="22" t="s">
        <v>428</v>
      </c>
      <c r="E97" s="23">
        <v>43733</v>
      </c>
      <c r="F97" s="22">
        <v>1950</v>
      </c>
      <c r="G97" s="28">
        <f xml:space="preserve"> Name_Rankings_Appended[[#This Row],[Males Number]] / SUMIFS($C:$C, $F:$F, Name_Rankings_Appended[[#This Row],[Decade]])</f>
        <v>2.1006673386635031E-3</v>
      </c>
      <c r="H97" s="28">
        <f xml:space="preserve"> Name_Rankings_Appended[[#This Row],[Females Number]] / SUMIFS($E:$E, $F:$F, Name_Rankings_Appended[[#This Row],[Decade]])</f>
        <v>2.8921038218517481E-3</v>
      </c>
      <c r="I97" s="28">
        <f>SUMIFS($G:$G, $A:$A, "&lt;=" &amp; Name_Rankings_Appended[[#This Row],[Rank]], $F:$F, Name_Rankings_Appended[[#This Row],[Decade]])</f>
        <v>0.86904654401180526</v>
      </c>
      <c r="J97" s="28">
        <f>SUMIFS($H:$H, $A:$A, "&lt;=" &amp; Name_Rankings_Appended[[#This Row],[Rank]], $F:$F, Name_Rankings_Appended[[#This Row],[Decade]])</f>
        <v>0.81302736934215181</v>
      </c>
    </row>
    <row r="98" spans="1:10" x14ac:dyDescent="0.25">
      <c r="A98" s="22">
        <v>97</v>
      </c>
      <c r="B98" s="22" t="s">
        <v>318</v>
      </c>
      <c r="C98" s="23">
        <v>36167</v>
      </c>
      <c r="D98" s="22" t="s">
        <v>122</v>
      </c>
      <c r="E98" s="23">
        <v>43193</v>
      </c>
      <c r="F98" s="22">
        <v>1950</v>
      </c>
      <c r="G98" s="28">
        <f xml:space="preserve"> Name_Rankings_Appended[[#This Row],[Males Number]] / SUMIFS($C:$C, $F:$F, Name_Rankings_Appended[[#This Row],[Decade]])</f>
        <v>2.0553737592642275E-3</v>
      </c>
      <c r="H98" s="28">
        <f xml:space="preserve"> Name_Rankings_Appended[[#This Row],[Females Number]] / SUMIFS($E:$E, $F:$F, Name_Rankings_Appended[[#This Row],[Decade]])</f>
        <v>2.8563931213784225E-3</v>
      </c>
      <c r="I98" s="28">
        <f>SUMIFS($G:$G, $A:$A, "&lt;=" &amp; Name_Rankings_Appended[[#This Row],[Rank]], $F:$F, Name_Rankings_Appended[[#This Row],[Decade]])</f>
        <v>0.87110191777106949</v>
      </c>
      <c r="J98" s="28">
        <f>SUMIFS($H:$H, $A:$A, "&lt;=" &amp; Name_Rankings_Appended[[#This Row],[Rank]], $F:$F, Name_Rankings_Appended[[#This Row],[Decade]])</f>
        <v>0.81588376246353023</v>
      </c>
    </row>
    <row r="99" spans="1:10" x14ac:dyDescent="0.25">
      <c r="A99" s="22">
        <v>98</v>
      </c>
      <c r="B99" s="22" t="s">
        <v>274</v>
      </c>
      <c r="C99" s="23">
        <v>35818</v>
      </c>
      <c r="D99" s="22" t="s">
        <v>89</v>
      </c>
      <c r="E99" s="23">
        <v>43071</v>
      </c>
      <c r="F99" s="22">
        <v>1950</v>
      </c>
      <c r="G99" s="28">
        <f xml:space="preserve"> Name_Rankings_Appended[[#This Row],[Males Number]] / SUMIFS($C:$C, $F:$F, Name_Rankings_Appended[[#This Row],[Decade]])</f>
        <v>2.0355400588748336E-3</v>
      </c>
      <c r="H99" s="28">
        <f xml:space="preserve"> Name_Rankings_Appended[[#This Row],[Females Number]] / SUMIFS($E:$E, $F:$F, Name_Rankings_Appended[[#This Row],[Decade]])</f>
        <v>2.8483251483085231E-3</v>
      </c>
      <c r="I99" s="28">
        <f>SUMIFS($G:$G, $A:$A, "&lt;=" &amp; Name_Rankings_Appended[[#This Row],[Rank]], $F:$F, Name_Rankings_Appended[[#This Row],[Decade]])</f>
        <v>0.87313745782994434</v>
      </c>
      <c r="J99" s="28">
        <f>SUMIFS($H:$H, $A:$A, "&lt;=" &amp; Name_Rankings_Appended[[#This Row],[Rank]], $F:$F, Name_Rankings_Appended[[#This Row],[Decade]])</f>
        <v>0.8187320876118388</v>
      </c>
    </row>
    <row r="100" spans="1:10" x14ac:dyDescent="0.25">
      <c r="A100" s="22">
        <v>99</v>
      </c>
      <c r="B100" s="22" t="s">
        <v>120</v>
      </c>
      <c r="C100" s="23">
        <v>35796</v>
      </c>
      <c r="D100" s="22" t="s">
        <v>191</v>
      </c>
      <c r="E100" s="23">
        <v>43046</v>
      </c>
      <c r="F100" s="22">
        <v>1950</v>
      </c>
      <c r="G100" s="28">
        <f xml:space="preserve"> Name_Rankings_Appended[[#This Row],[Males Number]] / SUMIFS($C:$C, $F:$F, Name_Rankings_Appended[[#This Row],[Decade]])</f>
        <v>2.03428979695917E-3</v>
      </c>
      <c r="H100" s="28">
        <f xml:space="preserve"> Name_Rankings_Appended[[#This Row],[Females Number]] / SUMIFS($E:$E, $F:$F, Name_Rankings_Appended[[#This Row],[Decade]])</f>
        <v>2.8466718751384615E-3</v>
      </c>
      <c r="I100" s="28">
        <f>SUMIFS($G:$G, $A:$A, "&lt;=" &amp; Name_Rankings_Appended[[#This Row],[Rank]], $F:$F, Name_Rankings_Appended[[#This Row],[Decade]])</f>
        <v>0.87517174762690353</v>
      </c>
      <c r="J100" s="28">
        <f>SUMIFS($H:$H, $A:$A, "&lt;=" &amp; Name_Rankings_Appended[[#This Row],[Rank]], $F:$F, Name_Rankings_Appended[[#This Row],[Decade]])</f>
        <v>0.82157875948697723</v>
      </c>
    </row>
    <row r="101" spans="1:10" x14ac:dyDescent="0.25">
      <c r="A101" s="22">
        <v>100</v>
      </c>
      <c r="B101" s="22" t="s">
        <v>188</v>
      </c>
      <c r="C101" s="23">
        <v>35340</v>
      </c>
      <c r="D101" s="22" t="s">
        <v>430</v>
      </c>
      <c r="E101" s="23">
        <v>42897</v>
      </c>
      <c r="F101" s="22">
        <v>1950</v>
      </c>
      <c r="G101" s="28">
        <f xml:space="preserve"> Name_Rankings_Appended[[#This Row],[Males Number]] / SUMIFS($C:$C, $F:$F, Name_Rankings_Appended[[#This Row],[Decade]])</f>
        <v>2.0083752772526837E-3</v>
      </c>
      <c r="H101" s="28">
        <f xml:space="preserve"> Name_Rankings_Appended[[#This Row],[Females Number]] / SUMIFS($E:$E, $F:$F, Name_Rankings_Appended[[#This Row],[Decade]])</f>
        <v>2.8368183670448958E-3</v>
      </c>
      <c r="I101" s="28">
        <f>SUMIFS($G:$G, $A:$A, "&lt;=" &amp; Name_Rankings_Appended[[#This Row],[Rank]], $F:$F, Name_Rankings_Appended[[#This Row],[Decade]])</f>
        <v>0.87718012290415626</v>
      </c>
      <c r="J101" s="28">
        <f>SUMIFS($H:$H, $A:$A, "&lt;=" &amp; Name_Rankings_Appended[[#This Row],[Rank]], $F:$F, Name_Rankings_Appended[[#This Row],[Decade]])</f>
        <v>0.82441557785402209</v>
      </c>
    </row>
    <row r="102" spans="1:10" x14ac:dyDescent="0.25">
      <c r="A102" s="22">
        <v>101</v>
      </c>
      <c r="B102" s="22" t="s">
        <v>278</v>
      </c>
      <c r="C102" s="23">
        <v>34965</v>
      </c>
      <c r="D102" s="22" t="s">
        <v>281</v>
      </c>
      <c r="E102" s="23">
        <v>42810</v>
      </c>
      <c r="F102" s="22">
        <v>1950</v>
      </c>
      <c r="G102" s="28">
        <f xml:space="preserve"> Name_Rankings_Appended[[#This Row],[Males Number]] / SUMIFS($C:$C, $F:$F, Name_Rankings_Appended[[#This Row],[Decade]])</f>
        <v>1.9870639945993233E-3</v>
      </c>
      <c r="H102" s="28">
        <f xml:space="preserve"> Name_Rankings_Appended[[#This Row],[Females Number]] / SUMIFS($E:$E, $F:$F, Name_Rankings_Appended[[#This Row],[Decade]])</f>
        <v>2.8310649764130822E-3</v>
      </c>
      <c r="I102" s="28">
        <f>SUMIFS($G:$G, $A:$A, "&lt;=" &amp; Name_Rankings_Appended[[#This Row],[Rank]], $F:$F, Name_Rankings_Appended[[#This Row],[Decade]])</f>
        <v>0.87916718689875561</v>
      </c>
      <c r="J102" s="28">
        <f>SUMIFS($H:$H, $A:$A, "&lt;=" &amp; Name_Rankings_Appended[[#This Row],[Rank]], $F:$F, Name_Rankings_Appended[[#This Row],[Decade]])</f>
        <v>0.82724664283043514</v>
      </c>
    </row>
    <row r="103" spans="1:10" x14ac:dyDescent="0.25">
      <c r="A103" s="22">
        <v>102</v>
      </c>
      <c r="B103" s="22" t="s">
        <v>361</v>
      </c>
      <c r="C103" s="23">
        <v>34759</v>
      </c>
      <c r="D103" s="22" t="s">
        <v>145</v>
      </c>
      <c r="E103" s="23">
        <v>42671</v>
      </c>
      <c r="F103" s="22">
        <v>1950</v>
      </c>
      <c r="G103" s="28">
        <f xml:space="preserve"> Name_Rankings_Appended[[#This Row],[Males Number]] / SUMIFS($C:$C, $F:$F, Name_Rankings_Appended[[#This Row],[Decade]])</f>
        <v>1.9753569966617437E-3</v>
      </c>
      <c r="H103" s="28">
        <f xml:space="preserve"> Name_Rankings_Appended[[#This Row],[Females Number]] / SUMIFS($E:$E, $F:$F, Name_Rankings_Appended[[#This Row],[Decade]])</f>
        <v>2.8218727775875412E-3</v>
      </c>
      <c r="I103" s="28">
        <f>SUMIFS($G:$G, $A:$A, "&lt;=" &amp; Name_Rankings_Appended[[#This Row],[Rank]], $F:$F, Name_Rankings_Appended[[#This Row],[Decade]])</f>
        <v>0.88114254389541735</v>
      </c>
      <c r="J103" s="28">
        <f>SUMIFS($H:$H, $A:$A, "&lt;=" &amp; Name_Rankings_Appended[[#This Row],[Rank]], $F:$F, Name_Rankings_Appended[[#This Row],[Decade]])</f>
        <v>0.83006851560802264</v>
      </c>
    </row>
    <row r="104" spans="1:10" x14ac:dyDescent="0.25">
      <c r="A104" s="22">
        <v>103</v>
      </c>
      <c r="B104" s="22" t="s">
        <v>291</v>
      </c>
      <c r="C104" s="23">
        <v>34704</v>
      </c>
      <c r="D104" s="22" t="s">
        <v>149</v>
      </c>
      <c r="E104" s="23">
        <v>41971</v>
      </c>
      <c r="F104" s="22">
        <v>1950</v>
      </c>
      <c r="G104" s="28">
        <f xml:space="preserve"> Name_Rankings_Appended[[#This Row],[Males Number]] / SUMIFS($C:$C, $F:$F, Name_Rankings_Appended[[#This Row],[Decade]])</f>
        <v>1.9722313418725841E-3</v>
      </c>
      <c r="H104" s="28">
        <f xml:space="preserve"> Name_Rankings_Appended[[#This Row],[Females Number]] / SUMIFS($E:$E, $F:$F, Name_Rankings_Appended[[#This Row],[Decade]])</f>
        <v>2.7755811288258229E-3</v>
      </c>
      <c r="I104" s="28">
        <f>SUMIFS($G:$G, $A:$A, "&lt;=" &amp; Name_Rankings_Appended[[#This Row],[Rank]], $F:$F, Name_Rankings_Appended[[#This Row],[Decade]])</f>
        <v>0.88311477523728998</v>
      </c>
      <c r="J104" s="28">
        <f>SUMIFS($H:$H, $A:$A, "&lt;=" &amp; Name_Rankings_Appended[[#This Row],[Rank]], $F:$F, Name_Rankings_Appended[[#This Row],[Decade]])</f>
        <v>0.83284409673684845</v>
      </c>
    </row>
    <row r="105" spans="1:10" x14ac:dyDescent="0.25">
      <c r="A105" s="22">
        <v>104</v>
      </c>
      <c r="B105" s="22" t="s">
        <v>224</v>
      </c>
      <c r="C105" s="23">
        <v>34573</v>
      </c>
      <c r="D105" s="22" t="s">
        <v>239</v>
      </c>
      <c r="E105" s="23">
        <v>41702</v>
      </c>
      <c r="F105" s="22">
        <v>1950</v>
      </c>
      <c r="G105" s="28">
        <f xml:space="preserve"> Name_Rankings_Appended[[#This Row],[Males Number]] / SUMIFS($C:$C, $F:$F, Name_Rankings_Appended[[#This Row],[Decade]])</f>
        <v>1.9647866004656772E-3</v>
      </c>
      <c r="H105" s="28">
        <f xml:space="preserve"> Name_Rankings_Appended[[#This Row],[Females Number]] / SUMIFS($E:$E, $F:$F, Name_Rankings_Appended[[#This Row],[Decade]])</f>
        <v>2.7577919095159624E-3</v>
      </c>
      <c r="I105" s="28">
        <f>SUMIFS($G:$G, $A:$A, "&lt;=" &amp; Name_Rankings_Appended[[#This Row],[Rank]], $F:$F, Name_Rankings_Appended[[#This Row],[Decade]])</f>
        <v>0.88507956183775571</v>
      </c>
      <c r="J105" s="28">
        <f>SUMIFS($H:$H, $A:$A, "&lt;=" &amp; Name_Rankings_Appended[[#This Row],[Rank]], $F:$F, Name_Rankings_Appended[[#This Row],[Decade]])</f>
        <v>0.83560188864636442</v>
      </c>
    </row>
    <row r="106" spans="1:10" x14ac:dyDescent="0.25">
      <c r="A106" s="22">
        <v>105</v>
      </c>
      <c r="B106" s="22" t="s">
        <v>304</v>
      </c>
      <c r="C106" s="23">
        <v>34372</v>
      </c>
      <c r="D106" s="22" t="s">
        <v>736</v>
      </c>
      <c r="E106" s="23">
        <v>41554</v>
      </c>
      <c r="F106" s="22">
        <v>1950</v>
      </c>
      <c r="G106" s="28">
        <f xml:space="preserve"> Name_Rankings_Appended[[#This Row],[Males Number]] / SUMIFS($C:$C, $F:$F, Name_Rankings_Appended[[#This Row],[Decade]])</f>
        <v>1.9533637529634759E-3</v>
      </c>
      <c r="H106" s="28">
        <f xml:space="preserve"> Name_Rankings_Appended[[#This Row],[Females Number]] / SUMIFS($E:$E, $F:$F, Name_Rankings_Appended[[#This Row],[Decade]])</f>
        <v>2.7480045323491995E-3</v>
      </c>
      <c r="I106" s="28">
        <f>SUMIFS($G:$G, $A:$A, "&lt;=" &amp; Name_Rankings_Appended[[#This Row],[Rank]], $F:$F, Name_Rankings_Appended[[#This Row],[Decade]])</f>
        <v>0.88703292559071922</v>
      </c>
      <c r="J106" s="28">
        <f>SUMIFS($H:$H, $A:$A, "&lt;=" &amp; Name_Rankings_Appended[[#This Row],[Rank]], $F:$F, Name_Rankings_Appended[[#This Row],[Decade]])</f>
        <v>0.83834989317871367</v>
      </c>
    </row>
    <row r="107" spans="1:10" x14ac:dyDescent="0.25">
      <c r="A107" s="22">
        <v>106</v>
      </c>
      <c r="B107" s="22" t="s">
        <v>244</v>
      </c>
      <c r="C107" s="23">
        <v>33880</v>
      </c>
      <c r="D107" s="22" t="s">
        <v>93</v>
      </c>
      <c r="E107" s="23">
        <v>40356</v>
      </c>
      <c r="F107" s="22">
        <v>1950</v>
      </c>
      <c r="G107" s="28">
        <f xml:space="preserve"> Name_Rankings_Appended[[#This Row],[Males Number]] / SUMIFS($C:$C, $F:$F, Name_Rankings_Appended[[#This Row],[Decade]])</f>
        <v>1.9254033501222671E-3</v>
      </c>
      <c r="H107" s="28">
        <f xml:space="preserve"> Name_Rankings_Appended[[#This Row],[Females Number]] / SUMIFS($E:$E, $F:$F, Name_Rankings_Appended[[#This Row],[Decade]])</f>
        <v>2.6687796820398586E-3</v>
      </c>
      <c r="I107" s="28">
        <f>SUMIFS($G:$G, $A:$A, "&lt;=" &amp; Name_Rankings_Appended[[#This Row],[Rank]], $F:$F, Name_Rankings_Appended[[#This Row],[Decade]])</f>
        <v>0.88895832894084148</v>
      </c>
      <c r="J107" s="28">
        <f>SUMIFS($H:$H, $A:$A, "&lt;=" &amp; Name_Rankings_Appended[[#This Row],[Rank]], $F:$F, Name_Rankings_Appended[[#This Row],[Decade]])</f>
        <v>0.84101867286075349</v>
      </c>
    </row>
    <row r="108" spans="1:10" x14ac:dyDescent="0.25">
      <c r="A108" s="22">
        <v>107</v>
      </c>
      <c r="B108" s="22" t="s">
        <v>322</v>
      </c>
      <c r="C108" s="23">
        <v>33745</v>
      </c>
      <c r="D108" s="22" t="s">
        <v>229</v>
      </c>
      <c r="E108" s="23">
        <v>39966</v>
      </c>
      <c r="F108" s="22">
        <v>1950</v>
      </c>
      <c r="G108" s="28">
        <f xml:space="preserve"> Name_Rankings_Appended[[#This Row],[Males Number]] / SUMIFS($C:$C, $F:$F, Name_Rankings_Appended[[#This Row],[Decade]])</f>
        <v>1.9177312883670574E-3</v>
      </c>
      <c r="H108" s="28">
        <f xml:space="preserve"> Name_Rankings_Appended[[#This Row],[Females Number]] / SUMIFS($E:$E, $F:$F, Name_Rankings_Appended[[#This Row],[Decade]])</f>
        <v>2.6429886205869015E-3</v>
      </c>
      <c r="I108" s="28">
        <f>SUMIFS($G:$G, $A:$A, "&lt;=" &amp; Name_Rankings_Appended[[#This Row],[Rank]], $F:$F, Name_Rankings_Appended[[#This Row],[Decade]])</f>
        <v>0.89087606022920851</v>
      </c>
      <c r="J108" s="28">
        <f>SUMIFS($H:$H, $A:$A, "&lt;=" &amp; Name_Rankings_Appended[[#This Row],[Rank]], $F:$F, Name_Rankings_Appended[[#This Row],[Decade]])</f>
        <v>0.84366166148134036</v>
      </c>
    </row>
    <row r="109" spans="1:10" x14ac:dyDescent="0.25">
      <c r="A109" s="22">
        <v>108</v>
      </c>
      <c r="B109" s="22" t="s">
        <v>357</v>
      </c>
      <c r="C109" s="23">
        <v>32652</v>
      </c>
      <c r="D109" s="22" t="s">
        <v>321</v>
      </c>
      <c r="E109" s="23">
        <v>39535</v>
      </c>
      <c r="F109" s="22">
        <v>1950</v>
      </c>
      <c r="G109" s="28">
        <f xml:space="preserve"> Name_Rankings_Appended[[#This Row],[Males Number]] / SUMIFS($C:$C, $F:$F, Name_Rankings_Appended[[#This Row],[Decade]])</f>
        <v>1.8556160031933963E-3</v>
      </c>
      <c r="H109" s="28">
        <f xml:space="preserve"> Name_Rankings_Appended[[#This Row],[Females Number]] / SUMIFS($E:$E, $F:$F, Name_Rankings_Appended[[#This Row],[Decade]])</f>
        <v>2.6144861911350436E-3</v>
      </c>
      <c r="I109" s="28">
        <f>SUMIFS($G:$G, $A:$A, "&lt;=" &amp; Name_Rankings_Appended[[#This Row],[Rank]], $F:$F, Name_Rankings_Appended[[#This Row],[Decade]])</f>
        <v>0.89273167623240191</v>
      </c>
      <c r="J109" s="28">
        <f>SUMIFS($H:$H, $A:$A, "&lt;=" &amp; Name_Rankings_Appended[[#This Row],[Rank]], $F:$F, Name_Rankings_Appended[[#This Row],[Decade]])</f>
        <v>0.84627614767247539</v>
      </c>
    </row>
    <row r="110" spans="1:10" x14ac:dyDescent="0.25">
      <c r="A110" s="22">
        <v>109</v>
      </c>
      <c r="B110" s="22" t="s">
        <v>226</v>
      </c>
      <c r="C110" s="23">
        <v>31431</v>
      </c>
      <c r="D110" s="22" t="s">
        <v>171</v>
      </c>
      <c r="E110" s="23">
        <v>39058</v>
      </c>
      <c r="F110" s="22">
        <v>1950</v>
      </c>
      <c r="G110" s="28">
        <f xml:space="preserve"> Name_Rankings_Appended[[#This Row],[Males Number]] / SUMIFS($C:$C, $F:$F, Name_Rankings_Appended[[#This Row],[Decade]])</f>
        <v>1.7862264668740547E-3</v>
      </c>
      <c r="H110" s="28">
        <f xml:space="preserve"> Name_Rankings_Appended[[#This Row],[Females Number]] / SUMIFS($E:$E, $F:$F, Name_Rankings_Appended[[#This Row],[Decade]])</f>
        <v>2.5829417390502724E-3</v>
      </c>
      <c r="I110" s="28">
        <f>SUMIFS($G:$G, $A:$A, "&lt;=" &amp; Name_Rankings_Appended[[#This Row],[Rank]], $F:$F, Name_Rankings_Appended[[#This Row],[Decade]])</f>
        <v>0.894517902699276</v>
      </c>
      <c r="J110" s="28">
        <f>SUMIFS($H:$H, $A:$A, "&lt;=" &amp; Name_Rankings_Appended[[#This Row],[Rank]], $F:$F, Name_Rankings_Appended[[#This Row],[Decade]])</f>
        <v>0.84885908941152566</v>
      </c>
    </row>
    <row r="111" spans="1:10" x14ac:dyDescent="0.25">
      <c r="A111" s="22">
        <v>110</v>
      </c>
      <c r="B111" s="22" t="s">
        <v>343</v>
      </c>
      <c r="C111" s="23">
        <v>30554</v>
      </c>
      <c r="D111" s="22" t="s">
        <v>123</v>
      </c>
      <c r="E111" s="23">
        <v>38899</v>
      </c>
      <c r="F111" s="22">
        <v>1950</v>
      </c>
      <c r="G111" s="28">
        <f xml:space="preserve"> Name_Rankings_Appended[[#This Row],[Males Number]] / SUMIFS($C:$C, $F:$F, Name_Rankings_Appended[[#This Row],[Decade]])</f>
        <v>1.7363864805087293E-3</v>
      </c>
      <c r="H111" s="28">
        <f xml:space="preserve"> Name_Rankings_Appended[[#This Row],[Females Number]] / SUMIFS($E:$E, $F:$F, Name_Rankings_Appended[[#This Row],[Decade]])</f>
        <v>2.5724269216886825E-3</v>
      </c>
      <c r="I111" s="28">
        <f>SUMIFS($G:$G, $A:$A, "&lt;=" &amp; Name_Rankings_Appended[[#This Row],[Rank]], $F:$F, Name_Rankings_Appended[[#This Row],[Decade]])</f>
        <v>0.89625428917978478</v>
      </c>
      <c r="J111" s="28">
        <f>SUMIFS($H:$H, $A:$A, "&lt;=" &amp; Name_Rankings_Appended[[#This Row],[Rank]], $F:$F, Name_Rankings_Appended[[#This Row],[Decade]])</f>
        <v>0.85143151633321434</v>
      </c>
    </row>
    <row r="112" spans="1:10" x14ac:dyDescent="0.25">
      <c r="A112" s="22">
        <v>111</v>
      </c>
      <c r="B112" s="22" t="s">
        <v>339</v>
      </c>
      <c r="C112" s="23">
        <v>29917</v>
      </c>
      <c r="D112" s="22" t="s">
        <v>398</v>
      </c>
      <c r="E112" s="23">
        <v>38853</v>
      </c>
      <c r="F112" s="22">
        <v>1950</v>
      </c>
      <c r="G112" s="28">
        <f xml:space="preserve"> Name_Rankings_Appended[[#This Row],[Males Number]] / SUMIFS($C:$C, $F:$F, Name_Rankings_Appended[[#This Row],[Decade]])</f>
        <v>1.7001857150415545E-3</v>
      </c>
      <c r="H112" s="28">
        <f xml:space="preserve"> Name_Rankings_Appended[[#This Row],[Females Number]] / SUMIFS($E:$E, $F:$F, Name_Rankings_Appended[[#This Row],[Decade]])</f>
        <v>2.5693848990557696E-3</v>
      </c>
      <c r="I112" s="28">
        <f>SUMIFS($G:$G, $A:$A, "&lt;=" &amp; Name_Rankings_Appended[[#This Row],[Rank]], $F:$F, Name_Rankings_Appended[[#This Row],[Decade]])</f>
        <v>0.89795447489482638</v>
      </c>
      <c r="J112" s="28">
        <f>SUMIFS($H:$H, $A:$A, "&lt;=" &amp; Name_Rankings_Appended[[#This Row],[Rank]], $F:$F, Name_Rankings_Appended[[#This Row],[Decade]])</f>
        <v>0.85400090123227013</v>
      </c>
    </row>
    <row r="113" spans="1:10" x14ac:dyDescent="0.25">
      <c r="A113" s="22">
        <v>112</v>
      </c>
      <c r="B113" s="22" t="s">
        <v>363</v>
      </c>
      <c r="C113" s="23">
        <v>29858</v>
      </c>
      <c r="D113" s="22" t="s">
        <v>382</v>
      </c>
      <c r="E113" s="23">
        <v>38407</v>
      </c>
      <c r="F113" s="22">
        <v>1950</v>
      </c>
      <c r="G113" s="28">
        <f xml:space="preserve"> Name_Rankings_Appended[[#This Row],[Males Number]] / SUMIFS($C:$C, $F:$F, Name_Rankings_Appended[[#This Row],[Decade]])</f>
        <v>1.6968327399040923E-3</v>
      </c>
      <c r="H113" s="28">
        <f xml:space="preserve"> Name_Rankings_Appended[[#This Row],[Females Number]] / SUMIFS($E:$E, $F:$F, Name_Rankings_Appended[[#This Row],[Decade]])</f>
        <v>2.5398905057018748E-3</v>
      </c>
      <c r="I113" s="28">
        <f>SUMIFS($G:$G, $A:$A, "&lt;=" &amp; Name_Rankings_Appended[[#This Row],[Rank]], $F:$F, Name_Rankings_Appended[[#This Row],[Decade]])</f>
        <v>0.89965130763473045</v>
      </c>
      <c r="J113" s="28">
        <f>SUMIFS($H:$H, $A:$A, "&lt;=" &amp; Name_Rankings_Appended[[#This Row],[Rank]], $F:$F, Name_Rankings_Appended[[#This Row],[Decade]])</f>
        <v>0.85654079173797204</v>
      </c>
    </row>
    <row r="114" spans="1:10" x14ac:dyDescent="0.25">
      <c r="A114" s="22">
        <v>113</v>
      </c>
      <c r="B114" s="22" t="s">
        <v>371</v>
      </c>
      <c r="C114" s="23">
        <v>29750</v>
      </c>
      <c r="D114" s="22" t="s">
        <v>402</v>
      </c>
      <c r="E114" s="23">
        <v>37915</v>
      </c>
      <c r="F114" s="22">
        <v>1950</v>
      </c>
      <c r="G114" s="28">
        <f xml:space="preserve"> Name_Rankings_Appended[[#This Row],[Males Number]] / SUMIFS($C:$C, $F:$F, Name_Rankings_Appended[[#This Row],[Decade]])</f>
        <v>1.6906950904999247E-3</v>
      </c>
      <c r="H114" s="28">
        <f xml:space="preserve"> Name_Rankings_Appended[[#This Row],[Females Number]] / SUMIFS($E:$E, $F:$F, Name_Rankings_Appended[[#This Row],[Decade]])</f>
        <v>2.5073540897150668E-3</v>
      </c>
      <c r="I114" s="28">
        <f>SUMIFS($G:$G, $A:$A, "&lt;=" &amp; Name_Rankings_Appended[[#This Row],[Rank]], $F:$F, Name_Rankings_Appended[[#This Row],[Decade]])</f>
        <v>0.90134200272523035</v>
      </c>
      <c r="J114" s="28">
        <f>SUMIFS($H:$H, $A:$A, "&lt;=" &amp; Name_Rankings_Appended[[#This Row],[Rank]], $F:$F, Name_Rankings_Appended[[#This Row],[Decade]])</f>
        <v>0.85904814582768707</v>
      </c>
    </row>
    <row r="115" spans="1:10" x14ac:dyDescent="0.25">
      <c r="A115" s="22">
        <v>114</v>
      </c>
      <c r="B115" s="22" t="s">
        <v>335</v>
      </c>
      <c r="C115" s="23">
        <v>29702</v>
      </c>
      <c r="D115" s="22" t="s">
        <v>370</v>
      </c>
      <c r="E115" s="23">
        <v>37668</v>
      </c>
      <c r="F115" s="22">
        <v>1950</v>
      </c>
      <c r="G115" s="28">
        <f xml:space="preserve"> Name_Rankings_Appended[[#This Row],[Males Number]] / SUMIFS($C:$C, $F:$F, Name_Rankings_Appended[[#This Row],[Decade]])</f>
        <v>1.6879672463202945E-3</v>
      </c>
      <c r="H115" s="28">
        <f xml:space="preserve"> Name_Rankings_Appended[[#This Row],[Females Number]] / SUMIFS($E:$E, $F:$F, Name_Rankings_Appended[[#This Row],[Decade]])</f>
        <v>2.4910197507948609E-3</v>
      </c>
      <c r="I115" s="28">
        <f>SUMIFS($G:$G, $A:$A, "&lt;=" &amp; Name_Rankings_Appended[[#This Row],[Rank]], $F:$F, Name_Rankings_Appended[[#This Row],[Decade]])</f>
        <v>0.90302996997155061</v>
      </c>
      <c r="J115" s="28">
        <f>SUMIFS($H:$H, $A:$A, "&lt;=" &amp; Name_Rankings_Appended[[#This Row],[Rank]], $F:$F, Name_Rankings_Appended[[#This Row],[Decade]])</f>
        <v>0.86153916557848198</v>
      </c>
    </row>
    <row r="116" spans="1:10" x14ac:dyDescent="0.25">
      <c r="A116" s="22">
        <v>115</v>
      </c>
      <c r="B116" s="22" t="s">
        <v>192</v>
      </c>
      <c r="C116" s="23">
        <v>29498</v>
      </c>
      <c r="D116" s="22" t="s">
        <v>366</v>
      </c>
      <c r="E116" s="23">
        <v>36999</v>
      </c>
      <c r="F116" s="22">
        <v>1950</v>
      </c>
      <c r="G116" s="28">
        <f xml:space="preserve"> Name_Rankings_Appended[[#This Row],[Males Number]] / SUMIFS($C:$C, $F:$F, Name_Rankings_Appended[[#This Row],[Decade]])</f>
        <v>1.6763739085568663E-3</v>
      </c>
      <c r="H116" s="28">
        <f xml:space="preserve"> Name_Rankings_Appended[[#This Row],[Females Number]] / SUMIFS($E:$E, $F:$F, Name_Rankings_Appended[[#This Row],[Decade]])</f>
        <v>2.4467781607640186E-3</v>
      </c>
      <c r="I116" s="28">
        <f>SUMIFS($G:$G, $A:$A, "&lt;=" &amp; Name_Rankings_Appended[[#This Row],[Rank]], $F:$F, Name_Rankings_Appended[[#This Row],[Decade]])</f>
        <v>0.90470634388010751</v>
      </c>
      <c r="J116" s="28">
        <f>SUMIFS($H:$H, $A:$A, "&lt;=" &amp; Name_Rankings_Appended[[#This Row],[Rank]], $F:$F, Name_Rankings_Appended[[#This Row],[Decade]])</f>
        <v>0.86398594373924598</v>
      </c>
    </row>
    <row r="117" spans="1:10" x14ac:dyDescent="0.25">
      <c r="A117" s="22">
        <v>116</v>
      </c>
      <c r="B117" s="22" t="s">
        <v>379</v>
      </c>
      <c r="C117" s="23">
        <v>29483</v>
      </c>
      <c r="D117" s="22" t="s">
        <v>354</v>
      </c>
      <c r="E117" s="23">
        <v>36564</v>
      </c>
      <c r="F117" s="22">
        <v>1950</v>
      </c>
      <c r="G117" s="28">
        <f xml:space="preserve"> Name_Rankings_Appended[[#This Row],[Males Number]] / SUMIFS($C:$C, $F:$F, Name_Rankings_Appended[[#This Row],[Decade]])</f>
        <v>1.675521457250732E-3</v>
      </c>
      <c r="H117" s="28">
        <f xml:space="preserve"> Name_Rankings_Appended[[#This Row],[Females Number]] / SUMIFS($E:$E, $F:$F, Name_Rankings_Appended[[#This Row],[Decade]])</f>
        <v>2.4180112076049509E-3</v>
      </c>
      <c r="I117" s="28">
        <f>SUMIFS($G:$G, $A:$A, "&lt;=" &amp; Name_Rankings_Appended[[#This Row],[Rank]], $F:$F, Name_Rankings_Appended[[#This Row],[Decade]])</f>
        <v>0.90638186533735821</v>
      </c>
      <c r="J117" s="28">
        <f>SUMIFS($H:$H, $A:$A, "&lt;=" &amp; Name_Rankings_Appended[[#This Row],[Rank]], $F:$F, Name_Rankings_Appended[[#This Row],[Decade]])</f>
        <v>0.86640395494685096</v>
      </c>
    </row>
    <row r="118" spans="1:10" x14ac:dyDescent="0.25">
      <c r="A118" s="22">
        <v>117</v>
      </c>
      <c r="B118" s="22" t="s">
        <v>341</v>
      </c>
      <c r="C118" s="23">
        <v>29452</v>
      </c>
      <c r="D118" s="22" t="s">
        <v>737</v>
      </c>
      <c r="E118" s="23">
        <v>36201</v>
      </c>
      <c r="F118" s="22">
        <v>1950</v>
      </c>
      <c r="G118" s="28">
        <f xml:space="preserve"> Name_Rankings_Appended[[#This Row],[Males Number]] / SUMIFS($C:$C, $F:$F, Name_Rankings_Appended[[#This Row],[Decade]])</f>
        <v>1.6737597245513876E-3</v>
      </c>
      <c r="H118" s="28">
        <f xml:space="preserve"> Name_Rankings_Appended[[#This Row],[Females Number]] / SUMIFS($E:$E, $F:$F, Name_Rankings_Appended[[#This Row],[Decade]])</f>
        <v>2.3940056811756595E-3</v>
      </c>
      <c r="I118" s="28">
        <f>SUMIFS($G:$G, $A:$A, "&lt;=" &amp; Name_Rankings_Appended[[#This Row],[Rank]], $F:$F, Name_Rankings_Appended[[#This Row],[Decade]])</f>
        <v>0.90805562506190962</v>
      </c>
      <c r="J118" s="28">
        <f>SUMIFS($H:$H, $A:$A, "&lt;=" &amp; Name_Rankings_Appended[[#This Row],[Rank]], $F:$F, Name_Rankings_Appended[[#This Row],[Decade]])</f>
        <v>0.86879796062802661</v>
      </c>
    </row>
    <row r="119" spans="1:10" x14ac:dyDescent="0.25">
      <c r="A119" s="22">
        <v>118</v>
      </c>
      <c r="B119" s="22" t="s">
        <v>349</v>
      </c>
      <c r="C119" s="23">
        <v>29043</v>
      </c>
      <c r="D119" s="22" t="s">
        <v>241</v>
      </c>
      <c r="E119" s="23">
        <v>35912</v>
      </c>
      <c r="F119" s="22">
        <v>1950</v>
      </c>
      <c r="G119" s="28">
        <f xml:space="preserve"> Name_Rankings_Appended[[#This Row],[Males Number]] / SUMIFS($C:$C, $F:$F, Name_Rankings_Appended[[#This Row],[Decade]])</f>
        <v>1.6505162189374557E-3</v>
      </c>
      <c r="H119" s="28">
        <f xml:space="preserve"> Name_Rankings_Appended[[#This Row],[Females Number]] / SUMIFS($E:$E, $F:$F, Name_Rankings_Appended[[#This Row],[Decade]])</f>
        <v>2.3748938433297505E-3</v>
      </c>
      <c r="I119" s="28">
        <f>SUMIFS($G:$G, $A:$A, "&lt;=" &amp; Name_Rankings_Appended[[#This Row],[Rank]], $F:$F, Name_Rankings_Appended[[#This Row],[Decade]])</f>
        <v>0.90970614128084704</v>
      </c>
      <c r="J119" s="28">
        <f>SUMIFS($H:$H, $A:$A, "&lt;=" &amp; Name_Rankings_Appended[[#This Row],[Rank]], $F:$F, Name_Rankings_Appended[[#This Row],[Decade]])</f>
        <v>0.87117285447135639</v>
      </c>
    </row>
    <row r="120" spans="1:10" x14ac:dyDescent="0.25">
      <c r="A120" s="22">
        <v>119</v>
      </c>
      <c r="B120" s="22" t="s">
        <v>214</v>
      </c>
      <c r="C120" s="23">
        <v>28941</v>
      </c>
      <c r="D120" s="22" t="s">
        <v>139</v>
      </c>
      <c r="E120" s="23">
        <v>35557</v>
      </c>
      <c r="F120" s="22">
        <v>1950</v>
      </c>
      <c r="G120" s="28">
        <f xml:space="preserve"> Name_Rankings_Appended[[#This Row],[Males Number]] / SUMIFS($C:$C, $F:$F, Name_Rankings_Appended[[#This Row],[Decade]])</f>
        <v>1.6447195500557418E-3</v>
      </c>
      <c r="H120" s="28">
        <f xml:space="preserve"> Name_Rankings_Appended[[#This Row],[Females Number]] / SUMIFS($E:$E, $F:$F, Name_Rankings_Appended[[#This Row],[Decade]])</f>
        <v>2.3514173643148788E-3</v>
      </c>
      <c r="I120" s="28">
        <f>SUMIFS($G:$G, $A:$A, "&lt;=" &amp; Name_Rankings_Appended[[#This Row],[Rank]], $F:$F, Name_Rankings_Appended[[#This Row],[Decade]])</f>
        <v>0.91135086083090278</v>
      </c>
      <c r="J120" s="28">
        <f>SUMIFS($H:$H, $A:$A, "&lt;=" &amp; Name_Rankings_Appended[[#This Row],[Rank]], $F:$F, Name_Rankings_Appended[[#This Row],[Decade]])</f>
        <v>0.87352427183567127</v>
      </c>
    </row>
    <row r="121" spans="1:10" x14ac:dyDescent="0.25">
      <c r="A121" s="22">
        <v>120</v>
      </c>
      <c r="B121" s="22" t="s">
        <v>427</v>
      </c>
      <c r="C121" s="23">
        <v>27951</v>
      </c>
      <c r="D121" s="22" t="s">
        <v>199</v>
      </c>
      <c r="E121" s="23">
        <v>35343</v>
      </c>
      <c r="F121" s="22">
        <v>1950</v>
      </c>
      <c r="G121" s="28">
        <f xml:space="preserve"> Name_Rankings_Appended[[#This Row],[Males Number]] / SUMIFS($C:$C, $F:$F, Name_Rankings_Appended[[#This Row],[Decade]])</f>
        <v>1.5884577638508703E-3</v>
      </c>
      <c r="H121" s="28">
        <f xml:space="preserve"> Name_Rankings_Appended[[#This Row],[Females Number]] / SUMIFS($E:$E, $F:$F, Name_Rankings_Appended[[#This Row],[Decade]])</f>
        <v>2.3372653459791536E-3</v>
      </c>
      <c r="I121" s="28">
        <f>SUMIFS($G:$G, $A:$A, "&lt;=" &amp; Name_Rankings_Appended[[#This Row],[Rank]], $F:$F, Name_Rankings_Appended[[#This Row],[Decade]])</f>
        <v>0.91293931859475363</v>
      </c>
      <c r="J121" s="28">
        <f>SUMIFS($H:$H, $A:$A, "&lt;=" &amp; Name_Rankings_Appended[[#This Row],[Rank]], $F:$F, Name_Rankings_Appended[[#This Row],[Decade]])</f>
        <v>0.87586153718165038</v>
      </c>
    </row>
    <row r="122" spans="1:10" x14ac:dyDescent="0.25">
      <c r="A122" s="22">
        <v>121</v>
      </c>
      <c r="B122" s="22" t="s">
        <v>260</v>
      </c>
      <c r="C122" s="23">
        <v>27857</v>
      </c>
      <c r="D122" s="22" t="s">
        <v>440</v>
      </c>
      <c r="E122" s="23">
        <v>35227</v>
      </c>
      <c r="F122" s="22">
        <v>1950</v>
      </c>
      <c r="G122" s="28">
        <f xml:space="preserve"> Name_Rankings_Appended[[#This Row],[Males Number]] / SUMIFS($C:$C, $F:$F, Name_Rankings_Appended[[#This Row],[Decade]])</f>
        <v>1.5831157356657613E-3</v>
      </c>
      <c r="H122" s="28">
        <f xml:space="preserve"> Name_Rankings_Appended[[#This Row],[Females Number]] / SUMIFS($E:$E, $F:$F, Name_Rankings_Appended[[#This Row],[Decade]])</f>
        <v>2.329594158470069E-3</v>
      </c>
      <c r="I122" s="28">
        <f>SUMIFS($G:$G, $A:$A, "&lt;=" &amp; Name_Rankings_Appended[[#This Row],[Rank]], $F:$F, Name_Rankings_Appended[[#This Row],[Decade]])</f>
        <v>0.91452243433041935</v>
      </c>
      <c r="J122" s="28">
        <f>SUMIFS($H:$H, $A:$A, "&lt;=" &amp; Name_Rankings_Appended[[#This Row],[Rank]], $F:$F, Name_Rankings_Appended[[#This Row],[Decade]])</f>
        <v>0.8781911313401205</v>
      </c>
    </row>
    <row r="123" spans="1:10" x14ac:dyDescent="0.25">
      <c r="A123" s="22">
        <v>122</v>
      </c>
      <c r="B123" s="22" t="s">
        <v>329</v>
      </c>
      <c r="C123" s="23">
        <v>26648</v>
      </c>
      <c r="D123" s="22" t="s">
        <v>315</v>
      </c>
      <c r="E123" s="23">
        <v>35040</v>
      </c>
      <c r="F123" s="22">
        <v>1950</v>
      </c>
      <c r="G123" s="28">
        <f xml:space="preserve"> Name_Rankings_Appended[[#This Row],[Males Number]] / SUMIFS($C:$C, $F:$F, Name_Rankings_Appended[[#This Row],[Decade]])</f>
        <v>1.5144081603913275E-3</v>
      </c>
      <c r="H123" s="28">
        <f xml:space="preserve"> Name_Rankings_Appended[[#This Row],[Females Number]] / SUMIFS($E:$E, $F:$F, Name_Rankings_Appended[[#This Row],[Decade]])</f>
        <v>2.3172276751580101E-3</v>
      </c>
      <c r="I123" s="28">
        <f>SUMIFS($G:$G, $A:$A, "&lt;=" &amp; Name_Rankings_Appended[[#This Row],[Rank]], $F:$F, Name_Rankings_Appended[[#This Row],[Decade]])</f>
        <v>0.91603684249081063</v>
      </c>
      <c r="J123" s="28">
        <f>SUMIFS($H:$H, $A:$A, "&lt;=" &amp; Name_Rankings_Appended[[#This Row],[Rank]], $F:$F, Name_Rankings_Appended[[#This Row],[Decade]])</f>
        <v>0.88050835901527846</v>
      </c>
    </row>
    <row r="124" spans="1:10" x14ac:dyDescent="0.25">
      <c r="A124" s="22">
        <v>123</v>
      </c>
      <c r="B124" s="22" t="s">
        <v>264</v>
      </c>
      <c r="C124" s="23">
        <v>26215</v>
      </c>
      <c r="D124" s="22" t="s">
        <v>738</v>
      </c>
      <c r="E124" s="23">
        <v>34489</v>
      </c>
      <c r="F124" s="22">
        <v>1950</v>
      </c>
      <c r="G124" s="28">
        <f xml:space="preserve"> Name_Rankings_Appended[[#This Row],[Males Number]] / SUMIFS($C:$C, $F:$F, Name_Rankings_Appended[[#This Row],[Decade]])</f>
        <v>1.4898007326875806E-3</v>
      </c>
      <c r="H124" s="28">
        <f xml:space="preserve"> Name_Rankings_Appended[[#This Row],[Females Number]] / SUMIFS($E:$E, $F:$F, Name_Rankings_Appended[[#This Row],[Decade]])</f>
        <v>2.2807895344898574E-3</v>
      </c>
      <c r="I124" s="28">
        <f>SUMIFS($G:$G, $A:$A, "&lt;=" &amp; Name_Rankings_Appended[[#This Row],[Rank]], $F:$F, Name_Rankings_Appended[[#This Row],[Decade]])</f>
        <v>0.9175266432234982</v>
      </c>
      <c r="J124" s="28">
        <f>SUMIFS($H:$H, $A:$A, "&lt;=" &amp; Name_Rankings_Appended[[#This Row],[Rank]], $F:$F, Name_Rankings_Appended[[#This Row],[Decade]])</f>
        <v>0.88278914854976831</v>
      </c>
    </row>
    <row r="125" spans="1:10" x14ac:dyDescent="0.25">
      <c r="A125" s="22">
        <v>124</v>
      </c>
      <c r="B125" s="22" t="s">
        <v>355</v>
      </c>
      <c r="C125" s="23">
        <v>26204</v>
      </c>
      <c r="D125" s="22" t="s">
        <v>111</v>
      </c>
      <c r="E125" s="23">
        <v>33990</v>
      </c>
      <c r="F125" s="22">
        <v>1950</v>
      </c>
      <c r="G125" s="28">
        <f xml:space="preserve"> Name_Rankings_Appended[[#This Row],[Males Number]] / SUMIFS($C:$C, $F:$F, Name_Rankings_Appended[[#This Row],[Decade]])</f>
        <v>1.4891756017297486E-3</v>
      </c>
      <c r="H125" s="28">
        <f xml:space="preserve"> Name_Rankings_Appended[[#This Row],[Females Number]] / SUMIFS($E:$E, $F:$F, Name_Rankings_Appended[[#This Row],[Decade]])</f>
        <v>2.2477902020154325E-3</v>
      </c>
      <c r="I125" s="28">
        <f>SUMIFS($G:$G, $A:$A, "&lt;=" &amp; Name_Rankings_Appended[[#This Row],[Rank]], $F:$F, Name_Rankings_Appended[[#This Row],[Decade]])</f>
        <v>0.91901581882522798</v>
      </c>
      <c r="J125" s="28">
        <f>SUMIFS($H:$H, $A:$A, "&lt;=" &amp; Name_Rankings_Appended[[#This Row],[Rank]], $F:$F, Name_Rankings_Appended[[#This Row],[Decade]])</f>
        <v>0.8850369387517838</v>
      </c>
    </row>
    <row r="126" spans="1:10" x14ac:dyDescent="0.25">
      <c r="A126" s="22">
        <v>125</v>
      </c>
      <c r="B126" s="22" t="s">
        <v>324</v>
      </c>
      <c r="C126" s="23">
        <v>26016</v>
      </c>
      <c r="D126" s="22" t="s">
        <v>183</v>
      </c>
      <c r="E126" s="23">
        <v>33984</v>
      </c>
      <c r="F126" s="22">
        <v>1950</v>
      </c>
      <c r="G126" s="28">
        <f xml:space="preserve"> Name_Rankings_Appended[[#This Row],[Males Number]] / SUMIFS($C:$C, $F:$F, Name_Rankings_Appended[[#This Row],[Decade]])</f>
        <v>1.4784915453595307E-3</v>
      </c>
      <c r="H126" s="28">
        <f xml:space="preserve"> Name_Rankings_Appended[[#This Row],[Females Number]] / SUMIFS($E:$E, $F:$F, Name_Rankings_Appended[[#This Row],[Decade]])</f>
        <v>2.2473934164546181E-3</v>
      </c>
      <c r="I126" s="28">
        <f>SUMIFS($G:$G, $A:$A, "&lt;=" &amp; Name_Rankings_Appended[[#This Row],[Rank]], $F:$F, Name_Rankings_Appended[[#This Row],[Decade]])</f>
        <v>0.92049431037058749</v>
      </c>
      <c r="J126" s="28">
        <f>SUMIFS($H:$H, $A:$A, "&lt;=" &amp; Name_Rankings_Appended[[#This Row],[Rank]], $F:$F, Name_Rankings_Appended[[#This Row],[Decade]])</f>
        <v>0.88728433216823843</v>
      </c>
    </row>
    <row r="127" spans="1:10" x14ac:dyDescent="0.25">
      <c r="A127" s="22">
        <v>126</v>
      </c>
      <c r="B127" s="22" t="s">
        <v>168</v>
      </c>
      <c r="C127" s="23">
        <v>25899</v>
      </c>
      <c r="D127" s="22" t="s">
        <v>388</v>
      </c>
      <c r="E127" s="23">
        <v>33588</v>
      </c>
      <c r="F127" s="22">
        <v>1950</v>
      </c>
      <c r="G127" s="28">
        <f xml:space="preserve"> Name_Rankings_Appended[[#This Row],[Males Number]] / SUMIFS($C:$C, $F:$F, Name_Rankings_Appended[[#This Row],[Decade]])</f>
        <v>1.4718424251716823E-3</v>
      </c>
      <c r="H127" s="28">
        <f xml:space="preserve"> Name_Rankings_Appended[[#This Row],[Females Number]] / SUMIFS($E:$E, $F:$F, Name_Rankings_Appended[[#This Row],[Decade]])</f>
        <v>2.221205569440846E-3</v>
      </c>
      <c r="I127" s="28">
        <f>SUMIFS($G:$G, $A:$A, "&lt;=" &amp; Name_Rankings_Appended[[#This Row],[Rank]], $F:$F, Name_Rankings_Appended[[#This Row],[Decade]])</f>
        <v>0.92196615279575922</v>
      </c>
      <c r="J127" s="28">
        <f>SUMIFS($H:$H, $A:$A, "&lt;=" &amp; Name_Rankings_Appended[[#This Row],[Rank]], $F:$F, Name_Rankings_Appended[[#This Row],[Decade]])</f>
        <v>0.88950553773767926</v>
      </c>
    </row>
    <row r="128" spans="1:10" x14ac:dyDescent="0.25">
      <c r="A128" s="22">
        <v>127</v>
      </c>
      <c r="B128" s="22" t="s">
        <v>381</v>
      </c>
      <c r="C128" s="23">
        <v>25883</v>
      </c>
      <c r="D128" s="22" t="s">
        <v>739</v>
      </c>
      <c r="E128" s="23">
        <v>33527</v>
      </c>
      <c r="F128" s="22">
        <v>1950</v>
      </c>
      <c r="G128" s="28">
        <f xml:space="preserve"> Name_Rankings_Appended[[#This Row],[Males Number]] / SUMIFS($C:$C, $F:$F, Name_Rankings_Appended[[#This Row],[Decade]])</f>
        <v>1.4709331437784722E-3</v>
      </c>
      <c r="H128" s="28">
        <f xml:space="preserve"> Name_Rankings_Appended[[#This Row],[Females Number]] / SUMIFS($E:$E, $F:$F, Name_Rankings_Appended[[#This Row],[Decade]])</f>
        <v>2.2171715829058963E-3</v>
      </c>
      <c r="I128" s="28">
        <f>SUMIFS($G:$G, $A:$A, "&lt;=" &amp; Name_Rankings_Appended[[#This Row],[Rank]], $F:$F, Name_Rankings_Appended[[#This Row],[Decade]])</f>
        <v>0.92343708593953766</v>
      </c>
      <c r="J128" s="28">
        <f>SUMIFS($H:$H, $A:$A, "&lt;=" &amp; Name_Rankings_Appended[[#This Row],[Rank]], $F:$F, Name_Rankings_Appended[[#This Row],[Decade]])</f>
        <v>0.89172270932058517</v>
      </c>
    </row>
    <row r="129" spans="1:10" x14ac:dyDescent="0.25">
      <c r="A129" s="22">
        <v>128</v>
      </c>
      <c r="B129" s="22" t="s">
        <v>200</v>
      </c>
      <c r="C129" s="23">
        <v>25810</v>
      </c>
      <c r="D129" s="22" t="s">
        <v>189</v>
      </c>
      <c r="E129" s="23">
        <v>32950</v>
      </c>
      <c r="F129" s="22">
        <v>1950</v>
      </c>
      <c r="G129" s="28">
        <f xml:space="preserve"> Name_Rankings_Appended[[#This Row],[Males Number]] / SUMIFS($C:$C, $F:$F, Name_Rankings_Appended[[#This Row],[Decade]])</f>
        <v>1.4667845474219514E-3</v>
      </c>
      <c r="H129" s="28">
        <f xml:space="preserve"> Name_Rankings_Appended[[#This Row],[Females Number]] / SUMIFS($E:$E, $F:$F, Name_Rankings_Appended[[#This Row],[Decade]])</f>
        <v>2.1790140381408797E-3</v>
      </c>
      <c r="I129" s="28">
        <f>SUMIFS($G:$G, $A:$A, "&lt;=" &amp; Name_Rankings_Appended[[#This Row],[Rank]], $F:$F, Name_Rankings_Appended[[#This Row],[Decade]])</f>
        <v>0.92490387048695966</v>
      </c>
      <c r="J129" s="28">
        <f>SUMIFS($H:$H, $A:$A, "&lt;=" &amp; Name_Rankings_Appended[[#This Row],[Rank]], $F:$F, Name_Rankings_Appended[[#This Row],[Decade]])</f>
        <v>0.89390172335872609</v>
      </c>
    </row>
    <row r="130" spans="1:10" x14ac:dyDescent="0.25">
      <c r="A130" s="22">
        <v>129</v>
      </c>
      <c r="B130" s="22" t="s">
        <v>393</v>
      </c>
      <c r="C130" s="23">
        <v>25734</v>
      </c>
      <c r="D130" s="22" t="s">
        <v>360</v>
      </c>
      <c r="E130" s="23">
        <v>32717</v>
      </c>
      <c r="F130" s="22">
        <v>1950</v>
      </c>
      <c r="G130" s="28">
        <f xml:space="preserve"> Name_Rankings_Appended[[#This Row],[Males Number]] / SUMIFS($C:$C, $F:$F, Name_Rankings_Appended[[#This Row],[Decade]])</f>
        <v>1.4624654608042036E-3</v>
      </c>
      <c r="H130" s="28">
        <f xml:space="preserve"> Name_Rankings_Appended[[#This Row],[Females Number]] / SUMIFS($E:$E, $F:$F, Name_Rankings_Appended[[#This Row],[Decade]])</f>
        <v>2.1636055321959079E-3</v>
      </c>
      <c r="I130" s="28">
        <f>SUMIFS($G:$G, $A:$A, "&lt;=" &amp; Name_Rankings_Appended[[#This Row],[Rank]], $F:$F, Name_Rankings_Appended[[#This Row],[Decade]])</f>
        <v>0.92636633594776385</v>
      </c>
      <c r="J130" s="28">
        <f>SUMIFS($H:$H, $A:$A, "&lt;=" &amp; Name_Rankings_Appended[[#This Row],[Rank]], $F:$F, Name_Rankings_Appended[[#This Row],[Decade]])</f>
        <v>0.89606532889092194</v>
      </c>
    </row>
    <row r="131" spans="1:10" x14ac:dyDescent="0.25">
      <c r="A131" s="22">
        <v>130</v>
      </c>
      <c r="B131" s="22" t="s">
        <v>345</v>
      </c>
      <c r="C131" s="23">
        <v>25394</v>
      </c>
      <c r="D131" s="22" t="s">
        <v>352</v>
      </c>
      <c r="E131" s="23">
        <v>32671</v>
      </c>
      <c r="F131" s="22">
        <v>1950</v>
      </c>
      <c r="G131" s="28">
        <f xml:space="preserve"> Name_Rankings_Appended[[#This Row],[Males Number]] / SUMIFS($C:$C, $F:$F, Name_Rankings_Appended[[#This Row],[Decade]])</f>
        <v>1.4431432311984903E-3</v>
      </c>
      <c r="H131" s="28">
        <f xml:space="preserve"> Name_Rankings_Appended[[#This Row],[Females Number]] / SUMIFS($E:$E, $F:$F, Name_Rankings_Appended[[#This Row],[Decade]])</f>
        <v>2.160563509562995E-3</v>
      </c>
      <c r="I131" s="28">
        <f>SUMIFS($G:$G, $A:$A, "&lt;=" &amp; Name_Rankings_Appended[[#This Row],[Rank]], $F:$F, Name_Rankings_Appended[[#This Row],[Decade]])</f>
        <v>0.92780947917896239</v>
      </c>
      <c r="J131" s="28">
        <f>SUMIFS($H:$H, $A:$A, "&lt;=" &amp; Name_Rankings_Appended[[#This Row],[Rank]], $F:$F, Name_Rankings_Appended[[#This Row],[Decade]])</f>
        <v>0.89822589240048489</v>
      </c>
    </row>
    <row r="132" spans="1:10" x14ac:dyDescent="0.25">
      <c r="A132" s="22">
        <v>131</v>
      </c>
      <c r="B132" s="22" t="s">
        <v>156</v>
      </c>
      <c r="C132" s="23">
        <v>24926</v>
      </c>
      <c r="D132" s="22" t="s">
        <v>284</v>
      </c>
      <c r="E132" s="23">
        <v>32452</v>
      </c>
      <c r="F132" s="22">
        <v>1950</v>
      </c>
      <c r="G132" s="28">
        <f xml:space="preserve"> Name_Rankings_Appended[[#This Row],[Males Number]] / SUMIFS($C:$C, $F:$F, Name_Rankings_Appended[[#This Row],[Decade]])</f>
        <v>1.4165467504470965E-3</v>
      </c>
      <c r="H132" s="28">
        <f xml:space="preserve"> Name_Rankings_Appended[[#This Row],[Females Number]] / SUMIFS($E:$E, $F:$F, Name_Rankings_Appended[[#This Row],[Decade]])</f>
        <v>2.1460808365932572E-3</v>
      </c>
      <c r="I132" s="28">
        <f>SUMIFS($G:$G, $A:$A, "&lt;=" &amp; Name_Rankings_Appended[[#This Row],[Rank]], $F:$F, Name_Rankings_Appended[[#This Row],[Decade]])</f>
        <v>0.9292260259294095</v>
      </c>
      <c r="J132" s="28">
        <f>SUMIFS($H:$H, $A:$A, "&lt;=" &amp; Name_Rankings_Appended[[#This Row],[Rank]], $F:$F, Name_Rankings_Appended[[#This Row],[Decade]])</f>
        <v>0.90037197323707818</v>
      </c>
    </row>
    <row r="133" spans="1:10" x14ac:dyDescent="0.25">
      <c r="A133" s="22">
        <v>132</v>
      </c>
      <c r="B133" s="22" t="s">
        <v>375</v>
      </c>
      <c r="C133" s="23">
        <v>24600</v>
      </c>
      <c r="D133" s="22" t="s">
        <v>416</v>
      </c>
      <c r="E133" s="23">
        <v>31943</v>
      </c>
      <c r="F133" s="22">
        <v>1950</v>
      </c>
      <c r="G133" s="28">
        <f xml:space="preserve"> Name_Rankings_Appended[[#This Row],[Males Number]] / SUMIFS($C:$C, $F:$F, Name_Rankings_Appended[[#This Row],[Decade]])</f>
        <v>1.3980201420604418E-3</v>
      </c>
      <c r="H133" s="28">
        <f xml:space="preserve"> Name_Rankings_Appended[[#This Row],[Females Number]] / SUMIFS($E:$E, $F:$F, Name_Rankings_Appended[[#This Row],[Decade]])</f>
        <v>2.1124201948508081E-3</v>
      </c>
      <c r="I133" s="28">
        <f>SUMIFS($G:$G, $A:$A, "&lt;=" &amp; Name_Rankings_Appended[[#This Row],[Rank]], $F:$F, Name_Rankings_Appended[[#This Row],[Decade]])</f>
        <v>0.93062404607146998</v>
      </c>
      <c r="J133" s="28">
        <f>SUMIFS($H:$H, $A:$A, "&lt;=" &amp; Name_Rankings_Appended[[#This Row],[Rank]], $F:$F, Name_Rankings_Appended[[#This Row],[Decade]])</f>
        <v>0.90248439343192899</v>
      </c>
    </row>
    <row r="134" spans="1:10" x14ac:dyDescent="0.25">
      <c r="A134" s="22">
        <v>133</v>
      </c>
      <c r="B134" s="22" t="s">
        <v>405</v>
      </c>
      <c r="C134" s="23">
        <v>24586</v>
      </c>
      <c r="D134" s="22" t="s">
        <v>400</v>
      </c>
      <c r="E134" s="23">
        <v>30801</v>
      </c>
      <c r="F134" s="22">
        <v>1950</v>
      </c>
      <c r="G134" s="28">
        <f xml:space="preserve"> Name_Rankings_Appended[[#This Row],[Males Number]] / SUMIFS($C:$C, $F:$F, Name_Rankings_Appended[[#This Row],[Decade]])</f>
        <v>1.3972245208413831E-3</v>
      </c>
      <c r="H134" s="28">
        <f xml:space="preserve"> Name_Rankings_Appended[[#This Row],[Females Number]] / SUMIFS($E:$E, $F:$F, Name_Rankings_Appended[[#This Row],[Decade]])</f>
        <v>2.0368986764424048E-3</v>
      </c>
      <c r="I134" s="28">
        <f>SUMIFS($G:$G, $A:$A, "&lt;=" &amp; Name_Rankings_Appended[[#This Row],[Rank]], $F:$F, Name_Rankings_Appended[[#This Row],[Decade]])</f>
        <v>0.93202127059231132</v>
      </c>
      <c r="J134" s="28">
        <f>SUMIFS($H:$H, $A:$A, "&lt;=" &amp; Name_Rankings_Appended[[#This Row],[Rank]], $F:$F, Name_Rankings_Appended[[#This Row],[Decade]])</f>
        <v>0.9045212921083714</v>
      </c>
    </row>
    <row r="135" spans="1:10" x14ac:dyDescent="0.25">
      <c r="A135" s="22">
        <v>134</v>
      </c>
      <c r="B135" s="22" t="s">
        <v>442</v>
      </c>
      <c r="C135" s="23">
        <v>24294</v>
      </c>
      <c r="D135" s="22" t="s">
        <v>217</v>
      </c>
      <c r="E135" s="23">
        <v>30795</v>
      </c>
      <c r="F135" s="22">
        <v>1950</v>
      </c>
      <c r="G135" s="28">
        <f xml:space="preserve"> Name_Rankings_Appended[[#This Row],[Males Number]] / SUMIFS($C:$C, $F:$F, Name_Rankings_Appended[[#This Row],[Decade]])</f>
        <v>1.3806301354152997E-3</v>
      </c>
      <c r="H135" s="28">
        <f xml:space="preserve"> Name_Rankings_Appended[[#This Row],[Females Number]] / SUMIFS($E:$E, $F:$F, Name_Rankings_Appended[[#This Row],[Decade]])</f>
        <v>2.0365018908815899E-3</v>
      </c>
      <c r="I135" s="28">
        <f>SUMIFS($G:$G, $A:$A, "&lt;=" &amp; Name_Rankings_Appended[[#This Row],[Rank]], $F:$F, Name_Rankings_Appended[[#This Row],[Decade]])</f>
        <v>0.93340190072772666</v>
      </c>
      <c r="J135" s="28">
        <f>SUMIFS($H:$H, $A:$A, "&lt;=" &amp; Name_Rankings_Appended[[#This Row],[Rank]], $F:$F, Name_Rankings_Appended[[#This Row],[Decade]])</f>
        <v>0.90655779399925296</v>
      </c>
    </row>
    <row r="136" spans="1:10" x14ac:dyDescent="0.25">
      <c r="A136" s="22">
        <v>135</v>
      </c>
      <c r="B136" s="22" t="s">
        <v>312</v>
      </c>
      <c r="C136" s="23">
        <v>24137</v>
      </c>
      <c r="D136" s="22" t="s">
        <v>119</v>
      </c>
      <c r="E136" s="23">
        <v>30581</v>
      </c>
      <c r="F136" s="22">
        <v>1950</v>
      </c>
      <c r="G136" s="28">
        <f xml:space="preserve"> Name_Rankings_Appended[[#This Row],[Males Number]] / SUMIFS($C:$C, $F:$F, Name_Rankings_Appended[[#This Row],[Decade]])</f>
        <v>1.3717078117444262E-3</v>
      </c>
      <c r="H136" s="28">
        <f xml:space="preserve"> Name_Rankings_Appended[[#This Row],[Females Number]] / SUMIFS($E:$E, $F:$F, Name_Rankings_Appended[[#This Row],[Decade]])</f>
        <v>2.0223498725458647E-3</v>
      </c>
      <c r="I136" s="28">
        <f>SUMIFS($G:$G, $A:$A, "&lt;=" &amp; Name_Rankings_Appended[[#This Row],[Rank]], $F:$F, Name_Rankings_Appended[[#This Row],[Decade]])</f>
        <v>0.93477360853947111</v>
      </c>
      <c r="J136" s="28">
        <f>SUMIFS($H:$H, $A:$A, "&lt;=" &amp; Name_Rankings_Appended[[#This Row],[Rank]], $F:$F, Name_Rankings_Appended[[#This Row],[Decade]])</f>
        <v>0.90858014387179886</v>
      </c>
    </row>
    <row r="137" spans="1:10" x14ac:dyDescent="0.25">
      <c r="A137" s="22">
        <v>136</v>
      </c>
      <c r="B137" s="22" t="s">
        <v>308</v>
      </c>
      <c r="C137" s="23">
        <v>23878</v>
      </c>
      <c r="D137" s="22" t="s">
        <v>394</v>
      </c>
      <c r="E137" s="23">
        <v>30393</v>
      </c>
      <c r="F137" s="22">
        <v>1950</v>
      </c>
      <c r="G137" s="28">
        <f xml:space="preserve"> Name_Rankings_Appended[[#This Row],[Males Number]] / SUMIFS($C:$C, $F:$F, Name_Rankings_Appended[[#This Row],[Decade]])</f>
        <v>1.3569888191918387E-3</v>
      </c>
      <c r="H137" s="28">
        <f xml:space="preserve"> Name_Rankings_Appended[[#This Row],[Females Number]] / SUMIFS($E:$E, $F:$F, Name_Rankings_Appended[[#This Row],[Decade]])</f>
        <v>2.0099172583070033E-3</v>
      </c>
      <c r="I137" s="28">
        <f>SUMIFS($G:$G, $A:$A, "&lt;=" &amp; Name_Rankings_Appended[[#This Row],[Rank]], $F:$F, Name_Rankings_Appended[[#This Row],[Decade]])</f>
        <v>0.936130597358663</v>
      </c>
      <c r="J137" s="28">
        <f>SUMIFS($H:$H, $A:$A, "&lt;=" &amp; Name_Rankings_Appended[[#This Row],[Rank]], $F:$F, Name_Rankings_Appended[[#This Row],[Decade]])</f>
        <v>0.91059006113010588</v>
      </c>
    </row>
    <row r="138" spans="1:10" x14ac:dyDescent="0.25">
      <c r="A138" s="22">
        <v>137</v>
      </c>
      <c r="B138" s="22" t="s">
        <v>306</v>
      </c>
      <c r="C138" s="23">
        <v>23834</v>
      </c>
      <c r="D138" s="22" t="s">
        <v>340</v>
      </c>
      <c r="E138" s="23">
        <v>30382</v>
      </c>
      <c r="F138" s="22">
        <v>1950</v>
      </c>
      <c r="G138" s="28">
        <f xml:space="preserve"> Name_Rankings_Appended[[#This Row],[Males Number]] / SUMIFS($C:$C, $F:$F, Name_Rankings_Appended[[#This Row],[Decade]])</f>
        <v>1.3544882953605111E-3</v>
      </c>
      <c r="H138" s="28">
        <f xml:space="preserve"> Name_Rankings_Appended[[#This Row],[Females Number]] / SUMIFS($E:$E, $F:$F, Name_Rankings_Appended[[#This Row],[Decade]])</f>
        <v>2.0091898181121763E-3</v>
      </c>
      <c r="I138" s="28">
        <f>SUMIFS($G:$G, $A:$A, "&lt;=" &amp; Name_Rankings_Appended[[#This Row],[Rank]], $F:$F, Name_Rankings_Appended[[#This Row],[Decade]])</f>
        <v>0.93748508565402355</v>
      </c>
      <c r="J138" s="28">
        <f>SUMIFS($H:$H, $A:$A, "&lt;=" &amp; Name_Rankings_Appended[[#This Row],[Rank]], $F:$F, Name_Rankings_Appended[[#This Row],[Decade]])</f>
        <v>0.91259925094821803</v>
      </c>
    </row>
    <row r="139" spans="1:10" x14ac:dyDescent="0.25">
      <c r="A139" s="22">
        <v>138</v>
      </c>
      <c r="B139" s="22" t="s">
        <v>282</v>
      </c>
      <c r="C139" s="23">
        <v>23752</v>
      </c>
      <c r="D139" s="22" t="s">
        <v>207</v>
      </c>
      <c r="E139" s="23">
        <v>29431</v>
      </c>
      <c r="F139" s="22">
        <v>1950</v>
      </c>
      <c r="G139" s="28">
        <f xml:space="preserve"> Name_Rankings_Appended[[#This Row],[Males Number]] / SUMIFS($C:$C, $F:$F, Name_Rankings_Appended[[#This Row],[Decade]])</f>
        <v>1.3498282282203096E-3</v>
      </c>
      <c r="H139" s="28">
        <f xml:space="preserve"> Name_Rankings_Appended[[#This Row],[Females Number]] / SUMIFS($E:$E, $F:$F, Name_Rankings_Appended[[#This Row],[Decade]])</f>
        <v>1.946299306723042E-3</v>
      </c>
      <c r="I139" s="28">
        <f>SUMIFS($G:$G, $A:$A, "&lt;=" &amp; Name_Rankings_Appended[[#This Row],[Rank]], $F:$F, Name_Rankings_Appended[[#This Row],[Decade]])</f>
        <v>0.93883491388224383</v>
      </c>
      <c r="J139" s="28">
        <f>SUMIFS($H:$H, $A:$A, "&lt;=" &amp; Name_Rankings_Appended[[#This Row],[Rank]], $F:$F, Name_Rankings_Appended[[#This Row],[Decade]])</f>
        <v>0.91454555025494111</v>
      </c>
    </row>
    <row r="140" spans="1:10" x14ac:dyDescent="0.25">
      <c r="A140" s="22">
        <v>139</v>
      </c>
      <c r="B140" s="22" t="s">
        <v>417</v>
      </c>
      <c r="C140" s="23">
        <v>23084</v>
      </c>
      <c r="D140" s="22" t="s">
        <v>181</v>
      </c>
      <c r="E140" s="23">
        <v>29375</v>
      </c>
      <c r="F140" s="22">
        <v>1950</v>
      </c>
      <c r="G140" s="28">
        <f xml:space="preserve"> Name_Rankings_Appended[[#This Row],[Males Number]] / SUMIFS($C:$C, $F:$F, Name_Rankings_Appended[[#This Row],[Decade]])</f>
        <v>1.3118657300537902E-3</v>
      </c>
      <c r="H140" s="28">
        <f xml:space="preserve"> Name_Rankings_Appended[[#This Row],[Females Number]] / SUMIFS($E:$E, $F:$F, Name_Rankings_Appended[[#This Row],[Decade]])</f>
        <v>1.9425959748221044E-3</v>
      </c>
      <c r="I140" s="28">
        <f>SUMIFS($G:$G, $A:$A, "&lt;=" &amp; Name_Rankings_Appended[[#This Row],[Rank]], $F:$F, Name_Rankings_Appended[[#This Row],[Decade]])</f>
        <v>0.94014677961229765</v>
      </c>
      <c r="J140" s="28">
        <f>SUMIFS($H:$H, $A:$A, "&lt;=" &amp; Name_Rankings_Appended[[#This Row],[Rank]], $F:$F, Name_Rankings_Appended[[#This Row],[Decade]])</f>
        <v>0.91648814622976327</v>
      </c>
    </row>
    <row r="141" spans="1:10" x14ac:dyDescent="0.25">
      <c r="A141" s="22">
        <v>140</v>
      </c>
      <c r="B141" s="22" t="s">
        <v>333</v>
      </c>
      <c r="C141" s="23">
        <v>22613</v>
      </c>
      <c r="D141" s="22" t="s">
        <v>75</v>
      </c>
      <c r="E141" s="23">
        <v>29180</v>
      </c>
      <c r="F141" s="22">
        <v>1950</v>
      </c>
      <c r="G141" s="28">
        <f xml:space="preserve"> Name_Rankings_Appended[[#This Row],[Males Number]] / SUMIFS($C:$C, $F:$F, Name_Rankings_Appended[[#This Row],[Decade]])</f>
        <v>1.2850987590411697E-3</v>
      </c>
      <c r="H141" s="28">
        <f xml:space="preserve"> Name_Rankings_Appended[[#This Row],[Females Number]] / SUMIFS($E:$E, $F:$F, Name_Rankings_Appended[[#This Row],[Decade]])</f>
        <v>1.9297004440956258E-3</v>
      </c>
      <c r="I141" s="28">
        <f>SUMIFS($G:$G, $A:$A, "&lt;=" &amp; Name_Rankings_Appended[[#This Row],[Rank]], $F:$F, Name_Rankings_Appended[[#This Row],[Decade]])</f>
        <v>0.94143187837133879</v>
      </c>
      <c r="J141" s="28">
        <f>SUMIFS($H:$H, $A:$A, "&lt;=" &amp; Name_Rankings_Appended[[#This Row],[Rank]], $F:$F, Name_Rankings_Appended[[#This Row],[Decade]])</f>
        <v>0.91841784667385884</v>
      </c>
    </row>
    <row r="142" spans="1:10" x14ac:dyDescent="0.25">
      <c r="A142" s="22">
        <v>141</v>
      </c>
      <c r="B142" s="22" t="s">
        <v>228</v>
      </c>
      <c r="C142" s="23">
        <v>22219</v>
      </c>
      <c r="D142" s="22" t="s">
        <v>740</v>
      </c>
      <c r="E142" s="23">
        <v>26972</v>
      </c>
      <c r="F142" s="22">
        <v>1950</v>
      </c>
      <c r="G142" s="28">
        <f xml:space="preserve"> Name_Rankings_Appended[[#This Row],[Males Number]] / SUMIFS($C:$C, $F:$F, Name_Rankings_Appended[[#This Row],[Decade]])</f>
        <v>1.2627077047333722E-3</v>
      </c>
      <c r="H142" s="28">
        <f xml:space="preserve"> Name_Rankings_Appended[[#This Row],[Females Number]] / SUMIFS($E:$E, $F:$F, Name_Rankings_Appended[[#This Row],[Decade]])</f>
        <v>1.7836833577158061E-3</v>
      </c>
      <c r="I142" s="28">
        <f>SUMIFS($G:$G, $A:$A, "&lt;=" &amp; Name_Rankings_Appended[[#This Row],[Rank]], $F:$F, Name_Rankings_Appended[[#This Row],[Decade]])</f>
        <v>0.94269458607607215</v>
      </c>
      <c r="J142" s="28">
        <f>SUMIFS($H:$H, $A:$A, "&lt;=" &amp; Name_Rankings_Appended[[#This Row],[Rank]], $F:$F, Name_Rankings_Appended[[#This Row],[Decade]])</f>
        <v>0.92020153003157468</v>
      </c>
    </row>
    <row r="143" spans="1:10" x14ac:dyDescent="0.25">
      <c r="A143" s="22">
        <v>142</v>
      </c>
      <c r="B143" s="22" t="s">
        <v>326</v>
      </c>
      <c r="C143" s="23">
        <v>21961</v>
      </c>
      <c r="D143" s="22" t="s">
        <v>741</v>
      </c>
      <c r="E143" s="23">
        <v>26166</v>
      </c>
      <c r="F143" s="22">
        <v>1950</v>
      </c>
      <c r="G143" s="28">
        <f xml:space="preserve"> Name_Rankings_Appended[[#This Row],[Males Number]] / SUMIFS($C:$C, $F:$F, Name_Rankings_Appended[[#This Row],[Decade]])</f>
        <v>1.2480455422678603E-3</v>
      </c>
      <c r="H143" s="28">
        <f xml:space="preserve"> Name_Rankings_Appended[[#This Row],[Females Number]] / SUMIFS($E:$E, $F:$F, Name_Rankings_Appended[[#This Row],[Decade]])</f>
        <v>1.7303818307130277E-3</v>
      </c>
      <c r="I143" s="28">
        <f>SUMIFS($G:$G, $A:$A, "&lt;=" &amp; Name_Rankings_Appended[[#This Row],[Rank]], $F:$F, Name_Rankings_Appended[[#This Row],[Decade]])</f>
        <v>0.94394263161834002</v>
      </c>
      <c r="J143" s="28">
        <f>SUMIFS($H:$H, $A:$A, "&lt;=" &amp; Name_Rankings_Appended[[#This Row],[Rank]], $F:$F, Name_Rankings_Appended[[#This Row],[Decade]])</f>
        <v>0.92193191186228773</v>
      </c>
    </row>
    <row r="144" spans="1:10" x14ac:dyDescent="0.25">
      <c r="A144" s="22">
        <v>143</v>
      </c>
      <c r="B144" s="22" t="s">
        <v>268</v>
      </c>
      <c r="C144" s="23">
        <v>21942</v>
      </c>
      <c r="D144" s="22" t="s">
        <v>742</v>
      </c>
      <c r="E144" s="23">
        <v>25852</v>
      </c>
      <c r="F144" s="22">
        <v>1950</v>
      </c>
      <c r="G144" s="28">
        <f xml:space="preserve"> Name_Rankings_Appended[[#This Row],[Males Number]] / SUMIFS($C:$C, $F:$F, Name_Rankings_Appended[[#This Row],[Decade]])</f>
        <v>1.2469657706134234E-3</v>
      </c>
      <c r="H144" s="28">
        <f xml:space="preserve"> Name_Rankings_Appended[[#This Row],[Females Number]] / SUMIFS($E:$E, $F:$F, Name_Rankings_Appended[[#This Row],[Decade]])</f>
        <v>1.7096167196970569E-3</v>
      </c>
      <c r="I144" s="28">
        <f>SUMIFS($G:$G, $A:$A, "&lt;=" &amp; Name_Rankings_Appended[[#This Row],[Rank]], $F:$F, Name_Rankings_Appended[[#This Row],[Decade]])</f>
        <v>0.94518959738895347</v>
      </c>
      <c r="J144" s="28">
        <f>SUMIFS($H:$H, $A:$A, "&lt;=" &amp; Name_Rankings_Appended[[#This Row],[Rank]], $F:$F, Name_Rankings_Appended[[#This Row],[Decade]])</f>
        <v>0.92364152858198478</v>
      </c>
    </row>
    <row r="145" spans="1:10" x14ac:dyDescent="0.25">
      <c r="A145" s="22">
        <v>144</v>
      </c>
      <c r="B145" s="22" t="s">
        <v>191</v>
      </c>
      <c r="C145" s="23">
        <v>21381</v>
      </c>
      <c r="D145" s="22" t="s">
        <v>743</v>
      </c>
      <c r="E145" s="23">
        <v>25651</v>
      </c>
      <c r="F145" s="22">
        <v>1950</v>
      </c>
      <c r="G145" s="28">
        <f xml:space="preserve"> Name_Rankings_Appended[[#This Row],[Males Number]] / SUMIFS($C:$C, $F:$F, Name_Rankings_Appended[[#This Row],[Decade]])</f>
        <v>1.2150840917639963E-3</v>
      </c>
      <c r="H145" s="28">
        <f xml:space="preserve"> Name_Rankings_Appended[[#This Row],[Females Number]] / SUMIFS($E:$E, $F:$F, Name_Rankings_Appended[[#This Row],[Decade]])</f>
        <v>1.6963244034097634E-3</v>
      </c>
      <c r="I145" s="28">
        <f>SUMIFS($G:$G, $A:$A, "&lt;=" &amp; Name_Rankings_Appended[[#This Row],[Rank]], $F:$F, Name_Rankings_Appended[[#This Row],[Decade]])</f>
        <v>0.94640468148071744</v>
      </c>
      <c r="J145" s="28">
        <f>SUMIFS($H:$H, $A:$A, "&lt;=" &amp; Name_Rankings_Appended[[#This Row],[Rank]], $F:$F, Name_Rankings_Appended[[#This Row],[Decade]])</f>
        <v>0.9253378529853945</v>
      </c>
    </row>
    <row r="146" spans="1:10" x14ac:dyDescent="0.25">
      <c r="A146" s="22">
        <v>145</v>
      </c>
      <c r="B146" s="22" t="s">
        <v>433</v>
      </c>
      <c r="C146" s="23">
        <v>21346</v>
      </c>
      <c r="D146" s="22" t="s">
        <v>744</v>
      </c>
      <c r="E146" s="23">
        <v>25249</v>
      </c>
      <c r="F146" s="22">
        <v>1950</v>
      </c>
      <c r="G146" s="28">
        <f xml:space="preserve"> Name_Rankings_Appended[[#This Row],[Males Number]] / SUMIFS($C:$C, $F:$F, Name_Rankings_Appended[[#This Row],[Decade]])</f>
        <v>1.2130950387163493E-3</v>
      </c>
      <c r="H146" s="28">
        <f xml:space="preserve"> Name_Rankings_Appended[[#This Row],[Females Number]] / SUMIFS($E:$E, $F:$F, Name_Rankings_Appended[[#This Row],[Decade]])</f>
        <v>1.6697397708351767E-3</v>
      </c>
      <c r="I146" s="28">
        <f>SUMIFS($G:$G, $A:$A, "&lt;=" &amp; Name_Rankings_Appended[[#This Row],[Rank]], $F:$F, Name_Rankings_Appended[[#This Row],[Decade]])</f>
        <v>0.9476177765194338</v>
      </c>
      <c r="J146" s="28">
        <f>SUMIFS($H:$H, $A:$A, "&lt;=" &amp; Name_Rankings_Appended[[#This Row],[Rank]], $F:$F, Name_Rankings_Appended[[#This Row],[Decade]])</f>
        <v>0.92700759275622968</v>
      </c>
    </row>
    <row r="147" spans="1:10" x14ac:dyDescent="0.25">
      <c r="A147" s="22">
        <v>146</v>
      </c>
      <c r="B147" s="22" t="s">
        <v>135</v>
      </c>
      <c r="C147" s="23">
        <v>21208</v>
      </c>
      <c r="D147" s="22" t="s">
        <v>257</v>
      </c>
      <c r="E147" s="23">
        <v>25125</v>
      </c>
      <c r="F147" s="22">
        <v>1950</v>
      </c>
      <c r="G147" s="28">
        <f xml:space="preserve"> Name_Rankings_Appended[[#This Row],[Males Number]] / SUMIFS($C:$C, $F:$F, Name_Rankings_Appended[[#This Row],[Decade]])</f>
        <v>1.2052524866999125E-3</v>
      </c>
      <c r="H147" s="28">
        <f xml:space="preserve"> Name_Rankings_Appended[[#This Row],[Females Number]] / SUMIFS($E:$E, $F:$F, Name_Rankings_Appended[[#This Row],[Decade]])</f>
        <v>1.6615395359116723E-3</v>
      </c>
      <c r="I147" s="28">
        <f>SUMIFS($G:$G, $A:$A, "&lt;=" &amp; Name_Rankings_Appended[[#This Row],[Rank]], $F:$F, Name_Rankings_Appended[[#This Row],[Decade]])</f>
        <v>0.94882302900613369</v>
      </c>
      <c r="J147" s="28">
        <f>SUMIFS($H:$H, $A:$A, "&lt;=" &amp; Name_Rankings_Appended[[#This Row],[Rank]], $F:$F, Name_Rankings_Appended[[#This Row],[Decade]])</f>
        <v>0.92866913229214132</v>
      </c>
    </row>
    <row r="148" spans="1:10" x14ac:dyDescent="0.25">
      <c r="A148" s="22">
        <v>147</v>
      </c>
      <c r="B148" s="22" t="s">
        <v>745</v>
      </c>
      <c r="C148" s="23">
        <v>20847</v>
      </c>
      <c r="D148" s="22" t="s">
        <v>746</v>
      </c>
      <c r="E148" s="23">
        <v>25014</v>
      </c>
      <c r="F148" s="22">
        <v>1950</v>
      </c>
      <c r="G148" s="28">
        <f xml:space="preserve"> Name_Rankings_Appended[[#This Row],[Males Number]] / SUMIFS($C:$C, $F:$F, Name_Rankings_Appended[[#This Row],[Decade]])</f>
        <v>1.1847368252656111E-3</v>
      </c>
      <c r="H148" s="28">
        <f xml:space="preserve"> Name_Rankings_Appended[[#This Row],[Females Number]] / SUMIFS($E:$E, $F:$F, Name_Rankings_Appended[[#This Row],[Decade]])</f>
        <v>1.6541990030365999E-3</v>
      </c>
      <c r="I148" s="28">
        <f>SUMIFS($G:$G, $A:$A, "&lt;=" &amp; Name_Rankings_Appended[[#This Row],[Rank]], $F:$F, Name_Rankings_Appended[[#This Row],[Decade]])</f>
        <v>0.95000776583139934</v>
      </c>
      <c r="J148" s="28">
        <f>SUMIFS($H:$H, $A:$A, "&lt;=" &amp; Name_Rankings_Appended[[#This Row],[Rank]], $F:$F, Name_Rankings_Appended[[#This Row],[Decade]])</f>
        <v>0.93032333129517797</v>
      </c>
    </row>
    <row r="149" spans="1:10" x14ac:dyDescent="0.25">
      <c r="A149" s="22">
        <v>148</v>
      </c>
      <c r="B149" s="22" t="s">
        <v>170</v>
      </c>
      <c r="C149" s="23">
        <v>20629</v>
      </c>
      <c r="D149" s="22" t="s">
        <v>317</v>
      </c>
      <c r="E149" s="23">
        <v>24837</v>
      </c>
      <c r="F149" s="22">
        <v>1950</v>
      </c>
      <c r="G149" s="28">
        <f xml:space="preserve"> Name_Rankings_Appended[[#This Row],[Males Number]] / SUMIFS($C:$C, $F:$F, Name_Rankings_Appended[[#This Row],[Decade]])</f>
        <v>1.1723478662831242E-3</v>
      </c>
      <c r="H149" s="28">
        <f xml:space="preserve"> Name_Rankings_Appended[[#This Row],[Females Number]] / SUMIFS($E:$E, $F:$F, Name_Rankings_Appended[[#This Row],[Decade]])</f>
        <v>1.6424938289925654E-3</v>
      </c>
      <c r="I149" s="28">
        <f>SUMIFS($G:$G, $A:$A, "&lt;=" &amp; Name_Rankings_Appended[[#This Row],[Rank]], $F:$F, Name_Rankings_Appended[[#This Row],[Decade]])</f>
        <v>0.95118011369768252</v>
      </c>
      <c r="J149" s="28">
        <f>SUMIFS($H:$H, $A:$A, "&lt;=" &amp; Name_Rankings_Appended[[#This Row],[Rank]], $F:$F, Name_Rankings_Appended[[#This Row],[Decade]])</f>
        <v>0.93196582512417059</v>
      </c>
    </row>
    <row r="150" spans="1:10" x14ac:dyDescent="0.25">
      <c r="A150" s="22">
        <v>149</v>
      </c>
      <c r="B150" s="22" t="s">
        <v>747</v>
      </c>
      <c r="C150" s="23">
        <v>20620</v>
      </c>
      <c r="D150" s="22" t="s">
        <v>748</v>
      </c>
      <c r="E150" s="23">
        <v>24643</v>
      </c>
      <c r="F150" s="22">
        <v>1950</v>
      </c>
      <c r="G150" s="28">
        <f xml:space="preserve"> Name_Rankings_Appended[[#This Row],[Males Number]] / SUMIFS($C:$C, $F:$F, Name_Rankings_Appended[[#This Row],[Decade]])</f>
        <v>1.1718363954994436E-3</v>
      </c>
      <c r="H150" s="28">
        <f xml:space="preserve"> Name_Rankings_Appended[[#This Row],[Females Number]] / SUMIFS($E:$E, $F:$F, Name_Rankings_Appended[[#This Row],[Decade]])</f>
        <v>1.6296644291928892E-3</v>
      </c>
      <c r="I150" s="28">
        <f>SUMIFS($G:$G, $A:$A, "&lt;=" &amp; Name_Rankings_Appended[[#This Row],[Rank]], $F:$F, Name_Rankings_Appended[[#This Row],[Decade]])</f>
        <v>0.95235195009318196</v>
      </c>
      <c r="J150" s="28">
        <f>SUMIFS($H:$H, $A:$A, "&lt;=" &amp; Name_Rankings_Appended[[#This Row],[Rank]], $F:$F, Name_Rankings_Appended[[#This Row],[Decade]])</f>
        <v>0.93359548955336347</v>
      </c>
    </row>
    <row r="151" spans="1:10" x14ac:dyDescent="0.25">
      <c r="A151" s="22">
        <v>150</v>
      </c>
      <c r="B151" s="22" t="s">
        <v>421</v>
      </c>
      <c r="C151" s="23">
        <v>20137</v>
      </c>
      <c r="D151" s="22" t="s">
        <v>396</v>
      </c>
      <c r="E151" s="23">
        <v>24517</v>
      </c>
      <c r="F151" s="22">
        <v>1950</v>
      </c>
      <c r="G151" s="28">
        <f xml:space="preserve"> Name_Rankings_Appended[[#This Row],[Males Number]] / SUMIFS($C:$C, $F:$F, Name_Rankings_Appended[[#This Row],[Decade]])</f>
        <v>1.1443874634419155E-3</v>
      </c>
      <c r="H151" s="28">
        <f xml:space="preserve"> Name_Rankings_Appended[[#This Row],[Females Number]] / SUMIFS($E:$E, $F:$F, Name_Rankings_Appended[[#This Row],[Decade]])</f>
        <v>1.6213319324157799E-3</v>
      </c>
      <c r="I151" s="28">
        <f>SUMIFS($G:$G, $A:$A, "&lt;=" &amp; Name_Rankings_Appended[[#This Row],[Rank]], $F:$F, Name_Rankings_Appended[[#This Row],[Decade]])</f>
        <v>0.95349633755662389</v>
      </c>
      <c r="J151" s="28">
        <f>SUMIFS($H:$H, $A:$A, "&lt;=" &amp; Name_Rankings_Appended[[#This Row],[Rank]], $F:$F, Name_Rankings_Appended[[#This Row],[Decade]])</f>
        <v>0.93521682148577923</v>
      </c>
    </row>
    <row r="152" spans="1:10" x14ac:dyDescent="0.25">
      <c r="A152" s="22">
        <v>151</v>
      </c>
      <c r="B152" s="22" t="s">
        <v>444</v>
      </c>
      <c r="C152" s="23">
        <v>19695</v>
      </c>
      <c r="D152" s="22" t="s">
        <v>749</v>
      </c>
      <c r="E152" s="23">
        <v>24223</v>
      </c>
      <c r="F152" s="22">
        <v>1950</v>
      </c>
      <c r="G152" s="28">
        <f xml:space="preserve"> Name_Rankings_Appended[[#This Row],[Males Number]] / SUMIFS($C:$C, $F:$F, Name_Rankings_Appended[[#This Row],[Decade]])</f>
        <v>1.119268564954488E-3</v>
      </c>
      <c r="H152" s="28">
        <f xml:space="preserve"> Name_Rankings_Appended[[#This Row],[Females Number]] / SUMIFS($E:$E, $F:$F, Name_Rankings_Appended[[#This Row],[Decade]])</f>
        <v>1.6018894399358584E-3</v>
      </c>
      <c r="I152" s="28">
        <f>SUMIFS($G:$G, $A:$A, "&lt;=" &amp; Name_Rankings_Appended[[#This Row],[Rank]], $F:$F, Name_Rankings_Appended[[#This Row],[Decade]])</f>
        <v>0.95461560612157836</v>
      </c>
      <c r="J152" s="28">
        <f>SUMIFS($H:$H, $A:$A, "&lt;=" &amp; Name_Rankings_Appended[[#This Row],[Rank]], $F:$F, Name_Rankings_Appended[[#This Row],[Decade]])</f>
        <v>0.93681871092571511</v>
      </c>
    </row>
    <row r="153" spans="1:10" x14ac:dyDescent="0.25">
      <c r="A153" s="22">
        <v>152</v>
      </c>
      <c r="B153" s="22" t="s">
        <v>310</v>
      </c>
      <c r="C153" s="23">
        <v>19337</v>
      </c>
      <c r="D153" s="22" t="s">
        <v>390</v>
      </c>
      <c r="E153" s="23">
        <v>23984</v>
      </c>
      <c r="F153" s="22">
        <v>1950</v>
      </c>
      <c r="G153" s="28">
        <f xml:space="preserve"> Name_Rankings_Appended[[#This Row],[Males Number]] / SUMIFS($C:$C, $F:$F, Name_Rankings_Appended[[#This Row],[Decade]])</f>
        <v>1.0989233937814132E-3</v>
      </c>
      <c r="H153" s="28">
        <f xml:space="preserve"> Name_Rankings_Appended[[#This Row],[Females Number]] / SUMIFS($E:$E, $F:$F, Name_Rankings_Appended[[#This Row],[Decade]])</f>
        <v>1.5860841484300716E-3</v>
      </c>
      <c r="I153" s="28">
        <f>SUMIFS($G:$G, $A:$A, "&lt;=" &amp; Name_Rankings_Appended[[#This Row],[Rank]], $F:$F, Name_Rankings_Appended[[#This Row],[Decade]])</f>
        <v>0.95571452951535973</v>
      </c>
      <c r="J153" s="28">
        <f>SUMIFS($H:$H, $A:$A, "&lt;=" &amp; Name_Rankings_Appended[[#This Row],[Rank]], $F:$F, Name_Rankings_Appended[[#This Row],[Decade]])</f>
        <v>0.9384047950741452</v>
      </c>
    </row>
    <row r="154" spans="1:10" x14ac:dyDescent="0.25">
      <c r="A154" s="22">
        <v>153</v>
      </c>
      <c r="B154" s="22" t="s">
        <v>407</v>
      </c>
      <c r="C154" s="23">
        <v>19197</v>
      </c>
      <c r="D154" s="22" t="s">
        <v>750</v>
      </c>
      <c r="E154" s="23">
        <v>23730</v>
      </c>
      <c r="F154" s="22">
        <v>1950</v>
      </c>
      <c r="G154" s="28">
        <f xml:space="preserve"> Name_Rankings_Appended[[#This Row],[Males Number]] / SUMIFS($C:$C, $F:$F, Name_Rankings_Appended[[#This Row],[Decade]])</f>
        <v>1.0909671815908253E-3</v>
      </c>
      <c r="H154" s="28">
        <f xml:space="preserve"> Name_Rankings_Appended[[#This Row],[Females Number]] / SUMIFS($E:$E, $F:$F, Name_Rankings_Appended[[#This Row],[Decade]])</f>
        <v>1.5692868930222482E-3</v>
      </c>
      <c r="I154" s="28">
        <f>SUMIFS($G:$G, $A:$A, "&lt;=" &amp; Name_Rankings_Appended[[#This Row],[Rank]], $F:$F, Name_Rankings_Appended[[#This Row],[Decade]])</f>
        <v>0.95680549669695059</v>
      </c>
      <c r="J154" s="28">
        <f>SUMIFS($H:$H, $A:$A, "&lt;=" &amp; Name_Rankings_Appended[[#This Row],[Rank]], $F:$F, Name_Rankings_Appended[[#This Row],[Decade]])</f>
        <v>0.93997408196716747</v>
      </c>
    </row>
    <row r="155" spans="1:10" x14ac:dyDescent="0.25">
      <c r="A155" s="22">
        <v>154</v>
      </c>
      <c r="B155" s="22" t="s">
        <v>399</v>
      </c>
      <c r="C155" s="23">
        <v>19149</v>
      </c>
      <c r="D155" s="22" t="s">
        <v>751</v>
      </c>
      <c r="E155" s="23">
        <v>23677</v>
      </c>
      <c r="F155" s="22">
        <v>1950</v>
      </c>
      <c r="G155" s="28">
        <f xml:space="preserve"> Name_Rankings_Appended[[#This Row],[Males Number]] / SUMIFS($C:$C, $F:$F, Name_Rankings_Appended[[#This Row],[Decade]])</f>
        <v>1.0882393374111951E-3</v>
      </c>
      <c r="H155" s="28">
        <f xml:space="preserve"> Name_Rankings_Appended[[#This Row],[Females Number]] / SUMIFS($E:$E, $F:$F, Name_Rankings_Appended[[#This Row],[Decade]])</f>
        <v>1.5657819539017181E-3</v>
      </c>
      <c r="I155" s="28">
        <f>SUMIFS($G:$G, $A:$A, "&lt;=" &amp; Name_Rankings_Appended[[#This Row],[Rank]], $F:$F, Name_Rankings_Appended[[#This Row],[Decade]])</f>
        <v>0.95789373603436179</v>
      </c>
      <c r="J155" s="28">
        <f>SUMIFS($H:$H, $A:$A, "&lt;=" &amp; Name_Rankings_Appended[[#This Row],[Rank]], $F:$F, Name_Rankings_Appended[[#This Row],[Decade]])</f>
        <v>0.94153986392106914</v>
      </c>
    </row>
    <row r="156" spans="1:10" x14ac:dyDescent="0.25">
      <c r="A156" s="22">
        <v>155</v>
      </c>
      <c r="B156" s="22" t="s">
        <v>419</v>
      </c>
      <c r="C156" s="23">
        <v>18850</v>
      </c>
      <c r="D156" s="22" t="s">
        <v>752</v>
      </c>
      <c r="E156" s="23">
        <v>23554</v>
      </c>
      <c r="F156" s="22">
        <v>1950</v>
      </c>
      <c r="G156" s="28">
        <f xml:space="preserve"> Name_Rankings_Appended[[#This Row],[Males Number]] / SUMIFS($C:$C, $F:$F, Name_Rankings_Appended[[#This Row],[Decade]])</f>
        <v>1.0712471413755825E-3</v>
      </c>
      <c r="H156" s="28">
        <f xml:space="preserve"> Name_Rankings_Appended[[#This Row],[Females Number]] / SUMIFS($E:$E, $F:$F, Name_Rankings_Appended[[#This Row],[Decade]])</f>
        <v>1.5576478499050161E-3</v>
      </c>
      <c r="I156" s="28">
        <f>SUMIFS($G:$G, $A:$A, "&lt;=" &amp; Name_Rankings_Appended[[#This Row],[Rank]], $F:$F, Name_Rankings_Appended[[#This Row],[Decade]])</f>
        <v>0.95896498317573742</v>
      </c>
      <c r="J156" s="28">
        <f>SUMIFS($H:$H, $A:$A, "&lt;=" &amp; Name_Rankings_Appended[[#This Row],[Rank]], $F:$F, Name_Rankings_Appended[[#This Row],[Decade]])</f>
        <v>0.94309751177097412</v>
      </c>
    </row>
    <row r="157" spans="1:10" x14ac:dyDescent="0.25">
      <c r="A157" s="22">
        <v>156</v>
      </c>
      <c r="B157" s="22" t="s">
        <v>753</v>
      </c>
      <c r="C157" s="23">
        <v>18788</v>
      </c>
      <c r="D157" s="22" t="s">
        <v>754</v>
      </c>
      <c r="E157" s="23">
        <v>23148</v>
      </c>
      <c r="F157" s="22">
        <v>1950</v>
      </c>
      <c r="G157" s="28">
        <f xml:space="preserve"> Name_Rankings_Appended[[#This Row],[Males Number]] / SUMIFS($C:$C, $F:$F, Name_Rankings_Appended[[#This Row],[Decade]])</f>
        <v>1.0677236759768936E-3</v>
      </c>
      <c r="H157" s="28">
        <f xml:space="preserve"> Name_Rankings_Appended[[#This Row],[Females Number]] / SUMIFS($E:$E, $F:$F, Name_Rankings_Appended[[#This Row],[Decade]])</f>
        <v>1.5307986936232195E-3</v>
      </c>
      <c r="I157" s="28">
        <f>SUMIFS($G:$G, $A:$A, "&lt;=" &amp; Name_Rankings_Appended[[#This Row],[Rank]], $F:$F, Name_Rankings_Appended[[#This Row],[Decade]])</f>
        <v>0.96003270685171427</v>
      </c>
      <c r="J157" s="28">
        <f>SUMIFS($H:$H, $A:$A, "&lt;=" &amp; Name_Rankings_Appended[[#This Row],[Rank]], $F:$F, Name_Rankings_Appended[[#This Row],[Decade]])</f>
        <v>0.94462831046459739</v>
      </c>
    </row>
    <row r="158" spans="1:10" x14ac:dyDescent="0.25">
      <c r="A158" s="22">
        <v>157</v>
      </c>
      <c r="B158" s="22" t="s">
        <v>314</v>
      </c>
      <c r="C158" s="23">
        <v>18772</v>
      </c>
      <c r="D158" s="22" t="s">
        <v>755</v>
      </c>
      <c r="E158" s="23">
        <v>22689</v>
      </c>
      <c r="F158" s="22">
        <v>1950</v>
      </c>
      <c r="G158" s="28">
        <f xml:space="preserve"> Name_Rankings_Appended[[#This Row],[Males Number]] / SUMIFS($C:$C, $F:$F, Name_Rankings_Appended[[#This Row],[Decade]])</f>
        <v>1.0668143945836836E-3</v>
      </c>
      <c r="H158" s="28">
        <f xml:space="preserve"> Name_Rankings_Appended[[#This Row],[Females Number]] / SUMIFS($E:$E, $F:$F, Name_Rankings_Appended[[#This Row],[Decade]])</f>
        <v>1.5004445982208928E-3</v>
      </c>
      <c r="I158" s="28">
        <f>SUMIFS($G:$G, $A:$A, "&lt;=" &amp; Name_Rankings_Appended[[#This Row],[Rank]], $F:$F, Name_Rankings_Appended[[#This Row],[Decade]])</f>
        <v>0.96109952124629794</v>
      </c>
      <c r="J158" s="28">
        <f>SUMIFS($H:$H, $A:$A, "&lt;=" &amp; Name_Rankings_Appended[[#This Row],[Rank]], $F:$F, Name_Rankings_Appended[[#This Row],[Decade]])</f>
        <v>0.94612875506281824</v>
      </c>
    </row>
    <row r="159" spans="1:10" x14ac:dyDescent="0.25">
      <c r="A159" s="22">
        <v>158</v>
      </c>
      <c r="B159" s="22" t="s">
        <v>353</v>
      </c>
      <c r="C159" s="23">
        <v>18731</v>
      </c>
      <c r="D159" s="22" t="s">
        <v>115</v>
      </c>
      <c r="E159" s="23">
        <v>22293</v>
      </c>
      <c r="F159" s="22">
        <v>1950</v>
      </c>
      <c r="G159" s="28">
        <f xml:space="preserve"> Name_Rankings_Appended[[#This Row],[Males Number]] / SUMIFS($C:$C, $F:$F, Name_Rankings_Appended[[#This Row],[Decade]])</f>
        <v>1.0644843610135828E-3</v>
      </c>
      <c r="H159" s="28">
        <f xml:space="preserve"> Name_Rankings_Appended[[#This Row],[Females Number]] / SUMIFS($E:$E, $F:$F, Name_Rankings_Appended[[#This Row],[Decade]])</f>
        <v>1.4742567512071208E-3</v>
      </c>
      <c r="I159" s="28">
        <f>SUMIFS($G:$G, $A:$A, "&lt;=" &amp; Name_Rankings_Appended[[#This Row],[Rank]], $F:$F, Name_Rankings_Appended[[#This Row],[Decade]])</f>
        <v>0.96216400560731152</v>
      </c>
      <c r="J159" s="28">
        <f>SUMIFS($H:$H, $A:$A, "&lt;=" &amp; Name_Rankings_Appended[[#This Row],[Rank]], $F:$F, Name_Rankings_Appended[[#This Row],[Decade]])</f>
        <v>0.9476030118140254</v>
      </c>
    </row>
    <row r="160" spans="1:10" x14ac:dyDescent="0.25">
      <c r="A160" s="22">
        <v>159</v>
      </c>
      <c r="B160" s="22" t="s">
        <v>365</v>
      </c>
      <c r="C160" s="23">
        <v>18690</v>
      </c>
      <c r="D160" s="22" t="s">
        <v>434</v>
      </c>
      <c r="E160" s="23">
        <v>22221</v>
      </c>
      <c r="F160" s="22">
        <v>1950</v>
      </c>
      <c r="G160" s="28">
        <f xml:space="preserve"> Name_Rankings_Appended[[#This Row],[Males Number]] / SUMIFS($C:$C, $F:$F, Name_Rankings_Appended[[#This Row],[Decade]])</f>
        <v>1.0621543274434821E-3</v>
      </c>
      <c r="H160" s="28">
        <f xml:space="preserve"> Name_Rankings_Appended[[#This Row],[Females Number]] / SUMIFS($E:$E, $F:$F, Name_Rankings_Appended[[#This Row],[Decade]])</f>
        <v>1.4694953244773442E-3</v>
      </c>
      <c r="I160" s="28">
        <f>SUMIFS($G:$G, $A:$A, "&lt;=" &amp; Name_Rankings_Appended[[#This Row],[Rank]], $F:$F, Name_Rankings_Appended[[#This Row],[Decade]])</f>
        <v>0.96322615993475502</v>
      </c>
      <c r="J160" s="28">
        <f>SUMIFS($H:$H, $A:$A, "&lt;=" &amp; Name_Rankings_Appended[[#This Row],[Rank]], $F:$F, Name_Rankings_Appended[[#This Row],[Decade]])</f>
        <v>0.94907250713850277</v>
      </c>
    </row>
    <row r="161" spans="1:10" x14ac:dyDescent="0.25">
      <c r="A161" s="22">
        <v>160</v>
      </c>
      <c r="B161" s="22" t="s">
        <v>289</v>
      </c>
      <c r="C161" s="23">
        <v>18640</v>
      </c>
      <c r="D161" s="22" t="s">
        <v>756</v>
      </c>
      <c r="E161" s="23">
        <v>22195</v>
      </c>
      <c r="F161" s="22">
        <v>1950</v>
      </c>
      <c r="G161" s="28">
        <f xml:space="preserve"> Name_Rankings_Appended[[#This Row],[Males Number]] / SUMIFS($C:$C, $F:$F, Name_Rankings_Appended[[#This Row],[Decade]])</f>
        <v>1.0593128230897008E-3</v>
      </c>
      <c r="H161" s="28">
        <f xml:space="preserve"> Name_Rankings_Appended[[#This Row],[Females Number]] / SUMIFS($E:$E, $F:$F, Name_Rankings_Appended[[#This Row],[Decade]])</f>
        <v>1.4677759203804803E-3</v>
      </c>
      <c r="I161" s="28">
        <f>SUMIFS($G:$G, $A:$A, "&lt;=" &amp; Name_Rankings_Appended[[#This Row],[Rank]], $F:$F, Name_Rankings_Appended[[#This Row],[Decade]])</f>
        <v>0.96428547275784471</v>
      </c>
      <c r="J161" s="28">
        <f>SUMIFS($H:$H, $A:$A, "&lt;=" &amp; Name_Rankings_Appended[[#This Row],[Rank]], $F:$F, Name_Rankings_Appended[[#This Row],[Decade]])</f>
        <v>0.95054028305888327</v>
      </c>
    </row>
    <row r="162" spans="1:10" x14ac:dyDescent="0.25">
      <c r="A162" s="22">
        <v>161</v>
      </c>
      <c r="B162" s="22" t="s">
        <v>110</v>
      </c>
      <c r="C162" s="23">
        <v>18570</v>
      </c>
      <c r="D162" s="22" t="s">
        <v>757</v>
      </c>
      <c r="E162" s="23">
        <v>21733</v>
      </c>
      <c r="F162" s="22">
        <v>1950</v>
      </c>
      <c r="G162" s="28">
        <f xml:space="preserve"> Name_Rankings_Appended[[#This Row],[Males Number]] / SUMIFS($C:$C, $F:$F, Name_Rankings_Appended[[#This Row],[Decade]])</f>
        <v>1.0553347169944068E-3</v>
      </c>
      <c r="H162" s="28">
        <f xml:space="preserve"> Name_Rankings_Appended[[#This Row],[Females Number]] / SUMIFS($E:$E, $F:$F, Name_Rankings_Appended[[#This Row],[Decade]])</f>
        <v>1.4372234321977462E-3</v>
      </c>
      <c r="I162" s="28">
        <f>SUMIFS($G:$G, $A:$A, "&lt;=" &amp; Name_Rankings_Appended[[#This Row],[Rank]], $F:$F, Name_Rankings_Appended[[#This Row],[Decade]])</f>
        <v>0.96534080747483908</v>
      </c>
      <c r="J162" s="28">
        <f>SUMIFS($H:$H, $A:$A, "&lt;=" &amp; Name_Rankings_Appended[[#This Row],[Rank]], $F:$F, Name_Rankings_Appended[[#This Row],[Decade]])</f>
        <v>0.95197750649108104</v>
      </c>
    </row>
    <row r="163" spans="1:10" x14ac:dyDescent="0.25">
      <c r="A163" s="22">
        <v>162</v>
      </c>
      <c r="B163" s="22" t="s">
        <v>342</v>
      </c>
      <c r="C163" s="23">
        <v>18442</v>
      </c>
      <c r="D163" s="22" t="s">
        <v>271</v>
      </c>
      <c r="E163" s="23">
        <v>21509</v>
      </c>
      <c r="F163" s="22">
        <v>1950</v>
      </c>
      <c r="G163" s="28">
        <f xml:space="preserve"> Name_Rankings_Appended[[#This Row],[Males Number]] / SUMIFS($C:$C, $F:$F, Name_Rankings_Appended[[#This Row],[Decade]])</f>
        <v>1.0480604658487263E-3</v>
      </c>
      <c r="H163" s="28">
        <f xml:space="preserve"> Name_Rankings_Appended[[#This Row],[Females Number]] / SUMIFS($E:$E, $F:$F, Name_Rankings_Appended[[#This Row],[Decade]])</f>
        <v>1.4224101045939965E-3</v>
      </c>
      <c r="I163" s="28">
        <f>SUMIFS($G:$G, $A:$A, "&lt;=" &amp; Name_Rankings_Appended[[#This Row],[Rank]], $F:$F, Name_Rankings_Appended[[#This Row],[Decade]])</f>
        <v>0.96638886794068779</v>
      </c>
      <c r="J163" s="28">
        <f>SUMIFS($H:$H, $A:$A, "&lt;=" &amp; Name_Rankings_Appended[[#This Row],[Rank]], $F:$F, Name_Rankings_Appended[[#This Row],[Decade]])</f>
        <v>0.95339991659567502</v>
      </c>
    </row>
    <row r="164" spans="1:10" x14ac:dyDescent="0.25">
      <c r="A164" s="22">
        <v>163</v>
      </c>
      <c r="B164" s="22" t="s">
        <v>248</v>
      </c>
      <c r="C164" s="23">
        <v>18241</v>
      </c>
      <c r="D164" s="22" t="s">
        <v>758</v>
      </c>
      <c r="E164" s="23">
        <v>21331</v>
      </c>
      <c r="F164" s="22">
        <v>1950</v>
      </c>
      <c r="G164" s="28">
        <f xml:space="preserve"> Name_Rankings_Appended[[#This Row],[Males Number]] / SUMIFS($C:$C, $F:$F, Name_Rankings_Appended[[#This Row],[Decade]])</f>
        <v>1.0366376183465252E-3</v>
      </c>
      <c r="H164" s="28">
        <f xml:space="preserve"> Name_Rankings_Appended[[#This Row],[Females Number]] / SUMIFS($E:$E, $F:$F, Name_Rankings_Appended[[#This Row],[Decade]])</f>
        <v>1.4106387996231594E-3</v>
      </c>
      <c r="I164" s="28">
        <f>SUMIFS($G:$G, $A:$A, "&lt;=" &amp; Name_Rankings_Appended[[#This Row],[Rank]], $F:$F, Name_Rankings_Appended[[#This Row],[Decade]])</f>
        <v>0.96742550555903428</v>
      </c>
      <c r="J164" s="28">
        <f>SUMIFS($H:$H, $A:$A, "&lt;=" &amp; Name_Rankings_Appended[[#This Row],[Rank]], $F:$F, Name_Rankings_Appended[[#This Row],[Decade]])</f>
        <v>0.95481055539529813</v>
      </c>
    </row>
    <row r="165" spans="1:10" x14ac:dyDescent="0.25">
      <c r="A165" s="22">
        <v>164</v>
      </c>
      <c r="B165" s="22" t="s">
        <v>759</v>
      </c>
      <c r="C165" s="23">
        <v>18134</v>
      </c>
      <c r="D165" s="22" t="s">
        <v>358</v>
      </c>
      <c r="E165" s="23">
        <v>21306</v>
      </c>
      <c r="F165" s="22">
        <v>1950</v>
      </c>
      <c r="G165" s="28">
        <f xml:space="preserve"> Name_Rankings_Appended[[#This Row],[Males Number]] / SUMIFS($C:$C, $F:$F, Name_Rankings_Appended[[#This Row],[Decade]])</f>
        <v>1.0305567990294331E-3</v>
      </c>
      <c r="H165" s="28">
        <f xml:space="preserve"> Name_Rankings_Appended[[#This Row],[Females Number]] / SUMIFS($E:$E, $F:$F, Name_Rankings_Appended[[#This Row],[Decade]])</f>
        <v>1.4089855264530981E-3</v>
      </c>
      <c r="I165" s="28">
        <f>SUMIFS($G:$G, $A:$A, "&lt;=" &amp; Name_Rankings_Appended[[#This Row],[Rank]], $F:$F, Name_Rankings_Appended[[#This Row],[Decade]])</f>
        <v>0.9684560623580637</v>
      </c>
      <c r="J165" s="28">
        <f>SUMIFS($H:$H, $A:$A, "&lt;=" &amp; Name_Rankings_Appended[[#This Row],[Rank]], $F:$F, Name_Rankings_Appended[[#This Row],[Decade]])</f>
        <v>0.95621954092175121</v>
      </c>
    </row>
    <row r="166" spans="1:10" x14ac:dyDescent="0.25">
      <c r="A166" s="22">
        <v>165</v>
      </c>
      <c r="B166" s="22" t="s">
        <v>369</v>
      </c>
      <c r="C166" s="23">
        <v>18074</v>
      </c>
      <c r="D166" s="22" t="s">
        <v>760</v>
      </c>
      <c r="E166" s="23">
        <v>21102</v>
      </c>
      <c r="F166" s="22">
        <v>1950</v>
      </c>
      <c r="G166" s="28">
        <f xml:space="preserve"> Name_Rankings_Appended[[#This Row],[Males Number]] / SUMIFS($C:$C, $F:$F, Name_Rankings_Appended[[#This Row],[Decade]])</f>
        <v>1.0271469938048954E-3</v>
      </c>
      <c r="H166" s="28">
        <f xml:space="preserve"> Name_Rankings_Appended[[#This Row],[Females Number]] / SUMIFS($E:$E, $F:$F, Name_Rankings_Appended[[#This Row],[Decade]])</f>
        <v>1.3954948173853974E-3</v>
      </c>
      <c r="I166" s="28">
        <f>SUMIFS($G:$G, $A:$A, "&lt;=" &amp; Name_Rankings_Appended[[#This Row],[Rank]], $F:$F, Name_Rankings_Appended[[#This Row],[Decade]])</f>
        <v>0.9694832093518686</v>
      </c>
      <c r="J166" s="28">
        <f>SUMIFS($H:$H, $A:$A, "&lt;=" &amp; Name_Rankings_Appended[[#This Row],[Rank]], $F:$F, Name_Rankings_Appended[[#This Row],[Decade]])</f>
        <v>0.95761503573913664</v>
      </c>
    </row>
    <row r="167" spans="1:10" x14ac:dyDescent="0.25">
      <c r="A167" s="22">
        <v>166</v>
      </c>
      <c r="B167" s="22" t="s">
        <v>761</v>
      </c>
      <c r="C167" s="23">
        <v>17905</v>
      </c>
      <c r="D167" s="22" t="s">
        <v>376</v>
      </c>
      <c r="E167" s="23">
        <v>20942</v>
      </c>
      <c r="F167" s="22">
        <v>1950</v>
      </c>
      <c r="G167" s="28">
        <f xml:space="preserve"> Name_Rankings_Appended[[#This Row],[Males Number]] / SUMIFS($C:$C, $F:$F, Name_Rankings_Appended[[#This Row],[Decade]])</f>
        <v>1.0175427090891142E-3</v>
      </c>
      <c r="H167" s="28">
        <f xml:space="preserve"> Name_Rankings_Appended[[#This Row],[Females Number]] / SUMIFS($E:$E, $F:$F, Name_Rankings_Appended[[#This Row],[Decade]])</f>
        <v>1.3849138690970046E-3</v>
      </c>
      <c r="I167" s="28">
        <f>SUMIFS($G:$G, $A:$A, "&lt;=" &amp; Name_Rankings_Appended[[#This Row],[Rank]], $F:$F, Name_Rankings_Appended[[#This Row],[Decade]])</f>
        <v>0.97050075206095776</v>
      </c>
      <c r="J167" s="28">
        <f>SUMIFS($H:$H, $A:$A, "&lt;=" &amp; Name_Rankings_Appended[[#This Row],[Rank]], $F:$F, Name_Rankings_Appended[[#This Row],[Decade]])</f>
        <v>0.95899994960823365</v>
      </c>
    </row>
    <row r="168" spans="1:10" x14ac:dyDescent="0.25">
      <c r="A168" s="22">
        <v>167</v>
      </c>
      <c r="B168" s="22" t="s">
        <v>762</v>
      </c>
      <c r="C168" s="23">
        <v>17855</v>
      </c>
      <c r="D168" s="22" t="s">
        <v>763</v>
      </c>
      <c r="E168" s="23">
        <v>20940</v>
      </c>
      <c r="F168" s="22">
        <v>1950</v>
      </c>
      <c r="G168" s="28">
        <f xml:space="preserve"> Name_Rankings_Appended[[#This Row],[Males Number]] / SUMIFS($C:$C, $F:$F, Name_Rankings_Appended[[#This Row],[Decade]])</f>
        <v>1.0147012047353329E-3</v>
      </c>
      <c r="H168" s="28">
        <f xml:space="preserve"> Name_Rankings_Appended[[#This Row],[Females Number]] / SUMIFS($E:$E, $F:$F, Name_Rankings_Appended[[#This Row],[Decade]])</f>
        <v>1.3847816072433997E-3</v>
      </c>
      <c r="I168" s="28">
        <f>SUMIFS($G:$G, $A:$A, "&lt;=" &amp; Name_Rankings_Appended[[#This Row],[Rank]], $F:$F, Name_Rankings_Appended[[#This Row],[Decade]])</f>
        <v>0.97151545326569311</v>
      </c>
      <c r="J168" s="28">
        <f>SUMIFS($H:$H, $A:$A, "&lt;=" &amp; Name_Rankings_Appended[[#This Row],[Rank]], $F:$F, Name_Rankings_Appended[[#This Row],[Decade]])</f>
        <v>0.96038473121547707</v>
      </c>
    </row>
    <row r="169" spans="1:10" x14ac:dyDescent="0.25">
      <c r="A169" s="22">
        <v>168</v>
      </c>
      <c r="B169" s="22" t="s">
        <v>764</v>
      </c>
      <c r="C169" s="23">
        <v>17718</v>
      </c>
      <c r="D169" s="22" t="s">
        <v>765</v>
      </c>
      <c r="E169" s="23">
        <v>20653</v>
      </c>
      <c r="F169" s="22">
        <v>1950</v>
      </c>
      <c r="G169" s="28">
        <f xml:space="preserve"> Name_Rankings_Appended[[#This Row],[Males Number]] / SUMIFS($C:$C, $F:$F, Name_Rankings_Appended[[#This Row],[Decade]])</f>
        <v>1.006915482805972E-3</v>
      </c>
      <c r="H169" s="28">
        <f xml:space="preserve"> Name_Rankings_Appended[[#This Row],[Females Number]] / SUMIFS($E:$E, $F:$F, Name_Rankings_Appended[[#This Row],[Decade]])</f>
        <v>1.3658020312510952E-3</v>
      </c>
      <c r="I169" s="28">
        <f>SUMIFS($G:$G, $A:$A, "&lt;=" &amp; Name_Rankings_Appended[[#This Row],[Rank]], $F:$F, Name_Rankings_Appended[[#This Row],[Decade]])</f>
        <v>0.97252236874849907</v>
      </c>
      <c r="J169" s="28">
        <f>SUMIFS($H:$H, $A:$A, "&lt;=" &amp; Name_Rankings_Appended[[#This Row],[Rank]], $F:$F, Name_Rankings_Appended[[#This Row],[Decade]])</f>
        <v>0.96175053324672821</v>
      </c>
    </row>
    <row r="170" spans="1:10" x14ac:dyDescent="0.25">
      <c r="A170" s="22">
        <v>169</v>
      </c>
      <c r="B170" s="22" t="s">
        <v>766</v>
      </c>
      <c r="C170" s="23">
        <v>17691</v>
      </c>
      <c r="D170" s="22" t="s">
        <v>767</v>
      </c>
      <c r="E170" s="23">
        <v>20603</v>
      </c>
      <c r="F170" s="22">
        <v>1950</v>
      </c>
      <c r="G170" s="28">
        <f xml:space="preserve"> Name_Rankings_Appended[[#This Row],[Males Number]] / SUMIFS($C:$C, $F:$F, Name_Rankings_Appended[[#This Row],[Decade]])</f>
        <v>1.0053810704549299E-3</v>
      </c>
      <c r="H170" s="28">
        <f xml:space="preserve"> Name_Rankings_Appended[[#This Row],[Females Number]] / SUMIFS($E:$E, $F:$F, Name_Rankings_Appended[[#This Row],[Decade]])</f>
        <v>1.3624954849109725E-3</v>
      </c>
      <c r="I170" s="28">
        <f>SUMIFS($G:$G, $A:$A, "&lt;=" &amp; Name_Rankings_Appended[[#This Row],[Rank]], $F:$F, Name_Rankings_Appended[[#This Row],[Decade]])</f>
        <v>0.97352774981895396</v>
      </c>
      <c r="J170" s="28">
        <f>SUMIFS($H:$H, $A:$A, "&lt;=" &amp; Name_Rankings_Appended[[#This Row],[Rank]], $F:$F, Name_Rankings_Appended[[#This Row],[Decade]])</f>
        <v>0.96311302873163918</v>
      </c>
    </row>
    <row r="171" spans="1:10" x14ac:dyDescent="0.25">
      <c r="A171" s="22">
        <v>170</v>
      </c>
      <c r="B171" s="22" t="s">
        <v>768</v>
      </c>
      <c r="C171" s="23">
        <v>17164</v>
      </c>
      <c r="D171" s="22" t="s">
        <v>659</v>
      </c>
      <c r="E171" s="23">
        <v>20549</v>
      </c>
      <c r="F171" s="22">
        <v>1950</v>
      </c>
      <c r="G171" s="28">
        <f xml:space="preserve"> Name_Rankings_Appended[[#This Row],[Males Number]] / SUMIFS($C:$C, $F:$F, Name_Rankings_Appended[[#This Row],[Decade]])</f>
        <v>9.7543161456607416E-4</v>
      </c>
      <c r="H171" s="28">
        <f xml:space="preserve"> Name_Rankings_Appended[[#This Row],[Females Number]] / SUMIFS($E:$E, $F:$F, Name_Rankings_Appended[[#This Row],[Decade]])</f>
        <v>1.35892441486364E-3</v>
      </c>
      <c r="I171" s="28">
        <f>SUMIFS($G:$G, $A:$A, "&lt;=" &amp; Name_Rankings_Appended[[#This Row],[Rank]], $F:$F, Name_Rankings_Appended[[#This Row],[Decade]])</f>
        <v>0.97450318143351999</v>
      </c>
      <c r="J171" s="28">
        <f>SUMIFS($H:$H, $A:$A, "&lt;=" &amp; Name_Rankings_Appended[[#This Row],[Rank]], $F:$F, Name_Rankings_Appended[[#This Row],[Decade]])</f>
        <v>0.9644719531465028</v>
      </c>
    </row>
    <row r="172" spans="1:10" x14ac:dyDescent="0.25">
      <c r="A172" s="22">
        <v>171</v>
      </c>
      <c r="B172" s="22" t="s">
        <v>409</v>
      </c>
      <c r="C172" s="23">
        <v>17079</v>
      </c>
      <c r="D172" s="22" t="s">
        <v>372</v>
      </c>
      <c r="E172" s="23">
        <v>20491</v>
      </c>
      <c r="F172" s="22">
        <v>1950</v>
      </c>
      <c r="G172" s="28">
        <f xml:space="preserve"> Name_Rankings_Appended[[#This Row],[Males Number]] / SUMIFS($C:$C, $F:$F, Name_Rankings_Appended[[#This Row],[Decade]])</f>
        <v>9.7060105716464582E-4</v>
      </c>
      <c r="H172" s="28">
        <f xml:space="preserve"> Name_Rankings_Appended[[#This Row],[Females Number]] / SUMIFS($E:$E, $F:$F, Name_Rankings_Appended[[#This Row],[Decade]])</f>
        <v>1.3550888211090976E-3</v>
      </c>
      <c r="I172" s="28">
        <f>SUMIFS($G:$G, $A:$A, "&lt;=" &amp; Name_Rankings_Appended[[#This Row],[Rank]], $F:$F, Name_Rankings_Appended[[#This Row],[Decade]])</f>
        <v>0.97547378249068462</v>
      </c>
      <c r="J172" s="28">
        <f>SUMIFS($H:$H, $A:$A, "&lt;=" &amp; Name_Rankings_Appended[[#This Row],[Rank]], $F:$F, Name_Rankings_Appended[[#This Row],[Decade]])</f>
        <v>0.96582704196761193</v>
      </c>
    </row>
    <row r="173" spans="1:10" x14ac:dyDescent="0.25">
      <c r="A173" s="22">
        <v>172</v>
      </c>
      <c r="B173" s="22" t="s">
        <v>431</v>
      </c>
      <c r="C173" s="23">
        <v>17011</v>
      </c>
      <c r="D173" s="22" t="s">
        <v>323</v>
      </c>
      <c r="E173" s="23">
        <v>19945</v>
      </c>
      <c r="F173" s="22">
        <v>1950</v>
      </c>
      <c r="G173" s="28">
        <f xml:space="preserve"> Name_Rankings_Appended[[#This Row],[Males Number]] / SUMIFS($C:$C, $F:$F, Name_Rankings_Appended[[#This Row],[Decade]])</f>
        <v>9.6673661124350313E-4</v>
      </c>
      <c r="H173" s="28">
        <f xml:space="preserve"> Name_Rankings_Appended[[#This Row],[Females Number]] / SUMIFS($E:$E, $F:$F, Name_Rankings_Appended[[#This Row],[Decade]])</f>
        <v>1.3189813350749575E-3</v>
      </c>
      <c r="I173" s="28">
        <f>SUMIFS($G:$G, $A:$A, "&lt;=" &amp; Name_Rankings_Appended[[#This Row],[Rank]], $F:$F, Name_Rankings_Appended[[#This Row],[Decade]])</f>
        <v>0.97644051910192808</v>
      </c>
      <c r="J173" s="28">
        <f>SUMIFS($H:$H, $A:$A, "&lt;=" &amp; Name_Rankings_Appended[[#This Row],[Rank]], $F:$F, Name_Rankings_Appended[[#This Row],[Decade]])</f>
        <v>0.96714602330268684</v>
      </c>
    </row>
    <row r="174" spans="1:10" x14ac:dyDescent="0.25">
      <c r="A174" s="22">
        <v>173</v>
      </c>
      <c r="B174" s="22" t="s">
        <v>769</v>
      </c>
      <c r="C174" s="23">
        <v>16568</v>
      </c>
      <c r="D174" s="22" t="s">
        <v>770</v>
      </c>
      <c r="E174" s="23">
        <v>19878</v>
      </c>
      <c r="F174" s="22">
        <v>1950</v>
      </c>
      <c r="G174" s="28">
        <f xml:space="preserve"> Name_Rankings_Appended[[#This Row],[Males Number]] / SUMIFS($C:$C, $F:$F, Name_Rankings_Appended[[#This Row],[Decade]])</f>
        <v>9.4156088266899999E-4</v>
      </c>
      <c r="H174" s="28">
        <f xml:space="preserve"> Name_Rankings_Appended[[#This Row],[Females Number]] / SUMIFS($E:$E, $F:$F, Name_Rankings_Appended[[#This Row],[Decade]])</f>
        <v>1.314550562979193E-3</v>
      </c>
      <c r="I174" s="28">
        <f>SUMIFS($G:$G, $A:$A, "&lt;=" &amp; Name_Rankings_Appended[[#This Row],[Rank]], $F:$F, Name_Rankings_Appended[[#This Row],[Decade]])</f>
        <v>0.97738207998459703</v>
      </c>
      <c r="J174" s="28">
        <f>SUMIFS($H:$H, $A:$A, "&lt;=" &amp; Name_Rankings_Appended[[#This Row],[Rank]], $F:$F, Name_Rankings_Appended[[#This Row],[Decade]])</f>
        <v>0.96846057386566609</v>
      </c>
    </row>
    <row r="175" spans="1:10" x14ac:dyDescent="0.25">
      <c r="A175" s="22">
        <v>174</v>
      </c>
      <c r="B175" s="22" t="s">
        <v>347</v>
      </c>
      <c r="C175" s="23">
        <v>16462</v>
      </c>
      <c r="D175" s="22" t="s">
        <v>267</v>
      </c>
      <c r="E175" s="23">
        <v>19851</v>
      </c>
      <c r="F175" s="22">
        <v>1950</v>
      </c>
      <c r="G175" s="28">
        <f xml:space="preserve"> Name_Rankings_Appended[[#This Row],[Males Number]] / SUMIFS($C:$C, $F:$F, Name_Rankings_Appended[[#This Row],[Decade]])</f>
        <v>9.3553689343898354E-4</v>
      </c>
      <c r="H175" s="28">
        <f xml:space="preserve"> Name_Rankings_Appended[[#This Row],[Females Number]] / SUMIFS($E:$E, $F:$F, Name_Rankings_Appended[[#This Row],[Decade]])</f>
        <v>1.3127650279555266E-3</v>
      </c>
      <c r="I175" s="28">
        <f>SUMIFS($G:$G, $A:$A, "&lt;=" &amp; Name_Rankings_Appended[[#This Row],[Rank]], $F:$F, Name_Rankings_Appended[[#This Row],[Decade]])</f>
        <v>0.97831761687803598</v>
      </c>
      <c r="J175" s="28">
        <f>SUMIFS($H:$H, $A:$A, "&lt;=" &amp; Name_Rankings_Appended[[#This Row],[Rank]], $F:$F, Name_Rankings_Appended[[#This Row],[Decade]])</f>
        <v>0.96977333889362161</v>
      </c>
    </row>
    <row r="176" spans="1:10" x14ac:dyDescent="0.25">
      <c r="A176" s="22">
        <v>175</v>
      </c>
      <c r="B176" s="22" t="s">
        <v>387</v>
      </c>
      <c r="C176" s="23">
        <v>16373</v>
      </c>
      <c r="D176" s="22" t="s">
        <v>193</v>
      </c>
      <c r="E176" s="23">
        <v>19845</v>
      </c>
      <c r="F176" s="22">
        <v>1950</v>
      </c>
      <c r="G176" s="28">
        <f xml:space="preserve"> Name_Rankings_Appended[[#This Row],[Males Number]] / SUMIFS($C:$C, $F:$F, Name_Rankings_Appended[[#This Row],[Decade]])</f>
        <v>9.3047901568925264E-4</v>
      </c>
      <c r="H176" s="28">
        <f xml:space="preserve"> Name_Rankings_Appended[[#This Row],[Females Number]] / SUMIFS($E:$E, $F:$F, Name_Rankings_Appended[[#This Row],[Decade]])</f>
        <v>1.3123682423947119E-3</v>
      </c>
      <c r="I176" s="28">
        <f>SUMIFS($G:$G, $A:$A, "&lt;=" &amp; Name_Rankings_Appended[[#This Row],[Rank]], $F:$F, Name_Rankings_Appended[[#This Row],[Decade]])</f>
        <v>0.97924809589372519</v>
      </c>
      <c r="J176" s="28">
        <f>SUMIFS($H:$H, $A:$A, "&lt;=" &amp; Name_Rankings_Appended[[#This Row],[Rank]], $F:$F, Name_Rankings_Appended[[#This Row],[Decade]])</f>
        <v>0.97108570713601627</v>
      </c>
    </row>
    <row r="177" spans="1:10" x14ac:dyDescent="0.25">
      <c r="A177" s="22">
        <v>176</v>
      </c>
      <c r="B177" s="22" t="s">
        <v>337</v>
      </c>
      <c r="C177" s="23">
        <v>16221</v>
      </c>
      <c r="D177" s="22" t="s">
        <v>771</v>
      </c>
      <c r="E177" s="23">
        <v>19361</v>
      </c>
      <c r="F177" s="22">
        <v>1950</v>
      </c>
      <c r="G177" s="28">
        <f xml:space="preserve"> Name_Rankings_Appended[[#This Row],[Males Number]] / SUMIFS($C:$C, $F:$F, Name_Rankings_Appended[[#This Row],[Decade]])</f>
        <v>9.218408424537572E-4</v>
      </c>
      <c r="H177" s="28">
        <f xml:space="preserve"> Name_Rankings_Appended[[#This Row],[Females Number]] / SUMIFS($E:$E, $F:$F, Name_Rankings_Appended[[#This Row],[Decade]])</f>
        <v>1.2803608738223239E-3</v>
      </c>
      <c r="I177" s="28">
        <f>SUMIFS($G:$G, $A:$A, "&lt;=" &amp; Name_Rankings_Appended[[#This Row],[Rank]], $F:$F, Name_Rankings_Appended[[#This Row],[Decade]])</f>
        <v>0.98016993673617892</v>
      </c>
      <c r="J177" s="28">
        <f>SUMIFS($H:$H, $A:$A, "&lt;=" &amp; Name_Rankings_Appended[[#This Row],[Rank]], $F:$F, Name_Rankings_Appended[[#This Row],[Decade]])</f>
        <v>0.9723660680098386</v>
      </c>
    </row>
    <row r="178" spans="1:10" x14ac:dyDescent="0.25">
      <c r="A178" s="22">
        <v>177</v>
      </c>
      <c r="B178" s="22" t="s">
        <v>331</v>
      </c>
      <c r="C178" s="23">
        <v>15820</v>
      </c>
      <c r="D178" s="22" t="s">
        <v>342</v>
      </c>
      <c r="E178" s="23">
        <v>19304</v>
      </c>
      <c r="F178" s="22">
        <v>1950</v>
      </c>
      <c r="G178" s="28">
        <f xml:space="preserve"> Name_Rankings_Appended[[#This Row],[Males Number]] / SUMIFS($C:$C, $F:$F, Name_Rankings_Appended[[#This Row],[Decade]])</f>
        <v>8.9905197753643049E-4</v>
      </c>
      <c r="H178" s="28">
        <f xml:space="preserve"> Name_Rankings_Appended[[#This Row],[Females Number]] / SUMIFS($E:$E, $F:$F, Name_Rankings_Appended[[#This Row],[Decade]])</f>
        <v>1.2765914109945839E-3</v>
      </c>
      <c r="I178" s="28">
        <f>SUMIFS($G:$G, $A:$A, "&lt;=" &amp; Name_Rankings_Appended[[#This Row],[Rank]], $F:$F, Name_Rankings_Appended[[#This Row],[Decade]])</f>
        <v>0.9810689887137154</v>
      </c>
      <c r="J178" s="28">
        <f>SUMIFS($H:$H, $A:$A, "&lt;=" &amp; Name_Rankings_Appended[[#This Row],[Rank]], $F:$F, Name_Rankings_Appended[[#This Row],[Decade]])</f>
        <v>0.97364265942083317</v>
      </c>
    </row>
    <row r="179" spans="1:10" x14ac:dyDescent="0.25">
      <c r="A179" s="22">
        <v>178</v>
      </c>
      <c r="B179" s="22" t="s">
        <v>772</v>
      </c>
      <c r="C179" s="23">
        <v>15532</v>
      </c>
      <c r="D179" s="22" t="s">
        <v>404</v>
      </c>
      <c r="E179" s="23">
        <v>19169</v>
      </c>
      <c r="F179" s="22">
        <v>1950</v>
      </c>
      <c r="G179" s="28">
        <f xml:space="preserve"> Name_Rankings_Appended[[#This Row],[Males Number]] / SUMIFS($C:$C, $F:$F, Name_Rankings_Appended[[#This Row],[Decade]])</f>
        <v>8.8268491245864977E-4</v>
      </c>
      <c r="H179" s="28">
        <f xml:space="preserve"> Name_Rankings_Appended[[#This Row],[Females Number]] / SUMIFS($E:$E, $F:$F, Name_Rankings_Appended[[#This Row],[Decade]])</f>
        <v>1.2676637358762525E-3</v>
      </c>
      <c r="I179" s="28">
        <f>SUMIFS($G:$G, $A:$A, "&lt;=" &amp; Name_Rankings_Appended[[#This Row],[Rank]], $F:$F, Name_Rankings_Appended[[#This Row],[Decade]])</f>
        <v>0.98195167362617408</v>
      </c>
      <c r="J179" s="28">
        <f>SUMIFS($H:$H, $A:$A, "&lt;=" &amp; Name_Rankings_Appended[[#This Row],[Rank]], $F:$F, Name_Rankings_Appended[[#This Row],[Decade]])</f>
        <v>0.97491032315670945</v>
      </c>
    </row>
    <row r="180" spans="1:10" x14ac:dyDescent="0.25">
      <c r="A180" s="22">
        <v>179</v>
      </c>
      <c r="B180" s="22" t="s">
        <v>773</v>
      </c>
      <c r="C180" s="23">
        <v>15531</v>
      </c>
      <c r="D180" s="22" t="s">
        <v>378</v>
      </c>
      <c r="E180" s="23">
        <v>18951</v>
      </c>
      <c r="F180" s="22">
        <v>1950</v>
      </c>
      <c r="G180" s="28">
        <f xml:space="preserve"> Name_Rankings_Appended[[#This Row],[Males Number]] / SUMIFS($C:$C, $F:$F, Name_Rankings_Appended[[#This Row],[Decade]])</f>
        <v>8.8262808237157407E-4</v>
      </c>
      <c r="H180" s="28">
        <f xml:space="preserve"> Name_Rankings_Appended[[#This Row],[Females Number]] / SUMIFS($E:$E, $F:$F, Name_Rankings_Appended[[#This Row],[Decade]])</f>
        <v>1.2532471938333175E-3</v>
      </c>
      <c r="I180" s="28">
        <f>SUMIFS($G:$G, $A:$A, "&lt;=" &amp; Name_Rankings_Appended[[#This Row],[Rank]], $F:$F, Name_Rankings_Appended[[#This Row],[Decade]])</f>
        <v>0.98283430170854569</v>
      </c>
      <c r="J180" s="28">
        <f>SUMIFS($H:$H, $A:$A, "&lt;=" &amp; Name_Rankings_Appended[[#This Row],[Rank]], $F:$F, Name_Rankings_Appended[[#This Row],[Decade]])</f>
        <v>0.9761635703505428</v>
      </c>
    </row>
    <row r="181" spans="1:10" x14ac:dyDescent="0.25">
      <c r="A181" s="22">
        <v>180</v>
      </c>
      <c r="B181" s="22" t="s">
        <v>774</v>
      </c>
      <c r="C181" s="23">
        <v>15496</v>
      </c>
      <c r="D181" s="22" t="s">
        <v>221</v>
      </c>
      <c r="E181" s="23">
        <v>18719</v>
      </c>
      <c r="F181" s="22">
        <v>1950</v>
      </c>
      <c r="G181" s="28">
        <f xml:space="preserve"> Name_Rankings_Appended[[#This Row],[Males Number]] / SUMIFS($C:$C, $F:$F, Name_Rankings_Appended[[#This Row],[Decade]])</f>
        <v>8.8063902932392709E-4</v>
      </c>
      <c r="H181" s="28">
        <f xml:space="preserve"> Name_Rankings_Appended[[#This Row],[Females Number]] / SUMIFS($E:$E, $F:$F, Name_Rankings_Appended[[#This Row],[Decade]])</f>
        <v>1.237904818815148E-3</v>
      </c>
      <c r="I181" s="28">
        <f>SUMIFS($G:$G, $A:$A, "&lt;=" &amp; Name_Rankings_Appended[[#This Row],[Rank]], $F:$F, Name_Rankings_Appended[[#This Row],[Decade]])</f>
        <v>0.98371494073786958</v>
      </c>
      <c r="J181" s="28">
        <f>SUMIFS($H:$H, $A:$A, "&lt;=" &amp; Name_Rankings_Appended[[#This Row],[Rank]], $F:$F, Name_Rankings_Appended[[#This Row],[Decade]])</f>
        <v>0.97740147516935794</v>
      </c>
    </row>
    <row r="182" spans="1:10" x14ac:dyDescent="0.25">
      <c r="A182" s="22">
        <v>181</v>
      </c>
      <c r="B182" s="22" t="s">
        <v>775</v>
      </c>
      <c r="C182" s="23">
        <v>15285</v>
      </c>
      <c r="D182" s="22" t="s">
        <v>776</v>
      </c>
      <c r="E182" s="23">
        <v>18674</v>
      </c>
      <c r="F182" s="22">
        <v>1950</v>
      </c>
      <c r="G182" s="28">
        <f xml:space="preserve"> Name_Rankings_Appended[[#This Row],[Males Number]] / SUMIFS($C:$C, $F:$F, Name_Rankings_Appended[[#This Row],[Decade]])</f>
        <v>8.6864788095096968E-4</v>
      </c>
      <c r="H182" s="28">
        <f xml:space="preserve"> Name_Rankings_Appended[[#This Row],[Females Number]] / SUMIFS($E:$E, $F:$F, Name_Rankings_Appended[[#This Row],[Decade]])</f>
        <v>1.2349289271090377E-3</v>
      </c>
      <c r="I182" s="28">
        <f>SUMIFS($G:$G, $A:$A, "&lt;=" &amp; Name_Rankings_Appended[[#This Row],[Rank]], $F:$F, Name_Rankings_Appended[[#This Row],[Decade]])</f>
        <v>0.98458358861882056</v>
      </c>
      <c r="J182" s="28">
        <f>SUMIFS($H:$H, $A:$A, "&lt;=" &amp; Name_Rankings_Appended[[#This Row],[Rank]], $F:$F, Name_Rankings_Appended[[#This Row],[Decade]])</f>
        <v>0.97863640409646702</v>
      </c>
    </row>
    <row r="183" spans="1:10" x14ac:dyDescent="0.25">
      <c r="A183" s="22">
        <v>182</v>
      </c>
      <c r="B183" s="22" t="s">
        <v>117</v>
      </c>
      <c r="C183" s="23">
        <v>15223</v>
      </c>
      <c r="D183" s="22" t="s">
        <v>305</v>
      </c>
      <c r="E183" s="23">
        <v>18636</v>
      </c>
      <c r="F183" s="22">
        <v>1950</v>
      </c>
      <c r="G183" s="28">
        <f xml:space="preserve"> Name_Rankings_Appended[[#This Row],[Males Number]] / SUMIFS($C:$C, $F:$F, Name_Rankings_Appended[[#This Row],[Decade]])</f>
        <v>8.6512441555228073E-4</v>
      </c>
      <c r="H183" s="28">
        <f xml:space="preserve"> Name_Rankings_Appended[[#This Row],[Females Number]] / SUMIFS($E:$E, $F:$F, Name_Rankings_Appended[[#This Row],[Decade]])</f>
        <v>1.2324159518905444E-3</v>
      </c>
      <c r="I183" s="28">
        <f>SUMIFS($G:$G, $A:$A, "&lt;=" &amp; Name_Rankings_Appended[[#This Row],[Rank]], $F:$F, Name_Rankings_Appended[[#This Row],[Decade]])</f>
        <v>0.98544871303437287</v>
      </c>
      <c r="J183" s="28">
        <f>SUMIFS($H:$H, $A:$A, "&lt;=" &amp; Name_Rankings_Appended[[#This Row],[Rank]], $F:$F, Name_Rankings_Appended[[#This Row],[Decade]])</f>
        <v>0.97986882004835751</v>
      </c>
    </row>
    <row r="184" spans="1:10" x14ac:dyDescent="0.25">
      <c r="A184" s="22">
        <v>183</v>
      </c>
      <c r="B184" s="22" t="s">
        <v>213</v>
      </c>
      <c r="C184" s="23">
        <v>15156</v>
      </c>
      <c r="D184" s="22" t="s">
        <v>777</v>
      </c>
      <c r="E184" s="23">
        <v>18478</v>
      </c>
      <c r="F184" s="22">
        <v>1950</v>
      </c>
      <c r="G184" s="28">
        <f xml:space="preserve"> Name_Rankings_Appended[[#This Row],[Males Number]] / SUMIFS($C:$C, $F:$F, Name_Rankings_Appended[[#This Row],[Decade]])</f>
        <v>8.6131679971821373E-4</v>
      </c>
      <c r="H184" s="28">
        <f xml:space="preserve"> Name_Rankings_Appended[[#This Row],[Females Number]] / SUMIFS($E:$E, $F:$F, Name_Rankings_Appended[[#This Row],[Decade]])</f>
        <v>1.2219672654557566E-3</v>
      </c>
      <c r="I184" s="28">
        <f>SUMIFS($G:$G, $A:$A, "&lt;=" &amp; Name_Rankings_Appended[[#This Row],[Rank]], $F:$F, Name_Rankings_Appended[[#This Row],[Decade]])</f>
        <v>0.98631002983409111</v>
      </c>
      <c r="J184" s="28">
        <f>SUMIFS($H:$H, $A:$A, "&lt;=" &amp; Name_Rankings_Appended[[#This Row],[Rank]], $F:$F, Name_Rankings_Appended[[#This Row],[Decade]])</f>
        <v>0.98109078731381327</v>
      </c>
    </row>
    <row r="185" spans="1:10" x14ac:dyDescent="0.25">
      <c r="A185" s="22">
        <v>184</v>
      </c>
      <c r="B185" s="22" t="s">
        <v>236</v>
      </c>
      <c r="C185" s="23">
        <v>15088</v>
      </c>
      <c r="D185" s="22" t="s">
        <v>778</v>
      </c>
      <c r="E185" s="23">
        <v>18307</v>
      </c>
      <c r="F185" s="22">
        <v>1950</v>
      </c>
      <c r="G185" s="28">
        <f xml:space="preserve"> Name_Rankings_Appended[[#This Row],[Males Number]] / SUMIFS($C:$C, $F:$F, Name_Rankings_Appended[[#This Row],[Decade]])</f>
        <v>8.5745235379707104E-4</v>
      </c>
      <c r="H185" s="28">
        <f xml:space="preserve"> Name_Rankings_Appended[[#This Row],[Females Number]] / SUMIFS($E:$E, $F:$F, Name_Rankings_Appended[[#This Row],[Decade]])</f>
        <v>1.2106588769725368E-3</v>
      </c>
      <c r="I185" s="28">
        <f>SUMIFS($G:$G, $A:$A, "&lt;=" &amp; Name_Rankings_Appended[[#This Row],[Rank]], $F:$F, Name_Rankings_Appended[[#This Row],[Decade]])</f>
        <v>0.98716748218788819</v>
      </c>
      <c r="J185" s="28">
        <f>SUMIFS($H:$H, $A:$A, "&lt;=" &amp; Name_Rankings_Appended[[#This Row],[Rank]], $F:$F, Name_Rankings_Appended[[#This Row],[Decade]])</f>
        <v>0.98230144619078585</v>
      </c>
    </row>
    <row r="186" spans="1:10" x14ac:dyDescent="0.25">
      <c r="A186" s="22">
        <v>185</v>
      </c>
      <c r="B186" s="22" t="s">
        <v>395</v>
      </c>
      <c r="C186" s="23">
        <v>14847</v>
      </c>
      <c r="D186" s="22" t="s">
        <v>356</v>
      </c>
      <c r="E186" s="23">
        <v>18226</v>
      </c>
      <c r="F186" s="22">
        <v>1950</v>
      </c>
      <c r="G186" s="28">
        <f xml:space="preserve"> Name_Rankings_Appended[[#This Row],[Males Number]] / SUMIFS($C:$C, $F:$F, Name_Rankings_Appended[[#This Row],[Decade]])</f>
        <v>8.4375630281184469E-4</v>
      </c>
      <c r="H186" s="28">
        <f xml:space="preserve"> Name_Rankings_Appended[[#This Row],[Females Number]] / SUMIFS($E:$E, $F:$F, Name_Rankings_Appended[[#This Row],[Decade]])</f>
        <v>1.2053022719015379E-3</v>
      </c>
      <c r="I186" s="28">
        <f>SUMIFS($G:$G, $A:$A, "&lt;=" &amp; Name_Rankings_Appended[[#This Row],[Rank]], $F:$F, Name_Rankings_Appended[[#This Row],[Decade]])</f>
        <v>0.98801123849070005</v>
      </c>
      <c r="J186" s="28">
        <f>SUMIFS($H:$H, $A:$A, "&lt;=" &amp; Name_Rankings_Appended[[#This Row],[Rank]], $F:$F, Name_Rankings_Appended[[#This Row],[Decade]])</f>
        <v>0.98350674846268737</v>
      </c>
    </row>
    <row r="187" spans="1:10" x14ac:dyDescent="0.25">
      <c r="A187" s="22">
        <v>186</v>
      </c>
      <c r="B187" s="22" t="s">
        <v>779</v>
      </c>
      <c r="C187" s="23">
        <v>14718</v>
      </c>
      <c r="D187" s="22" t="s">
        <v>313</v>
      </c>
      <c r="E187" s="23">
        <v>17621</v>
      </c>
      <c r="F187" s="22">
        <v>1950</v>
      </c>
      <c r="G187" s="28">
        <f xml:space="preserve"> Name_Rankings_Appended[[#This Row],[Males Number]] / SUMIFS($C:$C, $F:$F, Name_Rankings_Appended[[#This Row],[Decade]])</f>
        <v>8.3642522157908875E-4</v>
      </c>
      <c r="H187" s="28">
        <f xml:space="preserve"> Name_Rankings_Appended[[#This Row],[Females Number]] / SUMIFS($E:$E, $F:$F, Name_Rankings_Appended[[#This Row],[Decade]])</f>
        <v>1.1652930611860529E-3</v>
      </c>
      <c r="I187" s="28">
        <f>SUMIFS($G:$G, $A:$A, "&lt;=" &amp; Name_Rankings_Appended[[#This Row],[Rank]], $F:$F, Name_Rankings_Appended[[#This Row],[Decade]])</f>
        <v>0.98884766371227917</v>
      </c>
      <c r="J187" s="28">
        <f>SUMIFS($H:$H, $A:$A, "&lt;=" &amp; Name_Rankings_Appended[[#This Row],[Rank]], $F:$F, Name_Rankings_Appended[[#This Row],[Decade]])</f>
        <v>0.98467204152387344</v>
      </c>
    </row>
    <row r="188" spans="1:10" x14ac:dyDescent="0.25">
      <c r="A188" s="22">
        <v>187</v>
      </c>
      <c r="B188" s="22" t="s">
        <v>780</v>
      </c>
      <c r="C188" s="23">
        <v>14579</v>
      </c>
      <c r="D188" s="22" t="s">
        <v>781</v>
      </c>
      <c r="E188" s="23">
        <v>17573</v>
      </c>
      <c r="F188" s="22">
        <v>1950</v>
      </c>
      <c r="G188" s="28">
        <f xml:space="preserve"> Name_Rankings_Appended[[#This Row],[Males Number]] / SUMIFS($C:$C, $F:$F, Name_Rankings_Appended[[#This Row],[Decade]])</f>
        <v>8.285258394755765E-4</v>
      </c>
      <c r="H188" s="28">
        <f xml:space="preserve"> Name_Rankings_Appended[[#This Row],[Females Number]] / SUMIFS($E:$E, $F:$F, Name_Rankings_Appended[[#This Row],[Decade]])</f>
        <v>1.1621187766995352E-3</v>
      </c>
      <c r="I188" s="28">
        <f>SUMIFS($G:$G, $A:$A, "&lt;=" &amp; Name_Rankings_Appended[[#This Row],[Rank]], $F:$F, Name_Rankings_Appended[[#This Row],[Decade]])</f>
        <v>0.98967618955175474</v>
      </c>
      <c r="J188" s="28">
        <f>SUMIFS($H:$H, $A:$A, "&lt;=" &amp; Name_Rankings_Appended[[#This Row],[Rank]], $F:$F, Name_Rankings_Appended[[#This Row],[Decade]])</f>
        <v>0.98583416030057303</v>
      </c>
    </row>
    <row r="189" spans="1:10" x14ac:dyDescent="0.25">
      <c r="A189" s="22">
        <v>188</v>
      </c>
      <c r="B189" s="22" t="s">
        <v>403</v>
      </c>
      <c r="C189" s="23">
        <v>14502</v>
      </c>
      <c r="D189" s="22" t="s">
        <v>670</v>
      </c>
      <c r="E189" s="23">
        <v>17111</v>
      </c>
      <c r="F189" s="22">
        <v>1950</v>
      </c>
      <c r="G189" s="28">
        <f xml:space="preserve"> Name_Rankings_Appended[[#This Row],[Males Number]] / SUMIFS($C:$C, $F:$F, Name_Rankings_Appended[[#This Row],[Decade]])</f>
        <v>8.2414992277075319E-4</v>
      </c>
      <c r="H189" s="28">
        <f xml:space="preserve"> Name_Rankings_Appended[[#This Row],[Females Number]] / SUMIFS($E:$E, $F:$F, Name_Rankings_Appended[[#This Row],[Decade]])</f>
        <v>1.131566288516801E-3</v>
      </c>
      <c r="I189" s="28">
        <f>SUMIFS($G:$G, $A:$A, "&lt;=" &amp; Name_Rankings_Appended[[#This Row],[Rank]], $F:$F, Name_Rankings_Appended[[#This Row],[Decade]])</f>
        <v>0.99050033947452554</v>
      </c>
      <c r="J189" s="28">
        <f>SUMIFS($H:$H, $A:$A, "&lt;=" &amp; Name_Rankings_Appended[[#This Row],[Rank]], $F:$F, Name_Rankings_Appended[[#This Row],[Decade]])</f>
        <v>0.98696572658908988</v>
      </c>
    </row>
    <row r="190" spans="1:10" x14ac:dyDescent="0.25">
      <c r="A190" s="22">
        <v>189</v>
      </c>
      <c r="B190" s="22" t="s">
        <v>401</v>
      </c>
      <c r="C190" s="23">
        <v>14413</v>
      </c>
      <c r="D190" s="22" t="s">
        <v>213</v>
      </c>
      <c r="E190" s="23">
        <v>17104</v>
      </c>
      <c r="F190" s="22">
        <v>1950</v>
      </c>
      <c r="G190" s="28">
        <f xml:space="preserve"> Name_Rankings_Appended[[#This Row],[Males Number]] / SUMIFS($C:$C, $F:$F, Name_Rankings_Appended[[#This Row],[Decade]])</f>
        <v>8.1909204502102228E-4</v>
      </c>
      <c r="H190" s="28">
        <f xml:space="preserve"> Name_Rankings_Appended[[#This Row],[Females Number]] / SUMIFS($E:$E, $F:$F, Name_Rankings_Appended[[#This Row],[Decade]])</f>
        <v>1.1311033720291838E-3</v>
      </c>
      <c r="I190" s="28">
        <f>SUMIFS($G:$G, $A:$A, "&lt;=" &amp; Name_Rankings_Appended[[#This Row],[Rank]], $F:$F, Name_Rankings_Appended[[#This Row],[Decade]])</f>
        <v>0.9913194315195466</v>
      </c>
      <c r="J190" s="28">
        <f>SUMIFS($H:$H, $A:$A, "&lt;=" &amp; Name_Rankings_Appended[[#This Row],[Rank]], $F:$F, Name_Rankings_Appended[[#This Row],[Decade]])</f>
        <v>0.98809682996111903</v>
      </c>
    </row>
    <row r="191" spans="1:10" x14ac:dyDescent="0.25">
      <c r="A191" s="22">
        <v>190</v>
      </c>
      <c r="B191" s="22" t="s">
        <v>782</v>
      </c>
      <c r="C191" s="23">
        <v>14404</v>
      </c>
      <c r="D191" s="22" t="s">
        <v>338</v>
      </c>
      <c r="E191" s="23">
        <v>16776</v>
      </c>
      <c r="F191" s="22">
        <v>1950</v>
      </c>
      <c r="G191" s="28">
        <f xml:space="preserve"> Name_Rankings_Appended[[#This Row],[Males Number]] / SUMIFS($C:$C, $F:$F, Name_Rankings_Appended[[#This Row],[Decade]])</f>
        <v>8.1858057423734166E-4</v>
      </c>
      <c r="H191" s="28">
        <f xml:space="preserve"> Name_Rankings_Appended[[#This Row],[Females Number]] / SUMIFS($E:$E, $F:$F, Name_Rankings_Appended[[#This Row],[Decade]])</f>
        <v>1.1094124280379787E-3</v>
      </c>
      <c r="I191" s="28">
        <f>SUMIFS($G:$G, $A:$A, "&lt;=" &amp; Name_Rankings_Appended[[#This Row],[Rank]], $F:$F, Name_Rankings_Appended[[#This Row],[Decade]])</f>
        <v>0.99213801209378394</v>
      </c>
      <c r="J191" s="28">
        <f>SUMIFS($H:$H, $A:$A, "&lt;=" &amp; Name_Rankings_Appended[[#This Row],[Rank]], $F:$F, Name_Rankings_Appended[[#This Row],[Decade]])</f>
        <v>0.989206242389157</v>
      </c>
    </row>
    <row r="192" spans="1:10" x14ac:dyDescent="0.25">
      <c r="A192" s="22">
        <v>191</v>
      </c>
      <c r="B192" s="22" t="s">
        <v>294</v>
      </c>
      <c r="C192" s="23">
        <v>14335</v>
      </c>
      <c r="D192" s="22" t="s">
        <v>426</v>
      </c>
      <c r="E192" s="23">
        <v>16754</v>
      </c>
      <c r="F192" s="22">
        <v>1950</v>
      </c>
      <c r="G192" s="28">
        <f xml:space="preserve"> Name_Rankings_Appended[[#This Row],[Males Number]] / SUMIFS($C:$C, $F:$F, Name_Rankings_Appended[[#This Row],[Decade]])</f>
        <v>8.1465929822912338E-4</v>
      </c>
      <c r="H192" s="28">
        <f xml:space="preserve"> Name_Rankings_Appended[[#This Row],[Females Number]] / SUMIFS($E:$E, $F:$F, Name_Rankings_Appended[[#This Row],[Decade]])</f>
        <v>1.1079575476483248E-3</v>
      </c>
      <c r="I192" s="28">
        <f>SUMIFS($G:$G, $A:$A, "&lt;=" &amp; Name_Rankings_Appended[[#This Row],[Rank]], $F:$F, Name_Rankings_Appended[[#This Row],[Decade]])</f>
        <v>0.99295267139201304</v>
      </c>
      <c r="J192" s="28">
        <f>SUMIFS($H:$H, $A:$A, "&lt;=" &amp; Name_Rankings_Appended[[#This Row],[Rank]], $F:$F, Name_Rankings_Appended[[#This Row],[Decade]])</f>
        <v>0.99031419993680536</v>
      </c>
    </row>
    <row r="193" spans="1:10" x14ac:dyDescent="0.25">
      <c r="A193" s="22">
        <v>192</v>
      </c>
      <c r="B193" s="22" t="s">
        <v>783</v>
      </c>
      <c r="C193" s="23">
        <v>14250</v>
      </c>
      <c r="D193" s="22" t="s">
        <v>784</v>
      </c>
      <c r="E193" s="23">
        <v>16607</v>
      </c>
      <c r="F193" s="22">
        <v>1950</v>
      </c>
      <c r="G193" s="28">
        <f xml:space="preserve"> Name_Rankings_Appended[[#This Row],[Males Number]] / SUMIFS($C:$C, $F:$F, Name_Rankings_Appended[[#This Row],[Decade]])</f>
        <v>8.0982874082769494E-4</v>
      </c>
      <c r="H193" s="28">
        <f xml:space="preserve"> Name_Rankings_Appended[[#This Row],[Females Number]] / SUMIFS($E:$E, $F:$F, Name_Rankings_Appended[[#This Row],[Decade]])</f>
        <v>1.0982363014083638E-3</v>
      </c>
      <c r="I193" s="28">
        <f>SUMIFS($G:$G, $A:$A, "&lt;=" &amp; Name_Rankings_Appended[[#This Row],[Rank]], $F:$F, Name_Rankings_Appended[[#This Row],[Decade]])</f>
        <v>0.99376250013284073</v>
      </c>
      <c r="J193" s="28">
        <f>SUMIFS($H:$H, $A:$A, "&lt;=" &amp; Name_Rankings_Appended[[#This Row],[Rank]], $F:$F, Name_Rankings_Appended[[#This Row],[Decade]])</f>
        <v>0.99141243623821373</v>
      </c>
    </row>
    <row r="194" spans="1:10" x14ac:dyDescent="0.25">
      <c r="A194" s="22">
        <v>193</v>
      </c>
      <c r="B194" s="22" t="s">
        <v>785</v>
      </c>
      <c r="C194" s="23">
        <v>14217</v>
      </c>
      <c r="D194" s="22" t="s">
        <v>786</v>
      </c>
      <c r="E194" s="23">
        <v>16533</v>
      </c>
      <c r="F194" s="22">
        <v>1950</v>
      </c>
      <c r="G194" s="28">
        <f xml:space="preserve"> Name_Rankings_Appended[[#This Row],[Males Number]] / SUMIFS($C:$C, $F:$F, Name_Rankings_Appended[[#This Row],[Decade]])</f>
        <v>8.0795334795419923E-4</v>
      </c>
      <c r="H194" s="28">
        <f xml:space="preserve"> Name_Rankings_Appended[[#This Row],[Females Number]] / SUMIFS($E:$E, $F:$F, Name_Rankings_Appended[[#This Row],[Decade]])</f>
        <v>1.0933426128249824E-3</v>
      </c>
      <c r="I194" s="28">
        <f>SUMIFS($G:$G, $A:$A, "&lt;=" &amp; Name_Rankings_Appended[[#This Row],[Rank]], $F:$F, Name_Rankings_Appended[[#This Row],[Decade]])</f>
        <v>0.99457045348079498</v>
      </c>
      <c r="J194" s="28">
        <f>SUMIFS($H:$H, $A:$A, "&lt;=" &amp; Name_Rankings_Appended[[#This Row],[Rank]], $F:$F, Name_Rankings_Appended[[#This Row],[Decade]])</f>
        <v>0.99250577885103874</v>
      </c>
    </row>
    <row r="195" spans="1:10" x14ac:dyDescent="0.25">
      <c r="A195" s="22">
        <v>194</v>
      </c>
      <c r="B195" s="22" t="s">
        <v>425</v>
      </c>
      <c r="C195" s="23">
        <v>14072</v>
      </c>
      <c r="D195" s="22" t="s">
        <v>514</v>
      </c>
      <c r="E195" s="23">
        <v>16509</v>
      </c>
      <c r="F195" s="22">
        <v>1950</v>
      </c>
      <c r="G195" s="28">
        <f xml:space="preserve"> Name_Rankings_Appended[[#This Row],[Males Number]] / SUMIFS($C:$C, $F:$F, Name_Rankings_Appended[[#This Row],[Decade]])</f>
        <v>7.9971298532823323E-4</v>
      </c>
      <c r="H195" s="28">
        <f xml:space="preserve"> Name_Rankings_Appended[[#This Row],[Females Number]] / SUMIFS($E:$E, $F:$F, Name_Rankings_Appended[[#This Row],[Decade]])</f>
        <v>1.0917554705817234E-3</v>
      </c>
      <c r="I195" s="28">
        <f>SUMIFS($G:$G, $A:$A, "&lt;=" &amp; Name_Rankings_Appended[[#This Row],[Rank]], $F:$F, Name_Rankings_Appended[[#This Row],[Decade]])</f>
        <v>0.9953701664661232</v>
      </c>
      <c r="J195" s="28">
        <f>SUMIFS($H:$H, $A:$A, "&lt;=" &amp; Name_Rankings_Appended[[#This Row],[Rank]], $F:$F, Name_Rankings_Appended[[#This Row],[Decade]])</f>
        <v>0.99359753432162046</v>
      </c>
    </row>
    <row r="196" spans="1:10" x14ac:dyDescent="0.25">
      <c r="A196" s="22">
        <v>195</v>
      </c>
      <c r="B196" s="22" t="s">
        <v>787</v>
      </c>
      <c r="C196" s="23">
        <v>14046</v>
      </c>
      <c r="D196" s="22" t="s">
        <v>788</v>
      </c>
      <c r="E196" s="23">
        <v>16410</v>
      </c>
      <c r="F196" s="22">
        <v>1950</v>
      </c>
      <c r="G196" s="28">
        <f xml:space="preserve"> Name_Rankings_Appended[[#This Row],[Males Number]] / SUMIFS($C:$C, $F:$F, Name_Rankings_Appended[[#This Row],[Decade]])</f>
        <v>7.9823540306426697E-4</v>
      </c>
      <c r="H196" s="28">
        <f xml:space="preserve"> Name_Rankings_Appended[[#This Row],[Females Number]] / SUMIFS($E:$E, $F:$F, Name_Rankings_Appended[[#This Row],[Decade]])</f>
        <v>1.0852085088282803E-3</v>
      </c>
      <c r="I196" s="28">
        <f>SUMIFS($G:$G, $A:$A, "&lt;=" &amp; Name_Rankings_Appended[[#This Row],[Rank]], $F:$F, Name_Rankings_Appended[[#This Row],[Decade]])</f>
        <v>0.99616840186918743</v>
      </c>
      <c r="J196" s="28">
        <f>SUMIFS($H:$H, $A:$A, "&lt;=" &amp; Name_Rankings_Appended[[#This Row],[Rank]], $F:$F, Name_Rankings_Appended[[#This Row],[Decade]])</f>
        <v>0.99468274283044877</v>
      </c>
    </row>
    <row r="197" spans="1:10" x14ac:dyDescent="0.25">
      <c r="A197" s="22">
        <v>196</v>
      </c>
      <c r="B197" s="22" t="s">
        <v>789</v>
      </c>
      <c r="C197" s="23">
        <v>13831</v>
      </c>
      <c r="D197" s="22" t="s">
        <v>311</v>
      </c>
      <c r="E197" s="23">
        <v>16180</v>
      </c>
      <c r="F197" s="22">
        <v>1950</v>
      </c>
      <c r="G197" s="28">
        <f xml:space="preserve"> Name_Rankings_Appended[[#This Row],[Males Number]] / SUMIFS($C:$C, $F:$F, Name_Rankings_Appended[[#This Row],[Decade]])</f>
        <v>7.8601693434300699E-4</v>
      </c>
      <c r="H197" s="28">
        <f xml:space="preserve"> Name_Rankings_Appended[[#This Row],[Females Number]] / SUMIFS($E:$E, $F:$F, Name_Rankings_Appended[[#This Row],[Decade]])</f>
        <v>1.0699983956637157E-3</v>
      </c>
      <c r="I197" s="28">
        <f>SUMIFS($G:$G, $A:$A, "&lt;=" &amp; Name_Rankings_Appended[[#This Row],[Rank]], $F:$F, Name_Rankings_Appended[[#This Row],[Decade]])</f>
        <v>0.99695441880353042</v>
      </c>
      <c r="J197" s="28">
        <f>SUMIFS($H:$H, $A:$A, "&lt;=" &amp; Name_Rankings_Appended[[#This Row],[Rank]], $F:$F, Name_Rankings_Appended[[#This Row],[Decade]])</f>
        <v>0.99575274122611246</v>
      </c>
    </row>
    <row r="198" spans="1:10" x14ac:dyDescent="0.25">
      <c r="A198" s="22">
        <v>197</v>
      </c>
      <c r="B198" s="22" t="s">
        <v>197</v>
      </c>
      <c r="C198" s="23">
        <v>13772</v>
      </c>
      <c r="D198" s="22" t="s">
        <v>441</v>
      </c>
      <c r="E198" s="23">
        <v>16108</v>
      </c>
      <c r="F198" s="22">
        <v>1950</v>
      </c>
      <c r="G198" s="28">
        <f xml:space="preserve"> Name_Rankings_Appended[[#This Row],[Males Number]] / SUMIFS($C:$C, $F:$F, Name_Rankings_Appended[[#This Row],[Decade]])</f>
        <v>7.8266395920554492E-4</v>
      </c>
      <c r="H198" s="28">
        <f xml:space="preserve"> Name_Rankings_Appended[[#This Row],[Females Number]] / SUMIFS($E:$E, $F:$F, Name_Rankings_Appended[[#This Row],[Decade]])</f>
        <v>1.0652369689339389E-3</v>
      </c>
      <c r="I198" s="28">
        <f>SUMIFS($G:$G, $A:$A, "&lt;=" &amp; Name_Rankings_Appended[[#This Row],[Rank]], $F:$F, Name_Rankings_Appended[[#This Row],[Decade]])</f>
        <v>0.99773708276273598</v>
      </c>
      <c r="J198" s="28">
        <f>SUMIFS($H:$H, $A:$A, "&lt;=" &amp; Name_Rankings_Appended[[#This Row],[Rank]], $F:$F, Name_Rankings_Appended[[#This Row],[Decade]])</f>
        <v>0.99681797819504636</v>
      </c>
    </row>
    <row r="199" spans="1:10" x14ac:dyDescent="0.25">
      <c r="A199" s="22">
        <v>198</v>
      </c>
      <c r="B199" s="22" t="s">
        <v>790</v>
      </c>
      <c r="C199" s="23">
        <v>13497</v>
      </c>
      <c r="D199" s="22" t="s">
        <v>235</v>
      </c>
      <c r="E199" s="23">
        <v>16103</v>
      </c>
      <c r="F199" s="22">
        <v>1950</v>
      </c>
      <c r="G199" s="28">
        <f xml:space="preserve"> Name_Rankings_Appended[[#This Row],[Males Number]] / SUMIFS($C:$C, $F:$F, Name_Rankings_Appended[[#This Row],[Decade]])</f>
        <v>7.6703568525974728E-4</v>
      </c>
      <c r="H199" s="28">
        <f xml:space="preserve"> Name_Rankings_Appended[[#This Row],[Females Number]] / SUMIFS($E:$E, $F:$F, Name_Rankings_Appended[[#This Row],[Decade]])</f>
        <v>1.0649063142999268E-3</v>
      </c>
      <c r="I199" s="28">
        <f>SUMIFS($G:$G, $A:$A, "&lt;=" &amp; Name_Rankings_Appended[[#This Row],[Rank]], $F:$F, Name_Rankings_Appended[[#This Row],[Decade]])</f>
        <v>0.99850411844799569</v>
      </c>
      <c r="J199" s="28">
        <f>SUMIFS($H:$H, $A:$A, "&lt;=" &amp; Name_Rankings_Appended[[#This Row],[Rank]], $F:$F, Name_Rankings_Appended[[#This Row],[Decade]])</f>
        <v>0.99788288450934626</v>
      </c>
    </row>
    <row r="200" spans="1:10" x14ac:dyDescent="0.25">
      <c r="A200" s="22">
        <v>199</v>
      </c>
      <c r="B200" s="22" t="s">
        <v>791</v>
      </c>
      <c r="C200" s="23">
        <v>13194</v>
      </c>
      <c r="D200" s="22" t="s">
        <v>792</v>
      </c>
      <c r="E200" s="23">
        <v>16088</v>
      </c>
      <c r="F200" s="22">
        <v>1950</v>
      </c>
      <c r="G200" s="28">
        <f xml:space="preserve"> Name_Rankings_Appended[[#This Row],[Males Number]] / SUMIFS($C:$C, $F:$F, Name_Rankings_Appended[[#This Row],[Decade]])</f>
        <v>7.4981616887583209E-4</v>
      </c>
      <c r="H200" s="28">
        <f xml:space="preserve"> Name_Rankings_Appended[[#This Row],[Females Number]] / SUMIFS($E:$E, $F:$F, Name_Rankings_Appended[[#This Row],[Decade]])</f>
        <v>1.06391435039789E-3</v>
      </c>
      <c r="I200" s="28">
        <f>SUMIFS($G:$G, $A:$A, "&lt;=" &amp; Name_Rankings_Appended[[#This Row],[Rank]], $F:$F, Name_Rankings_Appended[[#This Row],[Decade]])</f>
        <v>0.99925393461687151</v>
      </c>
      <c r="J200" s="28">
        <f>SUMIFS($H:$H, $A:$A, "&lt;=" &amp; Name_Rankings_Appended[[#This Row],[Rank]], $F:$F, Name_Rankings_Appended[[#This Row],[Decade]])</f>
        <v>0.99894679885974413</v>
      </c>
    </row>
    <row r="201" spans="1:10" x14ac:dyDescent="0.25">
      <c r="A201" s="22">
        <v>200</v>
      </c>
      <c r="B201" s="22" t="s">
        <v>109</v>
      </c>
      <c r="C201" s="23">
        <v>13128</v>
      </c>
      <c r="D201" s="22" t="s">
        <v>463</v>
      </c>
      <c r="E201" s="23">
        <v>15926</v>
      </c>
      <c r="F201" s="22">
        <v>1950</v>
      </c>
      <c r="G201" s="28">
        <f xml:space="preserve"> Name_Rankings_Appended[[#This Row],[Males Number]] / SUMIFS($C:$C, $F:$F, Name_Rankings_Appended[[#This Row],[Decade]])</f>
        <v>7.4606538312884069E-4</v>
      </c>
      <c r="H201" s="28">
        <f xml:space="preserve"> Name_Rankings_Appended[[#This Row],[Females Number]] / SUMIFS($E:$E, $F:$F, Name_Rankings_Appended[[#This Row],[Decade]])</f>
        <v>1.0532011402558923E-3</v>
      </c>
      <c r="I201" s="28">
        <f>SUMIFS($G:$G, $A:$A, "&lt;=" &amp; Name_Rankings_Appended[[#This Row],[Rank]], $F:$F, Name_Rankings_Appended[[#This Row],[Decade]])</f>
        <v>1.0000000000000004</v>
      </c>
      <c r="J201" s="28">
        <f>SUMIFS($H:$H, $A:$A, "&lt;=" &amp; Name_Rankings_Appended[[#This Row],[Rank]], $F:$F, Name_Rankings_Appended[[#This Row],[Decade]])</f>
        <v>1</v>
      </c>
    </row>
    <row r="202" spans="1:10" x14ac:dyDescent="0.25">
      <c r="A202" s="22">
        <v>1</v>
      </c>
      <c r="B202" s="22" t="s">
        <v>50</v>
      </c>
      <c r="C202" s="23">
        <v>833149</v>
      </c>
      <c r="D202" s="22" t="s">
        <v>51</v>
      </c>
      <c r="E202" s="23">
        <v>496978</v>
      </c>
      <c r="F202" s="22">
        <v>1960</v>
      </c>
      <c r="G202" s="28">
        <f xml:space="preserve"> Name_Rankings_Appended[[#This Row],[Males Number]] / SUMIFS($C:$C, $F:$F, Name_Rankings_Appended[[#This Row],[Decade]])</f>
        <v>5.0977463363518057E-2</v>
      </c>
      <c r="H202" s="28">
        <f xml:space="preserve"> Name_Rankings_Appended[[#This Row],[Females Number]] / SUMIFS($E:$E, $F:$F, Name_Rankings_Appended[[#This Row],[Decade]])</f>
        <v>3.6884248837946297E-2</v>
      </c>
      <c r="I202" s="28">
        <f>SUMIFS($G:$G, $A:$A, "&lt;=" &amp; Name_Rankings_Appended[[#This Row],[Rank]], $F:$F, Name_Rankings_Appended[[#This Row],[Decade]])</f>
        <v>5.0977463363518057E-2</v>
      </c>
      <c r="J202" s="28">
        <f>SUMIFS($H:$H, $A:$A, "&lt;=" &amp; Name_Rankings_Appended[[#This Row],[Rank]], $F:$F, Name_Rankings_Appended[[#This Row],[Decade]])</f>
        <v>3.6884248837946297E-2</v>
      </c>
    </row>
    <row r="203" spans="1:10" x14ac:dyDescent="0.25">
      <c r="A203" s="22">
        <v>2</v>
      </c>
      <c r="B203" s="22" t="s">
        <v>52</v>
      </c>
      <c r="C203" s="23">
        <v>734000</v>
      </c>
      <c r="D203" s="22" t="s">
        <v>53</v>
      </c>
      <c r="E203" s="23">
        <v>355230</v>
      </c>
      <c r="F203" s="22">
        <v>1960</v>
      </c>
      <c r="G203" s="28">
        <f xml:space="preserve"> Name_Rankings_Appended[[#This Row],[Males Number]] / SUMIFS($C:$C, $F:$F, Name_Rankings_Appended[[#This Row],[Decade]])</f>
        <v>4.4910884018131515E-2</v>
      </c>
      <c r="H203" s="28">
        <f xml:space="preserve"> Name_Rankings_Appended[[#This Row],[Females Number]] / SUMIFS($E:$E, $F:$F, Name_Rankings_Appended[[#This Row],[Decade]])</f>
        <v>2.636412822037125E-2</v>
      </c>
      <c r="I203" s="28">
        <f>SUMIFS($G:$G, $A:$A, "&lt;=" &amp; Name_Rankings_Appended[[#This Row],[Rank]], $F:$F, Name_Rankings_Appended[[#This Row],[Decade]])</f>
        <v>9.5888347381649572E-2</v>
      </c>
      <c r="J203" s="28">
        <f>SUMIFS($H:$H, $A:$A, "&lt;=" &amp; Name_Rankings_Appended[[#This Row],[Rank]], $F:$F, Name_Rankings_Appended[[#This Row],[Decade]])</f>
        <v>6.324837705831754E-2</v>
      </c>
    </row>
    <row r="204" spans="1:10" x14ac:dyDescent="0.25">
      <c r="A204" s="22">
        <v>3</v>
      </c>
      <c r="B204" s="22" t="s">
        <v>54</v>
      </c>
      <c r="C204" s="23">
        <v>713442</v>
      </c>
      <c r="D204" s="22" t="s">
        <v>55</v>
      </c>
      <c r="E204" s="23">
        <v>287651</v>
      </c>
      <c r="F204" s="22">
        <v>1960</v>
      </c>
      <c r="G204" s="28">
        <f xml:space="preserve"> Name_Rankings_Appended[[#This Row],[Males Number]] / SUMIFS($C:$C, $F:$F, Name_Rankings_Appended[[#This Row],[Decade]])</f>
        <v>4.3653012146680908E-2</v>
      </c>
      <c r="H204" s="28">
        <f xml:space="preserve"> Name_Rankings_Appended[[#This Row],[Females Number]] / SUMIFS($E:$E, $F:$F, Name_Rankings_Appended[[#This Row],[Decade]])</f>
        <v>2.1348613142803282E-2</v>
      </c>
      <c r="I204" s="28">
        <f>SUMIFS($G:$G, $A:$A, "&lt;=" &amp; Name_Rankings_Appended[[#This Row],[Rank]], $F:$F, Name_Rankings_Appended[[#This Row],[Decade]])</f>
        <v>0.13954135952833047</v>
      </c>
      <c r="J204" s="28">
        <f>SUMIFS($H:$H, $A:$A, "&lt;=" &amp; Name_Rankings_Appended[[#This Row],[Rank]], $F:$F, Name_Rankings_Appended[[#This Row],[Decade]])</f>
        <v>8.4596990201120825E-2</v>
      </c>
    </row>
    <row r="205" spans="1:10" x14ac:dyDescent="0.25">
      <c r="A205" s="22">
        <v>4</v>
      </c>
      <c r="B205" s="22" t="s">
        <v>56</v>
      </c>
      <c r="C205" s="23">
        <v>684802</v>
      </c>
      <c r="D205" s="22" t="s">
        <v>57</v>
      </c>
      <c r="E205" s="23">
        <v>286051</v>
      </c>
      <c r="F205" s="22">
        <v>1960</v>
      </c>
      <c r="G205" s="28">
        <f xml:space="preserve"> Name_Rankings_Appended[[#This Row],[Males Number]] / SUMIFS($C:$C, $F:$F, Name_Rankings_Appended[[#This Row],[Decade]])</f>
        <v>4.1900631059106942E-2</v>
      </c>
      <c r="H205" s="28">
        <f xml:space="preserve"> Name_Rankings_Appended[[#This Row],[Females Number]] / SUMIFS($E:$E, $F:$F, Name_Rankings_Appended[[#This Row],[Decade]])</f>
        <v>2.1229865837810478E-2</v>
      </c>
      <c r="I205" s="28">
        <f>SUMIFS($G:$G, $A:$A, "&lt;=" &amp; Name_Rankings_Appended[[#This Row],[Rank]], $F:$F, Name_Rankings_Appended[[#This Row],[Decade]])</f>
        <v>0.1814419905874374</v>
      </c>
      <c r="J205" s="28">
        <f>SUMIFS($H:$H, $A:$A, "&lt;=" &amp; Name_Rankings_Appended[[#This Row],[Rank]], $F:$F, Name_Rankings_Appended[[#This Row],[Decade]])</f>
        <v>0.1058268560389313</v>
      </c>
    </row>
    <row r="206" spans="1:10" x14ac:dyDescent="0.25">
      <c r="A206" s="22">
        <v>5</v>
      </c>
      <c r="B206" s="22" t="s">
        <v>58</v>
      </c>
      <c r="C206" s="23">
        <v>650801</v>
      </c>
      <c r="D206" s="22" t="s">
        <v>59</v>
      </c>
      <c r="E206" s="23">
        <v>259085</v>
      </c>
      <c r="F206" s="22">
        <v>1960</v>
      </c>
      <c r="G206" s="28">
        <f xml:space="preserve"> Name_Rankings_Appended[[#This Row],[Males Number]] / SUMIFS($C:$C, $F:$F, Name_Rankings_Appended[[#This Row],[Decade]])</f>
        <v>3.9820229196027263E-2</v>
      </c>
      <c r="H206" s="28">
        <f xml:space="preserve"> Name_Rankings_Appended[[#This Row],[Females Number]] / SUMIFS($E:$E, $F:$F, Name_Rankings_Appended[[#This Row],[Decade]])</f>
        <v>1.9228528446287998E-2</v>
      </c>
      <c r="I206" s="28">
        <f>SUMIFS($G:$G, $A:$A, "&lt;=" &amp; Name_Rankings_Appended[[#This Row],[Rank]], $F:$F, Name_Rankings_Appended[[#This Row],[Decade]])</f>
        <v>0.22126221978346466</v>
      </c>
      <c r="J206" s="28">
        <f>SUMIFS($H:$H, $A:$A, "&lt;=" &amp; Name_Rankings_Appended[[#This Row],[Rank]], $F:$F, Name_Rankings_Appended[[#This Row],[Decade]])</f>
        <v>0.1250553844852193</v>
      </c>
    </row>
    <row r="207" spans="1:10" x14ac:dyDescent="0.25">
      <c r="A207" s="22">
        <v>6</v>
      </c>
      <c r="B207" s="22" t="s">
        <v>60</v>
      </c>
      <c r="C207" s="23">
        <v>441421</v>
      </c>
      <c r="D207" s="22" t="s">
        <v>61</v>
      </c>
      <c r="E207" s="23">
        <v>231158</v>
      </c>
      <c r="F207" s="22">
        <v>1960</v>
      </c>
      <c r="G207" s="28">
        <f xml:space="preserve"> Name_Rankings_Appended[[#This Row],[Males Number]] / SUMIFS($C:$C, $F:$F, Name_Rankings_Appended[[#This Row],[Decade]])</f>
        <v>2.7009001817667074E-2</v>
      </c>
      <c r="H207" s="28">
        <f xml:space="preserve"> Name_Rankings_Appended[[#This Row],[Females Number]] / SUMIFS($E:$E, $F:$F, Name_Rankings_Appended[[#This Row],[Decade]])</f>
        <v>1.7155868454704213E-2</v>
      </c>
      <c r="I207" s="28">
        <f>SUMIFS($G:$G, $A:$A, "&lt;=" &amp; Name_Rankings_Appended[[#This Row],[Rank]], $F:$F, Name_Rankings_Appended[[#This Row],[Decade]])</f>
        <v>0.24827122160113174</v>
      </c>
      <c r="J207" s="28">
        <f>SUMIFS($H:$H, $A:$A, "&lt;=" &amp; Name_Rankings_Appended[[#This Row],[Rank]], $F:$F, Name_Rankings_Appended[[#This Row],[Decade]])</f>
        <v>0.14221125293992351</v>
      </c>
    </row>
    <row r="208" spans="1:10" x14ac:dyDescent="0.25">
      <c r="A208" s="22">
        <v>7</v>
      </c>
      <c r="B208" s="22" t="s">
        <v>62</v>
      </c>
      <c r="C208" s="23">
        <v>421455</v>
      </c>
      <c r="D208" s="22" t="s">
        <v>63</v>
      </c>
      <c r="E208" s="23">
        <v>225430</v>
      </c>
      <c r="F208" s="22">
        <v>1960</v>
      </c>
      <c r="G208" s="28">
        <f xml:space="preserve"> Name_Rankings_Appended[[#This Row],[Males Number]] / SUMIFS($C:$C, $F:$F, Name_Rankings_Appended[[#This Row],[Decade]])</f>
        <v>2.5787352348585309E-2</v>
      </c>
      <c r="H208" s="28">
        <f xml:space="preserve"> Name_Rankings_Appended[[#This Row],[Females Number]] / SUMIFS($E:$E, $F:$F, Name_Rankings_Appended[[#This Row],[Decade]])</f>
        <v>1.6730753102829971E-2</v>
      </c>
      <c r="I208" s="28">
        <f>SUMIFS($G:$G, $A:$A, "&lt;=" &amp; Name_Rankings_Appended[[#This Row],[Rank]], $F:$F, Name_Rankings_Appended[[#This Row],[Decade]])</f>
        <v>0.27405857394971705</v>
      </c>
      <c r="J208" s="28">
        <f>SUMIFS($H:$H, $A:$A, "&lt;=" &amp; Name_Rankings_Appended[[#This Row],[Rank]], $F:$F, Name_Rankings_Appended[[#This Row],[Decade]])</f>
        <v>0.15894200604275349</v>
      </c>
    </row>
    <row r="209" spans="1:10" x14ac:dyDescent="0.25">
      <c r="A209" s="22">
        <v>8</v>
      </c>
      <c r="B209" s="22" t="s">
        <v>64</v>
      </c>
      <c r="C209" s="23">
        <v>373930</v>
      </c>
      <c r="D209" s="22" t="s">
        <v>65</v>
      </c>
      <c r="E209" s="23">
        <v>213458</v>
      </c>
      <c r="F209" s="22">
        <v>1960</v>
      </c>
      <c r="G209" s="28">
        <f xml:space="preserve"> Name_Rankings_Appended[[#This Row],[Males Number]] / SUMIFS($C:$C, $F:$F, Name_Rankings_Appended[[#This Row],[Decade]])</f>
        <v>2.2879464388147027E-2</v>
      </c>
      <c r="H209" s="28">
        <f xml:space="preserve"> Name_Rankings_Appended[[#This Row],[Females Number]] / SUMIFS($E:$E, $F:$F, Name_Rankings_Appended[[#This Row],[Decade]])</f>
        <v>1.5842226393221311E-2</v>
      </c>
      <c r="I209" s="28">
        <f>SUMIFS($G:$G, $A:$A, "&lt;=" &amp; Name_Rankings_Appended[[#This Row],[Rank]], $F:$F, Name_Rankings_Appended[[#This Row],[Decade]])</f>
        <v>0.29693803833786409</v>
      </c>
      <c r="J209" s="28">
        <f>SUMIFS($H:$H, $A:$A, "&lt;=" &amp; Name_Rankings_Appended[[#This Row],[Rank]], $F:$F, Name_Rankings_Appended[[#This Row],[Decade]])</f>
        <v>0.1747842324359748</v>
      </c>
    </row>
    <row r="210" spans="1:10" x14ac:dyDescent="0.25">
      <c r="A210" s="22">
        <v>9</v>
      </c>
      <c r="B210" s="22" t="s">
        <v>66</v>
      </c>
      <c r="C210" s="23">
        <v>327090</v>
      </c>
      <c r="D210" s="22" t="s">
        <v>67</v>
      </c>
      <c r="E210" s="23">
        <v>208289</v>
      </c>
      <c r="F210" s="22">
        <v>1960</v>
      </c>
      <c r="G210" s="28">
        <f xml:space="preserve"> Name_Rankings_Appended[[#This Row],[Males Number]] / SUMIFS($C:$C, $F:$F, Name_Rankings_Appended[[#This Row],[Decade]])</f>
        <v>2.0013489173692965E-2</v>
      </c>
      <c r="H210" s="28">
        <f xml:space="preserve"> Name_Rankings_Appended[[#This Row],[Females Number]] / SUMIFS($E:$E, $F:$F, Name_Rankings_Appended[[#This Row],[Decade]])</f>
        <v>1.5458598381028931E-2</v>
      </c>
      <c r="I210" s="28">
        <f>SUMIFS($G:$G, $A:$A, "&lt;=" &amp; Name_Rankings_Appended[[#This Row],[Rank]], $F:$F, Name_Rankings_Appended[[#This Row],[Decade]])</f>
        <v>0.31695152751155703</v>
      </c>
      <c r="J210" s="28">
        <f>SUMIFS($H:$H, $A:$A, "&lt;=" &amp; Name_Rankings_Appended[[#This Row],[Rank]], $F:$F, Name_Rankings_Appended[[#This Row],[Decade]])</f>
        <v>0.19024283081700372</v>
      </c>
    </row>
    <row r="211" spans="1:10" x14ac:dyDescent="0.25">
      <c r="A211" s="22">
        <v>10</v>
      </c>
      <c r="B211" s="22" t="s">
        <v>68</v>
      </c>
      <c r="C211" s="23">
        <v>302021</v>
      </c>
      <c r="D211" s="22" t="s">
        <v>69</v>
      </c>
      <c r="E211" s="23">
        <v>196608</v>
      </c>
      <c r="F211" s="22">
        <v>1960</v>
      </c>
      <c r="G211" s="28">
        <f xml:space="preserve"> Name_Rankings_Appended[[#This Row],[Males Number]] / SUMIFS($C:$C, $F:$F, Name_Rankings_Appended[[#This Row],[Decade]])</f>
        <v>1.847960504365136E-2</v>
      </c>
      <c r="H211" s="28">
        <f xml:space="preserve"> Name_Rankings_Appended[[#This Row],[Females Number]] / SUMIFS($E:$E, $F:$F, Name_Rankings_Appended[[#This Row],[Decade]])</f>
        <v>1.4591668837515837E-2</v>
      </c>
      <c r="I211" s="28">
        <f>SUMIFS($G:$G, $A:$A, "&lt;=" &amp; Name_Rankings_Appended[[#This Row],[Rank]], $F:$F, Name_Rankings_Appended[[#This Row],[Decade]])</f>
        <v>0.3354311325552084</v>
      </c>
      <c r="J211" s="28">
        <f>SUMIFS($H:$H, $A:$A, "&lt;=" &amp; Name_Rankings_Appended[[#This Row],[Rank]], $F:$F, Name_Rankings_Appended[[#This Row],[Decade]])</f>
        <v>0.20483449965451955</v>
      </c>
    </row>
    <row r="212" spans="1:10" x14ac:dyDescent="0.25">
      <c r="A212" s="22">
        <v>11</v>
      </c>
      <c r="B212" s="22" t="s">
        <v>70</v>
      </c>
      <c r="C212" s="23">
        <v>290624</v>
      </c>
      <c r="D212" s="22" t="s">
        <v>71</v>
      </c>
      <c r="E212" s="23">
        <v>183839</v>
      </c>
      <c r="F212" s="22">
        <v>1960</v>
      </c>
      <c r="G212" s="28">
        <f xml:space="preserve"> Name_Rankings_Appended[[#This Row],[Males Number]] / SUMIFS($C:$C, $F:$F, Name_Rankings_Appended[[#This Row],[Decade]])</f>
        <v>1.7782262611560563E-2</v>
      </c>
      <c r="H212" s="28">
        <f xml:space="preserve"> Name_Rankings_Appended[[#This Row],[Females Number]] / SUMIFS($E:$E, $F:$F, Name_Rankings_Appended[[#This Row],[Decade]])</f>
        <v>1.3643991126607635E-2</v>
      </c>
      <c r="I212" s="28">
        <f>SUMIFS($G:$G, $A:$A, "&lt;=" &amp; Name_Rankings_Appended[[#This Row],[Rank]], $F:$F, Name_Rankings_Appended[[#This Row],[Decade]])</f>
        <v>0.35321339516676897</v>
      </c>
      <c r="J212" s="28">
        <f>SUMIFS($H:$H, $A:$A, "&lt;=" &amp; Name_Rankings_Appended[[#This Row],[Rank]], $F:$F, Name_Rankings_Appended[[#This Row],[Decade]])</f>
        <v>0.21847849078112719</v>
      </c>
    </row>
    <row r="213" spans="1:10" x14ac:dyDescent="0.25">
      <c r="A213" s="22">
        <v>12</v>
      </c>
      <c r="B213" s="22" t="s">
        <v>72</v>
      </c>
      <c r="C213" s="23">
        <v>283083</v>
      </c>
      <c r="D213" s="22" t="s">
        <v>73</v>
      </c>
      <c r="E213" s="23">
        <v>183430</v>
      </c>
      <c r="F213" s="22">
        <v>1960</v>
      </c>
      <c r="G213" s="28">
        <f xml:space="preserve"> Name_Rankings_Appended[[#This Row],[Males Number]] / SUMIFS($C:$C, $F:$F, Name_Rankings_Appended[[#This Row],[Decade]])</f>
        <v>1.7320855286791177E-2</v>
      </c>
      <c r="H213" s="28">
        <f xml:space="preserve"> Name_Rankings_Appended[[#This Row],[Females Number]] / SUMIFS($E:$E, $F:$F, Name_Rankings_Appended[[#This Row],[Decade]])</f>
        <v>1.3613636346768848E-2</v>
      </c>
      <c r="I213" s="28">
        <f>SUMIFS($G:$G, $A:$A, "&lt;=" &amp; Name_Rankings_Appended[[#This Row],[Rank]], $F:$F, Name_Rankings_Appended[[#This Row],[Decade]])</f>
        <v>0.37053425045356014</v>
      </c>
      <c r="J213" s="28">
        <f>SUMIFS($H:$H, $A:$A, "&lt;=" &amp; Name_Rankings_Appended[[#This Row],[Rank]], $F:$F, Name_Rankings_Appended[[#This Row],[Decade]])</f>
        <v>0.23209212712789604</v>
      </c>
    </row>
    <row r="214" spans="1:10" x14ac:dyDescent="0.25">
      <c r="A214" s="22">
        <v>13</v>
      </c>
      <c r="B214" s="22" t="s">
        <v>74</v>
      </c>
      <c r="C214" s="23">
        <v>276836</v>
      </c>
      <c r="D214" s="22" t="s">
        <v>75</v>
      </c>
      <c r="E214" s="23">
        <v>182214</v>
      </c>
      <c r="F214" s="22">
        <v>1960</v>
      </c>
      <c r="G214" s="28">
        <f xml:space="preserve"> Name_Rankings_Appended[[#This Row],[Males Number]] / SUMIFS($C:$C, $F:$F, Name_Rankings_Appended[[#This Row],[Decade]])</f>
        <v>1.6938623280713154E-2</v>
      </c>
      <c r="H214" s="28">
        <f xml:space="preserve"> Name_Rankings_Appended[[#This Row],[Females Number]] / SUMIFS($E:$E, $F:$F, Name_Rankings_Appended[[#This Row],[Decade]])</f>
        <v>1.3523388394974318E-2</v>
      </c>
      <c r="I214" s="28">
        <f>SUMIFS($G:$G, $A:$A, "&lt;=" &amp; Name_Rankings_Appended[[#This Row],[Rank]], $F:$F, Name_Rankings_Appended[[#This Row],[Decade]])</f>
        <v>0.3874728737342733</v>
      </c>
      <c r="J214" s="28">
        <f>SUMIFS($H:$H, $A:$A, "&lt;=" &amp; Name_Rankings_Appended[[#This Row],[Rank]], $F:$F, Name_Rankings_Appended[[#This Row],[Decade]])</f>
        <v>0.24561551552287036</v>
      </c>
    </row>
    <row r="215" spans="1:10" x14ac:dyDescent="0.25">
      <c r="A215" s="22">
        <v>14</v>
      </c>
      <c r="B215" s="22" t="s">
        <v>76</v>
      </c>
      <c r="C215" s="23">
        <v>271420</v>
      </c>
      <c r="D215" s="22" t="s">
        <v>77</v>
      </c>
      <c r="E215" s="23">
        <v>181935</v>
      </c>
      <c r="F215" s="22">
        <v>1960</v>
      </c>
      <c r="G215" s="28">
        <f xml:space="preserve"> Name_Rankings_Appended[[#This Row],[Males Number]] / SUMIFS($C:$C, $F:$F, Name_Rankings_Appended[[#This Row],[Decade]])</f>
        <v>1.6607237248230593E-2</v>
      </c>
      <c r="H215" s="28">
        <f xml:space="preserve"> Name_Rankings_Appended[[#This Row],[Females Number]] / SUMIFS($E:$E, $F:$F, Name_Rankings_Appended[[#This Row],[Decade]])</f>
        <v>1.3502681833666198E-2</v>
      </c>
      <c r="I215" s="28">
        <f>SUMIFS($G:$G, $A:$A, "&lt;=" &amp; Name_Rankings_Appended[[#This Row],[Rank]], $F:$F, Name_Rankings_Appended[[#This Row],[Decade]])</f>
        <v>0.4040801109825039</v>
      </c>
      <c r="J215" s="28">
        <f>SUMIFS($H:$H, $A:$A, "&lt;=" &amp; Name_Rankings_Appended[[#This Row],[Rank]], $F:$F, Name_Rankings_Appended[[#This Row],[Decade]])</f>
        <v>0.25911819735653657</v>
      </c>
    </row>
    <row r="216" spans="1:10" x14ac:dyDescent="0.25">
      <c r="A216" s="22">
        <v>15</v>
      </c>
      <c r="B216" s="22" t="s">
        <v>78</v>
      </c>
      <c r="C216" s="23">
        <v>266855</v>
      </c>
      <c r="D216" s="22" t="s">
        <v>79</v>
      </c>
      <c r="E216" s="23">
        <v>176554</v>
      </c>
      <c r="F216" s="22">
        <v>1960</v>
      </c>
      <c r="G216" s="28">
        <f xml:space="preserve"> Name_Rankings_Appended[[#This Row],[Males Number]] / SUMIFS($C:$C, $F:$F, Name_Rankings_Appended[[#This Row],[Decade]])</f>
        <v>1.6327920919153249E-2</v>
      </c>
      <c r="H216" s="28">
        <f xml:space="preserve"> Name_Rankings_Appended[[#This Row],[Females Number]] / SUMIFS($E:$E, $F:$F, Name_Rankings_Appended[[#This Row],[Decade]])</f>
        <v>1.3103319803562271E-2</v>
      </c>
      <c r="I216" s="28">
        <f>SUMIFS($G:$G, $A:$A, "&lt;=" &amp; Name_Rankings_Appended[[#This Row],[Rank]], $F:$F, Name_Rankings_Appended[[#This Row],[Decade]])</f>
        <v>0.42040803190165715</v>
      </c>
      <c r="J216" s="28">
        <f>SUMIFS($H:$H, $A:$A, "&lt;=" &amp; Name_Rankings_Appended[[#This Row],[Rank]], $F:$F, Name_Rankings_Appended[[#This Row],[Decade]])</f>
        <v>0.27222151716009885</v>
      </c>
    </row>
    <row r="217" spans="1:10" x14ac:dyDescent="0.25">
      <c r="A217" s="22">
        <v>16</v>
      </c>
      <c r="B217" s="22" t="s">
        <v>80</v>
      </c>
      <c r="C217" s="23">
        <v>258167</v>
      </c>
      <c r="D217" s="22" t="s">
        <v>81</v>
      </c>
      <c r="E217" s="23">
        <v>174178</v>
      </c>
      <c r="F217" s="22">
        <v>1960</v>
      </c>
      <c r="G217" s="28">
        <f xml:space="preserve"> Name_Rankings_Appended[[#This Row],[Males Number]] / SUMIFS($C:$C, $F:$F, Name_Rankings_Appended[[#This Row],[Decade]])</f>
        <v>1.5796332689794221E-2</v>
      </c>
      <c r="H217" s="28">
        <f xml:space="preserve"> Name_Rankings_Appended[[#This Row],[Females Number]] / SUMIFS($E:$E, $F:$F, Name_Rankings_Appended[[#This Row],[Decade]])</f>
        <v>1.2926980055647956E-2</v>
      </c>
      <c r="I217" s="28">
        <f>SUMIFS($G:$G, $A:$A, "&lt;=" &amp; Name_Rankings_Appended[[#This Row],[Rank]], $F:$F, Name_Rankings_Appended[[#This Row],[Decade]])</f>
        <v>0.4362043645914514</v>
      </c>
      <c r="J217" s="28">
        <f>SUMIFS($H:$H, $A:$A, "&lt;=" &amp; Name_Rankings_Appended[[#This Row],[Rank]], $F:$F, Name_Rankings_Appended[[#This Row],[Decade]])</f>
        <v>0.28514849721574681</v>
      </c>
    </row>
    <row r="218" spans="1:10" x14ac:dyDescent="0.25">
      <c r="A218" s="22">
        <v>17</v>
      </c>
      <c r="B218" s="22" t="s">
        <v>82</v>
      </c>
      <c r="C218" s="23">
        <v>249414</v>
      </c>
      <c r="D218" s="22" t="s">
        <v>83</v>
      </c>
      <c r="E218" s="23">
        <v>168908</v>
      </c>
      <c r="F218" s="22">
        <v>1960</v>
      </c>
      <c r="G218" s="28">
        <f xml:space="preserve"> Name_Rankings_Appended[[#This Row],[Males Number]] / SUMIFS($C:$C, $F:$F, Name_Rankings_Appended[[#This Row],[Decade]])</f>
        <v>1.5260767338553478E-2</v>
      </c>
      <c r="H218" s="28">
        <f xml:space="preserve"> Name_Rankings_Appended[[#This Row],[Females Number]] / SUMIFS($E:$E, $F:$F, Name_Rankings_Appended[[#This Row],[Decade]])</f>
        <v>1.2535856119827906E-2</v>
      </c>
      <c r="I218" s="28">
        <f>SUMIFS($G:$G, $A:$A, "&lt;=" &amp; Name_Rankings_Appended[[#This Row],[Rank]], $F:$F, Name_Rankings_Appended[[#This Row],[Decade]])</f>
        <v>0.45146513193000487</v>
      </c>
      <c r="J218" s="28">
        <f>SUMIFS($H:$H, $A:$A, "&lt;=" &amp; Name_Rankings_Appended[[#This Row],[Rank]], $F:$F, Name_Rankings_Appended[[#This Row],[Decade]])</f>
        <v>0.29768435333557469</v>
      </c>
    </row>
    <row r="219" spans="1:10" x14ac:dyDescent="0.25">
      <c r="A219" s="22">
        <v>18</v>
      </c>
      <c r="B219" s="22" t="s">
        <v>84</v>
      </c>
      <c r="C219" s="23">
        <v>242518</v>
      </c>
      <c r="D219" s="22" t="s">
        <v>85</v>
      </c>
      <c r="E219" s="23">
        <v>166144</v>
      </c>
      <c r="F219" s="22">
        <v>1960</v>
      </c>
      <c r="G219" s="28">
        <f xml:space="preserve"> Name_Rankings_Appended[[#This Row],[Males Number]] / SUMIFS($C:$C, $F:$F, Name_Rankings_Appended[[#This Row],[Decade]])</f>
        <v>1.48388253001488E-2</v>
      </c>
      <c r="H219" s="28">
        <f xml:space="preserve"> Name_Rankings_Appended[[#This Row],[Females Number]] / SUMIFS($E:$E, $F:$F, Name_Rankings_Appended[[#This Row],[Decade]])</f>
        <v>1.2330720150452836E-2</v>
      </c>
      <c r="I219" s="28">
        <f>SUMIFS($G:$G, $A:$A, "&lt;=" &amp; Name_Rankings_Appended[[#This Row],[Rank]], $F:$F, Name_Rankings_Appended[[#This Row],[Decade]])</f>
        <v>0.46630395723015367</v>
      </c>
      <c r="J219" s="28">
        <f>SUMIFS($H:$H, $A:$A, "&lt;=" &amp; Name_Rankings_Appended[[#This Row],[Rank]], $F:$F, Name_Rankings_Appended[[#This Row],[Decade]])</f>
        <v>0.31001507348602753</v>
      </c>
    </row>
    <row r="220" spans="1:10" x14ac:dyDescent="0.25">
      <c r="A220" s="22">
        <v>19</v>
      </c>
      <c r="B220" s="22" t="s">
        <v>86</v>
      </c>
      <c r="C220" s="23">
        <v>242056</v>
      </c>
      <c r="D220" s="22" t="s">
        <v>87</v>
      </c>
      <c r="E220" s="23">
        <v>164494</v>
      </c>
      <c r="F220" s="22">
        <v>1960</v>
      </c>
      <c r="G220" s="28">
        <f xml:space="preserve"> Name_Rankings_Appended[[#This Row],[Males Number]] / SUMIFS($C:$C, $F:$F, Name_Rankings_Appended[[#This Row],[Decade]])</f>
        <v>1.4810557141543381E-2</v>
      </c>
      <c r="H220" s="28">
        <f xml:space="preserve"> Name_Rankings_Appended[[#This Row],[Females Number]] / SUMIFS($E:$E, $F:$F, Name_Rankings_Appended[[#This Row],[Decade]])</f>
        <v>1.2208261992179005E-2</v>
      </c>
      <c r="I220" s="28">
        <f>SUMIFS($G:$G, $A:$A, "&lt;=" &amp; Name_Rankings_Appended[[#This Row],[Rank]], $F:$F, Name_Rankings_Appended[[#This Row],[Decade]])</f>
        <v>0.48111451437169706</v>
      </c>
      <c r="J220" s="28">
        <f>SUMIFS($H:$H, $A:$A, "&lt;=" &amp; Name_Rankings_Appended[[#This Row],[Rank]], $F:$F, Name_Rankings_Appended[[#This Row],[Decade]])</f>
        <v>0.32222333547820653</v>
      </c>
    </row>
    <row r="221" spans="1:10" x14ac:dyDescent="0.25">
      <c r="A221" s="22">
        <v>20</v>
      </c>
      <c r="B221" s="22" t="s">
        <v>88</v>
      </c>
      <c r="C221" s="23">
        <v>237180</v>
      </c>
      <c r="D221" s="22" t="s">
        <v>89</v>
      </c>
      <c r="E221" s="23">
        <v>164407</v>
      </c>
      <c r="F221" s="22">
        <v>1960</v>
      </c>
      <c r="G221" s="28">
        <f xml:space="preserve"> Name_Rankings_Appended[[#This Row],[Males Number]] / SUMIFS($C:$C, $F:$F, Name_Rankings_Appended[[#This Row],[Decade]])</f>
        <v>1.4512211813924295E-2</v>
      </c>
      <c r="H221" s="28">
        <f xml:space="preserve"> Name_Rankings_Appended[[#This Row],[Females Number]] / SUMIFS($E:$E, $F:$F, Name_Rankings_Appended[[#This Row],[Decade]])</f>
        <v>1.2201805107470022E-2</v>
      </c>
      <c r="I221" s="28">
        <f>SUMIFS($G:$G, $A:$A, "&lt;=" &amp; Name_Rankings_Appended[[#This Row],[Rank]], $F:$F, Name_Rankings_Appended[[#This Row],[Decade]])</f>
        <v>0.49562672618562137</v>
      </c>
      <c r="J221" s="28">
        <f>SUMIFS($H:$H, $A:$A, "&lt;=" &amp; Name_Rankings_Appended[[#This Row],[Rank]], $F:$F, Name_Rankings_Appended[[#This Row],[Decade]])</f>
        <v>0.33442514058567657</v>
      </c>
    </row>
    <row r="222" spans="1:10" x14ac:dyDescent="0.25">
      <c r="A222" s="22">
        <v>21</v>
      </c>
      <c r="B222" s="22" t="s">
        <v>90</v>
      </c>
      <c r="C222" s="23">
        <v>227514</v>
      </c>
      <c r="D222" s="22" t="s">
        <v>91</v>
      </c>
      <c r="E222" s="23">
        <v>159758</v>
      </c>
      <c r="F222" s="22">
        <v>1960</v>
      </c>
      <c r="G222" s="28">
        <f xml:space="preserve"> Name_Rankings_Appended[[#This Row],[Males Number]] / SUMIFS($C:$C, $F:$F, Name_Rankings_Appended[[#This Row],[Decade]])</f>
        <v>1.3920783196868083E-2</v>
      </c>
      <c r="H222" s="28">
        <f xml:space="preserve"> Name_Rankings_Appended[[#This Row],[Females Number]] / SUMIFS($E:$E, $F:$F, Name_Rankings_Appended[[#This Row],[Decade]])</f>
        <v>1.1856769969400304E-2</v>
      </c>
      <c r="I222" s="28">
        <f>SUMIFS($G:$G, $A:$A, "&lt;=" &amp; Name_Rankings_Appended[[#This Row],[Rank]], $F:$F, Name_Rankings_Appended[[#This Row],[Decade]])</f>
        <v>0.50954750938248949</v>
      </c>
      <c r="J222" s="28">
        <f>SUMIFS($H:$H, $A:$A, "&lt;=" &amp; Name_Rankings_Appended[[#This Row],[Rank]], $F:$F, Name_Rankings_Appended[[#This Row],[Decade]])</f>
        <v>0.3462819105550769</v>
      </c>
    </row>
    <row r="223" spans="1:10" x14ac:dyDescent="0.25">
      <c r="A223" s="22">
        <v>22</v>
      </c>
      <c r="B223" s="22" t="s">
        <v>92</v>
      </c>
      <c r="C223" s="23">
        <v>203153</v>
      </c>
      <c r="D223" s="22" t="s">
        <v>93</v>
      </c>
      <c r="E223" s="23">
        <v>159272</v>
      </c>
      <c r="F223" s="22">
        <v>1960</v>
      </c>
      <c r="G223" s="28">
        <f xml:space="preserve"> Name_Rankings_Appended[[#This Row],[Males Number]] / SUMIFS($C:$C, $F:$F, Name_Rankings_Appended[[#This Row],[Decade]])</f>
        <v>1.2430219102091923E-2</v>
      </c>
      <c r="H223" s="28">
        <f xml:space="preserve"> Name_Rankings_Appended[[#This Row],[Females Number]] / SUMIFS($E:$E, $F:$F, Name_Rankings_Appended[[#This Row],[Decade]])</f>
        <v>1.182070047550874E-2</v>
      </c>
      <c r="I223" s="28">
        <f>SUMIFS($G:$G, $A:$A, "&lt;=" &amp; Name_Rankings_Appended[[#This Row],[Rank]], $F:$F, Name_Rankings_Appended[[#This Row],[Decade]])</f>
        <v>0.52197772848458146</v>
      </c>
      <c r="J223" s="28">
        <f>SUMIFS($H:$H, $A:$A, "&lt;=" &amp; Name_Rankings_Appended[[#This Row],[Rank]], $F:$F, Name_Rankings_Appended[[#This Row],[Decade]])</f>
        <v>0.35810261103058566</v>
      </c>
    </row>
    <row r="224" spans="1:10" x14ac:dyDescent="0.25">
      <c r="A224" s="22">
        <v>23</v>
      </c>
      <c r="B224" s="22" t="s">
        <v>94</v>
      </c>
      <c r="C224" s="23">
        <v>187515</v>
      </c>
      <c r="D224" s="22" t="s">
        <v>95</v>
      </c>
      <c r="E224" s="23">
        <v>154896</v>
      </c>
      <c r="F224" s="22">
        <v>1960</v>
      </c>
      <c r="G224" s="28">
        <f xml:space="preserve"> Name_Rankings_Appended[[#This Row],[Males Number]] / SUMIFS($C:$C, $F:$F, Name_Rankings_Appended[[#This Row],[Decade]])</f>
        <v>1.1473384763841868E-2</v>
      </c>
      <c r="H224" s="28">
        <f xml:space="preserve"> Name_Rankings_Appended[[#This Row],[Females Number]] / SUMIFS($E:$E, $F:$F, Name_Rankings_Appended[[#This Row],[Decade]])</f>
        <v>1.1495926596353418E-2</v>
      </c>
      <c r="I224" s="28">
        <f>SUMIFS($G:$G, $A:$A, "&lt;=" &amp; Name_Rankings_Appended[[#This Row],[Rank]], $F:$F, Name_Rankings_Appended[[#This Row],[Decade]])</f>
        <v>0.53345111324842331</v>
      </c>
      <c r="J224" s="28">
        <f>SUMIFS($H:$H, $A:$A, "&lt;=" &amp; Name_Rankings_Appended[[#This Row],[Rank]], $F:$F, Name_Rankings_Appended[[#This Row],[Decade]])</f>
        <v>0.36959853762693906</v>
      </c>
    </row>
    <row r="225" spans="1:10" x14ac:dyDescent="0.25">
      <c r="A225" s="22">
        <v>24</v>
      </c>
      <c r="B225" s="22" t="s">
        <v>96</v>
      </c>
      <c r="C225" s="23">
        <v>182177</v>
      </c>
      <c r="D225" s="22" t="s">
        <v>97</v>
      </c>
      <c r="E225" s="23">
        <v>153767</v>
      </c>
      <c r="F225" s="22">
        <v>1960</v>
      </c>
      <c r="G225" s="28">
        <f xml:space="preserve"> Name_Rankings_Appended[[#This Row],[Males Number]] / SUMIFS($C:$C, $F:$F, Name_Rankings_Appended[[#This Row],[Decade]])</f>
        <v>1.1146771277617365E-2</v>
      </c>
      <c r="H225" s="28">
        <f xml:space="preserve"> Name_Rankings_Appended[[#This Row],[Females Number]] / SUMIFS($E:$E, $F:$F, Name_Rankings_Appended[[#This Row],[Decade]])</f>
        <v>1.1412135529267871E-2</v>
      </c>
      <c r="I225" s="28">
        <f>SUMIFS($G:$G, $A:$A, "&lt;=" &amp; Name_Rankings_Appended[[#This Row],[Rank]], $F:$F, Name_Rankings_Appended[[#This Row],[Decade]])</f>
        <v>0.54459788452604063</v>
      </c>
      <c r="J225" s="28">
        <f>SUMIFS($H:$H, $A:$A, "&lt;=" &amp; Name_Rankings_Appended[[#This Row],[Rank]], $F:$F, Name_Rankings_Appended[[#This Row],[Decade]])</f>
        <v>0.38101067315620696</v>
      </c>
    </row>
    <row r="226" spans="1:10" x14ac:dyDescent="0.25">
      <c r="A226" s="22">
        <v>25</v>
      </c>
      <c r="B226" s="22" t="s">
        <v>98</v>
      </c>
      <c r="C226" s="23">
        <v>172632</v>
      </c>
      <c r="D226" s="22" t="s">
        <v>99</v>
      </c>
      <c r="E226" s="23">
        <v>151781</v>
      </c>
      <c r="F226" s="22">
        <v>1960</v>
      </c>
      <c r="G226" s="28">
        <f xml:space="preserve"> Name_Rankings_Appended[[#This Row],[Males Number]] / SUMIFS($C:$C, $F:$F, Name_Rankings_Appended[[#This Row],[Decade]])</f>
        <v>1.0562746225910191E-2</v>
      </c>
      <c r="H226" s="28">
        <f xml:space="preserve"> Name_Rankings_Appended[[#This Row],[Females Number]] / SUMIFS($E:$E, $F:$F, Name_Rankings_Appended[[#This Row],[Decade]])</f>
        <v>1.1264740436945551E-2</v>
      </c>
      <c r="I226" s="28">
        <f>SUMIFS($G:$G, $A:$A, "&lt;=" &amp; Name_Rankings_Appended[[#This Row],[Rank]], $F:$F, Name_Rankings_Appended[[#This Row],[Decade]])</f>
        <v>0.55516063075195077</v>
      </c>
      <c r="J226" s="28">
        <f>SUMIFS($H:$H, $A:$A, "&lt;=" &amp; Name_Rankings_Appended[[#This Row],[Rank]], $F:$F, Name_Rankings_Appended[[#This Row],[Decade]])</f>
        <v>0.39227541359315249</v>
      </c>
    </row>
    <row r="227" spans="1:10" x14ac:dyDescent="0.25">
      <c r="A227" s="22">
        <v>26</v>
      </c>
      <c r="B227" s="22" t="s">
        <v>100</v>
      </c>
      <c r="C227" s="23">
        <v>166027</v>
      </c>
      <c r="D227" s="22" t="s">
        <v>101</v>
      </c>
      <c r="E227" s="23">
        <v>142721</v>
      </c>
      <c r="F227" s="22">
        <v>1960</v>
      </c>
      <c r="G227" s="28">
        <f xml:space="preserve"> Name_Rankings_Appended[[#This Row],[Males Number]] / SUMIFS($C:$C, $F:$F, Name_Rankings_Appended[[#This Row],[Decade]])</f>
        <v>1.0158609456237495E-2</v>
      </c>
      <c r="H227" s="28">
        <f xml:space="preserve"> Name_Rankings_Appended[[#This Row],[Females Number]] / SUMIFS($E:$E, $F:$F, Name_Rankings_Appended[[#This Row],[Decade]])</f>
        <v>1.0592333822423796E-2</v>
      </c>
      <c r="I227" s="28">
        <f>SUMIFS($G:$G, $A:$A, "&lt;=" &amp; Name_Rankings_Appended[[#This Row],[Rank]], $F:$F, Name_Rankings_Appended[[#This Row],[Decade]])</f>
        <v>0.56531924020818825</v>
      </c>
      <c r="J227" s="28">
        <f>SUMIFS($H:$H, $A:$A, "&lt;=" &amp; Name_Rankings_Appended[[#This Row],[Rank]], $F:$F, Name_Rankings_Appended[[#This Row],[Decade]])</f>
        <v>0.40286774741557629</v>
      </c>
    </row>
    <row r="228" spans="1:10" x14ac:dyDescent="0.25">
      <c r="A228" s="22">
        <v>27</v>
      </c>
      <c r="B228" s="22" t="s">
        <v>102</v>
      </c>
      <c r="C228" s="23">
        <v>152234</v>
      </c>
      <c r="D228" s="22" t="s">
        <v>103</v>
      </c>
      <c r="E228" s="23">
        <v>139330</v>
      </c>
      <c r="F228" s="22">
        <v>1960</v>
      </c>
      <c r="G228" s="28">
        <f xml:space="preserve"> Name_Rankings_Appended[[#This Row],[Males Number]] / SUMIFS($C:$C, $F:$F, Name_Rankings_Appended[[#This Row],[Decade]])</f>
        <v>9.314664192937647E-3</v>
      </c>
      <c r="H228" s="28">
        <f xml:space="preserve"> Name_Rankings_Appended[[#This Row],[Females Number]] / SUMIFS($E:$E, $F:$F, Name_Rankings_Appended[[#This Row],[Decade]])</f>
        <v>1.0340663752904671E-2</v>
      </c>
      <c r="I228" s="28">
        <f>SUMIFS($G:$G, $A:$A, "&lt;=" &amp; Name_Rankings_Appended[[#This Row],[Rank]], $F:$F, Name_Rankings_Appended[[#This Row],[Decade]])</f>
        <v>0.57463390440112594</v>
      </c>
      <c r="J228" s="28">
        <f>SUMIFS($H:$H, $A:$A, "&lt;=" &amp; Name_Rankings_Appended[[#This Row],[Rank]], $F:$F, Name_Rankings_Appended[[#This Row],[Decade]])</f>
        <v>0.41320841116848095</v>
      </c>
    </row>
    <row r="229" spans="1:10" x14ac:dyDescent="0.25">
      <c r="A229" s="22">
        <v>28</v>
      </c>
      <c r="B229" s="22" t="s">
        <v>104</v>
      </c>
      <c r="C229" s="23">
        <v>152219</v>
      </c>
      <c r="D229" s="22" t="s">
        <v>105</v>
      </c>
      <c r="E229" s="23">
        <v>135643</v>
      </c>
      <c r="F229" s="22">
        <v>1960</v>
      </c>
      <c r="G229" s="28">
        <f xml:space="preserve"> Name_Rankings_Appended[[#This Row],[Males Number]] / SUMIFS($C:$C, $F:$F, Name_Rankings_Appended[[#This Row],[Decade]])</f>
        <v>9.3137463955803284E-3</v>
      </c>
      <c r="H229" s="28">
        <f xml:space="preserve"> Name_Rankings_Appended[[#This Row],[Females Number]] / SUMIFS($E:$E, $F:$F, Name_Rankings_Appended[[#This Row],[Decade]])</f>
        <v>1.0067025431961876E-2</v>
      </c>
      <c r="I229" s="28">
        <f>SUMIFS($G:$G, $A:$A, "&lt;=" &amp; Name_Rankings_Appended[[#This Row],[Rank]], $F:$F, Name_Rankings_Appended[[#This Row],[Decade]])</f>
        <v>0.5839476507967063</v>
      </c>
      <c r="J229" s="28">
        <f>SUMIFS($H:$H, $A:$A, "&lt;=" &amp; Name_Rankings_Appended[[#This Row],[Rank]], $F:$F, Name_Rankings_Appended[[#This Row],[Decade]])</f>
        <v>0.42327543660044281</v>
      </c>
    </row>
    <row r="230" spans="1:10" x14ac:dyDescent="0.25">
      <c r="A230" s="22">
        <v>29</v>
      </c>
      <c r="B230" s="22" t="s">
        <v>106</v>
      </c>
      <c r="C230" s="23">
        <v>143984</v>
      </c>
      <c r="D230" s="22" t="s">
        <v>107</v>
      </c>
      <c r="E230" s="23">
        <v>128820</v>
      </c>
      <c r="F230" s="22">
        <v>1960</v>
      </c>
      <c r="G230" s="28">
        <f xml:space="preserve"> Name_Rankings_Appended[[#This Row],[Males Number]] / SUMIFS($C:$C, $F:$F, Name_Rankings_Appended[[#This Row],[Decade]])</f>
        <v>8.8098756464123264E-3</v>
      </c>
      <c r="H230" s="28">
        <f xml:space="preserve"> Name_Rankings_Appended[[#This Row],[Females Number]] / SUMIFS($E:$E, $F:$F, Name_Rankings_Appended[[#This Row],[Decade]])</f>
        <v>9.560642393233185E-3</v>
      </c>
      <c r="I230" s="28">
        <f>SUMIFS($G:$G, $A:$A, "&lt;=" &amp; Name_Rankings_Appended[[#This Row],[Rank]], $F:$F, Name_Rankings_Appended[[#This Row],[Decade]])</f>
        <v>0.59275752644311863</v>
      </c>
      <c r="J230" s="28">
        <f>SUMIFS($H:$H, $A:$A, "&lt;=" &amp; Name_Rankings_Appended[[#This Row],[Rank]], $F:$F, Name_Rankings_Appended[[#This Row],[Decade]])</f>
        <v>0.43283607899367599</v>
      </c>
    </row>
    <row r="231" spans="1:10" x14ac:dyDescent="0.25">
      <c r="A231" s="22">
        <v>30</v>
      </c>
      <c r="B231" s="22" t="s">
        <v>108</v>
      </c>
      <c r="C231" s="23">
        <v>135001</v>
      </c>
      <c r="D231" s="22" t="s">
        <v>109</v>
      </c>
      <c r="E231" s="23">
        <v>128059</v>
      </c>
      <c r="F231" s="22">
        <v>1960</v>
      </c>
      <c r="G231" s="28">
        <f xml:space="preserve"> Name_Rankings_Appended[[#This Row],[Males Number]] / SUMIFS($C:$C, $F:$F, Name_Rankings_Appended[[#This Row],[Decade]])</f>
        <v>8.260237402359363E-3</v>
      </c>
      <c r="H231" s="28">
        <f xml:space="preserve"> Name_Rankings_Appended[[#This Row],[Females Number]] / SUMIFS($E:$E, $F:$F, Name_Rankings_Appended[[#This Row],[Decade]])</f>
        <v>9.5041632062959815E-3</v>
      </c>
      <c r="I231" s="28">
        <f>SUMIFS($G:$G, $A:$A, "&lt;=" &amp; Name_Rankings_Appended[[#This Row],[Rank]], $F:$F, Name_Rankings_Appended[[#This Row],[Decade]])</f>
        <v>0.601017763845478</v>
      </c>
      <c r="J231" s="28">
        <f>SUMIFS($H:$H, $A:$A, "&lt;=" &amp; Name_Rankings_Appended[[#This Row],[Rank]], $F:$F, Name_Rankings_Appended[[#This Row],[Decade]])</f>
        <v>0.44234024219997198</v>
      </c>
    </row>
    <row r="232" spans="1:10" x14ac:dyDescent="0.25">
      <c r="A232" s="22">
        <v>31</v>
      </c>
      <c r="B232" s="22" t="s">
        <v>110</v>
      </c>
      <c r="C232" s="23">
        <v>128746</v>
      </c>
      <c r="D232" s="22" t="s">
        <v>111</v>
      </c>
      <c r="E232" s="23">
        <v>126395</v>
      </c>
      <c r="F232" s="22">
        <v>1960</v>
      </c>
      <c r="G232" s="28">
        <f xml:space="preserve"> Name_Rankings_Appended[[#This Row],[Males Number]] / SUMIFS($C:$C, $F:$F, Name_Rankings_Appended[[#This Row],[Decade]])</f>
        <v>7.8775159043574395E-3</v>
      </c>
      <c r="H232" s="28">
        <f xml:space="preserve"> Name_Rankings_Appended[[#This Row],[Females Number]] / SUMIFS($E:$E, $F:$F, Name_Rankings_Appended[[#This Row],[Decade]])</f>
        <v>9.3806660091034656E-3</v>
      </c>
      <c r="I232" s="28">
        <f>SUMIFS($G:$G, $A:$A, "&lt;=" &amp; Name_Rankings_Appended[[#This Row],[Rank]], $F:$F, Name_Rankings_Appended[[#This Row],[Decade]])</f>
        <v>0.60889527974983548</v>
      </c>
      <c r="J232" s="28">
        <f>SUMIFS($H:$H, $A:$A, "&lt;=" &amp; Name_Rankings_Appended[[#This Row],[Rank]], $F:$F, Name_Rankings_Appended[[#This Row],[Decade]])</f>
        <v>0.45172090820907546</v>
      </c>
    </row>
    <row r="233" spans="1:10" x14ac:dyDescent="0.25">
      <c r="A233" s="22">
        <v>32</v>
      </c>
      <c r="B233" s="22" t="s">
        <v>112</v>
      </c>
      <c r="C233" s="23">
        <v>122737</v>
      </c>
      <c r="D233" s="22" t="s">
        <v>113</v>
      </c>
      <c r="E233" s="23">
        <v>120950</v>
      </c>
      <c r="F233" s="22">
        <v>1960</v>
      </c>
      <c r="G233" s="28">
        <f xml:space="preserve"> Name_Rankings_Appended[[#This Row],[Males Number]] / SUMIFS($C:$C, $F:$F, Name_Rankings_Appended[[#This Row],[Decade]])</f>
        <v>7.5098462830155421E-3</v>
      </c>
      <c r="H233" s="28">
        <f xml:space="preserve"> Name_Rankings_Appended[[#This Row],[Females Number]] / SUMIFS($E:$E, $F:$F, Name_Rankings_Appended[[#This Row],[Decade]])</f>
        <v>8.9765540867998272E-3</v>
      </c>
      <c r="I233" s="28">
        <f>SUMIFS($G:$G, $A:$A, "&lt;=" &amp; Name_Rankings_Appended[[#This Row],[Rank]], $F:$F, Name_Rankings_Appended[[#This Row],[Decade]])</f>
        <v>0.61640512603285103</v>
      </c>
      <c r="J233" s="28">
        <f>SUMIFS($H:$H, $A:$A, "&lt;=" &amp; Name_Rankings_Appended[[#This Row],[Rank]], $F:$F, Name_Rankings_Appended[[#This Row],[Decade]])</f>
        <v>0.46069746229587527</v>
      </c>
    </row>
    <row r="234" spans="1:10" x14ac:dyDescent="0.25">
      <c r="A234" s="22">
        <v>33</v>
      </c>
      <c r="B234" s="22" t="s">
        <v>114</v>
      </c>
      <c r="C234" s="23">
        <v>113028</v>
      </c>
      <c r="D234" s="22" t="s">
        <v>115</v>
      </c>
      <c r="E234" s="23">
        <v>119204</v>
      </c>
      <c r="F234" s="22">
        <v>1960</v>
      </c>
      <c r="G234" s="28">
        <f xml:space="preserve"> Name_Rankings_Appended[[#This Row],[Males Number]] / SUMIFS($C:$C, $F:$F, Name_Rankings_Appended[[#This Row],[Decade]])</f>
        <v>6.9157866468683498E-3</v>
      </c>
      <c r="H234" s="28">
        <f xml:space="preserve"> Name_Rankings_Appended[[#This Row],[Females Number]] / SUMIFS($E:$E, $F:$F, Name_Rankings_Appended[[#This Row],[Decade]])</f>
        <v>8.8469710902264291E-3</v>
      </c>
      <c r="I234" s="28">
        <f>SUMIFS($G:$G, $A:$A, "&lt;=" &amp; Name_Rankings_Appended[[#This Row],[Rank]], $F:$F, Name_Rankings_Appended[[#This Row],[Decade]])</f>
        <v>0.62332091267971934</v>
      </c>
      <c r="J234" s="28">
        <f>SUMIFS($H:$H, $A:$A, "&lt;=" &amp; Name_Rankings_Appended[[#This Row],[Rank]], $F:$F, Name_Rankings_Appended[[#This Row],[Decade]])</f>
        <v>0.46954443338610169</v>
      </c>
    </row>
    <row r="235" spans="1:10" x14ac:dyDescent="0.25">
      <c r="A235" s="22">
        <v>34</v>
      </c>
      <c r="B235" s="22" t="s">
        <v>116</v>
      </c>
      <c r="C235" s="23">
        <v>112586</v>
      </c>
      <c r="D235" s="22" t="s">
        <v>117</v>
      </c>
      <c r="E235" s="23">
        <v>118321</v>
      </c>
      <c r="F235" s="22">
        <v>1960</v>
      </c>
      <c r="G235" s="28">
        <f xml:space="preserve"> Name_Rankings_Appended[[#This Row],[Males Number]] / SUMIFS($C:$C, $F:$F, Name_Rankings_Appended[[#This Row],[Decade]])</f>
        <v>6.8887422180726908E-3</v>
      </c>
      <c r="H235" s="28">
        <f xml:space="preserve"> Name_Rankings_Appended[[#This Row],[Females Number]] / SUMIFS($E:$E, $F:$F, Name_Rankings_Appended[[#This Row],[Decade]])</f>
        <v>8.781437421283525E-3</v>
      </c>
      <c r="I235" s="28">
        <f>SUMIFS($G:$G, $A:$A, "&lt;=" &amp; Name_Rankings_Appended[[#This Row],[Rank]], $F:$F, Name_Rankings_Appended[[#This Row],[Decade]])</f>
        <v>0.63020965489779202</v>
      </c>
      <c r="J235" s="28">
        <f>SUMIFS($H:$H, $A:$A, "&lt;=" &amp; Name_Rankings_Appended[[#This Row],[Rank]], $F:$F, Name_Rankings_Appended[[#This Row],[Decade]])</f>
        <v>0.4783258708073852</v>
      </c>
    </row>
    <row r="236" spans="1:10" x14ac:dyDescent="0.25">
      <c r="A236" s="22">
        <v>35</v>
      </c>
      <c r="B236" s="22" t="s">
        <v>118</v>
      </c>
      <c r="C236" s="23">
        <v>108587</v>
      </c>
      <c r="D236" s="22" t="s">
        <v>119</v>
      </c>
      <c r="E236" s="23">
        <v>116783</v>
      </c>
      <c r="F236" s="22">
        <v>1960</v>
      </c>
      <c r="G236" s="28">
        <f xml:space="preserve"> Name_Rankings_Appended[[#This Row],[Males Number]] / SUMIFS($C:$C, $F:$F, Name_Rankings_Appended[[#This Row],[Decade]])</f>
        <v>6.6440574426115083E-3</v>
      </c>
      <c r="H236" s="28">
        <f xml:space="preserve"> Name_Rankings_Appended[[#This Row],[Females Number]] / SUMIFS($E:$E, $F:$F, Name_Rankings_Appended[[#This Row],[Decade]])</f>
        <v>8.667291574359191E-3</v>
      </c>
      <c r="I236" s="28">
        <f>SUMIFS($G:$G, $A:$A, "&lt;=" &amp; Name_Rankings_Appended[[#This Row],[Rank]], $F:$F, Name_Rankings_Appended[[#This Row],[Decade]])</f>
        <v>0.63685371234040355</v>
      </c>
      <c r="J236" s="28">
        <f>SUMIFS($H:$H, $A:$A, "&lt;=" &amp; Name_Rankings_Appended[[#This Row],[Rank]], $F:$F, Name_Rankings_Appended[[#This Row],[Decade]])</f>
        <v>0.48699316238174439</v>
      </c>
    </row>
    <row r="237" spans="1:10" x14ac:dyDescent="0.25">
      <c r="A237" s="22">
        <v>36</v>
      </c>
      <c r="B237" s="22" t="s">
        <v>120</v>
      </c>
      <c r="C237" s="23">
        <v>105981</v>
      </c>
      <c r="D237" s="22" t="s">
        <v>121</v>
      </c>
      <c r="E237" s="23">
        <v>114446</v>
      </c>
      <c r="F237" s="22">
        <v>1960</v>
      </c>
      <c r="G237" s="28">
        <f xml:space="preserve"> Name_Rankings_Appended[[#This Row],[Males Number]] / SUMIFS($C:$C, $F:$F, Name_Rankings_Appended[[#This Row],[Decade]])</f>
        <v>6.4846054483999943E-3</v>
      </c>
      <c r="H237" s="28">
        <f xml:space="preserve"> Name_Rankings_Appended[[#This Row],[Females Number]] / SUMIFS($E:$E, $F:$F, Name_Rankings_Appended[[#This Row],[Decade]])</f>
        <v>8.4938462920040765E-3</v>
      </c>
      <c r="I237" s="28">
        <f>SUMIFS($G:$G, $A:$A, "&lt;=" &amp; Name_Rankings_Appended[[#This Row],[Rank]], $F:$F, Name_Rankings_Appended[[#This Row],[Decade]])</f>
        <v>0.64333831778880357</v>
      </c>
      <c r="J237" s="28">
        <f>SUMIFS($H:$H, $A:$A, "&lt;=" &amp; Name_Rankings_Appended[[#This Row],[Rank]], $F:$F, Name_Rankings_Appended[[#This Row],[Decade]])</f>
        <v>0.49548700867374845</v>
      </c>
    </row>
    <row r="238" spans="1:10" x14ac:dyDescent="0.25">
      <c r="A238" s="22">
        <v>37</v>
      </c>
      <c r="B238" s="22" t="s">
        <v>122</v>
      </c>
      <c r="C238" s="23">
        <v>101472</v>
      </c>
      <c r="D238" s="22" t="s">
        <v>123</v>
      </c>
      <c r="E238" s="23">
        <v>114293</v>
      </c>
      <c r="F238" s="22">
        <v>1960</v>
      </c>
      <c r="G238" s="28">
        <f xml:space="preserve"> Name_Rankings_Appended[[#This Row],[Males Number]] / SUMIFS($C:$C, $F:$F, Name_Rankings_Appended[[#This Row],[Decade]])</f>
        <v>6.2087155627899744E-3</v>
      </c>
      <c r="H238" s="28">
        <f xml:space="preserve"> Name_Rankings_Appended[[#This Row],[Females Number]] / SUMIFS($E:$E, $F:$F, Name_Rankings_Appended[[#This Row],[Decade]])</f>
        <v>8.4824910809641399E-3</v>
      </c>
      <c r="I238" s="28">
        <f>SUMIFS($G:$G, $A:$A, "&lt;=" &amp; Name_Rankings_Appended[[#This Row],[Rank]], $F:$F, Name_Rankings_Appended[[#This Row],[Decade]])</f>
        <v>0.64954703335159358</v>
      </c>
      <c r="J238" s="28">
        <f>SUMIFS($H:$H, $A:$A, "&lt;=" &amp; Name_Rankings_Appended[[#This Row],[Rank]], $F:$F, Name_Rankings_Appended[[#This Row],[Decade]])</f>
        <v>0.50396949975471261</v>
      </c>
    </row>
    <row r="239" spans="1:10" x14ac:dyDescent="0.25">
      <c r="A239" s="22">
        <v>38</v>
      </c>
      <c r="B239" s="22" t="s">
        <v>124</v>
      </c>
      <c r="C239" s="23">
        <v>97137</v>
      </c>
      <c r="D239" s="22" t="s">
        <v>125</v>
      </c>
      <c r="E239" s="23">
        <v>112331</v>
      </c>
      <c r="F239" s="22">
        <v>1960</v>
      </c>
      <c r="G239" s="28">
        <f xml:space="preserve"> Name_Rankings_Appended[[#This Row],[Males Number]] / SUMIFS($C:$C, $F:$F, Name_Rankings_Appended[[#This Row],[Decade]])</f>
        <v>5.9434721265248514E-3</v>
      </c>
      <c r="H239" s="28">
        <f xml:space="preserve"> Name_Rankings_Appended[[#This Row],[Females Number]] / SUMIFS($E:$E, $F:$F, Name_Rankings_Appended[[#This Row],[Decade]])</f>
        <v>8.3368771982167116E-3</v>
      </c>
      <c r="I239" s="28">
        <f>SUMIFS($G:$G, $A:$A, "&lt;=" &amp; Name_Rankings_Appended[[#This Row],[Rank]], $F:$F, Name_Rankings_Appended[[#This Row],[Decade]])</f>
        <v>0.65549050547811838</v>
      </c>
      <c r="J239" s="28">
        <f>SUMIFS($H:$H, $A:$A, "&lt;=" &amp; Name_Rankings_Appended[[#This Row],[Rank]], $F:$F, Name_Rankings_Appended[[#This Row],[Decade]])</f>
        <v>0.51230637695292935</v>
      </c>
    </row>
    <row r="240" spans="1:10" x14ac:dyDescent="0.25">
      <c r="A240" s="22">
        <v>39</v>
      </c>
      <c r="B240" s="22" t="s">
        <v>126</v>
      </c>
      <c r="C240" s="23">
        <v>94983</v>
      </c>
      <c r="D240" s="22" t="s">
        <v>127</v>
      </c>
      <c r="E240" s="23">
        <v>103782</v>
      </c>
      <c r="F240" s="22">
        <v>1960</v>
      </c>
      <c r="G240" s="28">
        <f xml:space="preserve"> Name_Rankings_Appended[[#This Row],[Males Number]] / SUMIFS($C:$C, $F:$F, Name_Rankings_Appended[[#This Row],[Decade]])</f>
        <v>5.8116764260138769E-3</v>
      </c>
      <c r="H240" s="28">
        <f xml:space="preserve"> Name_Rankings_Appended[[#This Row],[Females Number]] / SUMIFS($E:$E, $F:$F, Name_Rankings_Appended[[#This Row],[Decade]])</f>
        <v>7.7023955042270333E-3</v>
      </c>
      <c r="I240" s="28">
        <f>SUMIFS($G:$G, $A:$A, "&lt;=" &amp; Name_Rankings_Appended[[#This Row],[Rank]], $F:$F, Name_Rankings_Appended[[#This Row],[Decade]])</f>
        <v>0.66130218190413226</v>
      </c>
      <c r="J240" s="28">
        <f>SUMIFS($H:$H, $A:$A, "&lt;=" &amp; Name_Rankings_Appended[[#This Row],[Rank]], $F:$F, Name_Rankings_Appended[[#This Row],[Decade]])</f>
        <v>0.52000877245715638</v>
      </c>
    </row>
    <row r="241" spans="1:10" x14ac:dyDescent="0.25">
      <c r="A241" s="22">
        <v>40</v>
      </c>
      <c r="B241" s="22" t="s">
        <v>128</v>
      </c>
      <c r="C241" s="23">
        <v>93882</v>
      </c>
      <c r="D241" s="22" t="s">
        <v>129</v>
      </c>
      <c r="E241" s="23">
        <v>101121</v>
      </c>
      <c r="F241" s="22">
        <v>1960</v>
      </c>
      <c r="G241" s="28">
        <f xml:space="preserve"> Name_Rankings_Appended[[#This Row],[Males Number]] / SUMIFS($C:$C, $F:$F, Name_Rankings_Appended[[#This Row],[Decade]])</f>
        <v>5.7443100999866794E-3</v>
      </c>
      <c r="H241" s="28">
        <f xml:space="preserve"> Name_Rankings_Appended[[#This Row],[Females Number]] / SUMIFS($E:$E, $F:$F, Name_Rankings_Appended[[#This Row],[Decade]])</f>
        <v>7.5049038926108744E-3</v>
      </c>
      <c r="I241" s="28">
        <f>SUMIFS($G:$G, $A:$A, "&lt;=" &amp; Name_Rankings_Appended[[#This Row],[Rank]], $F:$F, Name_Rankings_Appended[[#This Row],[Decade]])</f>
        <v>0.66704649200411892</v>
      </c>
      <c r="J241" s="28">
        <f>SUMIFS($H:$H, $A:$A, "&lt;=" &amp; Name_Rankings_Appended[[#This Row],[Rank]], $F:$F, Name_Rankings_Appended[[#This Row],[Decade]])</f>
        <v>0.5275136763497672</v>
      </c>
    </row>
    <row r="242" spans="1:10" x14ac:dyDescent="0.25">
      <c r="A242" s="22">
        <v>41</v>
      </c>
      <c r="B242" s="22" t="s">
        <v>130</v>
      </c>
      <c r="C242" s="23">
        <v>93551</v>
      </c>
      <c r="D242" s="22" t="s">
        <v>131</v>
      </c>
      <c r="E242" s="23">
        <v>99461</v>
      </c>
      <c r="F242" s="22">
        <v>1960</v>
      </c>
      <c r="G242" s="28">
        <f xml:space="preserve"> Name_Rankings_Appended[[#This Row],[Males Number]] / SUMIFS($C:$C, $F:$F, Name_Rankings_Appended[[#This Row],[Decade]])</f>
        <v>5.7240573716351786E-3</v>
      </c>
      <c r="H242" s="28">
        <f xml:space="preserve"> Name_Rankings_Appended[[#This Row],[Females Number]] / SUMIFS($E:$E, $F:$F, Name_Rankings_Appended[[#This Row],[Decade]])</f>
        <v>7.3817035636808397E-3</v>
      </c>
      <c r="I242" s="28">
        <f>SUMIFS($G:$G, $A:$A, "&lt;=" &amp; Name_Rankings_Appended[[#This Row],[Rank]], $F:$F, Name_Rankings_Appended[[#This Row],[Decade]])</f>
        <v>0.67277054937575409</v>
      </c>
      <c r="J242" s="28">
        <f>SUMIFS($H:$H, $A:$A, "&lt;=" &amp; Name_Rankings_Appended[[#This Row],[Rank]], $F:$F, Name_Rankings_Appended[[#This Row],[Decade]])</f>
        <v>0.53489537991344804</v>
      </c>
    </row>
    <row r="243" spans="1:10" x14ac:dyDescent="0.25">
      <c r="A243" s="22">
        <v>42</v>
      </c>
      <c r="B243" s="22" t="s">
        <v>132</v>
      </c>
      <c r="C243" s="23">
        <v>92426</v>
      </c>
      <c r="D243" s="22" t="s">
        <v>133</v>
      </c>
      <c r="E243" s="23">
        <v>97115</v>
      </c>
      <c r="F243" s="22">
        <v>1960</v>
      </c>
      <c r="G243" s="28">
        <f xml:space="preserve"> Name_Rankings_Appended[[#This Row],[Males Number]] / SUMIFS($C:$C, $F:$F, Name_Rankings_Appended[[#This Row],[Decade]])</f>
        <v>5.6552225698362716E-3</v>
      </c>
      <c r="H243" s="28">
        <f xml:space="preserve"> Name_Rankings_Appended[[#This Row],[Females Number]] / SUMIFS($E:$E, $F:$F, Name_Rankings_Appended[[#This Row],[Decade]])</f>
        <v>7.2075903277351401E-3</v>
      </c>
      <c r="I243" s="28">
        <f>SUMIFS($G:$G, $A:$A, "&lt;=" &amp; Name_Rankings_Appended[[#This Row],[Rank]], $F:$F, Name_Rankings_Appended[[#This Row],[Decade]])</f>
        <v>0.67842577194559039</v>
      </c>
      <c r="J243" s="28">
        <f>SUMIFS($H:$H, $A:$A, "&lt;=" &amp; Name_Rankings_Appended[[#This Row],[Rank]], $F:$F, Name_Rankings_Appended[[#This Row],[Decade]])</f>
        <v>0.54210297024118315</v>
      </c>
    </row>
    <row r="244" spans="1:10" x14ac:dyDescent="0.25">
      <c r="A244" s="22">
        <v>43</v>
      </c>
      <c r="B244" s="22" t="s">
        <v>134</v>
      </c>
      <c r="C244" s="23">
        <v>87169</v>
      </c>
      <c r="D244" s="22" t="s">
        <v>135</v>
      </c>
      <c r="E244" s="23">
        <v>94387</v>
      </c>
      <c r="F244" s="22">
        <v>1960</v>
      </c>
      <c r="G244" s="28">
        <f xml:space="preserve"> Name_Rankings_Appended[[#This Row],[Males Number]] / SUMIFS($C:$C, $F:$F, Name_Rankings_Appended[[#This Row],[Decade]])</f>
        <v>5.3335651893412885E-3</v>
      </c>
      <c r="H244" s="28">
        <f xml:space="preserve"> Name_Rankings_Appended[[#This Row],[Females Number]] / SUMIFS($E:$E, $F:$F, Name_Rankings_Appended[[#This Row],[Decade]])</f>
        <v>7.005126172722408E-3</v>
      </c>
      <c r="I244" s="28">
        <f>SUMIFS($G:$G, $A:$A, "&lt;=" &amp; Name_Rankings_Appended[[#This Row],[Rank]], $F:$F, Name_Rankings_Appended[[#This Row],[Decade]])</f>
        <v>0.68375933713493164</v>
      </c>
      <c r="J244" s="28">
        <f>SUMIFS($H:$H, $A:$A, "&lt;=" &amp; Name_Rankings_Appended[[#This Row],[Rank]], $F:$F, Name_Rankings_Appended[[#This Row],[Decade]])</f>
        <v>0.54910809641390557</v>
      </c>
    </row>
    <row r="245" spans="1:10" x14ac:dyDescent="0.25">
      <c r="A245" s="22">
        <v>44</v>
      </c>
      <c r="B245" s="22" t="s">
        <v>136</v>
      </c>
      <c r="C245" s="23">
        <v>84714</v>
      </c>
      <c r="D245" s="22" t="s">
        <v>137</v>
      </c>
      <c r="E245" s="23">
        <v>93605</v>
      </c>
      <c r="F245" s="22">
        <v>1960</v>
      </c>
      <c r="G245" s="28">
        <f xml:space="preserve"> Name_Rankings_Appended[[#This Row],[Males Number]] / SUMIFS($C:$C, $F:$F, Name_Rankings_Appended[[#This Row],[Decade]])</f>
        <v>5.1833523551934515E-3</v>
      </c>
      <c r="H245" s="28">
        <f xml:space="preserve"> Name_Rankings_Appended[[#This Row],[Females Number]] / SUMIFS($E:$E, $F:$F, Name_Rankings_Appended[[#This Row],[Decade]])</f>
        <v>6.9470884274071745E-3</v>
      </c>
      <c r="I245" s="28">
        <f>SUMIFS($G:$G, $A:$A, "&lt;=" &amp; Name_Rankings_Appended[[#This Row],[Rank]], $F:$F, Name_Rankings_Appended[[#This Row],[Decade]])</f>
        <v>0.68894268949012505</v>
      </c>
      <c r="J245" s="28">
        <f>SUMIFS($H:$H, $A:$A, "&lt;=" &amp; Name_Rankings_Appended[[#This Row],[Rank]], $F:$F, Name_Rankings_Appended[[#This Row],[Decade]])</f>
        <v>0.55605518484131278</v>
      </c>
    </row>
    <row r="246" spans="1:10" x14ac:dyDescent="0.25">
      <c r="A246" s="22">
        <v>45</v>
      </c>
      <c r="B246" s="22" t="s">
        <v>138</v>
      </c>
      <c r="C246" s="23">
        <v>81799</v>
      </c>
      <c r="D246" s="22" t="s">
        <v>139</v>
      </c>
      <c r="E246" s="23">
        <v>92820</v>
      </c>
      <c r="F246" s="22">
        <v>1960</v>
      </c>
      <c r="G246" s="28">
        <f xml:space="preserve"> Name_Rankings_Appended[[#This Row],[Males Number]] / SUMIFS($C:$C, $F:$F, Name_Rankings_Appended[[#This Row],[Decade]])</f>
        <v>5.0049937354211711E-3</v>
      </c>
      <c r="H246" s="28">
        <f xml:space="preserve"> Name_Rankings_Appended[[#This Row],[Females Number]] / SUMIFS($E:$E, $F:$F, Name_Rankings_Appended[[#This Row],[Decade]])</f>
        <v>6.8888280308950804E-3</v>
      </c>
      <c r="I246" s="28">
        <f>SUMIFS($G:$G, $A:$A, "&lt;=" &amp; Name_Rankings_Appended[[#This Row],[Rank]], $F:$F, Name_Rankings_Appended[[#This Row],[Decade]])</f>
        <v>0.69394768322554623</v>
      </c>
      <c r="J246" s="28">
        <f>SUMIFS($H:$H, $A:$A, "&lt;=" &amp; Name_Rankings_Appended[[#This Row],[Rank]], $F:$F, Name_Rankings_Appended[[#This Row],[Decade]])</f>
        <v>0.56294401287220786</v>
      </c>
    </row>
    <row r="247" spans="1:10" x14ac:dyDescent="0.25">
      <c r="A247" s="22">
        <v>46</v>
      </c>
      <c r="B247" s="22" t="s">
        <v>140</v>
      </c>
      <c r="C247" s="23">
        <v>79523</v>
      </c>
      <c r="D247" s="22" t="s">
        <v>141</v>
      </c>
      <c r="E247" s="23">
        <v>91590</v>
      </c>
      <c r="F247" s="22">
        <v>1960</v>
      </c>
      <c r="G247" s="28">
        <f xml:space="preserve"> Name_Rankings_Appended[[#This Row],[Males Number]] / SUMIFS($C:$C, $F:$F, Name_Rankings_Appended[[#This Row],[Decade]])</f>
        <v>4.8657332830706708E-3</v>
      </c>
      <c r="H247" s="28">
        <f xml:space="preserve"> Name_Rankings_Appended[[#This Row],[Females Number]] / SUMIFS($E:$E, $F:$F, Name_Rankings_Appended[[#This Row],[Decade]])</f>
        <v>6.7975410401818611E-3</v>
      </c>
      <c r="I247" s="28">
        <f>SUMIFS($G:$G, $A:$A, "&lt;=" &amp; Name_Rankings_Appended[[#This Row],[Rank]], $F:$F, Name_Rankings_Appended[[#This Row],[Decade]])</f>
        <v>0.69881341650861695</v>
      </c>
      <c r="J247" s="28">
        <f>SUMIFS($H:$H, $A:$A, "&lt;=" &amp; Name_Rankings_Appended[[#This Row],[Rank]], $F:$F, Name_Rankings_Appended[[#This Row],[Decade]])</f>
        <v>0.56974155391238968</v>
      </c>
    </row>
    <row r="248" spans="1:10" x14ac:dyDescent="0.25">
      <c r="A248" s="22">
        <v>47</v>
      </c>
      <c r="B248" s="22" t="s">
        <v>142</v>
      </c>
      <c r="C248" s="23">
        <v>74639</v>
      </c>
      <c r="D248" s="22" t="s">
        <v>143</v>
      </c>
      <c r="E248" s="23">
        <v>89315</v>
      </c>
      <c r="F248" s="22">
        <v>1960</v>
      </c>
      <c r="G248" s="28">
        <f xml:space="preserve"> Name_Rankings_Appended[[#This Row],[Males Number]] / SUMIFS($C:$C, $F:$F, Name_Rankings_Appended[[#This Row],[Decade]])</f>
        <v>4.5668984635276813E-3</v>
      </c>
      <c r="H248" s="28">
        <f xml:space="preserve"> Name_Rankings_Appended[[#This Row],[Females Number]] / SUMIFS($E:$E, $F:$F, Name_Rankings_Appended[[#This Row],[Decade]])</f>
        <v>6.6286972158952177E-3</v>
      </c>
      <c r="I248" s="28">
        <f>SUMIFS($G:$G, $A:$A, "&lt;=" &amp; Name_Rankings_Appended[[#This Row],[Rank]], $F:$F, Name_Rankings_Appended[[#This Row],[Decade]])</f>
        <v>0.70338031497214459</v>
      </c>
      <c r="J248" s="28">
        <f>SUMIFS($H:$H, $A:$A, "&lt;=" &amp; Name_Rankings_Appended[[#This Row],[Rank]], $F:$F, Name_Rankings_Appended[[#This Row],[Decade]])</f>
        <v>0.57637025112828488</v>
      </c>
    </row>
    <row r="249" spans="1:10" x14ac:dyDescent="0.25">
      <c r="A249" s="22">
        <v>48</v>
      </c>
      <c r="B249" s="22" t="s">
        <v>144</v>
      </c>
      <c r="C249" s="23">
        <v>72192</v>
      </c>
      <c r="D249" s="22" t="s">
        <v>145</v>
      </c>
      <c r="E249" s="23">
        <v>88963</v>
      </c>
      <c r="F249" s="22">
        <v>1960</v>
      </c>
      <c r="G249" s="28">
        <f xml:space="preserve"> Name_Rankings_Appended[[#This Row],[Males Number]] / SUMIFS($C:$C, $F:$F, Name_Rankings_Appended[[#This Row],[Decade]])</f>
        <v>4.4171751213037472E-3</v>
      </c>
      <c r="H249" s="28">
        <f xml:space="preserve"> Name_Rankings_Appended[[#This Row],[Females Number]] / SUMIFS($E:$E, $F:$F, Name_Rankings_Appended[[#This Row],[Decade]])</f>
        <v>6.6025728087968005E-3</v>
      </c>
      <c r="I249" s="28">
        <f>SUMIFS($G:$G, $A:$A, "&lt;=" &amp; Name_Rankings_Appended[[#This Row],[Rank]], $F:$F, Name_Rankings_Appended[[#This Row],[Decade]])</f>
        <v>0.70779749009344839</v>
      </c>
      <c r="J249" s="28">
        <f>SUMIFS($H:$H, $A:$A, "&lt;=" &amp; Name_Rankings_Appended[[#This Row],[Rank]], $F:$F, Name_Rankings_Appended[[#This Row],[Decade]])</f>
        <v>0.58297282393708172</v>
      </c>
    </row>
    <row r="250" spans="1:10" x14ac:dyDescent="0.25">
      <c r="A250" s="22">
        <v>49</v>
      </c>
      <c r="B250" s="22" t="s">
        <v>146</v>
      </c>
      <c r="C250" s="23">
        <v>71462</v>
      </c>
      <c r="D250" s="22" t="s">
        <v>147</v>
      </c>
      <c r="E250" s="23">
        <v>88807</v>
      </c>
      <c r="F250" s="22">
        <v>1960</v>
      </c>
      <c r="G250" s="28">
        <f xml:space="preserve"> Name_Rankings_Appended[[#This Row],[Males Number]] / SUMIFS($C:$C, $F:$F, Name_Rankings_Appended[[#This Row],[Decade]])</f>
        <v>4.3725089832475673E-3</v>
      </c>
      <c r="H250" s="28">
        <f xml:space="preserve"> Name_Rankings_Appended[[#This Row],[Females Number]] / SUMIFS($E:$E, $F:$F, Name_Rankings_Appended[[#This Row],[Decade]])</f>
        <v>6.5909949465600016E-3</v>
      </c>
      <c r="I250" s="28">
        <f>SUMIFS($G:$G, $A:$A, "&lt;=" &amp; Name_Rankings_Appended[[#This Row],[Rank]], $F:$F, Name_Rankings_Appended[[#This Row],[Decade]])</f>
        <v>0.71216999907669598</v>
      </c>
      <c r="J250" s="28">
        <f>SUMIFS($H:$H, $A:$A, "&lt;=" &amp; Name_Rankings_Appended[[#This Row],[Rank]], $F:$F, Name_Rankings_Appended[[#This Row],[Decade]])</f>
        <v>0.58956381888364173</v>
      </c>
    </row>
    <row r="251" spans="1:10" x14ac:dyDescent="0.25">
      <c r="A251" s="22">
        <v>50</v>
      </c>
      <c r="B251" s="22" t="s">
        <v>148</v>
      </c>
      <c r="C251" s="23">
        <v>71442</v>
      </c>
      <c r="D251" s="22" t="s">
        <v>149</v>
      </c>
      <c r="E251" s="23">
        <v>86992</v>
      </c>
      <c r="F251" s="22">
        <v>1960</v>
      </c>
      <c r="G251" s="28">
        <f xml:space="preserve"> Name_Rankings_Appended[[#This Row],[Males Number]] / SUMIFS($C:$C, $F:$F, Name_Rankings_Appended[[#This Row],[Decade]])</f>
        <v>4.3712852534378089E-3</v>
      </c>
      <c r="H251" s="28">
        <f xml:space="preserve"> Name_Rankings_Appended[[#This Row],[Females Number]] / SUMIFS($E:$E, $F:$F, Name_Rankings_Appended[[#This Row],[Decade]])</f>
        <v>6.4562909724587888E-3</v>
      </c>
      <c r="I251" s="28">
        <f>SUMIFS($G:$G, $A:$A, "&lt;=" &amp; Name_Rankings_Appended[[#This Row],[Rank]], $F:$F, Name_Rankings_Appended[[#This Row],[Decade]])</f>
        <v>0.71654128433013375</v>
      </c>
      <c r="J251" s="28">
        <f>SUMIFS($H:$H, $A:$A, "&lt;=" &amp; Name_Rankings_Appended[[#This Row],[Rank]], $F:$F, Name_Rankings_Appended[[#This Row],[Decade]])</f>
        <v>0.59602010985610054</v>
      </c>
    </row>
    <row r="252" spans="1:10" x14ac:dyDescent="0.25">
      <c r="A252" s="22">
        <v>51</v>
      </c>
      <c r="B252" s="22" t="s">
        <v>150</v>
      </c>
      <c r="C252" s="23">
        <v>70580</v>
      </c>
      <c r="D252" s="22" t="s">
        <v>151</v>
      </c>
      <c r="E252" s="23">
        <v>84388</v>
      </c>
      <c r="F252" s="22">
        <v>1960</v>
      </c>
      <c r="G252" s="28">
        <f xml:space="preserve"> Name_Rankings_Appended[[#This Row],[Males Number]] / SUMIFS($C:$C, $F:$F, Name_Rankings_Appended[[#This Row],[Decade]])</f>
        <v>4.3185424986372243E-3</v>
      </c>
      <c r="H252" s="28">
        <f xml:space="preserve"> Name_Rankings_Appended[[#This Row],[Females Number]] / SUMIFS($E:$E, $F:$F, Name_Rankings_Appended[[#This Row],[Decade]])</f>
        <v>6.2630297335829997E-3</v>
      </c>
      <c r="I252" s="28">
        <f>SUMIFS($G:$G, $A:$A, "&lt;=" &amp; Name_Rankings_Appended[[#This Row],[Rank]], $F:$F, Name_Rankings_Appended[[#This Row],[Decade]])</f>
        <v>0.72085982682877103</v>
      </c>
      <c r="J252" s="28">
        <f>SUMIFS($H:$H, $A:$A, "&lt;=" &amp; Name_Rankings_Appended[[#This Row],[Rank]], $F:$F, Name_Rankings_Appended[[#This Row],[Decade]])</f>
        <v>0.60228313958968349</v>
      </c>
    </row>
    <row r="253" spans="1:10" x14ac:dyDescent="0.25">
      <c r="A253" s="22">
        <v>52</v>
      </c>
      <c r="B253" s="22" t="s">
        <v>152</v>
      </c>
      <c r="C253" s="23">
        <v>66386</v>
      </c>
      <c r="D253" s="22" t="s">
        <v>153</v>
      </c>
      <c r="E253" s="23">
        <v>84206</v>
      </c>
      <c r="F253" s="22">
        <v>1960</v>
      </c>
      <c r="G253" s="28">
        <f xml:space="preserve"> Name_Rankings_Appended[[#This Row],[Males Number]] / SUMIFS($C:$C, $F:$F, Name_Rankings_Appended[[#This Row],[Decade]])</f>
        <v>4.0619263575308977E-3</v>
      </c>
      <c r="H253" s="28">
        <f xml:space="preserve"> Name_Rankings_Appended[[#This Row],[Females Number]] / SUMIFS($E:$E, $F:$F, Name_Rankings_Appended[[#This Row],[Decade]])</f>
        <v>6.2495222276400678E-3</v>
      </c>
      <c r="I253" s="28">
        <f>SUMIFS($G:$G, $A:$A, "&lt;=" &amp; Name_Rankings_Appended[[#This Row],[Rank]], $F:$F, Name_Rankings_Appended[[#This Row],[Decade]])</f>
        <v>0.72492175318630192</v>
      </c>
      <c r="J253" s="28">
        <f>SUMIFS($H:$H, $A:$A, "&lt;=" &amp; Name_Rankings_Appended[[#This Row],[Rank]], $F:$F, Name_Rankings_Appended[[#This Row],[Decade]])</f>
        <v>0.60853266181732357</v>
      </c>
    </row>
    <row r="254" spans="1:10" x14ac:dyDescent="0.25">
      <c r="A254" s="22">
        <v>53</v>
      </c>
      <c r="B254" s="22" t="s">
        <v>154</v>
      </c>
      <c r="C254" s="23">
        <v>65637</v>
      </c>
      <c r="D254" s="22" t="s">
        <v>155</v>
      </c>
      <c r="E254" s="23">
        <v>81865</v>
      </c>
      <c r="F254" s="22">
        <v>1960</v>
      </c>
      <c r="G254" s="28">
        <f xml:space="preserve"> Name_Rankings_Appended[[#This Row],[Males Number]] / SUMIFS($C:$C, $F:$F, Name_Rankings_Appended[[#This Row],[Decade]])</f>
        <v>4.0160976761554473E-3</v>
      </c>
      <c r="H254" s="28">
        <f xml:space="preserve"> Name_Rankings_Appended[[#This Row],[Females Number]] / SUMIFS($E:$E, $F:$F, Name_Rankings_Appended[[#This Row],[Decade]])</f>
        <v>6.0757800770224711E-3</v>
      </c>
      <c r="I254" s="28">
        <f>SUMIFS($G:$G, $A:$A, "&lt;=" &amp; Name_Rankings_Appended[[#This Row],[Rank]], $F:$F, Name_Rankings_Appended[[#This Row],[Decade]])</f>
        <v>0.72893785086245733</v>
      </c>
      <c r="J254" s="28">
        <f>SUMIFS($H:$H, $A:$A, "&lt;=" &amp; Name_Rankings_Appended[[#This Row],[Rank]], $F:$F, Name_Rankings_Appended[[#This Row],[Decade]])</f>
        <v>0.61460844189434605</v>
      </c>
    </row>
    <row r="255" spans="1:10" x14ac:dyDescent="0.25">
      <c r="A255" s="22">
        <v>54</v>
      </c>
      <c r="B255" s="22" t="s">
        <v>156</v>
      </c>
      <c r="C255" s="23">
        <v>62081</v>
      </c>
      <c r="D255" s="22" t="s">
        <v>157</v>
      </c>
      <c r="E255" s="23">
        <v>80511</v>
      </c>
      <c r="F255" s="22">
        <v>1960</v>
      </c>
      <c r="G255" s="28">
        <f xml:space="preserve"> Name_Rankings_Appended[[#This Row],[Males Number]] / SUMIFS($C:$C, $F:$F, Name_Rankings_Appended[[#This Row],[Decade]])</f>
        <v>3.7985185159804123E-3</v>
      </c>
      <c r="H255" s="28">
        <f xml:space="preserve"> Name_Rankings_Appended[[#This Row],[Females Number]] / SUMIFS($E:$E, $F:$F, Name_Rankings_Appended[[#This Row],[Decade]])</f>
        <v>5.9752901701723097E-3</v>
      </c>
      <c r="I255" s="28">
        <f>SUMIFS($G:$G, $A:$A, "&lt;=" &amp; Name_Rankings_Appended[[#This Row],[Rank]], $F:$F, Name_Rankings_Appended[[#This Row],[Decade]])</f>
        <v>0.73273636937843778</v>
      </c>
      <c r="J255" s="28">
        <f>SUMIFS($H:$H, $A:$A, "&lt;=" &amp; Name_Rankings_Appended[[#This Row],[Rank]], $F:$F, Name_Rankings_Appended[[#This Row],[Decade]])</f>
        <v>0.62058373206451833</v>
      </c>
    </row>
    <row r="256" spans="1:10" x14ac:dyDescent="0.25">
      <c r="A256" s="22">
        <v>55</v>
      </c>
      <c r="B256" s="22" t="s">
        <v>158</v>
      </c>
      <c r="C256" s="23">
        <v>61409</v>
      </c>
      <c r="D256" s="22" t="s">
        <v>159</v>
      </c>
      <c r="E256" s="23">
        <v>77521</v>
      </c>
      <c r="F256" s="22">
        <v>1960</v>
      </c>
      <c r="G256" s="28">
        <f xml:space="preserve"> Name_Rankings_Appended[[#This Row],[Males Number]] / SUMIFS($C:$C, $F:$F, Name_Rankings_Appended[[#This Row],[Decade]])</f>
        <v>3.7574011943725316E-3</v>
      </c>
      <c r="H256" s="28">
        <f xml:space="preserve"> Name_Rankings_Appended[[#This Row],[Females Number]] / SUMIFS($E:$E, $F:$F, Name_Rankings_Appended[[#This Row],[Decade]])</f>
        <v>5.753381143967006E-3</v>
      </c>
      <c r="I256" s="28">
        <f>SUMIFS($G:$G, $A:$A, "&lt;=" &amp; Name_Rankings_Appended[[#This Row],[Rank]], $F:$F, Name_Rankings_Appended[[#This Row],[Decade]])</f>
        <v>0.73649377057281029</v>
      </c>
      <c r="J256" s="28">
        <f>SUMIFS($H:$H, $A:$A, "&lt;=" &amp; Name_Rankings_Appended[[#This Row],[Rank]], $F:$F, Name_Rankings_Appended[[#This Row],[Decade]])</f>
        <v>0.62633711320848529</v>
      </c>
    </row>
    <row r="257" spans="1:10" x14ac:dyDescent="0.25">
      <c r="A257" s="22">
        <v>56</v>
      </c>
      <c r="B257" s="22" t="s">
        <v>160</v>
      </c>
      <c r="C257" s="23">
        <v>61393</v>
      </c>
      <c r="D257" s="22" t="s">
        <v>161</v>
      </c>
      <c r="E257" s="23">
        <v>76785</v>
      </c>
      <c r="F257" s="22">
        <v>1960</v>
      </c>
      <c r="G257" s="28">
        <f xml:space="preserve"> Name_Rankings_Appended[[#This Row],[Males Number]] / SUMIFS($C:$C, $F:$F, Name_Rankings_Appended[[#This Row],[Decade]])</f>
        <v>3.756422210524725E-3</v>
      </c>
      <c r="H257" s="28">
        <f xml:space="preserve"> Name_Rankings_Appended[[#This Row],[Females Number]] / SUMIFS($E:$E, $F:$F, Name_Rankings_Appended[[#This Row],[Decade]])</f>
        <v>5.6987573836703156E-3</v>
      </c>
      <c r="I257" s="28">
        <f>SUMIFS($G:$G, $A:$A, "&lt;=" &amp; Name_Rankings_Appended[[#This Row],[Rank]], $F:$F, Name_Rankings_Appended[[#This Row],[Decade]])</f>
        <v>0.74025019278333504</v>
      </c>
      <c r="J257" s="28">
        <f>SUMIFS($H:$H, $A:$A, "&lt;=" &amp; Name_Rankings_Appended[[#This Row],[Rank]], $F:$F, Name_Rankings_Appended[[#This Row],[Decade]])</f>
        <v>0.6320358705921556</v>
      </c>
    </row>
    <row r="258" spans="1:10" x14ac:dyDescent="0.25">
      <c r="A258" s="22">
        <v>57</v>
      </c>
      <c r="B258" s="22" t="s">
        <v>162</v>
      </c>
      <c r="C258" s="23">
        <v>60788</v>
      </c>
      <c r="D258" s="22" t="s">
        <v>163</v>
      </c>
      <c r="E258" s="23">
        <v>75259</v>
      </c>
      <c r="F258" s="22">
        <v>1960</v>
      </c>
      <c r="G258" s="28">
        <f xml:space="preserve"> Name_Rankings_Appended[[#This Row],[Males Number]] / SUMIFS($C:$C, $F:$F, Name_Rankings_Appended[[#This Row],[Decade]])</f>
        <v>3.719404383779535E-3</v>
      </c>
      <c r="H258" s="28">
        <f xml:space="preserve"> Name_Rankings_Appended[[#This Row],[Females Number]] / SUMIFS($E:$E, $F:$F, Name_Rankings_Appended[[#This Row],[Decade]])</f>
        <v>5.5855021415334282E-3</v>
      </c>
      <c r="I258" s="28">
        <f>SUMIFS($G:$G, $A:$A, "&lt;=" &amp; Name_Rankings_Appended[[#This Row],[Rank]], $F:$F, Name_Rankings_Appended[[#This Row],[Decade]])</f>
        <v>0.74396959716711453</v>
      </c>
      <c r="J258" s="28">
        <f>SUMIFS($H:$H, $A:$A, "&lt;=" &amp; Name_Rankings_Appended[[#This Row],[Rank]], $F:$F, Name_Rankings_Appended[[#This Row],[Decade]])</f>
        <v>0.63762137273368902</v>
      </c>
    </row>
    <row r="259" spans="1:10" x14ac:dyDescent="0.25">
      <c r="A259" s="22">
        <v>58</v>
      </c>
      <c r="B259" s="22" t="s">
        <v>164</v>
      </c>
      <c r="C259" s="23">
        <v>60721</v>
      </c>
      <c r="D259" s="22" t="s">
        <v>165</v>
      </c>
      <c r="E259" s="23">
        <v>74449</v>
      </c>
      <c r="F259" s="22">
        <v>1960</v>
      </c>
      <c r="G259" s="28">
        <f xml:space="preserve"> Name_Rankings_Appended[[#This Row],[Males Number]] / SUMIFS($C:$C, $F:$F, Name_Rankings_Appended[[#This Row],[Decade]])</f>
        <v>3.7153048889168442E-3</v>
      </c>
      <c r="H259" s="28">
        <f xml:space="preserve"> Name_Rankings_Appended[[#This Row],[Females Number]] / SUMIFS($E:$E, $F:$F, Name_Rankings_Appended[[#This Row],[Decade]])</f>
        <v>5.525386318380821E-3</v>
      </c>
      <c r="I259" s="28">
        <f>SUMIFS($G:$G, $A:$A, "&lt;=" &amp; Name_Rankings_Appended[[#This Row],[Rank]], $F:$F, Name_Rankings_Appended[[#This Row],[Decade]])</f>
        <v>0.74768490205603133</v>
      </c>
      <c r="J259" s="28">
        <f>SUMIFS($H:$H, $A:$A, "&lt;=" &amp; Name_Rankings_Appended[[#This Row],[Rank]], $F:$F, Name_Rankings_Appended[[#This Row],[Decade]])</f>
        <v>0.64314675905206986</v>
      </c>
    </row>
    <row r="260" spans="1:10" x14ac:dyDescent="0.25">
      <c r="A260" s="22">
        <v>59</v>
      </c>
      <c r="B260" s="22" t="s">
        <v>166</v>
      </c>
      <c r="C260" s="23">
        <v>60450</v>
      </c>
      <c r="D260" s="22" t="s">
        <v>167</v>
      </c>
      <c r="E260" s="23">
        <v>74074</v>
      </c>
      <c r="F260" s="22">
        <v>1960</v>
      </c>
      <c r="G260" s="28">
        <f xml:space="preserve"> Name_Rankings_Appended[[#This Row],[Males Number]] / SUMIFS($C:$C, $F:$F, Name_Rankings_Appended[[#This Row],[Decade]])</f>
        <v>3.6987233499946185E-3</v>
      </c>
      <c r="H260" s="28">
        <f xml:space="preserve"> Name_Rankings_Appended[[#This Row],[Females Number]] / SUMIFS($E:$E, $F:$F, Name_Rankings_Appended[[#This Row],[Decade]])</f>
        <v>5.4975549187731322E-3</v>
      </c>
      <c r="I260" s="28">
        <f>SUMIFS($G:$G, $A:$A, "&lt;=" &amp; Name_Rankings_Appended[[#This Row],[Rank]], $F:$F, Name_Rankings_Appended[[#This Row],[Decade]])</f>
        <v>0.75138362540602599</v>
      </c>
      <c r="J260" s="28">
        <f>SUMIFS($H:$H, $A:$A, "&lt;=" &amp; Name_Rankings_Appended[[#This Row],[Rank]], $F:$F, Name_Rankings_Appended[[#This Row],[Decade]])</f>
        <v>0.64864431397084299</v>
      </c>
    </row>
    <row r="261" spans="1:10" x14ac:dyDescent="0.25">
      <c r="A261" s="22">
        <v>60</v>
      </c>
      <c r="B261" s="22" t="s">
        <v>168</v>
      </c>
      <c r="C261" s="23">
        <v>56358</v>
      </c>
      <c r="D261" s="22" t="s">
        <v>169</v>
      </c>
      <c r="E261" s="23">
        <v>72077</v>
      </c>
      <c r="F261" s="22">
        <v>1960</v>
      </c>
      <c r="G261" s="28">
        <f xml:space="preserve"> Name_Rankings_Appended[[#This Row],[Males Number]] / SUMIFS($C:$C, $F:$F, Name_Rankings_Appended[[#This Row],[Decade]])</f>
        <v>3.4483482309180598E-3</v>
      </c>
      <c r="H261" s="28">
        <f xml:space="preserve"> Name_Rankings_Appended[[#This Row],[Females Number]] / SUMIFS($E:$E, $F:$F, Name_Rankings_Appended[[#This Row],[Decade]])</f>
        <v>5.3493434387289884E-3</v>
      </c>
      <c r="I261" s="28">
        <f>SUMIFS($G:$G, $A:$A, "&lt;=" &amp; Name_Rankings_Appended[[#This Row],[Rank]], $F:$F, Name_Rankings_Appended[[#This Row],[Decade]])</f>
        <v>0.7548319736369441</v>
      </c>
      <c r="J261" s="28">
        <f>SUMIFS($H:$H, $A:$A, "&lt;=" &amp; Name_Rankings_Appended[[#This Row],[Rank]], $F:$F, Name_Rankings_Appended[[#This Row],[Decade]])</f>
        <v>0.65399365740957194</v>
      </c>
    </row>
    <row r="262" spans="1:10" x14ac:dyDescent="0.25">
      <c r="A262" s="22">
        <v>61</v>
      </c>
      <c r="B262" s="22" t="s">
        <v>170</v>
      </c>
      <c r="C262" s="23">
        <v>55304</v>
      </c>
      <c r="D262" s="22" t="s">
        <v>171</v>
      </c>
      <c r="E262" s="23">
        <v>69144</v>
      </c>
      <c r="F262" s="22">
        <v>1960</v>
      </c>
      <c r="G262" s="28">
        <f xml:space="preserve"> Name_Rankings_Appended[[#This Row],[Males Number]] / SUMIFS($C:$C, $F:$F, Name_Rankings_Appended[[#This Row],[Decade]])</f>
        <v>3.3838576699437945E-3</v>
      </c>
      <c r="H262" s="28">
        <f xml:space="preserve"> Name_Rankings_Appended[[#This Row],[Females Number]] / SUMIFS($E:$E, $F:$F, Name_Rankings_Appended[[#This Row],[Decade]])</f>
        <v>5.1316647852640528E-3</v>
      </c>
      <c r="I262" s="28">
        <f>SUMIFS($G:$G, $A:$A, "&lt;=" &amp; Name_Rankings_Appended[[#This Row],[Rank]], $F:$F, Name_Rankings_Appended[[#This Row],[Decade]])</f>
        <v>0.75821583130688786</v>
      </c>
      <c r="J262" s="28">
        <f>SUMIFS($H:$H, $A:$A, "&lt;=" &amp; Name_Rankings_Appended[[#This Row],[Rank]], $F:$F, Name_Rankings_Appended[[#This Row],[Decade]])</f>
        <v>0.65912532219483599</v>
      </c>
    </row>
    <row r="263" spans="1:10" x14ac:dyDescent="0.25">
      <c r="A263" s="22">
        <v>62</v>
      </c>
      <c r="B263" s="22" t="s">
        <v>172</v>
      </c>
      <c r="C263" s="23">
        <v>55298</v>
      </c>
      <c r="D263" s="22" t="s">
        <v>173</v>
      </c>
      <c r="E263" s="23">
        <v>65286</v>
      </c>
      <c r="F263" s="22">
        <v>1960</v>
      </c>
      <c r="G263" s="28">
        <f xml:space="preserve"> Name_Rankings_Appended[[#This Row],[Males Number]] / SUMIFS($C:$C, $F:$F, Name_Rankings_Appended[[#This Row],[Decade]])</f>
        <v>3.3834905510008672E-3</v>
      </c>
      <c r="H263" s="28">
        <f xml:space="preserve"> Name_Rankings_Appended[[#This Row],[Females Number]] / SUMIFS($E:$E, $F:$F, Name_Rankings_Appended[[#This Row],[Decade]])</f>
        <v>4.845335346100153E-3</v>
      </c>
      <c r="I263" s="28">
        <f>SUMIFS($G:$G, $A:$A, "&lt;=" &amp; Name_Rankings_Appended[[#This Row],[Rank]], $F:$F, Name_Rankings_Appended[[#This Row],[Decade]])</f>
        <v>0.7615993218578887</v>
      </c>
      <c r="J263" s="28">
        <f>SUMIFS($H:$H, $A:$A, "&lt;=" &amp; Name_Rankings_Appended[[#This Row],[Rank]], $F:$F, Name_Rankings_Appended[[#This Row],[Decade]])</f>
        <v>0.66397065754093609</v>
      </c>
    </row>
    <row r="264" spans="1:10" x14ac:dyDescent="0.25">
      <c r="A264" s="22">
        <v>63</v>
      </c>
      <c r="B264" s="22" t="s">
        <v>174</v>
      </c>
      <c r="C264" s="23">
        <v>54759</v>
      </c>
      <c r="D264" s="22" t="s">
        <v>175</v>
      </c>
      <c r="E264" s="23">
        <v>65037</v>
      </c>
      <c r="F264" s="22">
        <v>1960</v>
      </c>
      <c r="G264" s="28">
        <f xml:space="preserve"> Name_Rankings_Appended[[#This Row],[Males Number]] / SUMIFS($C:$C, $F:$F, Name_Rankings_Appended[[#This Row],[Decade]])</f>
        <v>3.3505110326278796E-3</v>
      </c>
      <c r="H264" s="28">
        <f xml:space="preserve"> Name_Rankings_Appended[[#This Row],[Females Number]] / SUMIFS($E:$E, $F:$F, Name_Rankings_Appended[[#This Row],[Decade]])</f>
        <v>4.8268552967606479E-3</v>
      </c>
      <c r="I264" s="28">
        <f>SUMIFS($G:$G, $A:$A, "&lt;=" &amp; Name_Rankings_Appended[[#This Row],[Rank]], $F:$F, Name_Rankings_Appended[[#This Row],[Decade]])</f>
        <v>0.76494983289051655</v>
      </c>
      <c r="J264" s="28">
        <f>SUMIFS($H:$H, $A:$A, "&lt;=" &amp; Name_Rankings_Appended[[#This Row],[Rank]], $F:$F, Name_Rankings_Appended[[#This Row],[Decade]])</f>
        <v>0.66879751283769673</v>
      </c>
    </row>
    <row r="265" spans="1:10" x14ac:dyDescent="0.25">
      <c r="A265" s="22">
        <v>64</v>
      </c>
      <c r="B265" s="22" t="s">
        <v>176</v>
      </c>
      <c r="C265" s="23">
        <v>53390</v>
      </c>
      <c r="D265" s="22" t="s">
        <v>177</v>
      </c>
      <c r="E265" s="23">
        <v>63737</v>
      </c>
      <c r="F265" s="22">
        <v>1960</v>
      </c>
      <c r="G265" s="28">
        <f xml:space="preserve"> Name_Rankings_Appended[[#This Row],[Males Number]] / SUMIFS($C:$C, $F:$F, Name_Rankings_Appended[[#This Row],[Decade]])</f>
        <v>3.2667467271499206E-3</v>
      </c>
      <c r="H265" s="28">
        <f xml:space="preserve"> Name_Rankings_Appended[[#This Row],[Females Number]] / SUMIFS($E:$E, $F:$F, Name_Rankings_Appended[[#This Row],[Decade]])</f>
        <v>4.730373111453994E-3</v>
      </c>
      <c r="I265" s="28">
        <f>SUMIFS($G:$G, $A:$A, "&lt;=" &amp; Name_Rankings_Appended[[#This Row],[Rank]], $F:$F, Name_Rankings_Appended[[#This Row],[Decade]])</f>
        <v>0.76821657961766643</v>
      </c>
      <c r="J265" s="28">
        <f>SUMIFS($H:$H, $A:$A, "&lt;=" &amp; Name_Rankings_Appended[[#This Row],[Rank]], $F:$F, Name_Rankings_Appended[[#This Row],[Decade]])</f>
        <v>0.6735278859491507</v>
      </c>
    </row>
    <row r="266" spans="1:10" x14ac:dyDescent="0.25">
      <c r="A266" s="22">
        <v>65</v>
      </c>
      <c r="B266" s="22" t="s">
        <v>178</v>
      </c>
      <c r="C266" s="23">
        <v>52047</v>
      </c>
      <c r="D266" s="22" t="s">
        <v>179</v>
      </c>
      <c r="E266" s="23">
        <v>59759</v>
      </c>
      <c r="F266" s="22">
        <v>1960</v>
      </c>
      <c r="G266" s="28">
        <f xml:space="preserve"> Name_Rankings_Appended[[#This Row],[Males Number]] / SUMIFS($C:$C, $F:$F, Name_Rankings_Appended[[#This Row],[Decade]])</f>
        <v>3.1845732704246471E-3</v>
      </c>
      <c r="H266" s="28">
        <f xml:space="preserve"> Name_Rankings_Appended[[#This Row],[Females Number]] / SUMIFS($E:$E, $F:$F, Name_Rankings_Appended[[#This Row],[Decade]])</f>
        <v>4.4351376244156334E-3</v>
      </c>
      <c r="I266" s="28">
        <f>SUMIFS($G:$G, $A:$A, "&lt;=" &amp; Name_Rankings_Appended[[#This Row],[Rank]], $F:$F, Name_Rankings_Appended[[#This Row],[Decade]])</f>
        <v>0.77140115288809108</v>
      </c>
      <c r="J266" s="28">
        <f>SUMIFS($H:$H, $A:$A, "&lt;=" &amp; Name_Rankings_Appended[[#This Row],[Rank]], $F:$F, Name_Rankings_Appended[[#This Row],[Decade]])</f>
        <v>0.6779630235735663</v>
      </c>
    </row>
    <row r="267" spans="1:10" x14ac:dyDescent="0.25">
      <c r="A267" s="22">
        <v>66</v>
      </c>
      <c r="B267" s="22" t="s">
        <v>180</v>
      </c>
      <c r="C267" s="23">
        <v>51347</v>
      </c>
      <c r="D267" s="22" t="s">
        <v>181</v>
      </c>
      <c r="E267" s="23">
        <v>58406</v>
      </c>
      <c r="F267" s="22">
        <v>1960</v>
      </c>
      <c r="G267" s="28">
        <f xml:space="preserve"> Name_Rankings_Appended[[#This Row],[Males Number]] / SUMIFS($C:$C, $F:$F, Name_Rankings_Appended[[#This Row],[Decade]])</f>
        <v>3.141742727083105E-3</v>
      </c>
      <c r="H267" s="28">
        <f xml:space="preserve"> Name_Rankings_Appended[[#This Row],[Females Number]] / SUMIFS($E:$E, $F:$F, Name_Rankings_Appended[[#This Row],[Decade]])</f>
        <v>4.3347219346310927E-3</v>
      </c>
      <c r="I267" s="28">
        <f>SUMIFS($G:$G, $A:$A, "&lt;=" &amp; Name_Rankings_Appended[[#This Row],[Rank]], $F:$F, Name_Rankings_Appended[[#This Row],[Decade]])</f>
        <v>0.7745428956151742</v>
      </c>
      <c r="J267" s="28">
        <f>SUMIFS($H:$H, $A:$A, "&lt;=" &amp; Name_Rankings_Appended[[#This Row],[Rank]], $F:$F, Name_Rankings_Appended[[#This Row],[Decade]])</f>
        <v>0.68229774550819744</v>
      </c>
    </row>
    <row r="268" spans="1:10" x14ac:dyDescent="0.25">
      <c r="A268" s="22">
        <v>67</v>
      </c>
      <c r="B268" s="22" t="s">
        <v>182</v>
      </c>
      <c r="C268" s="23">
        <v>50424</v>
      </c>
      <c r="D268" s="22" t="s">
        <v>183</v>
      </c>
      <c r="E268" s="23">
        <v>58384</v>
      </c>
      <c r="F268" s="22">
        <v>1960</v>
      </c>
      <c r="G268" s="28">
        <f xml:space="preserve"> Name_Rankings_Appended[[#This Row],[Males Number]] / SUMIFS($C:$C, $F:$F, Name_Rankings_Appended[[#This Row],[Decade]])</f>
        <v>3.085267596362757E-3</v>
      </c>
      <c r="H268" s="28">
        <f xml:space="preserve"> Name_Rankings_Appended[[#This Row],[Females Number]] / SUMIFS($E:$E, $F:$F, Name_Rankings_Appended[[#This Row],[Decade]])</f>
        <v>4.3330891591874419E-3</v>
      </c>
      <c r="I268" s="28">
        <f>SUMIFS($G:$G, $A:$A, "&lt;=" &amp; Name_Rankings_Appended[[#This Row],[Rank]], $F:$F, Name_Rankings_Appended[[#This Row],[Decade]])</f>
        <v>0.77762816321153694</v>
      </c>
      <c r="J268" s="28">
        <f>SUMIFS($H:$H, $A:$A, "&lt;=" &amp; Name_Rankings_Appended[[#This Row],[Rank]], $F:$F, Name_Rankings_Appended[[#This Row],[Decade]])</f>
        <v>0.68663083466738484</v>
      </c>
    </row>
    <row r="269" spans="1:10" x14ac:dyDescent="0.25">
      <c r="A269" s="22">
        <v>68</v>
      </c>
      <c r="B269" s="22" t="s">
        <v>184</v>
      </c>
      <c r="C269" s="23">
        <v>50391</v>
      </c>
      <c r="D269" s="22" t="s">
        <v>185</v>
      </c>
      <c r="E269" s="23">
        <v>57967</v>
      </c>
      <c r="F269" s="22">
        <v>1960</v>
      </c>
      <c r="G269" s="28">
        <f xml:space="preserve"> Name_Rankings_Appended[[#This Row],[Males Number]] / SUMIFS($C:$C, $F:$F, Name_Rankings_Appended[[#This Row],[Decade]])</f>
        <v>3.0832484421766553E-3</v>
      </c>
      <c r="H269" s="28">
        <f xml:space="preserve"> Name_Rankings_Appended[[#This Row],[Females Number]] / SUMIFS($E:$E, $F:$F, Name_Rankings_Appended[[#This Row],[Decade]])</f>
        <v>4.3021406428236922E-3</v>
      </c>
      <c r="I269" s="28">
        <f>SUMIFS($G:$G, $A:$A, "&lt;=" &amp; Name_Rankings_Appended[[#This Row],[Rank]], $F:$F, Name_Rankings_Appended[[#This Row],[Decade]])</f>
        <v>0.78071141165371361</v>
      </c>
      <c r="J269" s="28">
        <f>SUMIFS($H:$H, $A:$A, "&lt;=" &amp; Name_Rankings_Appended[[#This Row],[Rank]], $F:$F, Name_Rankings_Appended[[#This Row],[Decade]])</f>
        <v>0.69093297531020847</v>
      </c>
    </row>
    <row r="270" spans="1:10" x14ac:dyDescent="0.25">
      <c r="A270" s="22">
        <v>69</v>
      </c>
      <c r="B270" s="22" t="s">
        <v>186</v>
      </c>
      <c r="C270" s="23">
        <v>49837</v>
      </c>
      <c r="D270" s="22" t="s">
        <v>187</v>
      </c>
      <c r="E270" s="23">
        <v>56586</v>
      </c>
      <c r="F270" s="22">
        <v>1960</v>
      </c>
      <c r="G270" s="28">
        <f xml:space="preserve"> Name_Rankings_Appended[[#This Row],[Males Number]] / SUMIFS($C:$C, $F:$F, Name_Rankings_Appended[[#This Row],[Decade]])</f>
        <v>3.0493511264463491E-3</v>
      </c>
      <c r="H270" s="28">
        <f xml:space="preserve"> Name_Rankings_Appended[[#This Row],[Females Number]] / SUMIFS($E:$E, $F:$F, Name_Rankings_Appended[[#This Row],[Decade]])</f>
        <v>4.1996468752017778E-3</v>
      </c>
      <c r="I270" s="28">
        <f>SUMIFS($G:$G, $A:$A, "&lt;=" &amp; Name_Rankings_Appended[[#This Row],[Rank]], $F:$F, Name_Rankings_Appended[[#This Row],[Decade]])</f>
        <v>0.78376076278015994</v>
      </c>
      <c r="J270" s="28">
        <f>SUMIFS($H:$H, $A:$A, "&lt;=" &amp; Name_Rankings_Appended[[#This Row],[Rank]], $F:$F, Name_Rankings_Appended[[#This Row],[Decade]])</f>
        <v>0.69513262218541028</v>
      </c>
    </row>
    <row r="271" spans="1:10" x14ac:dyDescent="0.25">
      <c r="A271" s="22">
        <v>70</v>
      </c>
      <c r="B271" s="22" t="s">
        <v>188</v>
      </c>
      <c r="C271" s="23">
        <v>49483</v>
      </c>
      <c r="D271" s="22" t="s">
        <v>189</v>
      </c>
      <c r="E271" s="23">
        <v>55813</v>
      </c>
      <c r="F271" s="22">
        <v>1960</v>
      </c>
      <c r="G271" s="28">
        <f xml:space="preserve"> Name_Rankings_Appended[[#This Row],[Males Number]] / SUMIFS($C:$C, $F:$F, Name_Rankings_Appended[[#This Row],[Decade]])</f>
        <v>3.0276911088136264E-3</v>
      </c>
      <c r="H271" s="28">
        <f xml:space="preserve"> Name_Rankings_Appended[[#This Row],[Females Number]] / SUMIFS($E:$E, $F:$F, Name_Rankings_Appended[[#This Row],[Decade]])</f>
        <v>4.1422770834771286E-3</v>
      </c>
      <c r="I271" s="28">
        <f>SUMIFS($G:$G, $A:$A, "&lt;=" &amp; Name_Rankings_Appended[[#This Row],[Rank]], $F:$F, Name_Rankings_Appended[[#This Row],[Decade]])</f>
        <v>0.78678845388897356</v>
      </c>
      <c r="J271" s="28">
        <f>SUMIFS($H:$H, $A:$A, "&lt;=" &amp; Name_Rankings_Appended[[#This Row],[Rank]], $F:$F, Name_Rankings_Appended[[#This Row],[Decade]])</f>
        <v>0.69927489926888742</v>
      </c>
    </row>
    <row r="272" spans="1:10" x14ac:dyDescent="0.25">
      <c r="A272" s="22">
        <v>71</v>
      </c>
      <c r="B272" s="22" t="s">
        <v>190</v>
      </c>
      <c r="C272" s="23">
        <v>49106</v>
      </c>
      <c r="D272" s="22" t="s">
        <v>191</v>
      </c>
      <c r="E272" s="23">
        <v>54458</v>
      </c>
      <c r="F272" s="22">
        <v>1960</v>
      </c>
      <c r="G272" s="28">
        <f xml:space="preserve"> Name_Rankings_Appended[[#This Row],[Males Number]] / SUMIFS($C:$C, $F:$F, Name_Rankings_Appended[[#This Row],[Decade]])</f>
        <v>3.0046238018996813E-3</v>
      </c>
      <c r="H272" s="28">
        <f xml:space="preserve"> Name_Rankings_Appended[[#This Row],[Females Number]] / SUMIFS($E:$E, $F:$F, Name_Rankings_Appended[[#This Row],[Decade]])</f>
        <v>4.0417129595613473E-3</v>
      </c>
      <c r="I272" s="28">
        <f>SUMIFS($G:$G, $A:$A, "&lt;=" &amp; Name_Rankings_Appended[[#This Row],[Rank]], $F:$F, Name_Rankings_Appended[[#This Row],[Decade]])</f>
        <v>0.78979307769087326</v>
      </c>
      <c r="J272" s="28">
        <f>SUMIFS($H:$H, $A:$A, "&lt;=" &amp; Name_Rankings_Appended[[#This Row],[Rank]], $F:$F, Name_Rankings_Appended[[#This Row],[Decade]])</f>
        <v>0.70331661222844877</v>
      </c>
    </row>
    <row r="273" spans="1:10" x14ac:dyDescent="0.25">
      <c r="A273" s="22">
        <v>72</v>
      </c>
      <c r="B273" s="22" t="s">
        <v>192</v>
      </c>
      <c r="C273" s="23">
        <v>48734</v>
      </c>
      <c r="D273" s="22" t="s">
        <v>193</v>
      </c>
      <c r="E273" s="23">
        <v>52784</v>
      </c>
      <c r="F273" s="22">
        <v>1960</v>
      </c>
      <c r="G273" s="28">
        <f xml:space="preserve"> Name_Rankings_Appended[[#This Row],[Males Number]] / SUMIFS($C:$C, $F:$F, Name_Rankings_Appended[[#This Row],[Decade]])</f>
        <v>2.9818624274381761E-3</v>
      </c>
      <c r="H273" s="28">
        <f xml:space="preserve"> Name_Rankings_Appended[[#This Row],[Females Number]] / SUMIFS($E:$E, $F:$F, Name_Rankings_Appended[[#This Row],[Decade]])</f>
        <v>3.9174735917126254E-3</v>
      </c>
      <c r="I273" s="28">
        <f>SUMIFS($G:$G, $A:$A, "&lt;=" &amp; Name_Rankings_Appended[[#This Row],[Rank]], $F:$F, Name_Rankings_Appended[[#This Row],[Decade]])</f>
        <v>0.7927749401183114</v>
      </c>
      <c r="J273" s="28">
        <f>SUMIFS($H:$H, $A:$A, "&lt;=" &amp; Name_Rankings_Appended[[#This Row],[Rank]], $F:$F, Name_Rankings_Appended[[#This Row],[Decade]])</f>
        <v>0.70723408582016134</v>
      </c>
    </row>
    <row r="274" spans="1:10" x14ac:dyDescent="0.25">
      <c r="A274" s="22">
        <v>73</v>
      </c>
      <c r="B274" s="22" t="s">
        <v>194</v>
      </c>
      <c r="C274" s="23">
        <v>48461</v>
      </c>
      <c r="D274" s="22" t="s">
        <v>195</v>
      </c>
      <c r="E274" s="23">
        <v>52369</v>
      </c>
      <c r="F274" s="22">
        <v>1960</v>
      </c>
      <c r="G274" s="28">
        <f xml:space="preserve"> Name_Rankings_Appended[[#This Row],[Males Number]] / SUMIFS($C:$C, $F:$F, Name_Rankings_Appended[[#This Row],[Decade]])</f>
        <v>2.9651585155349748E-3</v>
      </c>
      <c r="H274" s="28">
        <f xml:space="preserve"> Name_Rankings_Appended[[#This Row],[Females Number]] / SUMIFS($E:$E, $F:$F, Name_Rankings_Appended[[#This Row],[Decade]])</f>
        <v>3.8866735094801167E-3</v>
      </c>
      <c r="I274" s="28">
        <f>SUMIFS($G:$G, $A:$A, "&lt;=" &amp; Name_Rankings_Appended[[#This Row],[Rank]], $F:$F, Name_Rankings_Appended[[#This Row],[Decade]])</f>
        <v>0.79574009863384643</v>
      </c>
      <c r="J274" s="28">
        <f>SUMIFS($H:$H, $A:$A, "&lt;=" &amp; Name_Rankings_Appended[[#This Row],[Rank]], $F:$F, Name_Rankings_Appended[[#This Row],[Decade]])</f>
        <v>0.71112075932964147</v>
      </c>
    </row>
    <row r="275" spans="1:10" x14ac:dyDescent="0.25">
      <c r="A275" s="22">
        <v>74</v>
      </c>
      <c r="B275" s="22" t="s">
        <v>196</v>
      </c>
      <c r="C275" s="23">
        <v>48093</v>
      </c>
      <c r="D275" s="22" t="s">
        <v>197</v>
      </c>
      <c r="E275" s="23">
        <v>51929</v>
      </c>
      <c r="F275" s="22">
        <v>1960</v>
      </c>
      <c r="G275" s="28">
        <f xml:space="preserve"> Name_Rankings_Appended[[#This Row],[Males Number]] / SUMIFS($C:$C, $F:$F, Name_Rankings_Appended[[#This Row],[Decade]])</f>
        <v>2.942641887035421E-3</v>
      </c>
      <c r="H275" s="28">
        <f xml:space="preserve"> Name_Rankings_Appended[[#This Row],[Females Number]] / SUMIFS($E:$E, $F:$F, Name_Rankings_Appended[[#This Row],[Decade]])</f>
        <v>3.8540180006070954E-3</v>
      </c>
      <c r="I275" s="28">
        <f>SUMIFS($G:$G, $A:$A, "&lt;=" &amp; Name_Rankings_Appended[[#This Row],[Rank]], $F:$F, Name_Rankings_Appended[[#This Row],[Decade]])</f>
        <v>0.79868274052088184</v>
      </c>
      <c r="J275" s="28">
        <f>SUMIFS($H:$H, $A:$A, "&lt;=" &amp; Name_Rankings_Appended[[#This Row],[Rank]], $F:$F, Name_Rankings_Appended[[#This Row],[Decade]])</f>
        <v>0.71497477733024861</v>
      </c>
    </row>
    <row r="276" spans="1:10" x14ac:dyDescent="0.25">
      <c r="A276" s="22">
        <v>75</v>
      </c>
      <c r="B276" s="22" t="s">
        <v>198</v>
      </c>
      <c r="C276" s="23">
        <v>47797</v>
      </c>
      <c r="D276" s="22" t="s">
        <v>199</v>
      </c>
      <c r="E276" s="23">
        <v>51914</v>
      </c>
      <c r="F276" s="22">
        <v>1960</v>
      </c>
      <c r="G276" s="28">
        <f xml:space="preserve"> Name_Rankings_Appended[[#This Row],[Males Number]] / SUMIFS($C:$C, $F:$F, Name_Rankings_Appended[[#This Row],[Decade]])</f>
        <v>2.9245306858509974E-3</v>
      </c>
      <c r="H276" s="28">
        <f xml:space="preserve"> Name_Rankings_Appended[[#This Row],[Females Number]] / SUMIFS($E:$E, $F:$F, Name_Rankings_Appended[[#This Row],[Decade]])</f>
        <v>3.8529047446227882E-3</v>
      </c>
      <c r="I276" s="28">
        <f>SUMIFS($G:$G, $A:$A, "&lt;=" &amp; Name_Rankings_Appended[[#This Row],[Rank]], $F:$F, Name_Rankings_Appended[[#This Row],[Decade]])</f>
        <v>0.80160727120673281</v>
      </c>
      <c r="J276" s="28">
        <f>SUMIFS($H:$H, $A:$A, "&lt;=" &amp; Name_Rankings_Appended[[#This Row],[Rank]], $F:$F, Name_Rankings_Appended[[#This Row],[Decade]])</f>
        <v>0.71882768207487135</v>
      </c>
    </row>
    <row r="277" spans="1:10" x14ac:dyDescent="0.25">
      <c r="A277" s="22">
        <v>76</v>
      </c>
      <c r="B277" s="22" t="s">
        <v>200</v>
      </c>
      <c r="C277" s="23">
        <v>47402</v>
      </c>
      <c r="D277" s="22" t="s">
        <v>201</v>
      </c>
      <c r="E277" s="23">
        <v>51624</v>
      </c>
      <c r="F277" s="22">
        <v>1960</v>
      </c>
      <c r="G277" s="28">
        <f xml:space="preserve"> Name_Rankings_Appended[[#This Row],[Males Number]] / SUMIFS($C:$C, $F:$F, Name_Rankings_Appended[[#This Row],[Decade]])</f>
        <v>2.9003620221082697E-3</v>
      </c>
      <c r="H277" s="28">
        <f xml:space="preserve"> Name_Rankings_Appended[[#This Row],[Females Number]] / SUMIFS($E:$E, $F:$F, Name_Rankings_Appended[[#This Row],[Decade]])</f>
        <v>3.8313817955928421E-3</v>
      </c>
      <c r="I277" s="28">
        <f>SUMIFS($G:$G, $A:$A, "&lt;=" &amp; Name_Rankings_Appended[[#This Row],[Rank]], $F:$F, Name_Rankings_Appended[[#This Row],[Decade]])</f>
        <v>0.80450763322884111</v>
      </c>
      <c r="J277" s="28">
        <f>SUMIFS($H:$H, $A:$A, "&lt;=" &amp; Name_Rankings_Appended[[#This Row],[Rank]], $F:$F, Name_Rankings_Appended[[#This Row],[Decade]])</f>
        <v>0.72265906387046419</v>
      </c>
    </row>
    <row r="278" spans="1:10" x14ac:dyDescent="0.25">
      <c r="A278" s="22">
        <v>77</v>
      </c>
      <c r="B278" s="22" t="s">
        <v>202</v>
      </c>
      <c r="C278" s="23">
        <v>47393</v>
      </c>
      <c r="D278" s="22" t="s">
        <v>203</v>
      </c>
      <c r="E278" s="23">
        <v>50620</v>
      </c>
      <c r="F278" s="22">
        <v>1960</v>
      </c>
      <c r="G278" s="28">
        <f xml:space="preserve"> Name_Rankings_Appended[[#This Row],[Males Number]] / SUMIFS($C:$C, $F:$F, Name_Rankings_Appended[[#This Row],[Decade]])</f>
        <v>2.8998113436938784E-3</v>
      </c>
      <c r="H278" s="28">
        <f xml:space="preserve"> Name_Rankings_Appended[[#This Row],[Females Number]] / SUMIFS($E:$E, $F:$F, Name_Rankings_Appended[[#This Row],[Decade]])</f>
        <v>3.7568678617098572E-3</v>
      </c>
      <c r="I278" s="28">
        <f>SUMIFS($G:$G, $A:$A, "&lt;=" &amp; Name_Rankings_Appended[[#This Row],[Rank]], $F:$F, Name_Rankings_Appended[[#This Row],[Decade]])</f>
        <v>0.80740744457253499</v>
      </c>
      <c r="J278" s="28">
        <f>SUMIFS($H:$H, $A:$A, "&lt;=" &amp; Name_Rankings_Appended[[#This Row],[Rank]], $F:$F, Name_Rankings_Appended[[#This Row],[Decade]])</f>
        <v>0.726415931732174</v>
      </c>
    </row>
    <row r="279" spans="1:10" x14ac:dyDescent="0.25">
      <c r="A279" s="22">
        <v>78</v>
      </c>
      <c r="B279" s="22" t="s">
        <v>204</v>
      </c>
      <c r="C279" s="23">
        <v>47298</v>
      </c>
      <c r="D279" s="22" t="s">
        <v>205</v>
      </c>
      <c r="E279" s="23">
        <v>50327</v>
      </c>
      <c r="F279" s="22">
        <v>1960</v>
      </c>
      <c r="G279" s="28">
        <f xml:space="preserve"> Name_Rankings_Appended[[#This Row],[Males Number]] / SUMIFS($C:$C, $F:$F, Name_Rankings_Appended[[#This Row],[Decade]])</f>
        <v>2.8939986270975263E-3</v>
      </c>
      <c r="H279" s="28">
        <f xml:space="preserve"> Name_Rankings_Appended[[#This Row],[Females Number]] / SUMIFS($E:$E, $F:$F, Name_Rankings_Appended[[#This Row],[Decade]])</f>
        <v>3.7351222614830501E-3</v>
      </c>
      <c r="I279" s="28">
        <f>SUMIFS($G:$G, $A:$A, "&lt;=" &amp; Name_Rankings_Appended[[#This Row],[Rank]], $F:$F, Name_Rankings_Appended[[#This Row],[Decade]])</f>
        <v>0.81030144319963249</v>
      </c>
      <c r="J279" s="28">
        <f>SUMIFS($H:$H, $A:$A, "&lt;=" &amp; Name_Rankings_Appended[[#This Row],[Rank]], $F:$F, Name_Rankings_Appended[[#This Row],[Decade]])</f>
        <v>0.7301510539936571</v>
      </c>
    </row>
    <row r="280" spans="1:10" x14ac:dyDescent="0.25">
      <c r="A280" s="22">
        <v>79</v>
      </c>
      <c r="B280" s="22" t="s">
        <v>206</v>
      </c>
      <c r="C280" s="23">
        <v>47246</v>
      </c>
      <c r="D280" s="22" t="s">
        <v>207</v>
      </c>
      <c r="E280" s="23">
        <v>47900</v>
      </c>
      <c r="F280" s="22">
        <v>1960</v>
      </c>
      <c r="G280" s="28">
        <f xml:space="preserve"> Name_Rankings_Appended[[#This Row],[Males Number]] / SUMIFS($C:$C, $F:$F, Name_Rankings_Appended[[#This Row],[Decade]])</f>
        <v>2.8908169295921546E-3</v>
      </c>
      <c r="H280" s="28">
        <f xml:space="preserve"> Name_Rankings_Appended[[#This Row],[Females Number]] / SUMIFS($E:$E, $F:$F, Name_Rankings_Appended[[#This Row],[Decade]])</f>
        <v>3.5549974432220895E-3</v>
      </c>
      <c r="I280" s="28">
        <f>SUMIFS($G:$G, $A:$A, "&lt;=" &amp; Name_Rankings_Appended[[#This Row],[Rank]], $F:$F, Name_Rankings_Appended[[#This Row],[Decade]])</f>
        <v>0.81319226012922463</v>
      </c>
      <c r="J280" s="28">
        <f>SUMIFS($H:$H, $A:$A, "&lt;=" &amp; Name_Rankings_Appended[[#This Row],[Rank]], $F:$F, Name_Rankings_Appended[[#This Row],[Decade]])</f>
        <v>0.73370605143687917</v>
      </c>
    </row>
    <row r="281" spans="1:10" x14ac:dyDescent="0.25">
      <c r="A281" s="22">
        <v>80</v>
      </c>
      <c r="B281" s="22" t="s">
        <v>208</v>
      </c>
      <c r="C281" s="23">
        <v>47220</v>
      </c>
      <c r="D281" s="22" t="s">
        <v>209</v>
      </c>
      <c r="E281" s="23">
        <v>47772</v>
      </c>
      <c r="F281" s="22">
        <v>1960</v>
      </c>
      <c r="G281" s="28">
        <f xml:space="preserve"> Name_Rankings_Appended[[#This Row],[Males Number]] / SUMIFS($C:$C, $F:$F, Name_Rankings_Appended[[#This Row],[Decade]])</f>
        <v>2.8892260808394687E-3</v>
      </c>
      <c r="H281" s="28">
        <f xml:space="preserve"> Name_Rankings_Appended[[#This Row],[Females Number]] / SUMIFS($E:$E, $F:$F, Name_Rankings_Appended[[#This Row],[Decade]])</f>
        <v>3.5454976588226651E-3</v>
      </c>
      <c r="I281" s="28">
        <f>SUMIFS($G:$G, $A:$A, "&lt;=" &amp; Name_Rankings_Appended[[#This Row],[Rank]], $F:$F, Name_Rankings_Appended[[#This Row],[Decade]])</f>
        <v>0.81608148621006404</v>
      </c>
      <c r="J281" s="28">
        <f>SUMIFS($H:$H, $A:$A, "&lt;=" &amp; Name_Rankings_Appended[[#This Row],[Rank]], $F:$F, Name_Rankings_Appended[[#This Row],[Decade]])</f>
        <v>0.73725154909570179</v>
      </c>
    </row>
    <row r="282" spans="1:10" x14ac:dyDescent="0.25">
      <c r="A282" s="22">
        <v>81</v>
      </c>
      <c r="B282" s="22" t="s">
        <v>210</v>
      </c>
      <c r="C282" s="23">
        <v>46389</v>
      </c>
      <c r="D282" s="22" t="s">
        <v>211</v>
      </c>
      <c r="E282" s="23">
        <v>47765</v>
      </c>
      <c r="F282" s="22">
        <v>1960</v>
      </c>
      <c r="G282" s="28">
        <f xml:space="preserve"> Name_Rankings_Appended[[#This Row],[Males Number]] / SUMIFS($C:$C, $F:$F, Name_Rankings_Appended[[#This Row],[Decade]])</f>
        <v>2.8383801072440094E-3</v>
      </c>
      <c r="H282" s="28">
        <f xml:space="preserve"> Name_Rankings_Appended[[#This Row],[Females Number]] / SUMIFS($E:$E, $F:$F, Name_Rankings_Appended[[#This Row],[Decade]])</f>
        <v>3.5449781393633215E-3</v>
      </c>
      <c r="I282" s="28">
        <f>SUMIFS($G:$G, $A:$A, "&lt;=" &amp; Name_Rankings_Appended[[#This Row],[Rank]], $F:$F, Name_Rankings_Appended[[#This Row],[Decade]])</f>
        <v>0.81891986631730807</v>
      </c>
      <c r="J282" s="28">
        <f>SUMIFS($H:$H, $A:$A, "&lt;=" &amp; Name_Rankings_Appended[[#This Row],[Rank]], $F:$F, Name_Rankings_Appended[[#This Row],[Decade]])</f>
        <v>0.74079652723506506</v>
      </c>
    </row>
    <row r="283" spans="1:10" x14ac:dyDescent="0.25">
      <c r="A283" s="22">
        <v>82</v>
      </c>
      <c r="B283" s="22" t="s">
        <v>212</v>
      </c>
      <c r="C283" s="23">
        <v>45932</v>
      </c>
      <c r="D283" s="22" t="s">
        <v>213</v>
      </c>
      <c r="E283" s="23">
        <v>47699</v>
      </c>
      <c r="F283" s="22">
        <v>1960</v>
      </c>
      <c r="G283" s="28">
        <f xml:space="preserve"> Name_Rankings_Appended[[#This Row],[Males Number]] / SUMIFS($C:$C, $F:$F, Name_Rankings_Appended[[#This Row],[Decade]])</f>
        <v>2.8104178810910308E-3</v>
      </c>
      <c r="H283" s="28">
        <f xml:space="preserve"> Name_Rankings_Appended[[#This Row],[Females Number]] / SUMIFS($E:$E, $F:$F, Name_Rankings_Appended[[#This Row],[Decade]])</f>
        <v>3.5400798130323682E-3</v>
      </c>
      <c r="I283" s="28">
        <f>SUMIFS($G:$G, $A:$A, "&lt;=" &amp; Name_Rankings_Appended[[#This Row],[Rank]], $F:$F, Name_Rankings_Appended[[#This Row],[Decade]])</f>
        <v>0.82173028419839911</v>
      </c>
      <c r="J283" s="28">
        <f>SUMIFS($H:$H, $A:$A, "&lt;=" &amp; Name_Rankings_Appended[[#This Row],[Rank]], $F:$F, Name_Rankings_Appended[[#This Row],[Decade]])</f>
        <v>0.74433660704809745</v>
      </c>
    </row>
    <row r="284" spans="1:10" x14ac:dyDescent="0.25">
      <c r="A284" s="22">
        <v>83</v>
      </c>
      <c r="B284" s="22" t="s">
        <v>214</v>
      </c>
      <c r="C284" s="23">
        <v>44885</v>
      </c>
      <c r="D284" s="22" t="s">
        <v>215</v>
      </c>
      <c r="E284" s="23">
        <v>46122</v>
      </c>
      <c r="F284" s="22">
        <v>1960</v>
      </c>
      <c r="G284" s="28">
        <f xml:space="preserve"> Name_Rankings_Appended[[#This Row],[Males Number]] / SUMIFS($C:$C, $F:$F, Name_Rankings_Appended[[#This Row],[Decade]])</f>
        <v>2.7463556255501813E-3</v>
      </c>
      <c r="H284" s="28">
        <f xml:space="preserve"> Name_Rankings_Appended[[#This Row],[Females Number]] / SUMIFS($E:$E, $F:$F, Name_Rankings_Appended[[#This Row],[Decade]])</f>
        <v>3.4230395005488351E-3</v>
      </c>
      <c r="I284" s="28">
        <f>SUMIFS($G:$G, $A:$A, "&lt;=" &amp; Name_Rankings_Appended[[#This Row],[Rank]], $F:$F, Name_Rankings_Appended[[#This Row],[Decade]])</f>
        <v>0.82447663982394925</v>
      </c>
      <c r="J284" s="28">
        <f>SUMIFS($H:$H, $A:$A, "&lt;=" &amp; Name_Rankings_Appended[[#This Row],[Rank]], $F:$F, Name_Rankings_Appended[[#This Row],[Decade]])</f>
        <v>0.74775964654864624</v>
      </c>
    </row>
    <row r="285" spans="1:10" x14ac:dyDescent="0.25">
      <c r="A285" s="22">
        <v>84</v>
      </c>
      <c r="B285" s="22" t="s">
        <v>216</v>
      </c>
      <c r="C285" s="23">
        <v>44778</v>
      </c>
      <c r="D285" s="22" t="s">
        <v>217</v>
      </c>
      <c r="E285" s="23">
        <v>45825</v>
      </c>
      <c r="F285" s="22">
        <v>1960</v>
      </c>
      <c r="G285" s="28">
        <f xml:space="preserve"> Name_Rankings_Appended[[#This Row],[Males Number]] / SUMIFS($C:$C, $F:$F, Name_Rankings_Appended[[#This Row],[Decade]])</f>
        <v>2.739808671067974E-3</v>
      </c>
      <c r="H285" s="28">
        <f xml:space="preserve"> Name_Rankings_Appended[[#This Row],[Females Number]] / SUMIFS($E:$E, $F:$F, Name_Rankings_Appended[[#This Row],[Decade]])</f>
        <v>3.4009970320595458E-3</v>
      </c>
      <c r="I285" s="28">
        <f>SUMIFS($G:$G, $A:$A, "&lt;=" &amp; Name_Rankings_Appended[[#This Row],[Rank]], $F:$F, Name_Rankings_Appended[[#This Row],[Decade]])</f>
        <v>0.82721644849501719</v>
      </c>
      <c r="J285" s="28">
        <f>SUMIFS($H:$H, $A:$A, "&lt;=" &amp; Name_Rankings_Appended[[#This Row],[Rank]], $F:$F, Name_Rankings_Appended[[#This Row],[Decade]])</f>
        <v>0.75116064358070578</v>
      </c>
    </row>
    <row r="286" spans="1:10" x14ac:dyDescent="0.25">
      <c r="A286" s="22">
        <v>85</v>
      </c>
      <c r="B286" s="22" t="s">
        <v>218</v>
      </c>
      <c r="C286" s="23">
        <v>44256</v>
      </c>
      <c r="D286" s="22" t="s">
        <v>219</v>
      </c>
      <c r="E286" s="23">
        <v>45241</v>
      </c>
      <c r="F286" s="22">
        <v>1960</v>
      </c>
      <c r="G286" s="28">
        <f xml:space="preserve"> Name_Rankings_Appended[[#This Row],[Males Number]] / SUMIFS($C:$C, $F:$F, Name_Rankings_Appended[[#This Row],[Decade]])</f>
        <v>2.707869323033281E-3</v>
      </c>
      <c r="H286" s="28">
        <f xml:space="preserve"> Name_Rankings_Appended[[#This Row],[Females Number]] / SUMIFS($E:$E, $F:$F, Name_Rankings_Appended[[#This Row],[Decade]])</f>
        <v>3.3576542657371721E-3</v>
      </c>
      <c r="I286" s="28">
        <f>SUMIFS($G:$G, $A:$A, "&lt;=" &amp; Name_Rankings_Appended[[#This Row],[Rank]], $F:$F, Name_Rankings_Appended[[#This Row],[Decade]])</f>
        <v>0.82992431781805043</v>
      </c>
      <c r="J286" s="28">
        <f>SUMIFS($H:$H, $A:$A, "&lt;=" &amp; Name_Rankings_Appended[[#This Row],[Rank]], $F:$F, Name_Rankings_Appended[[#This Row],[Decade]])</f>
        <v>0.75451829784644298</v>
      </c>
    </row>
    <row r="287" spans="1:10" x14ac:dyDescent="0.25">
      <c r="A287" s="22">
        <v>86</v>
      </c>
      <c r="B287" s="22" t="s">
        <v>220</v>
      </c>
      <c r="C287" s="23">
        <v>42721</v>
      </c>
      <c r="D287" s="22" t="s">
        <v>221</v>
      </c>
      <c r="E287" s="23">
        <v>45187</v>
      </c>
      <c r="F287" s="22">
        <v>1960</v>
      </c>
      <c r="G287" s="28">
        <f xml:space="preserve"> Name_Rankings_Appended[[#This Row],[Males Number]] / SUMIFS($C:$C, $F:$F, Name_Rankings_Appended[[#This Row],[Decade]])</f>
        <v>2.6139480601343277E-3</v>
      </c>
      <c r="H287" s="28">
        <f xml:space="preserve"> Name_Rankings_Appended[[#This Row],[Females Number]] / SUMIFS($E:$E, $F:$F, Name_Rankings_Appended[[#This Row],[Decade]])</f>
        <v>3.353646544193665E-3</v>
      </c>
      <c r="I287" s="28">
        <f>SUMIFS($G:$G, $A:$A, "&lt;=" &amp; Name_Rankings_Appended[[#This Row],[Rank]], $F:$F, Name_Rankings_Appended[[#This Row],[Decade]])</f>
        <v>0.8325382658781848</v>
      </c>
      <c r="J287" s="28">
        <f>SUMIFS($H:$H, $A:$A, "&lt;=" &amp; Name_Rankings_Appended[[#This Row],[Rank]], $F:$F, Name_Rankings_Appended[[#This Row],[Decade]])</f>
        <v>0.75787194439063665</v>
      </c>
    </row>
    <row r="288" spans="1:10" x14ac:dyDescent="0.25">
      <c r="A288" s="22">
        <v>87</v>
      </c>
      <c r="B288" s="22" t="s">
        <v>222</v>
      </c>
      <c r="C288" s="23">
        <v>42554</v>
      </c>
      <c r="D288" s="22" t="s">
        <v>223</v>
      </c>
      <c r="E288" s="23">
        <v>45085</v>
      </c>
      <c r="F288" s="22">
        <v>1960</v>
      </c>
      <c r="G288" s="28">
        <f xml:space="preserve"> Name_Rankings_Appended[[#This Row],[Males Number]] / SUMIFS($C:$C, $F:$F, Name_Rankings_Appended[[#This Row],[Decade]])</f>
        <v>2.6037299162228454E-3</v>
      </c>
      <c r="H288" s="28">
        <f xml:space="preserve"> Name_Rankings_Appended[[#This Row],[Females Number]] / SUMIFS($E:$E, $F:$F, Name_Rankings_Appended[[#This Row],[Decade]])</f>
        <v>3.3460764035003736E-3</v>
      </c>
      <c r="I288" s="28">
        <f>SUMIFS($G:$G, $A:$A, "&lt;=" &amp; Name_Rankings_Appended[[#This Row],[Rank]], $F:$F, Name_Rankings_Appended[[#This Row],[Decade]])</f>
        <v>0.83514199579440762</v>
      </c>
      <c r="J288" s="28">
        <f>SUMIFS($H:$H, $A:$A, "&lt;=" &amp; Name_Rankings_Appended[[#This Row],[Rank]], $F:$F, Name_Rankings_Appended[[#This Row],[Decade]])</f>
        <v>0.76121802079413703</v>
      </c>
    </row>
    <row r="289" spans="1:10" x14ac:dyDescent="0.25">
      <c r="A289" s="22">
        <v>88</v>
      </c>
      <c r="B289" s="22" t="s">
        <v>224</v>
      </c>
      <c r="C289" s="23">
        <v>42534</v>
      </c>
      <c r="D289" s="22" t="s">
        <v>225</v>
      </c>
      <c r="E289" s="23">
        <v>44866</v>
      </c>
      <c r="F289" s="22">
        <v>1960</v>
      </c>
      <c r="G289" s="28">
        <f xml:space="preserve"> Name_Rankings_Appended[[#This Row],[Males Number]] / SUMIFS($C:$C, $F:$F, Name_Rankings_Appended[[#This Row],[Decade]])</f>
        <v>2.6025061864130869E-3</v>
      </c>
      <c r="H289" s="28">
        <f xml:space="preserve"> Name_Rankings_Appended[[#This Row],[Females Number]] / SUMIFS($E:$E, $F:$F, Name_Rankings_Appended[[#This Row],[Decade]])</f>
        <v>3.3298228661294837E-3</v>
      </c>
      <c r="I289" s="28">
        <f>SUMIFS($G:$G, $A:$A, "&lt;=" &amp; Name_Rankings_Appended[[#This Row],[Rank]], $F:$F, Name_Rankings_Appended[[#This Row],[Decade]])</f>
        <v>0.83774450198082073</v>
      </c>
      <c r="J289" s="28">
        <f>SUMIFS($H:$H, $A:$A, "&lt;=" &amp; Name_Rankings_Appended[[#This Row],[Rank]], $F:$F, Name_Rankings_Appended[[#This Row],[Decade]])</f>
        <v>0.76454784366026651</v>
      </c>
    </row>
    <row r="290" spans="1:10" x14ac:dyDescent="0.25">
      <c r="A290" s="22">
        <v>89</v>
      </c>
      <c r="B290" s="22" t="s">
        <v>226</v>
      </c>
      <c r="C290" s="23">
        <v>42037</v>
      </c>
      <c r="D290" s="22" t="s">
        <v>227</v>
      </c>
      <c r="E290" s="23">
        <v>44406</v>
      </c>
      <c r="F290" s="22">
        <v>1960</v>
      </c>
      <c r="G290" s="28">
        <f xml:space="preserve"> Name_Rankings_Appended[[#This Row],[Males Number]] / SUMIFS($C:$C, $F:$F, Name_Rankings_Appended[[#This Row],[Decade]])</f>
        <v>2.5720965006405918E-3</v>
      </c>
      <c r="H290" s="28">
        <f xml:space="preserve"> Name_Rankings_Appended[[#This Row],[Females Number]] / SUMIFS($E:$E, $F:$F, Name_Rankings_Appended[[#This Row],[Decade]])</f>
        <v>3.2956830159440523E-3</v>
      </c>
      <c r="I290" s="28">
        <f>SUMIFS($G:$G, $A:$A, "&lt;=" &amp; Name_Rankings_Appended[[#This Row],[Rank]], $F:$F, Name_Rankings_Appended[[#This Row],[Decade]])</f>
        <v>0.84031659848146134</v>
      </c>
      <c r="J290" s="28">
        <f>SUMIFS($H:$H, $A:$A, "&lt;=" &amp; Name_Rankings_Appended[[#This Row],[Rank]], $F:$F, Name_Rankings_Appended[[#This Row],[Decade]])</f>
        <v>0.76784352667621059</v>
      </c>
    </row>
    <row r="291" spans="1:10" x14ac:dyDescent="0.25">
      <c r="A291" s="22">
        <v>90</v>
      </c>
      <c r="B291" s="22" t="s">
        <v>228</v>
      </c>
      <c r="C291" s="23">
        <v>41584</v>
      </c>
      <c r="D291" s="22" t="s">
        <v>229</v>
      </c>
      <c r="E291" s="23">
        <v>43912</v>
      </c>
      <c r="F291" s="22">
        <v>1960</v>
      </c>
      <c r="G291" s="28">
        <f xml:space="preserve"> Name_Rankings_Appended[[#This Row],[Males Number]] / SUMIFS($C:$C, $F:$F, Name_Rankings_Appended[[#This Row],[Decade]])</f>
        <v>2.5443790204495655E-3</v>
      </c>
      <c r="H291" s="28">
        <f xml:space="preserve"> Name_Rankings_Appended[[#This Row],[Females Number]] / SUMIFS($E:$E, $F:$F, Name_Rankings_Appended[[#This Row],[Decade]])</f>
        <v>3.2590197855275238E-3</v>
      </c>
      <c r="I291" s="28">
        <f>SUMIFS($G:$G, $A:$A, "&lt;=" &amp; Name_Rankings_Appended[[#This Row],[Rank]], $F:$F, Name_Rankings_Appended[[#This Row],[Decade]])</f>
        <v>0.84286097750191091</v>
      </c>
      <c r="J291" s="28">
        <f>SUMIFS($H:$H, $A:$A, "&lt;=" &amp; Name_Rankings_Appended[[#This Row],[Rank]], $F:$F, Name_Rankings_Appended[[#This Row],[Decade]])</f>
        <v>0.77110254646173815</v>
      </c>
    </row>
    <row r="292" spans="1:10" x14ac:dyDescent="0.25">
      <c r="A292" s="22">
        <v>91</v>
      </c>
      <c r="B292" s="22" t="s">
        <v>230</v>
      </c>
      <c r="C292" s="23">
        <v>40034</v>
      </c>
      <c r="D292" s="22" t="s">
        <v>231</v>
      </c>
      <c r="E292" s="23">
        <v>43529</v>
      </c>
      <c r="F292" s="22">
        <v>1960</v>
      </c>
      <c r="G292" s="28">
        <f xml:space="preserve"> Name_Rankings_Appended[[#This Row],[Males Number]] / SUMIFS($C:$C, $F:$F, Name_Rankings_Appended[[#This Row],[Decade]])</f>
        <v>2.4495399601932931E-3</v>
      </c>
      <c r="H292" s="28">
        <f xml:space="preserve"> Name_Rankings_Appended[[#This Row],[Females Number]] / SUMIFS($E:$E, $F:$F, Name_Rankings_Appended[[#This Row],[Decade]])</f>
        <v>3.230594649394871E-3</v>
      </c>
      <c r="I292" s="28">
        <f>SUMIFS($G:$G, $A:$A, "&lt;=" &amp; Name_Rankings_Appended[[#This Row],[Rank]], $F:$F, Name_Rankings_Appended[[#This Row],[Decade]])</f>
        <v>0.84531051746210417</v>
      </c>
      <c r="J292" s="28">
        <f>SUMIFS($H:$H, $A:$A, "&lt;=" &amp; Name_Rankings_Appended[[#This Row],[Rank]], $F:$F, Name_Rankings_Appended[[#This Row],[Decade]])</f>
        <v>0.77433314111113305</v>
      </c>
    </row>
    <row r="293" spans="1:10" x14ac:dyDescent="0.25">
      <c r="A293" s="22">
        <v>92</v>
      </c>
      <c r="B293" s="22" t="s">
        <v>232</v>
      </c>
      <c r="C293" s="23">
        <v>39819</v>
      </c>
      <c r="D293" s="22" t="s">
        <v>233</v>
      </c>
      <c r="E293" s="23">
        <v>43333</v>
      </c>
      <c r="F293" s="22">
        <v>1960</v>
      </c>
      <c r="G293" s="28">
        <f xml:space="preserve"> Name_Rankings_Appended[[#This Row],[Males Number]] / SUMIFS($C:$C, $F:$F, Name_Rankings_Appended[[#This Row],[Decade]])</f>
        <v>2.4363848647383909E-3</v>
      </c>
      <c r="H293" s="28">
        <f xml:space="preserve"> Name_Rankings_Appended[[#This Row],[Females Number]] / SUMIFS($E:$E, $F:$F, Name_Rankings_Appended[[#This Row],[Decade]])</f>
        <v>3.2160481045332527E-3</v>
      </c>
      <c r="I293" s="28">
        <f>SUMIFS($G:$G, $A:$A, "&lt;=" &amp; Name_Rankings_Appended[[#This Row],[Rank]], $F:$F, Name_Rankings_Appended[[#This Row],[Decade]])</f>
        <v>0.84774690232684258</v>
      </c>
      <c r="J293" s="28">
        <f>SUMIFS($H:$H, $A:$A, "&lt;=" &amp; Name_Rankings_Appended[[#This Row],[Rank]], $F:$F, Name_Rankings_Appended[[#This Row],[Decade]])</f>
        <v>0.77754918921566629</v>
      </c>
    </row>
    <row r="294" spans="1:10" x14ac:dyDescent="0.25">
      <c r="A294" s="22">
        <v>93</v>
      </c>
      <c r="B294" s="22" t="s">
        <v>234</v>
      </c>
      <c r="C294" s="23">
        <v>39616</v>
      </c>
      <c r="D294" s="22" t="s">
        <v>235</v>
      </c>
      <c r="E294" s="23">
        <v>41630</v>
      </c>
      <c r="F294" s="22">
        <v>1960</v>
      </c>
      <c r="G294" s="28">
        <f xml:space="preserve"> Name_Rankings_Appended[[#This Row],[Males Number]] / SUMIFS($C:$C, $F:$F, Name_Rankings_Appended[[#This Row],[Decade]])</f>
        <v>2.4239640071693435E-3</v>
      </c>
      <c r="H294" s="28">
        <f xml:space="preserve"> Name_Rankings_Appended[[#This Row],[Females Number]] / SUMIFS($E:$E, $F:$F, Name_Rankings_Appended[[#This Row],[Decade]])</f>
        <v>3.0896564417815359E-3</v>
      </c>
      <c r="I294" s="28">
        <f>SUMIFS($G:$G, $A:$A, "&lt;=" &amp; Name_Rankings_Appended[[#This Row],[Rank]], $F:$F, Name_Rankings_Appended[[#This Row],[Decade]])</f>
        <v>0.85017086633401195</v>
      </c>
      <c r="J294" s="28">
        <f>SUMIFS($H:$H, $A:$A, "&lt;=" &amp; Name_Rankings_Appended[[#This Row],[Rank]], $F:$F, Name_Rankings_Appended[[#This Row],[Decade]])</f>
        <v>0.78063884565744779</v>
      </c>
    </row>
    <row r="295" spans="1:10" x14ac:dyDescent="0.25">
      <c r="A295" s="22">
        <v>94</v>
      </c>
      <c r="B295" s="22" t="s">
        <v>236</v>
      </c>
      <c r="C295" s="23">
        <v>39194</v>
      </c>
      <c r="D295" s="22" t="s">
        <v>237</v>
      </c>
      <c r="E295" s="23">
        <v>41035</v>
      </c>
      <c r="F295" s="22">
        <v>1960</v>
      </c>
      <c r="G295" s="28">
        <f xml:space="preserve"> Name_Rankings_Appended[[#This Row],[Males Number]] / SUMIFS($C:$C, $F:$F, Name_Rankings_Appended[[#This Row],[Decade]])</f>
        <v>2.398143308183442E-3</v>
      </c>
      <c r="H295" s="28">
        <f xml:space="preserve"> Name_Rankings_Appended[[#This Row],[Females Number]] / SUMIFS($E:$E, $F:$F, Name_Rankings_Appended[[#This Row],[Decade]])</f>
        <v>3.0454972877373369E-3</v>
      </c>
      <c r="I295" s="28">
        <f>SUMIFS($G:$G, $A:$A, "&lt;=" &amp; Name_Rankings_Appended[[#This Row],[Rank]], $F:$F, Name_Rankings_Appended[[#This Row],[Decade]])</f>
        <v>0.8525690096421954</v>
      </c>
      <c r="J295" s="28">
        <f>SUMIFS($H:$H, $A:$A, "&lt;=" &amp; Name_Rankings_Appended[[#This Row],[Rank]], $F:$F, Name_Rankings_Appended[[#This Row],[Decade]])</f>
        <v>0.78368434294518508</v>
      </c>
    </row>
    <row r="296" spans="1:10" x14ac:dyDescent="0.25">
      <c r="A296" s="22">
        <v>95</v>
      </c>
      <c r="B296" s="22" t="s">
        <v>238</v>
      </c>
      <c r="C296" s="23">
        <v>39136</v>
      </c>
      <c r="D296" s="22" t="s">
        <v>239</v>
      </c>
      <c r="E296" s="23">
        <v>40917</v>
      </c>
      <c r="F296" s="22">
        <v>1960</v>
      </c>
      <c r="G296" s="28">
        <f xml:space="preserve"> Name_Rankings_Appended[[#This Row],[Males Number]] / SUMIFS($C:$C, $F:$F, Name_Rankings_Appended[[#This Row],[Decade]])</f>
        <v>2.3945944917351429E-3</v>
      </c>
      <c r="H296" s="28">
        <f xml:space="preserve"> Name_Rankings_Appended[[#This Row],[Females Number]] / SUMIFS($E:$E, $F:$F, Name_Rankings_Appended[[#This Row],[Decade]])</f>
        <v>3.0367396739941176E-3</v>
      </c>
      <c r="I296" s="28">
        <f>SUMIFS($G:$G, $A:$A, "&lt;=" &amp; Name_Rankings_Appended[[#This Row],[Rank]], $F:$F, Name_Rankings_Appended[[#This Row],[Decade]])</f>
        <v>0.85496360413393058</v>
      </c>
      <c r="J296" s="28">
        <f>SUMIFS($H:$H, $A:$A, "&lt;=" &amp; Name_Rankings_Appended[[#This Row],[Rank]], $F:$F, Name_Rankings_Appended[[#This Row],[Decade]])</f>
        <v>0.78672108261917917</v>
      </c>
    </row>
    <row r="297" spans="1:10" x14ac:dyDescent="0.25">
      <c r="A297" s="22">
        <v>96</v>
      </c>
      <c r="B297" s="22" t="s">
        <v>240</v>
      </c>
      <c r="C297" s="23">
        <v>38018</v>
      </c>
      <c r="D297" s="22" t="s">
        <v>241</v>
      </c>
      <c r="E297" s="23">
        <v>40672</v>
      </c>
      <c r="F297" s="22">
        <v>1960</v>
      </c>
      <c r="G297" s="28">
        <f xml:space="preserve"> Name_Rankings_Appended[[#This Row],[Males Number]] / SUMIFS($C:$C, $F:$F, Name_Rankings_Appended[[#This Row],[Decade]])</f>
        <v>2.3261879953696512E-3</v>
      </c>
      <c r="H297" s="28">
        <f xml:space="preserve"> Name_Rankings_Appended[[#This Row],[Females Number]] / SUMIFS($E:$E, $F:$F, Name_Rankings_Appended[[#This Row],[Decade]])</f>
        <v>3.0185564929170942E-3</v>
      </c>
      <c r="I297" s="28">
        <f>SUMIFS($G:$G, $A:$A, "&lt;=" &amp; Name_Rankings_Appended[[#This Row],[Rank]], $F:$F, Name_Rankings_Appended[[#This Row],[Decade]])</f>
        <v>0.85728979212930023</v>
      </c>
      <c r="J297" s="28">
        <f>SUMIFS($H:$H, $A:$A, "&lt;=" &amp; Name_Rankings_Appended[[#This Row],[Rank]], $F:$F, Name_Rankings_Appended[[#This Row],[Decade]])</f>
        <v>0.78973963911209621</v>
      </c>
    </row>
    <row r="298" spans="1:10" x14ac:dyDescent="0.25">
      <c r="A298" s="22">
        <v>97</v>
      </c>
      <c r="B298" s="22" t="s">
        <v>242</v>
      </c>
      <c r="C298" s="23">
        <v>37706</v>
      </c>
      <c r="D298" s="22" t="s">
        <v>243</v>
      </c>
      <c r="E298" s="23">
        <v>40510</v>
      </c>
      <c r="F298" s="22">
        <v>1960</v>
      </c>
      <c r="G298" s="28">
        <f xml:space="preserve"> Name_Rankings_Appended[[#This Row],[Males Number]] / SUMIFS($C:$C, $F:$F, Name_Rankings_Appended[[#This Row],[Decade]])</f>
        <v>2.307097810337421E-3</v>
      </c>
      <c r="H298" s="28">
        <f xml:space="preserve"> Name_Rankings_Appended[[#This Row],[Females Number]] / SUMIFS($E:$E, $F:$F, Name_Rankings_Appended[[#This Row],[Decade]])</f>
        <v>3.0065333282865729E-3</v>
      </c>
      <c r="I298" s="28">
        <f>SUMIFS($G:$G, $A:$A, "&lt;=" &amp; Name_Rankings_Appended[[#This Row],[Rank]], $F:$F, Name_Rankings_Appended[[#This Row],[Decade]])</f>
        <v>0.85959688993963768</v>
      </c>
      <c r="J298" s="28">
        <f>SUMIFS($H:$H, $A:$A, "&lt;=" &amp; Name_Rankings_Appended[[#This Row],[Rank]], $F:$F, Name_Rankings_Appended[[#This Row],[Decade]])</f>
        <v>0.79274617244038281</v>
      </c>
    </row>
    <row r="299" spans="1:10" x14ac:dyDescent="0.25">
      <c r="A299" s="22">
        <v>98</v>
      </c>
      <c r="B299" s="22" t="s">
        <v>244</v>
      </c>
      <c r="C299" s="23">
        <v>36832</v>
      </c>
      <c r="D299" s="22" t="s">
        <v>245</v>
      </c>
      <c r="E299" s="23">
        <v>40287</v>
      </c>
      <c r="F299" s="22">
        <v>1960</v>
      </c>
      <c r="G299" s="28">
        <f xml:space="preserve"> Name_Rankings_Appended[[#This Row],[Males Number]] / SUMIFS($C:$C, $F:$F, Name_Rankings_Appended[[#This Row],[Decade]])</f>
        <v>2.2536208176509808E-3</v>
      </c>
      <c r="H299" s="28">
        <f xml:space="preserve"> Name_Rankings_Appended[[#This Row],[Females Number]] / SUMIFS($E:$E, $F:$F, Name_Rankings_Appended[[#This Row],[Decade]])</f>
        <v>2.9899829226532008E-3</v>
      </c>
      <c r="I299" s="28">
        <f>SUMIFS($G:$G, $A:$A, "&lt;=" &amp; Name_Rankings_Appended[[#This Row],[Rank]], $F:$F, Name_Rankings_Appended[[#This Row],[Decade]])</f>
        <v>0.86185051075728869</v>
      </c>
      <c r="J299" s="28">
        <f>SUMIFS($H:$H, $A:$A, "&lt;=" &amp; Name_Rankings_Appended[[#This Row],[Rank]], $F:$F, Name_Rankings_Appended[[#This Row],[Decade]])</f>
        <v>0.79573615536303599</v>
      </c>
    </row>
    <row r="300" spans="1:10" x14ac:dyDescent="0.25">
      <c r="A300" s="22">
        <v>99</v>
      </c>
      <c r="B300" s="22" t="s">
        <v>246</v>
      </c>
      <c r="C300" s="23">
        <v>36740</v>
      </c>
      <c r="D300" s="22" t="s">
        <v>247</v>
      </c>
      <c r="E300" s="23">
        <v>39777</v>
      </c>
      <c r="F300" s="22">
        <v>1960</v>
      </c>
      <c r="G300" s="28">
        <f xml:space="preserve"> Name_Rankings_Appended[[#This Row],[Males Number]] / SUMIFS($C:$C, $F:$F, Name_Rankings_Appended[[#This Row],[Decade]])</f>
        <v>2.2479916605260926E-3</v>
      </c>
      <c r="H300" s="28">
        <f xml:space="preserve"> Name_Rankings_Appended[[#This Row],[Females Number]] / SUMIFS($E:$E, $F:$F, Name_Rankings_Appended[[#This Row],[Decade]])</f>
        <v>2.9521322191867444E-3</v>
      </c>
      <c r="I300" s="28">
        <f>SUMIFS($G:$G, $A:$A, "&lt;=" &amp; Name_Rankings_Appended[[#This Row],[Rank]], $F:$F, Name_Rankings_Appended[[#This Row],[Decade]])</f>
        <v>0.86409850241781483</v>
      </c>
      <c r="J300" s="28">
        <f>SUMIFS($H:$H, $A:$A, "&lt;=" &amp; Name_Rankings_Appended[[#This Row],[Rank]], $F:$F, Name_Rankings_Appended[[#This Row],[Decade]])</f>
        <v>0.79868828758222277</v>
      </c>
    </row>
    <row r="301" spans="1:10" x14ac:dyDescent="0.25">
      <c r="A301" s="22">
        <v>100</v>
      </c>
      <c r="B301" s="22" t="s">
        <v>248</v>
      </c>
      <c r="C301" s="23">
        <v>36452</v>
      </c>
      <c r="D301" s="22" t="s">
        <v>249</v>
      </c>
      <c r="E301" s="23">
        <v>39007</v>
      </c>
      <c r="F301" s="22">
        <v>1960</v>
      </c>
      <c r="G301" s="28">
        <f xml:space="preserve"> Name_Rankings_Appended[[#This Row],[Males Number]] / SUMIFS($C:$C, $F:$F, Name_Rankings_Appended[[#This Row],[Decade]])</f>
        <v>2.2303699512655722E-3</v>
      </c>
      <c r="H301" s="28">
        <f xml:space="preserve"> Name_Rankings_Appended[[#This Row],[Females Number]] / SUMIFS($E:$E, $F:$F, Name_Rankings_Appended[[#This Row],[Decade]])</f>
        <v>2.894985078658957E-3</v>
      </c>
      <c r="I301" s="28">
        <f>SUMIFS($G:$G, $A:$A, "&lt;=" &amp; Name_Rankings_Appended[[#This Row],[Rank]], $F:$F, Name_Rankings_Appended[[#This Row],[Decade]])</f>
        <v>0.8663288723690804</v>
      </c>
      <c r="J301" s="28">
        <f>SUMIFS($H:$H, $A:$A, "&lt;=" &amp; Name_Rankings_Appended[[#This Row],[Rank]], $F:$F, Name_Rankings_Appended[[#This Row],[Decade]])</f>
        <v>0.8015832726608817</v>
      </c>
    </row>
    <row r="302" spans="1:10" x14ac:dyDescent="0.25">
      <c r="A302" s="22">
        <v>101</v>
      </c>
      <c r="B302" s="22" t="s">
        <v>250</v>
      </c>
      <c r="C302" s="23">
        <v>36377</v>
      </c>
      <c r="D302" s="22" t="s">
        <v>251</v>
      </c>
      <c r="E302" s="23">
        <v>38588</v>
      </c>
      <c r="F302" s="22">
        <v>1960</v>
      </c>
      <c r="G302" s="28">
        <f xml:space="preserve"> Name_Rankings_Appended[[#This Row],[Males Number]] / SUMIFS($C:$C, $F:$F, Name_Rankings_Appended[[#This Row],[Decade]])</f>
        <v>2.2257809644789786E-3</v>
      </c>
      <c r="H302" s="28">
        <f xml:space="preserve"> Name_Rankings_Appended[[#This Row],[Females Number]] / SUMIFS($E:$E, $F:$F, Name_Rankings_Appended[[#This Row],[Decade]])</f>
        <v>2.8638881281639662E-3</v>
      </c>
      <c r="I302" s="28">
        <f>SUMIFS($G:$G, $A:$A, "&lt;=" &amp; Name_Rankings_Appended[[#This Row],[Rank]], $F:$F, Name_Rankings_Appended[[#This Row],[Decade]])</f>
        <v>0.86855465333355941</v>
      </c>
      <c r="J302" s="28">
        <f>SUMIFS($H:$H, $A:$A, "&lt;=" &amp; Name_Rankings_Appended[[#This Row],[Rank]], $F:$F, Name_Rankings_Appended[[#This Row],[Decade]])</f>
        <v>0.80444716078904566</v>
      </c>
    </row>
    <row r="303" spans="1:10" x14ac:dyDescent="0.25">
      <c r="A303" s="22">
        <v>102</v>
      </c>
      <c r="B303" s="22" t="s">
        <v>252</v>
      </c>
      <c r="C303" s="23">
        <v>35599</v>
      </c>
      <c r="D303" s="22" t="s">
        <v>253</v>
      </c>
      <c r="E303" s="23">
        <v>38394</v>
      </c>
      <c r="F303" s="22">
        <v>1960</v>
      </c>
      <c r="G303" s="28">
        <f xml:space="preserve"> Name_Rankings_Appended[[#This Row],[Males Number]] / SUMIFS($C:$C, $F:$F, Name_Rankings_Appended[[#This Row],[Decade]])</f>
        <v>2.1781778748793785E-3</v>
      </c>
      <c r="H303" s="28">
        <f xml:space="preserve"> Name_Rankings_Appended[[#This Row],[Females Number]] / SUMIFS($E:$E, $F:$F, Name_Rankings_Appended[[#This Row],[Decade]])</f>
        <v>2.8494900174335885E-3</v>
      </c>
      <c r="I303" s="28">
        <f>SUMIFS($G:$G, $A:$A, "&lt;=" &amp; Name_Rankings_Appended[[#This Row],[Rank]], $F:$F, Name_Rankings_Appended[[#This Row],[Decade]])</f>
        <v>0.87073283120843881</v>
      </c>
      <c r="J303" s="28">
        <f>SUMIFS($H:$H, $A:$A, "&lt;=" &amp; Name_Rankings_Appended[[#This Row],[Rank]], $F:$F, Name_Rankings_Appended[[#This Row],[Decade]])</f>
        <v>0.80729665080647928</v>
      </c>
    </row>
    <row r="304" spans="1:10" x14ac:dyDescent="0.25">
      <c r="A304" s="22">
        <v>103</v>
      </c>
      <c r="B304" s="22" t="s">
        <v>254</v>
      </c>
      <c r="C304" s="23">
        <v>35042</v>
      </c>
      <c r="D304" s="22" t="s">
        <v>255</v>
      </c>
      <c r="E304" s="23">
        <v>38264</v>
      </c>
      <c r="F304" s="22">
        <v>1960</v>
      </c>
      <c r="G304" s="28">
        <f xml:space="preserve"> Name_Rankings_Appended[[#This Row],[Males Number]] / SUMIFS($C:$C, $F:$F, Name_Rankings_Appended[[#This Row],[Decade]])</f>
        <v>2.1440969996776083E-3</v>
      </c>
      <c r="H304" s="28">
        <f xml:space="preserve"> Name_Rankings_Appended[[#This Row],[Females Number]] / SUMIFS($E:$E, $F:$F, Name_Rankings_Appended[[#This Row],[Decade]])</f>
        <v>2.8398417989029235E-3</v>
      </c>
      <c r="I304" s="28">
        <f>SUMIFS($G:$G, $A:$A, "&lt;=" &amp; Name_Rankings_Appended[[#This Row],[Rank]], $F:$F, Name_Rankings_Appended[[#This Row],[Decade]])</f>
        <v>0.87287692820811646</v>
      </c>
      <c r="J304" s="28">
        <f>SUMIFS($H:$H, $A:$A, "&lt;=" &amp; Name_Rankings_Appended[[#This Row],[Rank]], $F:$F, Name_Rankings_Appended[[#This Row],[Decade]])</f>
        <v>0.81013649260538223</v>
      </c>
    </row>
    <row r="305" spans="1:10" x14ac:dyDescent="0.25">
      <c r="A305" s="22">
        <v>104</v>
      </c>
      <c r="B305" s="22" t="s">
        <v>256</v>
      </c>
      <c r="C305" s="23">
        <v>34714</v>
      </c>
      <c r="D305" s="22" t="s">
        <v>257</v>
      </c>
      <c r="E305" s="23">
        <v>38218</v>
      </c>
      <c r="F305" s="22">
        <v>1960</v>
      </c>
      <c r="G305" s="28">
        <f xml:space="preserve"> Name_Rankings_Appended[[#This Row],[Males Number]] / SUMIFS($C:$C, $F:$F, Name_Rankings_Appended[[#This Row],[Decade]])</f>
        <v>2.1240278307975715E-3</v>
      </c>
      <c r="H305" s="28">
        <f xml:space="preserve"> Name_Rankings_Appended[[#This Row],[Females Number]] / SUMIFS($E:$E, $F:$F, Name_Rankings_Appended[[#This Row],[Decade]])</f>
        <v>2.8364278138843803E-3</v>
      </c>
      <c r="I305" s="28">
        <f>SUMIFS($G:$G, $A:$A, "&lt;=" &amp; Name_Rankings_Appended[[#This Row],[Rank]], $F:$F, Name_Rankings_Appended[[#This Row],[Decade]])</f>
        <v>0.87500095603891404</v>
      </c>
      <c r="J305" s="28">
        <f>SUMIFS($H:$H, $A:$A, "&lt;=" &amp; Name_Rankings_Appended[[#This Row],[Rank]], $F:$F, Name_Rankings_Appended[[#This Row],[Decade]])</f>
        <v>0.81297292041926661</v>
      </c>
    </row>
    <row r="306" spans="1:10" x14ac:dyDescent="0.25">
      <c r="A306" s="22">
        <v>105</v>
      </c>
      <c r="B306" s="22" t="s">
        <v>258</v>
      </c>
      <c r="C306" s="23">
        <v>34181</v>
      </c>
      <c r="D306" s="22" t="s">
        <v>259</v>
      </c>
      <c r="E306" s="23">
        <v>38072</v>
      </c>
      <c r="F306" s="22">
        <v>1960</v>
      </c>
      <c r="G306" s="28">
        <f xml:space="preserve"> Name_Rankings_Appended[[#This Row],[Males Number]] / SUMIFS($C:$C, $F:$F, Name_Rankings_Appended[[#This Row],[Decade]])</f>
        <v>2.0914154313675113E-3</v>
      </c>
      <c r="H306" s="28">
        <f xml:space="preserve"> Name_Rankings_Appended[[#This Row],[Females Number]] / SUMIFS($E:$E, $F:$F, Name_Rankings_Appended[[#This Row],[Decade]])</f>
        <v>2.8255921223037869E-3</v>
      </c>
      <c r="I306" s="28">
        <f>SUMIFS($G:$G, $A:$A, "&lt;=" &amp; Name_Rankings_Appended[[#This Row],[Rank]], $F:$F, Name_Rankings_Appended[[#This Row],[Decade]])</f>
        <v>0.87709237147028152</v>
      </c>
      <c r="J306" s="28">
        <f>SUMIFS($H:$H, $A:$A, "&lt;=" &amp; Name_Rankings_Appended[[#This Row],[Rank]], $F:$F, Name_Rankings_Appended[[#This Row],[Decade]])</f>
        <v>0.81579851254157043</v>
      </c>
    </row>
    <row r="307" spans="1:10" x14ac:dyDescent="0.25">
      <c r="A307" s="22">
        <v>106</v>
      </c>
      <c r="B307" s="22" t="s">
        <v>260</v>
      </c>
      <c r="C307" s="23">
        <v>33830</v>
      </c>
      <c r="D307" s="22" t="s">
        <v>261</v>
      </c>
      <c r="E307" s="23">
        <v>37733</v>
      </c>
      <c r="F307" s="22">
        <v>1960</v>
      </c>
      <c r="G307" s="28">
        <f xml:space="preserve"> Name_Rankings_Appended[[#This Row],[Males Number]] / SUMIFS($C:$C, $F:$F, Name_Rankings_Appended[[#This Row],[Decade]])</f>
        <v>2.0699389732062525E-3</v>
      </c>
      <c r="H307" s="28">
        <f xml:space="preserve"> Name_Rankings_Appended[[#This Row],[Females Number]] / SUMIFS($E:$E, $F:$F, Name_Rankings_Appended[[#This Row],[Decade]])</f>
        <v>2.8004325370584362E-3</v>
      </c>
      <c r="I307" s="28">
        <f>SUMIFS($G:$G, $A:$A, "&lt;=" &amp; Name_Rankings_Appended[[#This Row],[Rank]], $F:$F, Name_Rankings_Appended[[#This Row],[Decade]])</f>
        <v>0.8791623104434878</v>
      </c>
      <c r="J307" s="28">
        <f>SUMIFS($H:$H, $A:$A, "&lt;=" &amp; Name_Rankings_Appended[[#This Row],[Rank]], $F:$F, Name_Rankings_Appended[[#This Row],[Decade]])</f>
        <v>0.81859894507862885</v>
      </c>
    </row>
    <row r="308" spans="1:10" x14ac:dyDescent="0.25">
      <c r="A308" s="22">
        <v>107</v>
      </c>
      <c r="B308" s="22" t="s">
        <v>262</v>
      </c>
      <c r="C308" s="23">
        <v>33386</v>
      </c>
      <c r="D308" s="22" t="s">
        <v>263</v>
      </c>
      <c r="E308" s="23">
        <v>37282</v>
      </c>
      <c r="F308" s="22">
        <v>1960</v>
      </c>
      <c r="G308" s="28">
        <f xml:space="preserve"> Name_Rankings_Appended[[#This Row],[Males Number]] / SUMIFS($C:$C, $F:$F, Name_Rankings_Appended[[#This Row],[Decade]])</f>
        <v>2.042772171429617E-3</v>
      </c>
      <c r="H308" s="28">
        <f xml:space="preserve"> Name_Rankings_Appended[[#This Row],[Females Number]] / SUMIFS($E:$E, $F:$F, Name_Rankings_Appended[[#This Row],[Decade]])</f>
        <v>2.7669606404635894E-3</v>
      </c>
      <c r="I308" s="28">
        <f>SUMIFS($G:$G, $A:$A, "&lt;=" &amp; Name_Rankings_Appended[[#This Row],[Rank]], $F:$F, Name_Rankings_Appended[[#This Row],[Decade]])</f>
        <v>0.88120508261491737</v>
      </c>
      <c r="J308" s="28">
        <f>SUMIFS($H:$H, $A:$A, "&lt;=" &amp; Name_Rankings_Appended[[#This Row],[Rank]], $F:$F, Name_Rankings_Appended[[#This Row],[Decade]])</f>
        <v>0.8213659057190924</v>
      </c>
    </row>
    <row r="309" spans="1:10" x14ac:dyDescent="0.25">
      <c r="A309" s="22">
        <v>108</v>
      </c>
      <c r="B309" s="22" t="s">
        <v>264</v>
      </c>
      <c r="C309" s="23">
        <v>33201</v>
      </c>
      <c r="D309" s="22" t="s">
        <v>265</v>
      </c>
      <c r="E309" s="23">
        <v>37035</v>
      </c>
      <c r="F309" s="22">
        <v>1960</v>
      </c>
      <c r="G309" s="28">
        <f xml:space="preserve"> Name_Rankings_Appended[[#This Row],[Males Number]] / SUMIFS($C:$C, $F:$F, Name_Rankings_Appended[[#This Row],[Decade]])</f>
        <v>2.0314526706893521E-3</v>
      </c>
      <c r="H309" s="28">
        <f xml:space="preserve"> Name_Rankings_Appended[[#This Row],[Females Number]] / SUMIFS($E:$E, $F:$F, Name_Rankings_Appended[[#This Row],[Decade]])</f>
        <v>2.7486290252553254E-3</v>
      </c>
      <c r="I309" s="28">
        <f>SUMIFS($G:$G, $A:$A, "&lt;=" &amp; Name_Rankings_Appended[[#This Row],[Rank]], $F:$F, Name_Rankings_Appended[[#This Row],[Decade]])</f>
        <v>0.88323653528560675</v>
      </c>
      <c r="J309" s="28">
        <f>SUMIFS($H:$H, $A:$A, "&lt;=" &amp; Name_Rankings_Appended[[#This Row],[Rank]], $F:$F, Name_Rankings_Appended[[#This Row],[Decade]])</f>
        <v>0.8241145347443477</v>
      </c>
    </row>
    <row r="310" spans="1:10" x14ac:dyDescent="0.25">
      <c r="A310" s="22">
        <v>109</v>
      </c>
      <c r="B310" s="22" t="s">
        <v>266</v>
      </c>
      <c r="C310" s="23">
        <v>31968</v>
      </c>
      <c r="D310" s="22" t="s">
        <v>267</v>
      </c>
      <c r="E310" s="23">
        <v>36752</v>
      </c>
      <c r="F310" s="22">
        <v>1960</v>
      </c>
      <c r="G310" s="28">
        <f xml:space="preserve"> Name_Rankings_Appended[[#This Row],[Males Number]] / SUMIFS($C:$C, $F:$F, Name_Rankings_Appended[[#This Row],[Decade]])</f>
        <v>1.9560097279177498E-3</v>
      </c>
      <c r="H310" s="28">
        <f xml:space="preserve"> Name_Rankings_Appended[[#This Row],[Females Number]] / SUMIFS($E:$E, $F:$F, Name_Rankings_Appended[[#This Row],[Decade]])</f>
        <v>2.7276255956847229E-3</v>
      </c>
      <c r="I310" s="28">
        <f>SUMIFS($G:$G, $A:$A, "&lt;=" &amp; Name_Rankings_Appended[[#This Row],[Rank]], $F:$F, Name_Rankings_Appended[[#This Row],[Decade]])</f>
        <v>0.88519254501352451</v>
      </c>
      <c r="J310" s="28">
        <f>SUMIFS($H:$H, $A:$A, "&lt;=" &amp; Name_Rankings_Appended[[#This Row],[Rank]], $F:$F, Name_Rankings_Appended[[#This Row],[Decade]])</f>
        <v>0.82684216034003244</v>
      </c>
    </row>
    <row r="311" spans="1:10" x14ac:dyDescent="0.25">
      <c r="A311" s="22">
        <v>110</v>
      </c>
      <c r="B311" s="22" t="s">
        <v>268</v>
      </c>
      <c r="C311" s="23">
        <v>31375</v>
      </c>
      <c r="D311" s="22" t="s">
        <v>269</v>
      </c>
      <c r="E311" s="23">
        <v>36673</v>
      </c>
      <c r="F311" s="22">
        <v>1960</v>
      </c>
      <c r="G311" s="28">
        <f xml:space="preserve"> Name_Rankings_Appended[[#This Row],[Males Number]] / SUMIFS($C:$C, $F:$F, Name_Rankings_Appended[[#This Row],[Decade]])</f>
        <v>1.9197261390584146E-3</v>
      </c>
      <c r="H311" s="28">
        <f xml:space="preserve"> Name_Rankings_Appended[[#This Row],[Females Number]] / SUMIFS($E:$E, $F:$F, Name_Rankings_Appended[[#This Row],[Decade]])</f>
        <v>2.7217624475007031E-3</v>
      </c>
      <c r="I311" s="28">
        <f>SUMIFS($G:$G, $A:$A, "&lt;=" &amp; Name_Rankings_Appended[[#This Row],[Rank]], $F:$F, Name_Rankings_Appended[[#This Row],[Decade]])</f>
        <v>0.88711227115258295</v>
      </c>
      <c r="J311" s="28">
        <f>SUMIFS($H:$H, $A:$A, "&lt;=" &amp; Name_Rankings_Appended[[#This Row],[Rank]], $F:$F, Name_Rankings_Appended[[#This Row],[Decade]])</f>
        <v>0.8295639227875331</v>
      </c>
    </row>
    <row r="312" spans="1:10" x14ac:dyDescent="0.25">
      <c r="A312" s="22">
        <v>111</v>
      </c>
      <c r="B312" s="22" t="s">
        <v>270</v>
      </c>
      <c r="C312" s="23">
        <v>30771</v>
      </c>
      <c r="D312" s="22" t="s">
        <v>271</v>
      </c>
      <c r="E312" s="23">
        <v>36296</v>
      </c>
      <c r="F312" s="22">
        <v>1960</v>
      </c>
      <c r="G312" s="28">
        <f xml:space="preserve"> Name_Rankings_Appended[[#This Row],[Males Number]] / SUMIFS($C:$C, $F:$F, Name_Rankings_Appended[[#This Row],[Decade]])</f>
        <v>1.8827694988037124E-3</v>
      </c>
      <c r="H312" s="28">
        <f xml:space="preserve"> Name_Rankings_Appended[[#This Row],[Females Number]] / SUMIFS($E:$E, $F:$F, Name_Rankings_Appended[[#This Row],[Decade]])</f>
        <v>2.6937826137617736E-3</v>
      </c>
      <c r="I312" s="28">
        <f>SUMIFS($G:$G, $A:$A, "&lt;=" &amp; Name_Rankings_Appended[[#This Row],[Rank]], $F:$F, Name_Rankings_Appended[[#This Row],[Decade]])</f>
        <v>0.88899504065138668</v>
      </c>
      <c r="J312" s="28">
        <f>SUMIFS($H:$H, $A:$A, "&lt;=" &amp; Name_Rankings_Appended[[#This Row],[Rank]], $F:$F, Name_Rankings_Appended[[#This Row],[Decade]])</f>
        <v>0.83225770540129484</v>
      </c>
    </row>
    <row r="313" spans="1:10" x14ac:dyDescent="0.25">
      <c r="A313" s="22">
        <v>112</v>
      </c>
      <c r="B313" s="22" t="s">
        <v>272</v>
      </c>
      <c r="C313" s="23">
        <v>30577</v>
      </c>
      <c r="D313" s="22" t="s">
        <v>273</v>
      </c>
      <c r="E313" s="23">
        <v>35658</v>
      </c>
      <c r="F313" s="22">
        <v>1960</v>
      </c>
      <c r="G313" s="28">
        <f xml:space="preserve"> Name_Rankings_Appended[[#This Row],[Males Number]] / SUMIFS($C:$C, $F:$F, Name_Rankings_Appended[[#This Row],[Decade]])</f>
        <v>1.8708993196490562E-3</v>
      </c>
      <c r="H313" s="28">
        <f xml:space="preserve"> Name_Rankings_Appended[[#This Row],[Females Number]] / SUMIFS($E:$E, $F:$F, Name_Rankings_Appended[[#This Row],[Decade]])</f>
        <v>2.6464321258958929E-3</v>
      </c>
      <c r="I313" s="28">
        <f>SUMIFS($G:$G, $A:$A, "&lt;=" &amp; Name_Rankings_Appended[[#This Row],[Rank]], $F:$F, Name_Rankings_Appended[[#This Row],[Decade]])</f>
        <v>0.89086593997103569</v>
      </c>
      <c r="J313" s="28">
        <f>SUMIFS($H:$H, $A:$A, "&lt;=" &amp; Name_Rankings_Appended[[#This Row],[Rank]], $F:$F, Name_Rankings_Appended[[#This Row],[Decade]])</f>
        <v>0.83490413752719073</v>
      </c>
    </row>
    <row r="314" spans="1:10" x14ac:dyDescent="0.25">
      <c r="A314" s="22">
        <v>113</v>
      </c>
      <c r="B314" s="22" t="s">
        <v>274</v>
      </c>
      <c r="C314" s="23">
        <v>30201</v>
      </c>
      <c r="D314" s="22" t="s">
        <v>275</v>
      </c>
      <c r="E314" s="23">
        <v>35527</v>
      </c>
      <c r="F314" s="22">
        <v>1960</v>
      </c>
      <c r="G314" s="28">
        <f xml:space="preserve"> Name_Rankings_Appended[[#This Row],[Males Number]] / SUMIFS($C:$C, $F:$F, Name_Rankings_Appended[[#This Row],[Decade]])</f>
        <v>1.8478931992255993E-3</v>
      </c>
      <c r="H314" s="28">
        <f xml:space="preserve"> Name_Rankings_Appended[[#This Row],[Females Number]] / SUMIFS($E:$E, $F:$F, Name_Rankings_Appended[[#This Row],[Decade]])</f>
        <v>2.6367096902996071E-3</v>
      </c>
      <c r="I314" s="28">
        <f>SUMIFS($G:$G, $A:$A, "&lt;=" &amp; Name_Rankings_Appended[[#This Row],[Rank]], $F:$F, Name_Rankings_Appended[[#This Row],[Decade]])</f>
        <v>0.89271383317026132</v>
      </c>
      <c r="J314" s="28">
        <f>SUMIFS($H:$H, $A:$A, "&lt;=" &amp; Name_Rankings_Appended[[#This Row],[Rank]], $F:$F, Name_Rankings_Appended[[#This Row],[Decade]])</f>
        <v>0.83754084721749034</v>
      </c>
    </row>
    <row r="315" spans="1:10" x14ac:dyDescent="0.25">
      <c r="A315" s="22">
        <v>114</v>
      </c>
      <c r="B315" s="22" t="s">
        <v>276</v>
      </c>
      <c r="C315" s="23">
        <v>29996</v>
      </c>
      <c r="D315" s="22" t="s">
        <v>277</v>
      </c>
      <c r="E315" s="23">
        <v>35343</v>
      </c>
      <c r="F315" s="22">
        <v>1960</v>
      </c>
      <c r="G315" s="28">
        <f xml:space="preserve"> Name_Rankings_Appended[[#This Row],[Males Number]] / SUMIFS($C:$C, $F:$F, Name_Rankings_Appended[[#This Row],[Decade]])</f>
        <v>1.8353499686755762E-3</v>
      </c>
      <c r="H315" s="28">
        <f xml:space="preserve"> Name_Rankings_Appended[[#This Row],[Females Number]] / SUMIFS($E:$E, $F:$F, Name_Rankings_Appended[[#This Row],[Decade]])</f>
        <v>2.6230537502254345E-3</v>
      </c>
      <c r="I315" s="28">
        <f>SUMIFS($G:$G, $A:$A, "&lt;=" &amp; Name_Rankings_Appended[[#This Row],[Rank]], $F:$F, Name_Rankings_Appended[[#This Row],[Decade]])</f>
        <v>0.89454918313893694</v>
      </c>
      <c r="J315" s="28">
        <f>SUMIFS($H:$H, $A:$A, "&lt;=" &amp; Name_Rankings_Appended[[#This Row],[Rank]], $F:$F, Name_Rankings_Appended[[#This Row],[Decade]])</f>
        <v>0.84016390096771576</v>
      </c>
    </row>
    <row r="316" spans="1:10" x14ac:dyDescent="0.25">
      <c r="A316" s="22">
        <v>115</v>
      </c>
      <c r="B316" s="22" t="s">
        <v>278</v>
      </c>
      <c r="C316" s="23">
        <v>29359</v>
      </c>
      <c r="D316" s="22" t="s">
        <v>279</v>
      </c>
      <c r="E316" s="23">
        <v>34808</v>
      </c>
      <c r="F316" s="22">
        <v>1960</v>
      </c>
      <c r="G316" s="28">
        <f xml:space="preserve"> Name_Rankings_Appended[[#This Row],[Males Number]] / SUMIFS($C:$C, $F:$F, Name_Rankings_Appended[[#This Row],[Decade]])</f>
        <v>1.7963741742347728E-3</v>
      </c>
      <c r="H316" s="28">
        <f xml:space="preserve"> Name_Rankings_Appended[[#This Row],[Females Number]] / SUMIFS($E:$E, $F:$F, Name_Rankings_Appended[[#This Row],[Decade]])</f>
        <v>2.5833476201184654E-3</v>
      </c>
      <c r="I316" s="28">
        <f>SUMIFS($G:$G, $A:$A, "&lt;=" &amp; Name_Rankings_Appended[[#This Row],[Rank]], $F:$F, Name_Rankings_Appended[[#This Row],[Decade]])</f>
        <v>0.89634555731317167</v>
      </c>
      <c r="J316" s="28">
        <f>SUMIFS($H:$H, $A:$A, "&lt;=" &amp; Name_Rankings_Appended[[#This Row],[Rank]], $F:$F, Name_Rankings_Appended[[#This Row],[Decade]])</f>
        <v>0.84274724858783423</v>
      </c>
    </row>
    <row r="317" spans="1:10" x14ac:dyDescent="0.25">
      <c r="A317" s="22">
        <v>116</v>
      </c>
      <c r="B317" s="22" t="s">
        <v>280</v>
      </c>
      <c r="C317" s="23">
        <v>29309</v>
      </c>
      <c r="D317" s="22" t="s">
        <v>281</v>
      </c>
      <c r="E317" s="23">
        <v>34445</v>
      </c>
      <c r="F317" s="22">
        <v>1960</v>
      </c>
      <c r="G317" s="28">
        <f xml:space="preserve"> Name_Rankings_Appended[[#This Row],[Males Number]] / SUMIFS($C:$C, $F:$F, Name_Rankings_Appended[[#This Row],[Decade]])</f>
        <v>1.7933148497103768E-3</v>
      </c>
      <c r="H317" s="28">
        <f xml:space="preserve"> Name_Rankings_Appended[[#This Row],[Females Number]] / SUMIFS($E:$E, $F:$F, Name_Rankings_Appended[[#This Row],[Decade]])</f>
        <v>2.5564068252982228E-3</v>
      </c>
      <c r="I317" s="28">
        <f>SUMIFS($G:$G, $A:$A, "&lt;=" &amp; Name_Rankings_Appended[[#This Row],[Rank]], $F:$F, Name_Rankings_Appended[[#This Row],[Decade]])</f>
        <v>0.89813887216288202</v>
      </c>
      <c r="J317" s="28">
        <f>SUMIFS($H:$H, $A:$A, "&lt;=" &amp; Name_Rankings_Appended[[#This Row],[Rank]], $F:$F, Name_Rankings_Appended[[#This Row],[Decade]])</f>
        <v>0.84530365541313246</v>
      </c>
    </row>
    <row r="318" spans="1:10" x14ac:dyDescent="0.25">
      <c r="A318" s="22">
        <v>117</v>
      </c>
      <c r="B318" s="22" t="s">
        <v>282</v>
      </c>
      <c r="C318" s="23">
        <v>29197</v>
      </c>
      <c r="D318" s="22" t="s">
        <v>283</v>
      </c>
      <c r="E318" s="23">
        <v>34185</v>
      </c>
      <c r="F318" s="22">
        <v>1960</v>
      </c>
      <c r="G318" s="28">
        <f xml:space="preserve"> Name_Rankings_Appended[[#This Row],[Males Number]] / SUMIFS($C:$C, $F:$F, Name_Rankings_Appended[[#This Row],[Decade]])</f>
        <v>1.7864619627757301E-3</v>
      </c>
      <c r="H318" s="28">
        <f xml:space="preserve"> Name_Rankings_Appended[[#This Row],[Females Number]] / SUMIFS($E:$E, $F:$F, Name_Rankings_Appended[[#This Row],[Decade]])</f>
        <v>2.5371103882368918E-3</v>
      </c>
      <c r="I318" s="28">
        <f>SUMIFS($G:$G, $A:$A, "&lt;=" &amp; Name_Rankings_Appended[[#This Row],[Rank]], $F:$F, Name_Rankings_Appended[[#This Row],[Decade]])</f>
        <v>0.89992533412565778</v>
      </c>
      <c r="J318" s="28">
        <f>SUMIFS($H:$H, $A:$A, "&lt;=" &amp; Name_Rankings_Appended[[#This Row],[Rank]], $F:$F, Name_Rankings_Appended[[#This Row],[Decade]])</f>
        <v>0.84784076580136936</v>
      </c>
    </row>
    <row r="319" spans="1:10" x14ac:dyDescent="0.25">
      <c r="A319" s="22">
        <v>118</v>
      </c>
      <c r="B319" s="22" t="s">
        <v>127</v>
      </c>
      <c r="C319" s="23">
        <v>29178</v>
      </c>
      <c r="D319" s="22" t="s">
        <v>284</v>
      </c>
      <c r="E319" s="23">
        <v>34183</v>
      </c>
      <c r="F319" s="22">
        <v>1960</v>
      </c>
      <c r="G319" s="28">
        <f xml:space="preserve"> Name_Rankings_Appended[[#This Row],[Males Number]] / SUMIFS($C:$C, $F:$F, Name_Rankings_Appended[[#This Row],[Decade]])</f>
        <v>1.7852994194564595E-3</v>
      </c>
      <c r="H319" s="28">
        <f xml:space="preserve"> Name_Rankings_Appended[[#This Row],[Females Number]] / SUMIFS($E:$E, $F:$F, Name_Rankings_Appended[[#This Row],[Decade]])</f>
        <v>2.5369619541056512E-3</v>
      </c>
      <c r="I319" s="28">
        <f>SUMIFS($G:$G, $A:$A, "&lt;=" &amp; Name_Rankings_Appended[[#This Row],[Rank]], $F:$F, Name_Rankings_Appended[[#This Row],[Decade]])</f>
        <v>0.90171063354511427</v>
      </c>
      <c r="J319" s="28">
        <f>SUMIFS($H:$H, $A:$A, "&lt;=" &amp; Name_Rankings_Appended[[#This Row],[Rank]], $F:$F, Name_Rankings_Appended[[#This Row],[Decade]])</f>
        <v>0.85037772775547504</v>
      </c>
    </row>
    <row r="320" spans="1:10" x14ac:dyDescent="0.25">
      <c r="A320" s="22">
        <v>119</v>
      </c>
      <c r="B320" s="22" t="s">
        <v>285</v>
      </c>
      <c r="C320" s="23">
        <v>28698</v>
      </c>
      <c r="D320" s="22" t="s">
        <v>286</v>
      </c>
      <c r="E320" s="23">
        <v>34142</v>
      </c>
      <c r="F320" s="22">
        <v>1960</v>
      </c>
      <c r="G320" s="28">
        <f xml:space="preserve"> Name_Rankings_Appended[[#This Row],[Males Number]] / SUMIFS($C:$C, $F:$F, Name_Rankings_Appended[[#This Row],[Decade]])</f>
        <v>1.7559299040222592E-3</v>
      </c>
      <c r="H320" s="28">
        <f xml:space="preserve"> Name_Rankings_Appended[[#This Row],[Females Number]] / SUMIFS($E:$E, $F:$F, Name_Rankings_Appended[[#This Row],[Decade]])</f>
        <v>2.5339190544152105E-3</v>
      </c>
      <c r="I320" s="28">
        <f>SUMIFS($G:$G, $A:$A, "&lt;=" &amp; Name_Rankings_Appended[[#This Row],[Rank]], $F:$F, Name_Rankings_Appended[[#This Row],[Decade]])</f>
        <v>0.90346656344913656</v>
      </c>
      <c r="J320" s="28">
        <f>SUMIFS($H:$H, $A:$A, "&lt;=" &amp; Name_Rankings_Appended[[#This Row],[Rank]], $F:$F, Name_Rankings_Appended[[#This Row],[Decade]])</f>
        <v>0.85291164680989029</v>
      </c>
    </row>
    <row r="321" spans="1:10" x14ac:dyDescent="0.25">
      <c r="A321" s="22">
        <v>120</v>
      </c>
      <c r="B321" s="22" t="s">
        <v>287</v>
      </c>
      <c r="C321" s="23">
        <v>28436</v>
      </c>
      <c r="D321" s="22" t="s">
        <v>288</v>
      </c>
      <c r="E321" s="23">
        <v>34072</v>
      </c>
      <c r="F321" s="22">
        <v>1960</v>
      </c>
      <c r="G321" s="28">
        <f xml:space="preserve"> Name_Rankings_Appended[[#This Row],[Males Number]] / SUMIFS($C:$C, $F:$F, Name_Rankings_Appended[[#This Row],[Decade]])</f>
        <v>1.7398990435144247E-3</v>
      </c>
      <c r="H321" s="28">
        <f xml:space="preserve"> Name_Rankings_Appended[[#This Row],[Females Number]] / SUMIFS($E:$E, $F:$F, Name_Rankings_Appended[[#This Row],[Decade]])</f>
        <v>2.5287238598217751E-3</v>
      </c>
      <c r="I321" s="28">
        <f>SUMIFS($G:$G, $A:$A, "&lt;=" &amp; Name_Rankings_Appended[[#This Row],[Rank]], $F:$F, Name_Rankings_Appended[[#This Row],[Decade]])</f>
        <v>0.90520646249265102</v>
      </c>
      <c r="J321" s="28">
        <f>SUMIFS($H:$H, $A:$A, "&lt;=" &amp; Name_Rankings_Appended[[#This Row],[Rank]], $F:$F, Name_Rankings_Appended[[#This Row],[Decade]])</f>
        <v>0.85544037066971201</v>
      </c>
    </row>
    <row r="322" spans="1:10" x14ac:dyDescent="0.25">
      <c r="A322" s="22">
        <v>121</v>
      </c>
      <c r="B322" s="22" t="s">
        <v>289</v>
      </c>
      <c r="C322" s="23">
        <v>28211</v>
      </c>
      <c r="D322" s="22" t="s">
        <v>290</v>
      </c>
      <c r="E322" s="23">
        <v>33851</v>
      </c>
      <c r="F322" s="22">
        <v>1960</v>
      </c>
      <c r="G322" s="28">
        <f xml:space="preserve"> Name_Rankings_Appended[[#This Row],[Males Number]] / SUMIFS($C:$C, $F:$F, Name_Rankings_Appended[[#This Row],[Decade]])</f>
        <v>1.7261320831546433E-3</v>
      </c>
      <c r="H322" s="28">
        <f xml:space="preserve"> Name_Rankings_Appended[[#This Row],[Females Number]] / SUMIFS($E:$E, $F:$F, Name_Rankings_Appended[[#This Row],[Decade]])</f>
        <v>2.5123218883196441E-3</v>
      </c>
      <c r="I322" s="28">
        <f>SUMIFS($G:$G, $A:$A, "&lt;=" &amp; Name_Rankings_Appended[[#This Row],[Rank]], $F:$F, Name_Rankings_Appended[[#This Row],[Decade]])</f>
        <v>0.90693259457580566</v>
      </c>
      <c r="J322" s="28">
        <f>SUMIFS($H:$H, $A:$A, "&lt;=" &amp; Name_Rankings_Appended[[#This Row],[Rank]], $F:$F, Name_Rankings_Appended[[#This Row],[Decade]])</f>
        <v>0.85795269255803164</v>
      </c>
    </row>
    <row r="323" spans="1:10" x14ac:dyDescent="0.25">
      <c r="A323" s="22">
        <v>122</v>
      </c>
      <c r="B323" s="22" t="s">
        <v>291</v>
      </c>
      <c r="C323" s="23">
        <v>28128</v>
      </c>
      <c r="D323" s="22" t="s">
        <v>292</v>
      </c>
      <c r="E323" s="23">
        <v>33744</v>
      </c>
      <c r="F323" s="22">
        <v>1960</v>
      </c>
      <c r="G323" s="28">
        <f xml:space="preserve"> Name_Rankings_Appended[[#This Row],[Males Number]] / SUMIFS($C:$C, $F:$F, Name_Rankings_Appended[[#This Row],[Decade]])</f>
        <v>1.7210536044441462E-3</v>
      </c>
      <c r="H323" s="28">
        <f xml:space="preserve"> Name_Rankings_Appended[[#This Row],[Females Number]] / SUMIFS($E:$E, $F:$F, Name_Rankings_Appended[[#This Row],[Decade]])</f>
        <v>2.5043806622982502E-3</v>
      </c>
      <c r="I323" s="28">
        <f>SUMIFS($G:$G, $A:$A, "&lt;=" &amp; Name_Rankings_Appended[[#This Row],[Rank]], $F:$F, Name_Rankings_Appended[[#This Row],[Decade]])</f>
        <v>0.90865364818024985</v>
      </c>
      <c r="J323" s="28">
        <f>SUMIFS($H:$H, $A:$A, "&lt;=" &amp; Name_Rankings_Appended[[#This Row],[Rank]], $F:$F, Name_Rankings_Appended[[#This Row],[Decade]])</f>
        <v>0.86045707322032994</v>
      </c>
    </row>
    <row r="324" spans="1:10" x14ac:dyDescent="0.25">
      <c r="A324" s="22">
        <v>123</v>
      </c>
      <c r="B324" s="22" t="s">
        <v>109</v>
      </c>
      <c r="C324" s="23">
        <v>28013</v>
      </c>
      <c r="D324" s="22" t="s">
        <v>293</v>
      </c>
      <c r="E324" s="23">
        <v>33359</v>
      </c>
      <c r="F324" s="22">
        <v>1960</v>
      </c>
      <c r="G324" s="28">
        <f xml:space="preserve"> Name_Rankings_Appended[[#This Row],[Males Number]] / SUMIFS($C:$C, $F:$F, Name_Rankings_Appended[[#This Row],[Decade]])</f>
        <v>1.7140171580380355E-3</v>
      </c>
      <c r="H324" s="28">
        <f xml:space="preserve"> Name_Rankings_Appended[[#This Row],[Females Number]] / SUMIFS($E:$E, $F:$F, Name_Rankings_Appended[[#This Row],[Decade]])</f>
        <v>2.4758070920343567E-3</v>
      </c>
      <c r="I324" s="28">
        <f>SUMIFS($G:$G, $A:$A, "&lt;=" &amp; Name_Rankings_Appended[[#This Row],[Rank]], $F:$F, Name_Rankings_Appended[[#This Row],[Decade]])</f>
        <v>0.91036766533828783</v>
      </c>
      <c r="J324" s="28">
        <f>SUMIFS($H:$H, $A:$A, "&lt;=" &amp; Name_Rankings_Appended[[#This Row],[Rank]], $F:$F, Name_Rankings_Appended[[#This Row],[Decade]])</f>
        <v>0.86293288031236426</v>
      </c>
    </row>
    <row r="325" spans="1:10" x14ac:dyDescent="0.25">
      <c r="A325" s="22">
        <v>124</v>
      </c>
      <c r="B325" s="22" t="s">
        <v>294</v>
      </c>
      <c r="C325" s="23">
        <v>27165</v>
      </c>
      <c r="D325" s="22" t="s">
        <v>295</v>
      </c>
      <c r="E325" s="23">
        <v>33007</v>
      </c>
      <c r="F325" s="22">
        <v>1960</v>
      </c>
      <c r="G325" s="28">
        <f xml:space="preserve"> Name_Rankings_Appended[[#This Row],[Males Number]] / SUMIFS($C:$C, $F:$F, Name_Rankings_Appended[[#This Row],[Decade]])</f>
        <v>1.6621310141042814E-3</v>
      </c>
      <c r="H325" s="28">
        <f xml:space="preserve"> Name_Rankings_Appended[[#This Row],[Females Number]] / SUMIFS($E:$E, $F:$F, Name_Rankings_Appended[[#This Row],[Decade]])</f>
        <v>2.4496826849359395E-3</v>
      </c>
      <c r="I325" s="28">
        <f>SUMIFS($G:$G, $A:$A, "&lt;=" &amp; Name_Rankings_Appended[[#This Row],[Rank]], $F:$F, Name_Rankings_Appended[[#This Row],[Decade]])</f>
        <v>0.91202979635239212</v>
      </c>
      <c r="J325" s="28">
        <f>SUMIFS($H:$H, $A:$A, "&lt;=" &amp; Name_Rankings_Appended[[#This Row],[Rank]], $F:$F, Name_Rankings_Appended[[#This Row],[Decade]])</f>
        <v>0.86538256299730021</v>
      </c>
    </row>
    <row r="326" spans="1:10" x14ac:dyDescent="0.25">
      <c r="A326" s="22">
        <v>125</v>
      </c>
      <c r="B326" s="22" t="s">
        <v>296</v>
      </c>
      <c r="C326" s="23">
        <v>26891</v>
      </c>
      <c r="D326" s="22" t="s">
        <v>297</v>
      </c>
      <c r="E326" s="23">
        <v>32878</v>
      </c>
      <c r="F326" s="22">
        <v>1960</v>
      </c>
      <c r="G326" s="28">
        <f xml:space="preserve"> Name_Rankings_Appended[[#This Row],[Males Number]] / SUMIFS($C:$C, $F:$F, Name_Rankings_Appended[[#This Row],[Decade]])</f>
        <v>1.645365915710592E-3</v>
      </c>
      <c r="H326" s="28">
        <f xml:space="preserve"> Name_Rankings_Appended[[#This Row],[Females Number]] / SUMIFS($E:$E, $F:$F, Name_Rankings_Appended[[#This Row],[Decade]])</f>
        <v>2.4401086834708948E-3</v>
      </c>
      <c r="I326" s="28">
        <f>SUMIFS($G:$G, $A:$A, "&lt;=" &amp; Name_Rankings_Appended[[#This Row],[Rank]], $F:$F, Name_Rankings_Appended[[#This Row],[Decade]])</f>
        <v>0.91367516226810275</v>
      </c>
      <c r="J326" s="28">
        <f>SUMIFS($H:$H, $A:$A, "&lt;=" &amp; Name_Rankings_Appended[[#This Row],[Rank]], $F:$F, Name_Rankings_Appended[[#This Row],[Decade]])</f>
        <v>0.8678226716807711</v>
      </c>
    </row>
    <row r="327" spans="1:10" x14ac:dyDescent="0.25">
      <c r="A327" s="22">
        <v>126</v>
      </c>
      <c r="B327" s="22" t="s">
        <v>298</v>
      </c>
      <c r="C327" s="23">
        <v>26785</v>
      </c>
      <c r="D327" s="22" t="s">
        <v>299</v>
      </c>
      <c r="E327" s="23">
        <v>32871</v>
      </c>
      <c r="F327" s="22">
        <v>1960</v>
      </c>
      <c r="G327" s="28">
        <f xml:space="preserve"> Name_Rankings_Appended[[#This Row],[Males Number]] / SUMIFS($C:$C, $F:$F, Name_Rankings_Appended[[#This Row],[Decade]])</f>
        <v>1.6388801477188728E-3</v>
      </c>
      <c r="H327" s="28">
        <f xml:space="preserve"> Name_Rankings_Appended[[#This Row],[Females Number]] / SUMIFS($E:$E, $F:$F, Name_Rankings_Appended[[#This Row],[Decade]])</f>
        <v>2.4395891640115511E-3</v>
      </c>
      <c r="I327" s="28">
        <f>SUMIFS($G:$G, $A:$A, "&lt;=" &amp; Name_Rankings_Appended[[#This Row],[Rank]], $F:$F, Name_Rankings_Appended[[#This Row],[Decade]])</f>
        <v>0.91531404241582159</v>
      </c>
      <c r="J327" s="28">
        <f>SUMIFS($H:$H, $A:$A, "&lt;=" &amp; Name_Rankings_Appended[[#This Row],[Rank]], $F:$F, Name_Rankings_Appended[[#This Row],[Decade]])</f>
        <v>0.87026226084478264</v>
      </c>
    </row>
    <row r="328" spans="1:10" x14ac:dyDescent="0.25">
      <c r="A328" s="22">
        <v>127</v>
      </c>
      <c r="B328" s="22" t="s">
        <v>300</v>
      </c>
      <c r="C328" s="23">
        <v>26079</v>
      </c>
      <c r="D328" s="22" t="s">
        <v>301</v>
      </c>
      <c r="E328" s="23">
        <v>32706</v>
      </c>
      <c r="F328" s="22">
        <v>1960</v>
      </c>
      <c r="G328" s="28">
        <f xml:space="preserve"> Name_Rankings_Appended[[#This Row],[Males Number]] / SUMIFS($C:$C, $F:$F, Name_Rankings_Appended[[#This Row],[Decade]])</f>
        <v>1.5956824854344029E-3</v>
      </c>
      <c r="H328" s="28">
        <f xml:space="preserve"> Name_Rankings_Appended[[#This Row],[Females Number]] / SUMIFS($E:$E, $F:$F, Name_Rankings_Appended[[#This Row],[Decade]])</f>
        <v>2.4273433481841683E-3</v>
      </c>
      <c r="I328" s="28">
        <f>SUMIFS($G:$G, $A:$A, "&lt;=" &amp; Name_Rankings_Appended[[#This Row],[Rank]], $F:$F, Name_Rankings_Appended[[#This Row],[Decade]])</f>
        <v>0.916909724901256</v>
      </c>
      <c r="J328" s="28">
        <f>SUMIFS($H:$H, $A:$A, "&lt;=" &amp; Name_Rankings_Appended[[#This Row],[Rank]], $F:$F, Name_Rankings_Appended[[#This Row],[Decade]])</f>
        <v>0.87268960419296682</v>
      </c>
    </row>
    <row r="329" spans="1:10" x14ac:dyDescent="0.25">
      <c r="A329" s="22">
        <v>128</v>
      </c>
      <c r="B329" s="22" t="s">
        <v>302</v>
      </c>
      <c r="C329" s="23">
        <v>25838</v>
      </c>
      <c r="D329" s="22" t="s">
        <v>303</v>
      </c>
      <c r="E329" s="23">
        <v>32268</v>
      </c>
      <c r="F329" s="22">
        <v>1960</v>
      </c>
      <c r="G329" s="28">
        <f xml:space="preserve"> Name_Rankings_Appended[[#This Row],[Males Number]] / SUMIFS($C:$C, $F:$F, Name_Rankings_Appended[[#This Row],[Decade]])</f>
        <v>1.5809365412268149E-3</v>
      </c>
      <c r="H329" s="28">
        <f xml:space="preserve"> Name_Rankings_Appended[[#This Row],[Females Number]] / SUMIFS($E:$E, $F:$F, Name_Rankings_Appended[[#This Row],[Decade]])</f>
        <v>2.3948362734423881E-3</v>
      </c>
      <c r="I329" s="28">
        <f>SUMIFS($G:$G, $A:$A, "&lt;=" &amp; Name_Rankings_Appended[[#This Row],[Rank]], $F:$F, Name_Rankings_Appended[[#This Row],[Decade]])</f>
        <v>0.91849066144248281</v>
      </c>
      <c r="J329" s="28">
        <f>SUMIFS($H:$H, $A:$A, "&lt;=" &amp; Name_Rankings_Appended[[#This Row],[Rank]], $F:$F, Name_Rankings_Appended[[#This Row],[Decade]])</f>
        <v>0.87508444046640921</v>
      </c>
    </row>
    <row r="330" spans="1:10" x14ac:dyDescent="0.25">
      <c r="A330" s="22">
        <v>129</v>
      </c>
      <c r="B330" s="22" t="s">
        <v>304</v>
      </c>
      <c r="C330" s="23">
        <v>25728</v>
      </c>
      <c r="D330" s="22" t="s">
        <v>305</v>
      </c>
      <c r="E330" s="23">
        <v>32143</v>
      </c>
      <c r="F330" s="22">
        <v>1960</v>
      </c>
      <c r="G330" s="28">
        <f xml:space="preserve"> Name_Rankings_Appended[[#This Row],[Males Number]] / SUMIFS($C:$C, $F:$F, Name_Rankings_Appended[[#This Row],[Decade]])</f>
        <v>1.5742060272731439E-3</v>
      </c>
      <c r="H330" s="28">
        <f xml:space="preserve"> Name_Rankings_Appended[[#This Row],[Females Number]] / SUMIFS($E:$E, $F:$F, Name_Rankings_Appended[[#This Row],[Decade]])</f>
        <v>2.3855591402398252E-3</v>
      </c>
      <c r="I330" s="28">
        <f>SUMIFS($G:$G, $A:$A, "&lt;=" &amp; Name_Rankings_Appended[[#This Row],[Rank]], $F:$F, Name_Rankings_Appended[[#This Row],[Decade]])</f>
        <v>0.92006486746975591</v>
      </c>
      <c r="J330" s="28">
        <f>SUMIFS($H:$H, $A:$A, "&lt;=" &amp; Name_Rankings_Appended[[#This Row],[Rank]], $F:$F, Name_Rankings_Appended[[#This Row],[Decade]])</f>
        <v>0.87746999960664906</v>
      </c>
    </row>
    <row r="331" spans="1:10" x14ac:dyDescent="0.25">
      <c r="A331" s="22">
        <v>130</v>
      </c>
      <c r="B331" s="22" t="s">
        <v>306</v>
      </c>
      <c r="C331" s="23">
        <v>25615</v>
      </c>
      <c r="D331" s="22" t="s">
        <v>307</v>
      </c>
      <c r="E331" s="23">
        <v>31859</v>
      </c>
      <c r="F331" s="22">
        <v>1960</v>
      </c>
      <c r="G331" s="28">
        <f xml:space="preserve"> Name_Rankings_Appended[[#This Row],[Males Number]] / SUMIFS($C:$C, $F:$F, Name_Rankings_Appended[[#This Row],[Decade]])</f>
        <v>1.5672919538480092E-3</v>
      </c>
      <c r="H331" s="28">
        <f xml:space="preserve"> Name_Rankings_Appended[[#This Row],[Females Number]] / SUMIFS($E:$E, $F:$F, Name_Rankings_Appended[[#This Row],[Decade]])</f>
        <v>2.3644814936036023E-3</v>
      </c>
      <c r="I331" s="28">
        <f>SUMIFS($G:$G, $A:$A, "&lt;=" &amp; Name_Rankings_Appended[[#This Row],[Rank]], $F:$F, Name_Rankings_Appended[[#This Row],[Decade]])</f>
        <v>0.92163215942360388</v>
      </c>
      <c r="J331" s="28">
        <f>SUMIFS($H:$H, $A:$A, "&lt;=" &amp; Name_Rankings_Appended[[#This Row],[Rank]], $F:$F, Name_Rankings_Appended[[#This Row],[Decade]])</f>
        <v>0.87983448110025264</v>
      </c>
    </row>
    <row r="332" spans="1:10" x14ac:dyDescent="0.25">
      <c r="A332" s="22">
        <v>131</v>
      </c>
      <c r="B332" s="22" t="s">
        <v>308</v>
      </c>
      <c r="C332" s="23">
        <v>25144</v>
      </c>
      <c r="D332" s="22" t="s">
        <v>309</v>
      </c>
      <c r="E332" s="23">
        <v>31762</v>
      </c>
      <c r="F332" s="22">
        <v>1960</v>
      </c>
      <c r="G332" s="28">
        <f xml:space="preserve"> Name_Rankings_Appended[[#This Row],[Males Number]] / SUMIFS($C:$C, $F:$F, Name_Rankings_Appended[[#This Row],[Decade]])</f>
        <v>1.5384731168281999E-3</v>
      </c>
      <c r="H332" s="28">
        <f xml:space="preserve"> Name_Rankings_Appended[[#This Row],[Females Number]] / SUMIFS($E:$E, $F:$F, Name_Rankings_Appended[[#This Row],[Decade]])</f>
        <v>2.3572824382384135E-3</v>
      </c>
      <c r="I332" s="28">
        <f>SUMIFS($G:$G, $A:$A, "&lt;=" &amp; Name_Rankings_Appended[[#This Row],[Rank]], $F:$F, Name_Rankings_Appended[[#This Row],[Decade]])</f>
        <v>0.92317063254043208</v>
      </c>
      <c r="J332" s="28">
        <f>SUMIFS($H:$H, $A:$A, "&lt;=" &amp; Name_Rankings_Appended[[#This Row],[Rank]], $F:$F, Name_Rankings_Appended[[#This Row],[Decade]])</f>
        <v>0.88219176353849105</v>
      </c>
    </row>
    <row r="333" spans="1:10" x14ac:dyDescent="0.25">
      <c r="A333" s="22">
        <v>132</v>
      </c>
      <c r="B333" s="22" t="s">
        <v>310</v>
      </c>
      <c r="C333" s="23">
        <v>24923</v>
      </c>
      <c r="D333" s="22" t="s">
        <v>311</v>
      </c>
      <c r="E333" s="23">
        <v>31170</v>
      </c>
      <c r="F333" s="22">
        <v>1960</v>
      </c>
      <c r="G333" s="28">
        <f xml:space="preserve"> Name_Rankings_Appended[[#This Row],[Males Number]] / SUMIFS($C:$C, $F:$F, Name_Rankings_Appended[[#This Row],[Decade]])</f>
        <v>1.5249509024303702E-3</v>
      </c>
      <c r="H333" s="28">
        <f xml:space="preserve"> Name_Rankings_Appended[[#This Row],[Females Number]] / SUMIFS($E:$E, $F:$F, Name_Rankings_Appended[[#This Row],[Decade]])</f>
        <v>2.3133459353910759E-3</v>
      </c>
      <c r="I333" s="28">
        <f>SUMIFS($G:$G, $A:$A, "&lt;=" &amp; Name_Rankings_Appended[[#This Row],[Rank]], $F:$F, Name_Rankings_Appended[[#This Row],[Decade]])</f>
        <v>0.9246955834428624</v>
      </c>
      <c r="J333" s="28">
        <f>SUMIFS($H:$H, $A:$A, "&lt;=" &amp; Name_Rankings_Appended[[#This Row],[Rank]], $F:$F, Name_Rankings_Appended[[#This Row],[Decade]])</f>
        <v>0.88450510947388217</v>
      </c>
    </row>
    <row r="334" spans="1:10" x14ac:dyDescent="0.25">
      <c r="A334" s="22">
        <v>133</v>
      </c>
      <c r="B334" s="22" t="s">
        <v>312</v>
      </c>
      <c r="C334" s="23">
        <v>23762</v>
      </c>
      <c r="D334" s="22" t="s">
        <v>313</v>
      </c>
      <c r="E334" s="23">
        <v>30034</v>
      </c>
      <c r="F334" s="22">
        <v>1960</v>
      </c>
      <c r="G334" s="28">
        <f xml:space="preserve"> Name_Rankings_Appended[[#This Row],[Males Number]] / SUMIFS($C:$C, $F:$F, Name_Rankings_Appended[[#This Row],[Decade]])</f>
        <v>1.4539133869738978E-3</v>
      </c>
      <c r="H334" s="28">
        <f xml:space="preserve"> Name_Rankings_Appended[[#This Row],[Females Number]] / SUMIFS($E:$E, $F:$F, Name_Rankings_Appended[[#This Row],[Decade]])</f>
        <v>2.2290353488461844E-3</v>
      </c>
      <c r="I334" s="28">
        <f>SUMIFS($G:$G, $A:$A, "&lt;=" &amp; Name_Rankings_Appended[[#This Row],[Rank]], $F:$F, Name_Rankings_Appended[[#This Row],[Decade]])</f>
        <v>0.92614949682983627</v>
      </c>
      <c r="J334" s="28">
        <f>SUMIFS($H:$H, $A:$A, "&lt;=" &amp; Name_Rankings_Appended[[#This Row],[Rank]], $F:$F, Name_Rankings_Appended[[#This Row],[Decade]])</f>
        <v>0.88673414482272839</v>
      </c>
    </row>
    <row r="335" spans="1:10" x14ac:dyDescent="0.25">
      <c r="A335" s="22">
        <v>134</v>
      </c>
      <c r="B335" s="22" t="s">
        <v>314</v>
      </c>
      <c r="C335" s="23">
        <v>23453</v>
      </c>
      <c r="D335" s="22" t="s">
        <v>315</v>
      </c>
      <c r="E335" s="23">
        <v>29959</v>
      </c>
      <c r="F335" s="22">
        <v>1960</v>
      </c>
      <c r="G335" s="28">
        <f xml:space="preserve"> Name_Rankings_Appended[[#This Row],[Males Number]] / SUMIFS($C:$C, $F:$F, Name_Rankings_Appended[[#This Row],[Decade]])</f>
        <v>1.4350067614131313E-3</v>
      </c>
      <c r="H335" s="28">
        <f xml:space="preserve"> Name_Rankings_Appended[[#This Row],[Females Number]] / SUMIFS($E:$E, $F:$F, Name_Rankings_Appended[[#This Row],[Decade]])</f>
        <v>2.2234690689246469E-3</v>
      </c>
      <c r="I335" s="28">
        <f>SUMIFS($G:$G, $A:$A, "&lt;=" &amp; Name_Rankings_Appended[[#This Row],[Rank]], $F:$F, Name_Rankings_Appended[[#This Row],[Decade]])</f>
        <v>0.92758450359124944</v>
      </c>
      <c r="J335" s="28">
        <f>SUMIFS($H:$H, $A:$A, "&lt;=" &amp; Name_Rankings_Appended[[#This Row],[Rank]], $F:$F, Name_Rankings_Appended[[#This Row],[Decade]])</f>
        <v>0.88895761389165306</v>
      </c>
    </row>
    <row r="336" spans="1:10" x14ac:dyDescent="0.25">
      <c r="A336" s="22">
        <v>135</v>
      </c>
      <c r="B336" s="22" t="s">
        <v>316</v>
      </c>
      <c r="C336" s="23">
        <v>23192</v>
      </c>
      <c r="D336" s="22" t="s">
        <v>317</v>
      </c>
      <c r="E336" s="23">
        <v>29599</v>
      </c>
      <c r="F336" s="22">
        <v>1960</v>
      </c>
      <c r="G336" s="28">
        <f xml:space="preserve"> Name_Rankings_Appended[[#This Row],[Males Number]] / SUMIFS($C:$C, $F:$F, Name_Rankings_Appended[[#This Row],[Decade]])</f>
        <v>1.4190370873957848E-3</v>
      </c>
      <c r="H336" s="28">
        <f xml:space="preserve"> Name_Rankings_Appended[[#This Row],[Females Number]] / SUMIFS($E:$E, $F:$F, Name_Rankings_Appended[[#This Row],[Decade]])</f>
        <v>2.1967509253012656E-3</v>
      </c>
      <c r="I336" s="28">
        <f>SUMIFS($G:$G, $A:$A, "&lt;=" &amp; Name_Rankings_Appended[[#This Row],[Rank]], $F:$F, Name_Rankings_Appended[[#This Row],[Decade]])</f>
        <v>0.92900354067864521</v>
      </c>
      <c r="J336" s="28">
        <f>SUMIFS($H:$H, $A:$A, "&lt;=" &amp; Name_Rankings_Appended[[#This Row],[Rank]], $F:$F, Name_Rankings_Appended[[#This Row],[Decade]])</f>
        <v>0.89115436481695431</v>
      </c>
    </row>
    <row r="337" spans="1:10" x14ac:dyDescent="0.25">
      <c r="A337" s="22">
        <v>136</v>
      </c>
      <c r="B337" s="22" t="s">
        <v>318</v>
      </c>
      <c r="C337" s="23">
        <v>23088</v>
      </c>
      <c r="D337" s="22" t="s">
        <v>319</v>
      </c>
      <c r="E337" s="23">
        <v>29098</v>
      </c>
      <c r="F337" s="22">
        <v>1960</v>
      </c>
      <c r="G337" s="28">
        <f xml:space="preserve"> Name_Rankings_Appended[[#This Row],[Males Number]] / SUMIFS($C:$C, $F:$F, Name_Rankings_Appended[[#This Row],[Decade]])</f>
        <v>1.4126736923850414E-3</v>
      </c>
      <c r="H337" s="28">
        <f xml:space="preserve"> Name_Rankings_Appended[[#This Row],[Females Number]] / SUMIFS($E:$E, $F:$F, Name_Rankings_Appended[[#This Row],[Decade]])</f>
        <v>2.1595681754253936E-3</v>
      </c>
      <c r="I337" s="28">
        <f>SUMIFS($G:$G, $A:$A, "&lt;=" &amp; Name_Rankings_Appended[[#This Row],[Rank]], $F:$F, Name_Rankings_Appended[[#This Row],[Decade]])</f>
        <v>0.93041621437103028</v>
      </c>
      <c r="J337" s="28">
        <f>SUMIFS($H:$H, $A:$A, "&lt;=" &amp; Name_Rankings_Appended[[#This Row],[Rank]], $F:$F, Name_Rankings_Appended[[#This Row],[Decade]])</f>
        <v>0.89331393299237971</v>
      </c>
    </row>
    <row r="338" spans="1:10" x14ac:dyDescent="0.25">
      <c r="A338" s="22">
        <v>137</v>
      </c>
      <c r="B338" s="22" t="s">
        <v>320</v>
      </c>
      <c r="C338" s="23">
        <v>22938</v>
      </c>
      <c r="D338" s="22" t="s">
        <v>321</v>
      </c>
      <c r="E338" s="23">
        <v>28614</v>
      </c>
      <c r="F338" s="22">
        <v>1960</v>
      </c>
      <c r="G338" s="28">
        <f xml:space="preserve"> Name_Rankings_Appended[[#This Row],[Males Number]] / SUMIFS($C:$C, $F:$F, Name_Rankings_Appended[[#This Row],[Decade]])</f>
        <v>1.4034957188118538E-3</v>
      </c>
      <c r="H338" s="28">
        <f xml:space="preserve"> Name_Rankings_Appended[[#This Row],[Females Number]] / SUMIFS($E:$E, $F:$F, Name_Rankings_Appended[[#This Row],[Decade]])</f>
        <v>2.1236471156650702E-3</v>
      </c>
      <c r="I338" s="28">
        <f>SUMIFS($G:$G, $A:$A, "&lt;=" &amp; Name_Rankings_Appended[[#This Row],[Rank]], $F:$F, Name_Rankings_Appended[[#This Row],[Decade]])</f>
        <v>0.9318197100898421</v>
      </c>
      <c r="J338" s="28">
        <f>SUMIFS($H:$H, $A:$A, "&lt;=" &amp; Name_Rankings_Appended[[#This Row],[Rank]], $F:$F, Name_Rankings_Appended[[#This Row],[Decade]])</f>
        <v>0.89543758010804475</v>
      </c>
    </row>
    <row r="339" spans="1:10" x14ac:dyDescent="0.25">
      <c r="A339" s="22">
        <v>138</v>
      </c>
      <c r="B339" s="22" t="s">
        <v>322</v>
      </c>
      <c r="C339" s="23">
        <v>22750</v>
      </c>
      <c r="D339" s="22" t="s">
        <v>323</v>
      </c>
      <c r="E339" s="23">
        <v>28440</v>
      </c>
      <c r="F339" s="22">
        <v>1960</v>
      </c>
      <c r="G339" s="28">
        <f xml:space="preserve"> Name_Rankings_Appended[[#This Row],[Males Number]] / SUMIFS($C:$C, $F:$F, Name_Rankings_Appended[[#This Row],[Decade]])</f>
        <v>1.3919926586001253E-3</v>
      </c>
      <c r="H339" s="28">
        <f xml:space="preserve"> Name_Rankings_Appended[[#This Row],[Females Number]] / SUMIFS($E:$E, $F:$F, Name_Rankings_Appended[[#This Row],[Decade]])</f>
        <v>2.1107333462471027E-3</v>
      </c>
      <c r="I339" s="28">
        <f>SUMIFS($G:$G, $A:$A, "&lt;=" &amp; Name_Rankings_Appended[[#This Row],[Rank]], $F:$F, Name_Rankings_Appended[[#This Row],[Decade]])</f>
        <v>0.93321170274844223</v>
      </c>
      <c r="J339" s="28">
        <f>SUMIFS($H:$H, $A:$A, "&lt;=" &amp; Name_Rankings_Appended[[#This Row],[Rank]], $F:$F, Name_Rankings_Appended[[#This Row],[Decade]])</f>
        <v>0.89754831345429187</v>
      </c>
    </row>
    <row r="340" spans="1:10" x14ac:dyDescent="0.25">
      <c r="A340" s="22">
        <v>139</v>
      </c>
      <c r="B340" s="22" t="s">
        <v>324</v>
      </c>
      <c r="C340" s="23">
        <v>22714</v>
      </c>
      <c r="D340" s="22" t="s">
        <v>325</v>
      </c>
      <c r="E340" s="23">
        <v>28304</v>
      </c>
      <c r="F340" s="22">
        <v>1960</v>
      </c>
      <c r="G340" s="28">
        <f xml:space="preserve"> Name_Rankings_Appended[[#This Row],[Males Number]] / SUMIFS($C:$C, $F:$F, Name_Rankings_Appended[[#This Row],[Decade]])</f>
        <v>1.3897899449425602E-3</v>
      </c>
      <c r="H340" s="28">
        <f xml:space="preserve"> Name_Rankings_Appended[[#This Row],[Females Number]] / SUMIFS($E:$E, $F:$F, Name_Rankings_Appended[[#This Row],[Decade]])</f>
        <v>2.1006398253227143E-3</v>
      </c>
      <c r="I340" s="28">
        <f>SUMIFS($G:$G, $A:$A, "&lt;=" &amp; Name_Rankings_Appended[[#This Row],[Rank]], $F:$F, Name_Rankings_Appended[[#This Row],[Decade]])</f>
        <v>0.93460149269338477</v>
      </c>
      <c r="J340" s="28">
        <f>SUMIFS($H:$H, $A:$A, "&lt;=" &amp; Name_Rankings_Appended[[#This Row],[Rank]], $F:$F, Name_Rankings_Appended[[#This Row],[Decade]])</f>
        <v>0.89964895327961458</v>
      </c>
    </row>
    <row r="341" spans="1:10" x14ac:dyDescent="0.25">
      <c r="A341" s="22">
        <v>140</v>
      </c>
      <c r="B341" s="22" t="s">
        <v>326</v>
      </c>
      <c r="C341" s="23">
        <v>22677</v>
      </c>
      <c r="D341" s="22" t="s">
        <v>122</v>
      </c>
      <c r="E341" s="23">
        <v>27634</v>
      </c>
      <c r="F341" s="22">
        <v>1960</v>
      </c>
      <c r="G341" s="28">
        <f xml:space="preserve"> Name_Rankings_Appended[[#This Row],[Males Number]] / SUMIFS($C:$C, $F:$F, Name_Rankings_Appended[[#This Row],[Decade]])</f>
        <v>1.3875260447945073E-3</v>
      </c>
      <c r="H341" s="28">
        <f xml:space="preserve"> Name_Rankings_Appended[[#This Row],[Females Number]] / SUMIFS($E:$E, $F:$F, Name_Rankings_Appended[[#This Row],[Decade]])</f>
        <v>2.0509143913569772E-3</v>
      </c>
      <c r="I341" s="28">
        <f>SUMIFS($G:$G, $A:$A, "&lt;=" &amp; Name_Rankings_Appended[[#This Row],[Rank]], $F:$F, Name_Rankings_Appended[[#This Row],[Decade]])</f>
        <v>0.9359890187381793</v>
      </c>
      <c r="J341" s="28">
        <f>SUMIFS($H:$H, $A:$A, "&lt;=" &amp; Name_Rankings_Appended[[#This Row],[Rank]], $F:$F, Name_Rankings_Appended[[#This Row],[Decade]])</f>
        <v>0.90169986767097154</v>
      </c>
    </row>
    <row r="342" spans="1:10" x14ac:dyDescent="0.25">
      <c r="A342" s="22">
        <v>141</v>
      </c>
      <c r="B342" s="22" t="s">
        <v>327</v>
      </c>
      <c r="C342" s="23">
        <v>22667</v>
      </c>
      <c r="D342" s="22" t="s">
        <v>328</v>
      </c>
      <c r="E342" s="23">
        <v>27464</v>
      </c>
      <c r="F342" s="22">
        <v>1960</v>
      </c>
      <c r="G342" s="28">
        <f xml:space="preserve"> Name_Rankings_Appended[[#This Row],[Males Number]] / SUMIFS($C:$C, $F:$F, Name_Rankings_Appended[[#This Row],[Decade]])</f>
        <v>1.3869141798896281E-3</v>
      </c>
      <c r="H342" s="28">
        <f xml:space="preserve"> Name_Rankings_Appended[[#This Row],[Females Number]] / SUMIFS($E:$E, $F:$F, Name_Rankings_Appended[[#This Row],[Decade]])</f>
        <v>2.0382974902014919E-3</v>
      </c>
      <c r="I342" s="28">
        <f>SUMIFS($G:$G, $A:$A, "&lt;=" &amp; Name_Rankings_Appended[[#This Row],[Rank]], $F:$F, Name_Rankings_Appended[[#This Row],[Decade]])</f>
        <v>0.93737593291806898</v>
      </c>
      <c r="J342" s="28">
        <f>SUMIFS($H:$H, $A:$A, "&lt;=" &amp; Name_Rankings_Appended[[#This Row],[Rank]], $F:$F, Name_Rankings_Appended[[#This Row],[Decade]])</f>
        <v>0.903738165161173</v>
      </c>
    </row>
    <row r="343" spans="1:10" x14ac:dyDescent="0.25">
      <c r="A343" s="22">
        <v>142</v>
      </c>
      <c r="B343" s="22" t="s">
        <v>329</v>
      </c>
      <c r="C343" s="23">
        <v>22614</v>
      </c>
      <c r="D343" s="22" t="s">
        <v>330</v>
      </c>
      <c r="E343" s="23">
        <v>27328</v>
      </c>
      <c r="F343" s="22">
        <v>1960</v>
      </c>
      <c r="G343" s="28">
        <f xml:space="preserve"> Name_Rankings_Appended[[#This Row],[Males Number]] / SUMIFS($C:$C, $F:$F, Name_Rankings_Appended[[#This Row],[Decade]])</f>
        <v>1.3836712958937684E-3</v>
      </c>
      <c r="H343" s="28">
        <f xml:space="preserve"> Name_Rankings_Appended[[#This Row],[Females Number]] / SUMIFS($E:$E, $F:$F, Name_Rankings_Appended[[#This Row],[Decade]])</f>
        <v>2.0282039692771036E-3</v>
      </c>
      <c r="I343" s="28">
        <f>SUMIFS($G:$G, $A:$A, "&lt;=" &amp; Name_Rankings_Appended[[#This Row],[Rank]], $F:$F, Name_Rankings_Appended[[#This Row],[Decade]])</f>
        <v>0.93875960421396276</v>
      </c>
      <c r="J343" s="28">
        <f>SUMIFS($H:$H, $A:$A, "&lt;=" &amp; Name_Rankings_Appended[[#This Row],[Rank]], $F:$F, Name_Rankings_Appended[[#This Row],[Decade]])</f>
        <v>0.90576636913045006</v>
      </c>
    </row>
    <row r="344" spans="1:10" x14ac:dyDescent="0.25">
      <c r="A344" s="22">
        <v>143</v>
      </c>
      <c r="B344" s="22" t="s">
        <v>331</v>
      </c>
      <c r="C344" s="23">
        <v>22393</v>
      </c>
      <c r="D344" s="22" t="s">
        <v>332</v>
      </c>
      <c r="E344" s="23">
        <v>27002</v>
      </c>
      <c r="F344" s="22">
        <v>1960</v>
      </c>
      <c r="G344" s="28">
        <f xml:space="preserve"> Name_Rankings_Appended[[#This Row],[Males Number]] / SUMIFS($C:$C, $F:$F, Name_Rankings_Appended[[#This Row],[Decade]])</f>
        <v>1.3701490814959387E-3</v>
      </c>
      <c r="H344" s="28">
        <f xml:space="preserve"> Name_Rankings_Appended[[#This Row],[Females Number]] / SUMIFS($E:$E, $F:$F, Name_Rankings_Appended[[#This Row],[Decade]])</f>
        <v>2.0040092058848198E-3</v>
      </c>
      <c r="I344" s="28">
        <f>SUMIFS($G:$G, $A:$A, "&lt;=" &amp; Name_Rankings_Appended[[#This Row],[Rank]], $F:$F, Name_Rankings_Appended[[#This Row],[Decade]])</f>
        <v>0.94012975329545867</v>
      </c>
      <c r="J344" s="28">
        <f>SUMIFS($H:$H, $A:$A, "&lt;=" &amp; Name_Rankings_Appended[[#This Row],[Rank]], $F:$F, Name_Rankings_Appended[[#This Row],[Decade]])</f>
        <v>0.90777037833633489</v>
      </c>
    </row>
    <row r="345" spans="1:10" x14ac:dyDescent="0.25">
      <c r="A345" s="22">
        <v>144</v>
      </c>
      <c r="B345" s="22" t="s">
        <v>333</v>
      </c>
      <c r="C345" s="23">
        <v>22373</v>
      </c>
      <c r="D345" s="22" t="s">
        <v>334</v>
      </c>
      <c r="E345" s="23">
        <v>26954</v>
      </c>
      <c r="F345" s="22">
        <v>1960</v>
      </c>
      <c r="G345" s="28">
        <f xml:space="preserve"> Name_Rankings_Appended[[#This Row],[Males Number]] / SUMIFS($C:$C, $F:$F, Name_Rankings_Appended[[#This Row],[Decade]])</f>
        <v>1.3689253516861804E-3</v>
      </c>
      <c r="H345" s="28">
        <f xml:space="preserve"> Name_Rankings_Appended[[#This Row],[Females Number]] / SUMIFS($E:$E, $F:$F, Name_Rankings_Appended[[#This Row],[Decade]])</f>
        <v>2.0004467867350355E-3</v>
      </c>
      <c r="I345" s="28">
        <f>SUMIFS($G:$G, $A:$A, "&lt;=" &amp; Name_Rankings_Appended[[#This Row],[Rank]], $F:$F, Name_Rankings_Appended[[#This Row],[Decade]])</f>
        <v>0.94149867864714487</v>
      </c>
      <c r="J345" s="28">
        <f>SUMIFS($H:$H, $A:$A, "&lt;=" &amp; Name_Rankings_Appended[[#This Row],[Rank]], $F:$F, Name_Rankings_Appended[[#This Row],[Decade]])</f>
        <v>0.90977082512306995</v>
      </c>
    </row>
    <row r="346" spans="1:10" x14ac:dyDescent="0.25">
      <c r="A346" s="22">
        <v>145</v>
      </c>
      <c r="B346" s="22" t="s">
        <v>335</v>
      </c>
      <c r="C346" s="23">
        <v>22295</v>
      </c>
      <c r="D346" s="22" t="s">
        <v>336</v>
      </c>
      <c r="E346" s="23">
        <v>26875</v>
      </c>
      <c r="F346" s="22">
        <v>1960</v>
      </c>
      <c r="G346" s="28">
        <f xml:space="preserve"> Name_Rankings_Appended[[#This Row],[Males Number]] / SUMIFS($C:$C, $F:$F, Name_Rankings_Appended[[#This Row],[Decade]])</f>
        <v>1.3641528054281228E-3</v>
      </c>
      <c r="H346" s="28">
        <f xml:space="preserve"> Name_Rankings_Appended[[#This Row],[Females Number]] / SUMIFS($E:$E, $F:$F, Name_Rankings_Appended[[#This Row],[Decade]])</f>
        <v>1.9945836385510157E-3</v>
      </c>
      <c r="I346" s="28">
        <f>SUMIFS($G:$G, $A:$A, "&lt;=" &amp; Name_Rankings_Appended[[#This Row],[Rank]], $F:$F, Name_Rankings_Appended[[#This Row],[Decade]])</f>
        <v>0.94286283145257299</v>
      </c>
      <c r="J346" s="28">
        <f>SUMIFS($H:$H, $A:$A, "&lt;=" &amp; Name_Rankings_Appended[[#This Row],[Rank]], $F:$F, Name_Rankings_Appended[[#This Row],[Decade]])</f>
        <v>0.91176540876162093</v>
      </c>
    </row>
    <row r="347" spans="1:10" x14ac:dyDescent="0.25">
      <c r="A347" s="22">
        <v>146</v>
      </c>
      <c r="B347" s="22" t="s">
        <v>337</v>
      </c>
      <c r="C347" s="23">
        <v>22215</v>
      </c>
      <c r="D347" s="22" t="s">
        <v>338</v>
      </c>
      <c r="E347" s="23">
        <v>26796</v>
      </c>
      <c r="F347" s="22">
        <v>1960</v>
      </c>
      <c r="G347" s="28">
        <f xml:space="preserve"> Name_Rankings_Appended[[#This Row],[Males Number]] / SUMIFS($C:$C, $F:$F, Name_Rankings_Appended[[#This Row],[Decade]])</f>
        <v>1.3592578861890893E-3</v>
      </c>
      <c r="H347" s="28">
        <f xml:space="preserve"> Name_Rankings_Appended[[#This Row],[Females Number]] / SUMIFS($E:$E, $F:$F, Name_Rankings_Appended[[#This Row],[Decade]])</f>
        <v>1.988720490366996E-3</v>
      </c>
      <c r="I347" s="28">
        <f>SUMIFS($G:$G, $A:$A, "&lt;=" &amp; Name_Rankings_Appended[[#This Row],[Rank]], $F:$F, Name_Rankings_Appended[[#This Row],[Decade]])</f>
        <v>0.94422208933876206</v>
      </c>
      <c r="J347" s="28">
        <f>SUMIFS($H:$H, $A:$A, "&lt;=" &amp; Name_Rankings_Appended[[#This Row],[Rank]], $F:$F, Name_Rankings_Appended[[#This Row],[Decade]])</f>
        <v>0.91375412925198796</v>
      </c>
    </row>
    <row r="348" spans="1:10" x14ac:dyDescent="0.25">
      <c r="A348" s="22">
        <v>147</v>
      </c>
      <c r="B348" s="22" t="s">
        <v>339</v>
      </c>
      <c r="C348" s="23">
        <v>22187</v>
      </c>
      <c r="D348" s="22" t="s">
        <v>340</v>
      </c>
      <c r="E348" s="23">
        <v>26059</v>
      </c>
      <c r="F348" s="22">
        <v>1960</v>
      </c>
      <c r="G348" s="28">
        <f xml:space="preserve"> Name_Rankings_Appended[[#This Row],[Males Number]] / SUMIFS($C:$C, $F:$F, Name_Rankings_Appended[[#This Row],[Decade]])</f>
        <v>1.3575446644554278E-3</v>
      </c>
      <c r="H348" s="28">
        <f xml:space="preserve"> Name_Rankings_Appended[[#This Row],[Females Number]] / SUMIFS($E:$E, $F:$F, Name_Rankings_Appended[[#This Row],[Decade]])</f>
        <v>1.9340225130046853E-3</v>
      </c>
      <c r="I348" s="28">
        <f>SUMIFS($G:$G, $A:$A, "&lt;=" &amp; Name_Rankings_Appended[[#This Row],[Rank]], $F:$F, Name_Rankings_Appended[[#This Row],[Decade]])</f>
        <v>0.94557963400321754</v>
      </c>
      <c r="J348" s="28">
        <f>SUMIFS($H:$H, $A:$A, "&lt;=" &amp; Name_Rankings_Appended[[#This Row],[Rank]], $F:$F, Name_Rankings_Appended[[#This Row],[Decade]])</f>
        <v>0.91568815176499263</v>
      </c>
    </row>
    <row r="349" spans="1:10" x14ac:dyDescent="0.25">
      <c r="A349" s="22">
        <v>148</v>
      </c>
      <c r="B349" s="22" t="s">
        <v>341</v>
      </c>
      <c r="C349" s="23">
        <v>22124</v>
      </c>
      <c r="D349" s="22" t="s">
        <v>342</v>
      </c>
      <c r="E349" s="23">
        <v>25894</v>
      </c>
      <c r="F349" s="22">
        <v>1960</v>
      </c>
      <c r="G349" s="28">
        <f xml:space="preserve"> Name_Rankings_Appended[[#This Row],[Males Number]] / SUMIFS($C:$C, $F:$F, Name_Rankings_Appended[[#This Row],[Decade]])</f>
        <v>1.3536899155546889E-3</v>
      </c>
      <c r="H349" s="28">
        <f xml:space="preserve"> Name_Rankings_Appended[[#This Row],[Females Number]] / SUMIFS($E:$E, $F:$F, Name_Rankings_Appended[[#This Row],[Decade]])</f>
        <v>1.9217766971773023E-3</v>
      </c>
      <c r="I349" s="28">
        <f>SUMIFS($G:$G, $A:$A, "&lt;=" &amp; Name_Rankings_Appended[[#This Row],[Rank]], $F:$F, Name_Rankings_Appended[[#This Row],[Decade]])</f>
        <v>0.94693332391877227</v>
      </c>
      <c r="J349" s="28">
        <f>SUMIFS($H:$H, $A:$A, "&lt;=" &amp; Name_Rankings_Appended[[#This Row],[Rank]], $F:$F, Name_Rankings_Appended[[#This Row],[Decade]])</f>
        <v>0.91760992846216993</v>
      </c>
    </row>
    <row r="350" spans="1:10" x14ac:dyDescent="0.25">
      <c r="A350" s="22">
        <v>149</v>
      </c>
      <c r="B350" s="22" t="s">
        <v>343</v>
      </c>
      <c r="C350" s="23">
        <v>21891</v>
      </c>
      <c r="D350" s="22" t="s">
        <v>344</v>
      </c>
      <c r="E350" s="23">
        <v>25698</v>
      </c>
      <c r="F350" s="22">
        <v>1960</v>
      </c>
      <c r="G350" s="28">
        <f xml:space="preserve"> Name_Rankings_Appended[[#This Row],[Males Number]] / SUMIFS($C:$C, $F:$F, Name_Rankings_Appended[[#This Row],[Decade]])</f>
        <v>1.3394334632710041E-3</v>
      </c>
      <c r="H350" s="28">
        <f xml:space="preserve"> Name_Rankings_Appended[[#This Row],[Females Number]] / SUMIFS($E:$E, $F:$F, Name_Rankings_Appended[[#This Row],[Decade]])</f>
        <v>1.9072301523156837E-3</v>
      </c>
      <c r="I350" s="28">
        <f>SUMIFS($G:$G, $A:$A, "&lt;=" &amp; Name_Rankings_Appended[[#This Row],[Rank]], $F:$F, Name_Rankings_Appended[[#This Row],[Decade]])</f>
        <v>0.94827275738204331</v>
      </c>
      <c r="J350" s="28">
        <f>SUMIFS($H:$H, $A:$A, "&lt;=" &amp; Name_Rankings_Appended[[#This Row],[Rank]], $F:$F, Name_Rankings_Appended[[#This Row],[Decade]])</f>
        <v>0.91951715861448557</v>
      </c>
    </row>
    <row r="351" spans="1:10" x14ac:dyDescent="0.25">
      <c r="A351" s="22">
        <v>150</v>
      </c>
      <c r="B351" s="22" t="s">
        <v>345</v>
      </c>
      <c r="C351" s="23">
        <v>21880</v>
      </c>
      <c r="D351" s="22" t="s">
        <v>346</v>
      </c>
      <c r="E351" s="23">
        <v>25697</v>
      </c>
      <c r="F351" s="22">
        <v>1960</v>
      </c>
      <c r="G351" s="28">
        <f xml:space="preserve"> Name_Rankings_Appended[[#This Row],[Males Number]] / SUMIFS($C:$C, $F:$F, Name_Rankings_Appended[[#This Row],[Decade]])</f>
        <v>1.3387604118756369E-3</v>
      </c>
      <c r="H351" s="28">
        <f xml:space="preserve"> Name_Rankings_Appended[[#This Row],[Females Number]] / SUMIFS($E:$E, $F:$F, Name_Rankings_Appended[[#This Row],[Decade]])</f>
        <v>1.9071559352500632E-3</v>
      </c>
      <c r="I351" s="28">
        <f>SUMIFS($G:$G, $A:$A, "&lt;=" &amp; Name_Rankings_Appended[[#This Row],[Rank]], $F:$F, Name_Rankings_Appended[[#This Row],[Decade]])</f>
        <v>0.94961151779391895</v>
      </c>
      <c r="J351" s="28">
        <f>SUMIFS($H:$H, $A:$A, "&lt;=" &amp; Name_Rankings_Appended[[#This Row],[Rank]], $F:$F, Name_Rankings_Appended[[#This Row],[Decade]])</f>
        <v>0.92142431454973561</v>
      </c>
    </row>
    <row r="352" spans="1:10" x14ac:dyDescent="0.25">
      <c r="A352" s="22">
        <v>151</v>
      </c>
      <c r="B352" s="22" t="s">
        <v>347</v>
      </c>
      <c r="C352" s="23">
        <v>21357</v>
      </c>
      <c r="D352" s="22" t="s">
        <v>348</v>
      </c>
      <c r="E352" s="23">
        <v>25001</v>
      </c>
      <c r="F352" s="22">
        <v>1960</v>
      </c>
      <c r="G352" s="28">
        <f xml:space="preserve"> Name_Rankings_Appended[[#This Row],[Males Number]] / SUMIFS($C:$C, $F:$F, Name_Rankings_Appended[[#This Row],[Decade]])</f>
        <v>1.3067598773504562E-3</v>
      </c>
      <c r="H352" s="28">
        <f xml:space="preserve"> Name_Rankings_Appended[[#This Row],[Females Number]] / SUMIFS($E:$E, $F:$F, Name_Rankings_Appended[[#This Row],[Decade]])</f>
        <v>1.8555008575781933E-3</v>
      </c>
      <c r="I352" s="28">
        <f>SUMIFS($G:$G, $A:$A, "&lt;=" &amp; Name_Rankings_Appended[[#This Row],[Rank]], $F:$F, Name_Rankings_Appended[[#This Row],[Decade]])</f>
        <v>0.95091827767126935</v>
      </c>
      <c r="J352" s="28">
        <f>SUMIFS($H:$H, $A:$A, "&lt;=" &amp; Name_Rankings_Appended[[#This Row],[Rank]], $F:$F, Name_Rankings_Appended[[#This Row],[Decade]])</f>
        <v>0.92327981540731385</v>
      </c>
    </row>
    <row r="353" spans="1:10" x14ac:dyDescent="0.25">
      <c r="A353" s="22">
        <v>152</v>
      </c>
      <c r="B353" s="22" t="s">
        <v>349</v>
      </c>
      <c r="C353" s="23">
        <v>21293</v>
      </c>
      <c r="D353" s="22" t="s">
        <v>350</v>
      </c>
      <c r="E353" s="23">
        <v>24973</v>
      </c>
      <c r="F353" s="22">
        <v>1960</v>
      </c>
      <c r="G353" s="28">
        <f xml:space="preserve"> Name_Rankings_Appended[[#This Row],[Males Number]] / SUMIFS($C:$C, $F:$F, Name_Rankings_Appended[[#This Row],[Decade]])</f>
        <v>1.3028439419592293E-3</v>
      </c>
      <c r="H353" s="28">
        <f xml:space="preserve"> Name_Rankings_Appended[[#This Row],[Females Number]] / SUMIFS($E:$E, $F:$F, Name_Rankings_Appended[[#This Row],[Decade]])</f>
        <v>1.8534227797408192E-3</v>
      </c>
      <c r="I353" s="28">
        <f>SUMIFS($G:$G, $A:$A, "&lt;=" &amp; Name_Rankings_Appended[[#This Row],[Rank]], $F:$F, Name_Rankings_Appended[[#This Row],[Decade]])</f>
        <v>0.95222112161322858</v>
      </c>
      <c r="J353" s="28">
        <f>SUMIFS($H:$H, $A:$A, "&lt;=" &amp; Name_Rankings_Appended[[#This Row],[Rank]], $F:$F, Name_Rankings_Appended[[#This Row],[Decade]])</f>
        <v>0.92513323818705462</v>
      </c>
    </row>
    <row r="354" spans="1:10" x14ac:dyDescent="0.25">
      <c r="A354" s="22">
        <v>153</v>
      </c>
      <c r="B354" s="22" t="s">
        <v>351</v>
      </c>
      <c r="C354" s="23">
        <v>21195</v>
      </c>
      <c r="D354" s="22" t="s">
        <v>352</v>
      </c>
      <c r="E354" s="23">
        <v>24876</v>
      </c>
      <c r="F354" s="22">
        <v>1960</v>
      </c>
      <c r="G354" s="28">
        <f xml:space="preserve"> Name_Rankings_Appended[[#This Row],[Males Number]] / SUMIFS($C:$C, $F:$F, Name_Rankings_Appended[[#This Row],[Decade]])</f>
        <v>1.2968476658914135E-3</v>
      </c>
      <c r="H354" s="28">
        <f xml:space="preserve"> Name_Rankings_Appended[[#This Row],[Females Number]] / SUMIFS($E:$E, $F:$F, Name_Rankings_Appended[[#This Row],[Decade]])</f>
        <v>1.8462237243756304E-3</v>
      </c>
      <c r="I354" s="28">
        <f>SUMIFS($G:$G, $A:$A, "&lt;=" &amp; Name_Rankings_Appended[[#This Row],[Rank]], $F:$F, Name_Rankings_Appended[[#This Row],[Decade]])</f>
        <v>0.95351796927912003</v>
      </c>
      <c r="J354" s="28">
        <f>SUMIFS($H:$H, $A:$A, "&lt;=" &amp; Name_Rankings_Appended[[#This Row],[Rank]], $F:$F, Name_Rankings_Appended[[#This Row],[Decade]])</f>
        <v>0.92697946191143021</v>
      </c>
    </row>
    <row r="355" spans="1:10" x14ac:dyDescent="0.25">
      <c r="A355" s="22">
        <v>154</v>
      </c>
      <c r="B355" s="22" t="s">
        <v>353</v>
      </c>
      <c r="C355" s="23">
        <v>21183</v>
      </c>
      <c r="D355" s="22" t="s">
        <v>354</v>
      </c>
      <c r="E355" s="23">
        <v>24869</v>
      </c>
      <c r="F355" s="22">
        <v>1960</v>
      </c>
      <c r="G355" s="28">
        <f xml:space="preserve"> Name_Rankings_Appended[[#This Row],[Males Number]] / SUMIFS($C:$C, $F:$F, Name_Rankings_Appended[[#This Row],[Decade]])</f>
        <v>1.2961134280055585E-3</v>
      </c>
      <c r="H355" s="28">
        <f xml:space="preserve"> Name_Rankings_Appended[[#This Row],[Females Number]] / SUMIFS($E:$E, $F:$F, Name_Rankings_Appended[[#This Row],[Decade]])</f>
        <v>1.8457042049162869E-3</v>
      </c>
      <c r="I355" s="28">
        <f>SUMIFS($G:$G, $A:$A, "&lt;=" &amp; Name_Rankings_Appended[[#This Row],[Rank]], $F:$F, Name_Rankings_Appended[[#This Row],[Decade]])</f>
        <v>0.95481408270712553</v>
      </c>
      <c r="J355" s="28">
        <f>SUMIFS($H:$H, $A:$A, "&lt;=" &amp; Name_Rankings_Appended[[#This Row],[Rank]], $F:$F, Name_Rankings_Appended[[#This Row],[Decade]])</f>
        <v>0.92882516611634647</v>
      </c>
    </row>
    <row r="356" spans="1:10" x14ac:dyDescent="0.25">
      <c r="A356" s="22">
        <v>155</v>
      </c>
      <c r="B356" s="22" t="s">
        <v>355</v>
      </c>
      <c r="C356" s="23">
        <v>20636</v>
      </c>
      <c r="D356" s="22" t="s">
        <v>356</v>
      </c>
      <c r="E356" s="23">
        <v>24856</v>
      </c>
      <c r="F356" s="22">
        <v>1960</v>
      </c>
      <c r="G356" s="28">
        <f xml:space="preserve"> Name_Rankings_Appended[[#This Row],[Males Number]] / SUMIFS($C:$C, $F:$F, Name_Rankings_Appended[[#This Row],[Decade]])</f>
        <v>1.2626444177086674E-3</v>
      </c>
      <c r="H356" s="28">
        <f xml:space="preserve"> Name_Rankings_Appended[[#This Row],[Females Number]] / SUMIFS($E:$E, $F:$F, Name_Rankings_Appended[[#This Row],[Decade]])</f>
        <v>1.8447393830632202E-3</v>
      </c>
      <c r="I356" s="28">
        <f>SUMIFS($G:$G, $A:$A, "&lt;=" &amp; Name_Rankings_Appended[[#This Row],[Rank]], $F:$F, Name_Rankings_Appended[[#This Row],[Decade]])</f>
        <v>0.95607672712483416</v>
      </c>
      <c r="J356" s="28">
        <f>SUMIFS($H:$H, $A:$A, "&lt;=" &amp; Name_Rankings_Appended[[#This Row],[Rank]], $F:$F, Name_Rankings_Appended[[#This Row],[Decade]])</f>
        <v>0.93066990549940964</v>
      </c>
    </row>
    <row r="357" spans="1:10" x14ac:dyDescent="0.25">
      <c r="A357" s="22">
        <v>156</v>
      </c>
      <c r="B357" s="22" t="s">
        <v>357</v>
      </c>
      <c r="C357" s="23">
        <v>20370</v>
      </c>
      <c r="D357" s="22" t="s">
        <v>358</v>
      </c>
      <c r="E357" s="23">
        <v>24839</v>
      </c>
      <c r="F357" s="22">
        <v>1960</v>
      </c>
      <c r="G357" s="28">
        <f xml:space="preserve"> Name_Rankings_Appended[[#This Row],[Males Number]] / SUMIFS($C:$C, $F:$F, Name_Rankings_Appended[[#This Row],[Decade]])</f>
        <v>1.2463688112388815E-3</v>
      </c>
      <c r="H357" s="28">
        <f xml:space="preserve"> Name_Rankings_Appended[[#This Row],[Females Number]] / SUMIFS($E:$E, $F:$F, Name_Rankings_Appended[[#This Row],[Decade]])</f>
        <v>1.8434776929476717E-3</v>
      </c>
      <c r="I357" s="28">
        <f>SUMIFS($G:$G, $A:$A, "&lt;=" &amp; Name_Rankings_Appended[[#This Row],[Rank]], $F:$F, Name_Rankings_Appended[[#This Row],[Decade]])</f>
        <v>0.95732309593607301</v>
      </c>
      <c r="J357" s="28">
        <f>SUMIFS($H:$H, $A:$A, "&lt;=" &amp; Name_Rankings_Appended[[#This Row],[Rank]], $F:$F, Name_Rankings_Appended[[#This Row],[Decade]])</f>
        <v>0.93251338319235733</v>
      </c>
    </row>
    <row r="358" spans="1:10" x14ac:dyDescent="0.25">
      <c r="A358" s="22">
        <v>157</v>
      </c>
      <c r="B358" s="22" t="s">
        <v>359</v>
      </c>
      <c r="C358" s="23">
        <v>20039</v>
      </c>
      <c r="D358" s="22" t="s">
        <v>360</v>
      </c>
      <c r="E358" s="23">
        <v>24622</v>
      </c>
      <c r="F358" s="22">
        <v>1960</v>
      </c>
      <c r="G358" s="28">
        <f xml:space="preserve"> Name_Rankings_Appended[[#This Row],[Males Number]] / SUMIFS($C:$C, $F:$F, Name_Rankings_Appended[[#This Row],[Decade]])</f>
        <v>1.2261160828873807E-3</v>
      </c>
      <c r="H358" s="28">
        <f xml:space="preserve"> Name_Rankings_Appended[[#This Row],[Females Number]] / SUMIFS($E:$E, $F:$F, Name_Rankings_Appended[[#This Row],[Decade]])</f>
        <v>1.8273725897080227E-3</v>
      </c>
      <c r="I358" s="28">
        <f>SUMIFS($G:$G, $A:$A, "&lt;=" &amp; Name_Rankings_Appended[[#This Row],[Rank]], $F:$F, Name_Rankings_Appended[[#This Row],[Decade]])</f>
        <v>0.95854921201896037</v>
      </c>
      <c r="J358" s="28">
        <f>SUMIFS($H:$H, $A:$A, "&lt;=" &amp; Name_Rankings_Appended[[#This Row],[Rank]], $F:$F, Name_Rankings_Appended[[#This Row],[Decade]])</f>
        <v>0.93434075578206532</v>
      </c>
    </row>
    <row r="359" spans="1:10" x14ac:dyDescent="0.25">
      <c r="A359" s="22">
        <v>158</v>
      </c>
      <c r="B359" s="22" t="s">
        <v>361</v>
      </c>
      <c r="C359" s="23">
        <v>19338</v>
      </c>
      <c r="D359" s="22" t="s">
        <v>362</v>
      </c>
      <c r="E359" s="23">
        <v>24353</v>
      </c>
      <c r="F359" s="22">
        <v>1960</v>
      </c>
      <c r="G359" s="28">
        <f xml:space="preserve"> Name_Rankings_Appended[[#This Row],[Males Number]] / SUMIFS($C:$C, $F:$F, Name_Rankings_Appended[[#This Row],[Decade]])</f>
        <v>1.1832243530553504E-3</v>
      </c>
      <c r="H359" s="28">
        <f xml:space="preserve"> Name_Rankings_Appended[[#This Row],[Females Number]] / SUMIFS($E:$E, $F:$F, Name_Rankings_Appended[[#This Row],[Decade]])</f>
        <v>1.8074081990561075E-3</v>
      </c>
      <c r="I359" s="28">
        <f>SUMIFS($G:$G, $A:$A, "&lt;=" &amp; Name_Rankings_Appended[[#This Row],[Rank]], $F:$F, Name_Rankings_Appended[[#This Row],[Decade]])</f>
        <v>0.95973243637201577</v>
      </c>
      <c r="J359" s="28">
        <f>SUMIFS($H:$H, $A:$A, "&lt;=" &amp; Name_Rankings_Appended[[#This Row],[Rank]], $F:$F, Name_Rankings_Appended[[#This Row],[Decade]])</f>
        <v>0.93614816398112144</v>
      </c>
    </row>
    <row r="360" spans="1:10" x14ac:dyDescent="0.25">
      <c r="A360" s="22">
        <v>159</v>
      </c>
      <c r="B360" s="22" t="s">
        <v>363</v>
      </c>
      <c r="C360" s="23">
        <v>19263</v>
      </c>
      <c r="D360" s="22" t="s">
        <v>364</v>
      </c>
      <c r="E360" s="23">
        <v>24345</v>
      </c>
      <c r="F360" s="22">
        <v>1960</v>
      </c>
      <c r="G360" s="28">
        <f xml:space="preserve"> Name_Rankings_Appended[[#This Row],[Males Number]] / SUMIFS($C:$C, $F:$F, Name_Rankings_Appended[[#This Row],[Decade]])</f>
        <v>1.1786353662687566E-3</v>
      </c>
      <c r="H360" s="28">
        <f xml:space="preserve"> Name_Rankings_Appended[[#This Row],[Females Number]] / SUMIFS($E:$E, $F:$F, Name_Rankings_Appended[[#This Row],[Decade]])</f>
        <v>1.8068144625311433E-3</v>
      </c>
      <c r="I360" s="28">
        <f>SUMIFS($G:$G, $A:$A, "&lt;=" &amp; Name_Rankings_Appended[[#This Row],[Rank]], $F:$F, Name_Rankings_Appended[[#This Row],[Decade]])</f>
        <v>0.96091107173828449</v>
      </c>
      <c r="J360" s="28">
        <f>SUMIFS($H:$H, $A:$A, "&lt;=" &amp; Name_Rankings_Appended[[#This Row],[Rank]], $F:$F, Name_Rankings_Appended[[#This Row],[Decade]])</f>
        <v>0.93795497844365261</v>
      </c>
    </row>
    <row r="361" spans="1:10" x14ac:dyDescent="0.25">
      <c r="A361" s="22">
        <v>160</v>
      </c>
      <c r="B361" s="22" t="s">
        <v>365</v>
      </c>
      <c r="C361" s="23">
        <v>19257</v>
      </c>
      <c r="D361" s="22" t="s">
        <v>366</v>
      </c>
      <c r="E361" s="23">
        <v>24234</v>
      </c>
      <c r="F361" s="22">
        <v>1960</v>
      </c>
      <c r="G361" s="28">
        <f xml:space="preserve"> Name_Rankings_Appended[[#This Row],[Males Number]] / SUMIFS($C:$C, $F:$F, Name_Rankings_Appended[[#This Row],[Decade]])</f>
        <v>1.1782682473258292E-3</v>
      </c>
      <c r="H361" s="28">
        <f xml:space="preserve"> Name_Rankings_Appended[[#This Row],[Females Number]] / SUMIFS($E:$E, $F:$F, Name_Rankings_Appended[[#This Row],[Decade]])</f>
        <v>1.7985763682472676E-3</v>
      </c>
      <c r="I361" s="28">
        <f>SUMIFS($G:$G, $A:$A, "&lt;=" &amp; Name_Rankings_Appended[[#This Row],[Rank]], $F:$F, Name_Rankings_Appended[[#This Row],[Decade]])</f>
        <v>0.9620893399856103</v>
      </c>
      <c r="J361" s="28">
        <f>SUMIFS($H:$H, $A:$A, "&lt;=" &amp; Name_Rankings_Appended[[#This Row],[Rank]], $F:$F, Name_Rankings_Appended[[#This Row],[Decade]])</f>
        <v>0.93975355481189993</v>
      </c>
    </row>
    <row r="362" spans="1:10" x14ac:dyDescent="0.25">
      <c r="A362" s="22">
        <v>161</v>
      </c>
      <c r="B362" s="22" t="s">
        <v>367</v>
      </c>
      <c r="C362" s="23">
        <v>19025</v>
      </c>
      <c r="D362" s="22" t="s">
        <v>368</v>
      </c>
      <c r="E362" s="23">
        <v>24125</v>
      </c>
      <c r="F362" s="22">
        <v>1960</v>
      </c>
      <c r="G362" s="28">
        <f xml:space="preserve"> Name_Rankings_Appended[[#This Row],[Males Number]] / SUMIFS($C:$C, $F:$F, Name_Rankings_Appended[[#This Row],[Decade]])</f>
        <v>1.1640729815326322E-3</v>
      </c>
      <c r="H362" s="28">
        <f xml:space="preserve"> Name_Rankings_Appended[[#This Row],[Females Number]] / SUMIFS($E:$E, $F:$F, Name_Rankings_Appended[[#This Row],[Decade]])</f>
        <v>1.7904867080946326E-3</v>
      </c>
      <c r="I362" s="28">
        <f>SUMIFS($G:$G, $A:$A, "&lt;=" &amp; Name_Rankings_Appended[[#This Row],[Rank]], $F:$F, Name_Rankings_Appended[[#This Row],[Decade]])</f>
        <v>0.96325341296714295</v>
      </c>
      <c r="J362" s="28">
        <f>SUMIFS($H:$H, $A:$A, "&lt;=" &amp; Name_Rankings_Appended[[#This Row],[Rank]], $F:$F, Name_Rankings_Appended[[#This Row],[Decade]])</f>
        <v>0.9415440415199946</v>
      </c>
    </row>
    <row r="363" spans="1:10" x14ac:dyDescent="0.25">
      <c r="A363" s="22">
        <v>162</v>
      </c>
      <c r="B363" s="22" t="s">
        <v>369</v>
      </c>
      <c r="C363" s="23">
        <v>18808</v>
      </c>
      <c r="D363" s="22" t="s">
        <v>370</v>
      </c>
      <c r="E363" s="23">
        <v>23544</v>
      </c>
      <c r="F363" s="22">
        <v>1960</v>
      </c>
      <c r="G363" s="28">
        <f xml:space="preserve"> Name_Rankings_Appended[[#This Row],[Males Number]] / SUMIFS($C:$C, $F:$F, Name_Rankings_Appended[[#This Row],[Decade]])</f>
        <v>1.1507955130967541E-3</v>
      </c>
      <c r="H363" s="28">
        <f xml:space="preserve"> Name_Rankings_Appended[[#This Row],[Females Number]] / SUMIFS($E:$E, $F:$F, Name_Rankings_Appended[[#This Row],[Decade]])</f>
        <v>1.7473665929691204E-3</v>
      </c>
      <c r="I363" s="28">
        <f>SUMIFS($G:$G, $A:$A, "&lt;=" &amp; Name_Rankings_Appended[[#This Row],[Rank]], $F:$F, Name_Rankings_Appended[[#This Row],[Decade]])</f>
        <v>0.96440420848023967</v>
      </c>
      <c r="J363" s="28">
        <f>SUMIFS($H:$H, $A:$A, "&lt;=" &amp; Name_Rankings_Appended[[#This Row],[Rank]], $F:$F, Name_Rankings_Appended[[#This Row],[Decade]])</f>
        <v>0.94329140811296375</v>
      </c>
    </row>
    <row r="364" spans="1:10" x14ac:dyDescent="0.25">
      <c r="A364" s="22">
        <v>163</v>
      </c>
      <c r="B364" s="22" t="s">
        <v>371</v>
      </c>
      <c r="C364" s="23">
        <v>18649</v>
      </c>
      <c r="D364" s="22" t="s">
        <v>372</v>
      </c>
      <c r="E364" s="23">
        <v>23043</v>
      </c>
      <c r="F364" s="22">
        <v>1960</v>
      </c>
      <c r="G364" s="28">
        <f xml:space="preserve"> Name_Rankings_Appended[[#This Row],[Males Number]] / SUMIFS($C:$C, $F:$F, Name_Rankings_Appended[[#This Row],[Decade]])</f>
        <v>1.1410668611091753E-3</v>
      </c>
      <c r="H364" s="28">
        <f xml:space="preserve"> Name_Rankings_Appended[[#This Row],[Females Number]] / SUMIFS($E:$E, $F:$F, Name_Rankings_Appended[[#This Row],[Decade]])</f>
        <v>1.7101838430932485E-3</v>
      </c>
      <c r="I364" s="28">
        <f>SUMIFS($G:$G, $A:$A, "&lt;=" &amp; Name_Rankings_Appended[[#This Row],[Rank]], $F:$F, Name_Rankings_Appended[[#This Row],[Decade]])</f>
        <v>0.96554527534134882</v>
      </c>
      <c r="J364" s="28">
        <f>SUMIFS($H:$H, $A:$A, "&lt;=" &amp; Name_Rankings_Appended[[#This Row],[Rank]], $F:$F, Name_Rankings_Appended[[#This Row],[Decade]])</f>
        <v>0.94500159195605704</v>
      </c>
    </row>
    <row r="365" spans="1:10" x14ac:dyDescent="0.25">
      <c r="A365" s="22">
        <v>164</v>
      </c>
      <c r="B365" s="22" t="s">
        <v>373</v>
      </c>
      <c r="C365" s="23">
        <v>18599</v>
      </c>
      <c r="D365" s="22" t="s">
        <v>374</v>
      </c>
      <c r="E365" s="23">
        <v>23028</v>
      </c>
      <c r="F365" s="22">
        <v>1960</v>
      </c>
      <c r="G365" s="28">
        <f xml:space="preserve"> Name_Rankings_Appended[[#This Row],[Males Number]] / SUMIFS($C:$C, $F:$F, Name_Rankings_Appended[[#This Row],[Decade]])</f>
        <v>1.1380075365847793E-3</v>
      </c>
      <c r="H365" s="28">
        <f xml:space="preserve"> Name_Rankings_Appended[[#This Row],[Females Number]] / SUMIFS($E:$E, $F:$F, Name_Rankings_Appended[[#This Row],[Decade]])</f>
        <v>1.7090705871089409E-3</v>
      </c>
      <c r="I365" s="28">
        <f>SUMIFS($G:$G, $A:$A, "&lt;=" &amp; Name_Rankings_Appended[[#This Row],[Rank]], $F:$F, Name_Rankings_Appended[[#This Row],[Decade]])</f>
        <v>0.96668328287793359</v>
      </c>
      <c r="J365" s="28">
        <f>SUMIFS($H:$H, $A:$A, "&lt;=" &amp; Name_Rankings_Appended[[#This Row],[Rank]], $F:$F, Name_Rankings_Appended[[#This Row],[Decade]])</f>
        <v>0.94671066254316594</v>
      </c>
    </row>
    <row r="366" spans="1:10" x14ac:dyDescent="0.25">
      <c r="A366" s="22">
        <v>165</v>
      </c>
      <c r="B366" s="22" t="s">
        <v>375</v>
      </c>
      <c r="C366" s="23">
        <v>18560</v>
      </c>
      <c r="D366" s="22" t="s">
        <v>376</v>
      </c>
      <c r="E366" s="23">
        <v>22945</v>
      </c>
      <c r="F366" s="22">
        <v>1960</v>
      </c>
      <c r="G366" s="28">
        <f xml:space="preserve"> Name_Rankings_Appended[[#This Row],[Males Number]] / SUMIFS($C:$C, $F:$F, Name_Rankings_Appended[[#This Row],[Decade]])</f>
        <v>1.1356212634557506E-3</v>
      </c>
      <c r="H366" s="28">
        <f xml:space="preserve"> Name_Rankings_Appended[[#This Row],[Females Number]] / SUMIFS($E:$E, $F:$F, Name_Rankings_Appended[[#This Row],[Decade]])</f>
        <v>1.7029105706624394E-3</v>
      </c>
      <c r="I366" s="28">
        <f>SUMIFS($G:$G, $A:$A, "&lt;=" &amp; Name_Rankings_Appended[[#This Row],[Rank]], $F:$F, Name_Rankings_Appended[[#This Row],[Decade]])</f>
        <v>0.96781890414138938</v>
      </c>
      <c r="J366" s="28">
        <f>SUMIFS($H:$H, $A:$A, "&lt;=" &amp; Name_Rankings_Appended[[#This Row],[Rank]], $F:$F, Name_Rankings_Appended[[#This Row],[Decade]])</f>
        <v>0.94841357311382835</v>
      </c>
    </row>
    <row r="367" spans="1:10" x14ac:dyDescent="0.25">
      <c r="A367" s="22">
        <v>166</v>
      </c>
      <c r="B367" s="22" t="s">
        <v>377</v>
      </c>
      <c r="C367" s="23">
        <v>18116</v>
      </c>
      <c r="D367" s="22" t="s">
        <v>378</v>
      </c>
      <c r="E367" s="23">
        <v>22878</v>
      </c>
      <c r="F367" s="22">
        <v>1960</v>
      </c>
      <c r="G367" s="28">
        <f xml:space="preserve"> Name_Rankings_Appended[[#This Row],[Males Number]] / SUMIFS($C:$C, $F:$F, Name_Rankings_Appended[[#This Row],[Decade]])</f>
        <v>1.1084544616791151E-3</v>
      </c>
      <c r="H367" s="28">
        <f xml:space="preserve"> Name_Rankings_Appended[[#This Row],[Females Number]] / SUMIFS($E:$E, $F:$F, Name_Rankings_Appended[[#This Row],[Decade]])</f>
        <v>1.6979380272658655E-3</v>
      </c>
      <c r="I367" s="28">
        <f>SUMIFS($G:$G, $A:$A, "&lt;=" &amp; Name_Rankings_Appended[[#This Row],[Rank]], $F:$F, Name_Rankings_Appended[[#This Row],[Decade]])</f>
        <v>0.96892735860306844</v>
      </c>
      <c r="J367" s="28">
        <f>SUMIFS($H:$H, $A:$A, "&lt;=" &amp; Name_Rankings_Appended[[#This Row],[Rank]], $F:$F, Name_Rankings_Appended[[#This Row],[Decade]])</f>
        <v>0.95011151114109416</v>
      </c>
    </row>
    <row r="368" spans="1:10" x14ac:dyDescent="0.25">
      <c r="A368" s="22">
        <v>167</v>
      </c>
      <c r="B368" s="22" t="s">
        <v>379</v>
      </c>
      <c r="C368" s="23">
        <v>17503</v>
      </c>
      <c r="D368" s="22" t="s">
        <v>380</v>
      </c>
      <c r="E368" s="23">
        <v>22712</v>
      </c>
      <c r="F368" s="22">
        <v>1960</v>
      </c>
      <c r="G368" s="28">
        <f xml:space="preserve"> Name_Rankings_Appended[[#This Row],[Males Number]] / SUMIFS($C:$C, $F:$F, Name_Rankings_Appended[[#This Row],[Decade]])</f>
        <v>1.0709471430100216E-3</v>
      </c>
      <c r="H368" s="28">
        <f xml:space="preserve"> Name_Rankings_Appended[[#This Row],[Females Number]] / SUMIFS($E:$E, $F:$F, Name_Rankings_Appended[[#This Row],[Decade]])</f>
        <v>1.685617994372862E-3</v>
      </c>
      <c r="I368" s="28">
        <f>SUMIFS($G:$G, $A:$A, "&lt;=" &amp; Name_Rankings_Appended[[#This Row],[Rank]], $F:$F, Name_Rankings_Appended[[#This Row],[Decade]])</f>
        <v>0.96999830574607848</v>
      </c>
      <c r="J368" s="28">
        <f>SUMIFS($H:$H, $A:$A, "&lt;=" &amp; Name_Rankings_Appended[[#This Row],[Rank]], $F:$F, Name_Rankings_Appended[[#This Row],[Decade]])</f>
        <v>0.95179712913546699</v>
      </c>
    </row>
    <row r="369" spans="1:10" x14ac:dyDescent="0.25">
      <c r="A369" s="22">
        <v>168</v>
      </c>
      <c r="B369" s="22" t="s">
        <v>381</v>
      </c>
      <c r="C369" s="23">
        <v>17474</v>
      </c>
      <c r="D369" s="22" t="s">
        <v>382</v>
      </c>
      <c r="E369" s="23">
        <v>22579</v>
      </c>
      <c r="F369" s="22">
        <v>1960</v>
      </c>
      <c r="G369" s="28">
        <f xml:space="preserve"> Name_Rankings_Appended[[#This Row],[Males Number]] / SUMIFS($C:$C, $F:$F, Name_Rankings_Appended[[#This Row],[Decade]])</f>
        <v>1.0691727347858721E-3</v>
      </c>
      <c r="H369" s="28">
        <f xml:space="preserve"> Name_Rankings_Appended[[#This Row],[Females Number]] / SUMIFS($E:$E, $F:$F, Name_Rankings_Appended[[#This Row],[Decade]])</f>
        <v>1.6757471246453353E-3</v>
      </c>
      <c r="I369" s="28">
        <f>SUMIFS($G:$G, $A:$A, "&lt;=" &amp; Name_Rankings_Appended[[#This Row],[Rank]], $F:$F, Name_Rankings_Appended[[#This Row],[Decade]])</f>
        <v>0.97106747848086439</v>
      </c>
      <c r="J369" s="28">
        <f>SUMIFS($H:$H, $A:$A, "&lt;=" &amp; Name_Rankings_Appended[[#This Row],[Rank]], $F:$F, Name_Rankings_Appended[[#This Row],[Decade]])</f>
        <v>0.95347287626011235</v>
      </c>
    </row>
    <row r="370" spans="1:10" x14ac:dyDescent="0.25">
      <c r="A370" s="22">
        <v>169</v>
      </c>
      <c r="B370" s="22" t="s">
        <v>383</v>
      </c>
      <c r="C370" s="23">
        <v>16588</v>
      </c>
      <c r="D370" s="22" t="s">
        <v>384</v>
      </c>
      <c r="E370" s="23">
        <v>22422</v>
      </c>
      <c r="F370" s="22">
        <v>1960</v>
      </c>
      <c r="G370" s="28">
        <f xml:space="preserve"> Name_Rankings_Appended[[#This Row],[Males Number]] / SUMIFS($C:$C, $F:$F, Name_Rankings_Appended[[#This Row],[Decade]])</f>
        <v>1.0149615042135771E-3</v>
      </c>
      <c r="H370" s="28">
        <f xml:space="preserve"> Name_Rankings_Appended[[#This Row],[Females Number]] / SUMIFS($E:$E, $F:$F, Name_Rankings_Appended[[#This Row],[Decade]])</f>
        <v>1.6640950453429163E-3</v>
      </c>
      <c r="I370" s="28">
        <f>SUMIFS($G:$G, $A:$A, "&lt;=" &amp; Name_Rankings_Appended[[#This Row],[Rank]], $F:$F, Name_Rankings_Appended[[#This Row],[Decade]])</f>
        <v>0.97208243998507793</v>
      </c>
      <c r="J370" s="28">
        <f>SUMIFS($H:$H, $A:$A, "&lt;=" &amp; Name_Rankings_Appended[[#This Row],[Rank]], $F:$F, Name_Rankings_Appended[[#This Row],[Decade]])</f>
        <v>0.95513697130545527</v>
      </c>
    </row>
    <row r="371" spans="1:10" x14ac:dyDescent="0.25">
      <c r="A371" s="22">
        <v>170</v>
      </c>
      <c r="B371" s="22" t="s">
        <v>385</v>
      </c>
      <c r="C371" s="23">
        <v>16425</v>
      </c>
      <c r="D371" s="22" t="s">
        <v>386</v>
      </c>
      <c r="E371" s="23">
        <v>22292</v>
      </c>
      <c r="F371" s="22">
        <v>1960</v>
      </c>
      <c r="G371" s="28">
        <f xml:space="preserve"> Name_Rankings_Appended[[#This Row],[Males Number]] / SUMIFS($C:$C, $F:$F, Name_Rankings_Appended[[#This Row],[Decade]])</f>
        <v>1.0049881062640465E-3</v>
      </c>
      <c r="H371" s="28">
        <f xml:space="preserve"> Name_Rankings_Appended[[#This Row],[Females Number]] / SUMIFS($E:$E, $F:$F, Name_Rankings_Appended[[#This Row],[Decade]])</f>
        <v>1.6544468268122508E-3</v>
      </c>
      <c r="I371" s="28">
        <f>SUMIFS($G:$G, $A:$A, "&lt;=" &amp; Name_Rankings_Appended[[#This Row],[Rank]], $F:$F, Name_Rankings_Appended[[#This Row],[Decade]])</f>
        <v>0.97308742809134197</v>
      </c>
      <c r="J371" s="28">
        <f>SUMIFS($H:$H, $A:$A, "&lt;=" &amp; Name_Rankings_Appended[[#This Row],[Rank]], $F:$F, Name_Rankings_Appended[[#This Row],[Decade]])</f>
        <v>0.95679141813226753</v>
      </c>
    </row>
    <row r="372" spans="1:10" x14ac:dyDescent="0.25">
      <c r="A372" s="22">
        <v>171</v>
      </c>
      <c r="B372" s="22" t="s">
        <v>387</v>
      </c>
      <c r="C372" s="23">
        <v>16038</v>
      </c>
      <c r="D372" s="22" t="s">
        <v>388</v>
      </c>
      <c r="E372" s="23">
        <v>22249</v>
      </c>
      <c r="F372" s="22">
        <v>1960</v>
      </c>
      <c r="G372" s="28">
        <f xml:space="preserve"> Name_Rankings_Appended[[#This Row],[Males Number]] / SUMIFS($C:$C, $F:$F, Name_Rankings_Appended[[#This Row],[Decade]])</f>
        <v>9.8130893444522234E-4</v>
      </c>
      <c r="H372" s="28">
        <f xml:space="preserve"> Name_Rankings_Appended[[#This Row],[Females Number]] / SUMIFS($E:$E, $F:$F, Name_Rankings_Appended[[#This Row],[Decade]])</f>
        <v>1.6512554929905693E-3</v>
      </c>
      <c r="I372" s="28">
        <f>SUMIFS($G:$G, $A:$A, "&lt;=" &amp; Name_Rankings_Appended[[#This Row],[Rank]], $F:$F, Name_Rankings_Appended[[#This Row],[Decade]])</f>
        <v>0.97406873702578722</v>
      </c>
      <c r="J372" s="28">
        <f>SUMIFS($H:$H, $A:$A, "&lt;=" &amp; Name_Rankings_Appended[[#This Row],[Rank]], $F:$F, Name_Rankings_Appended[[#This Row],[Decade]])</f>
        <v>0.95844267362525815</v>
      </c>
    </row>
    <row r="373" spans="1:10" x14ac:dyDescent="0.25">
      <c r="A373" s="22">
        <v>172</v>
      </c>
      <c r="B373" s="22" t="s">
        <v>389</v>
      </c>
      <c r="C373" s="23">
        <v>15910</v>
      </c>
      <c r="D373" s="22" t="s">
        <v>390</v>
      </c>
      <c r="E373" s="23">
        <v>22086</v>
      </c>
      <c r="F373" s="22">
        <v>1960</v>
      </c>
      <c r="G373" s="28">
        <f xml:space="preserve"> Name_Rankings_Appended[[#This Row],[Males Number]] / SUMIFS($C:$C, $F:$F, Name_Rankings_Appended[[#This Row],[Decade]])</f>
        <v>9.7347706366276889E-4</v>
      </c>
      <c r="H373" s="28">
        <f xml:space="preserve"> Name_Rankings_Appended[[#This Row],[Females Number]] / SUMIFS($E:$E, $F:$F, Name_Rankings_Appended[[#This Row],[Decade]])</f>
        <v>1.6391581112944272E-3</v>
      </c>
      <c r="I373" s="28">
        <f>SUMIFS($G:$G, $A:$A, "&lt;=" &amp; Name_Rankings_Appended[[#This Row],[Rank]], $F:$F, Name_Rankings_Appended[[#This Row],[Decade]])</f>
        <v>0.97504221408945002</v>
      </c>
      <c r="J373" s="28">
        <f>SUMIFS($H:$H, $A:$A, "&lt;=" &amp; Name_Rankings_Appended[[#This Row],[Rank]], $F:$F, Name_Rankings_Appended[[#This Row],[Decade]])</f>
        <v>0.96008183173655259</v>
      </c>
    </row>
    <row r="374" spans="1:10" x14ac:dyDescent="0.25">
      <c r="A374" s="22">
        <v>173</v>
      </c>
      <c r="B374" s="22" t="s">
        <v>391</v>
      </c>
      <c r="C374" s="23">
        <v>15910</v>
      </c>
      <c r="D374" s="22" t="s">
        <v>392</v>
      </c>
      <c r="E374" s="23">
        <v>22085</v>
      </c>
      <c r="F374" s="22">
        <v>1960</v>
      </c>
      <c r="G374" s="28">
        <f xml:space="preserve"> Name_Rankings_Appended[[#This Row],[Males Number]] / SUMIFS($C:$C, $F:$F, Name_Rankings_Appended[[#This Row],[Decade]])</f>
        <v>9.7347706366276889E-4</v>
      </c>
      <c r="H374" s="28">
        <f xml:space="preserve"> Name_Rankings_Appended[[#This Row],[Females Number]] / SUMIFS($E:$E, $F:$F, Name_Rankings_Appended[[#This Row],[Decade]])</f>
        <v>1.6390838942288068E-3</v>
      </c>
      <c r="I374" s="28">
        <f>SUMIFS($G:$G, $A:$A, "&lt;=" &amp; Name_Rankings_Appended[[#This Row],[Rank]], $F:$F, Name_Rankings_Appended[[#This Row],[Decade]])</f>
        <v>0.97601569115311282</v>
      </c>
      <c r="J374" s="28">
        <f>SUMIFS($H:$H, $A:$A, "&lt;=" &amp; Name_Rankings_Appended[[#This Row],[Rank]], $F:$F, Name_Rankings_Appended[[#This Row],[Decade]])</f>
        <v>0.96172091563078144</v>
      </c>
    </row>
    <row r="375" spans="1:10" x14ac:dyDescent="0.25">
      <c r="A375" s="22">
        <v>174</v>
      </c>
      <c r="B375" s="22" t="s">
        <v>393</v>
      </c>
      <c r="C375" s="23">
        <v>15830</v>
      </c>
      <c r="D375" s="22" t="s">
        <v>394</v>
      </c>
      <c r="E375" s="23">
        <v>22070</v>
      </c>
      <c r="F375" s="22">
        <v>1960</v>
      </c>
      <c r="G375" s="28">
        <f xml:space="preserve"> Name_Rankings_Appended[[#This Row],[Males Number]] / SUMIFS($C:$C, $F:$F, Name_Rankings_Appended[[#This Row],[Decade]])</f>
        <v>9.6858214442373551E-4</v>
      </c>
      <c r="H375" s="28">
        <f xml:space="preserve"> Name_Rankings_Appended[[#This Row],[Females Number]] / SUMIFS($E:$E, $F:$F, Name_Rankings_Appended[[#This Row],[Decade]])</f>
        <v>1.6379706382444992E-3</v>
      </c>
      <c r="I375" s="28">
        <f>SUMIFS($G:$G, $A:$A, "&lt;=" &amp; Name_Rankings_Appended[[#This Row],[Rank]], $F:$F, Name_Rankings_Appended[[#This Row],[Decade]])</f>
        <v>0.97698427329753657</v>
      </c>
      <c r="J375" s="28">
        <f>SUMIFS($H:$H, $A:$A, "&lt;=" &amp; Name_Rankings_Appended[[#This Row],[Rank]], $F:$F, Name_Rankings_Appended[[#This Row],[Decade]])</f>
        <v>0.96335888626902588</v>
      </c>
    </row>
    <row r="376" spans="1:10" x14ac:dyDescent="0.25">
      <c r="A376" s="22">
        <v>175</v>
      </c>
      <c r="B376" s="22" t="s">
        <v>395</v>
      </c>
      <c r="C376" s="23">
        <v>15772</v>
      </c>
      <c r="D376" s="22" t="s">
        <v>396</v>
      </c>
      <c r="E376" s="23">
        <v>21757</v>
      </c>
      <c r="F376" s="22">
        <v>1960</v>
      </c>
      <c r="G376" s="28">
        <f xml:space="preserve"> Name_Rankings_Appended[[#This Row],[Males Number]] / SUMIFS($C:$C, $F:$F, Name_Rankings_Appended[[#This Row],[Decade]])</f>
        <v>9.6503332797543632E-4</v>
      </c>
      <c r="H376" s="28">
        <f xml:space="preserve"> Name_Rankings_Appended[[#This Row],[Females Number]] / SUMIFS($E:$E, $F:$F, Name_Rankings_Appended[[#This Row],[Decade]])</f>
        <v>1.6147406967052817E-3</v>
      </c>
      <c r="I376" s="28">
        <f>SUMIFS($G:$G, $A:$A, "&lt;=" &amp; Name_Rankings_Appended[[#This Row],[Rank]], $F:$F, Name_Rankings_Appended[[#This Row],[Decade]])</f>
        <v>0.97794930662551205</v>
      </c>
      <c r="J376" s="28">
        <f>SUMIFS($H:$H, $A:$A, "&lt;=" &amp; Name_Rankings_Appended[[#This Row],[Rank]], $F:$F, Name_Rankings_Appended[[#This Row],[Decade]])</f>
        <v>0.96497362696573119</v>
      </c>
    </row>
    <row r="377" spans="1:10" x14ac:dyDescent="0.25">
      <c r="A377" s="22">
        <v>176</v>
      </c>
      <c r="B377" s="22" t="s">
        <v>397</v>
      </c>
      <c r="C377" s="23">
        <v>15532</v>
      </c>
      <c r="D377" s="22" t="s">
        <v>398</v>
      </c>
      <c r="E377" s="23">
        <v>21603</v>
      </c>
      <c r="F377" s="22">
        <v>1960</v>
      </c>
      <c r="G377" s="28">
        <f xml:space="preserve"> Name_Rankings_Appended[[#This Row],[Males Number]] / SUMIFS($C:$C, $F:$F, Name_Rankings_Appended[[#This Row],[Decade]])</f>
        <v>9.5034857025833605E-4</v>
      </c>
      <c r="H377" s="28">
        <f xml:space="preserve"> Name_Rankings_Appended[[#This Row],[Females Number]] / SUMIFS($E:$E, $F:$F, Name_Rankings_Appended[[#This Row],[Decade]])</f>
        <v>1.6033112685997243E-3</v>
      </c>
      <c r="I377" s="28">
        <f>SUMIFS($G:$G, $A:$A, "&lt;=" &amp; Name_Rankings_Appended[[#This Row],[Rank]], $F:$F, Name_Rankings_Appended[[#This Row],[Decade]])</f>
        <v>0.97889965519577038</v>
      </c>
      <c r="J377" s="28">
        <f>SUMIFS($H:$H, $A:$A, "&lt;=" &amp; Name_Rankings_Appended[[#This Row],[Rank]], $F:$F, Name_Rankings_Appended[[#This Row],[Decade]])</f>
        <v>0.96657693823433088</v>
      </c>
    </row>
    <row r="378" spans="1:10" x14ac:dyDescent="0.25">
      <c r="A378" s="22">
        <v>177</v>
      </c>
      <c r="B378" s="22" t="s">
        <v>399</v>
      </c>
      <c r="C378" s="23">
        <v>15361</v>
      </c>
      <c r="D378" s="22" t="s">
        <v>400</v>
      </c>
      <c r="E378" s="23">
        <v>21514</v>
      </c>
      <c r="F378" s="22">
        <v>1960</v>
      </c>
      <c r="G378" s="28">
        <f xml:space="preserve"> Name_Rankings_Appended[[#This Row],[Males Number]] / SUMIFS($C:$C, $F:$F, Name_Rankings_Appended[[#This Row],[Decade]])</f>
        <v>9.3988568038490218E-4</v>
      </c>
      <c r="H378" s="28">
        <f xml:space="preserve"> Name_Rankings_Appended[[#This Row],[Females Number]] / SUMIFS($E:$E, $F:$F, Name_Rankings_Appended[[#This Row],[Decade]])</f>
        <v>1.5967059497594997E-3</v>
      </c>
      <c r="I378" s="28">
        <f>SUMIFS($G:$G, $A:$A, "&lt;=" &amp; Name_Rankings_Appended[[#This Row],[Rank]], $F:$F, Name_Rankings_Appended[[#This Row],[Decade]])</f>
        <v>0.97983954087615532</v>
      </c>
      <c r="J378" s="28">
        <f>SUMIFS($H:$H, $A:$A, "&lt;=" &amp; Name_Rankings_Appended[[#This Row],[Rank]], $F:$F, Name_Rankings_Appended[[#This Row],[Decade]])</f>
        <v>0.96817364418409035</v>
      </c>
    </row>
    <row r="379" spans="1:10" x14ac:dyDescent="0.25">
      <c r="A379" s="22">
        <v>178</v>
      </c>
      <c r="B379" s="22" t="s">
        <v>401</v>
      </c>
      <c r="C379" s="23">
        <v>15286</v>
      </c>
      <c r="D379" s="22" t="s">
        <v>402</v>
      </c>
      <c r="E379" s="23">
        <v>21099</v>
      </c>
      <c r="F379" s="22">
        <v>1960</v>
      </c>
      <c r="G379" s="28">
        <f xml:space="preserve"> Name_Rankings_Appended[[#This Row],[Males Number]] / SUMIFS($C:$C, $F:$F, Name_Rankings_Appended[[#This Row],[Decade]])</f>
        <v>9.3529669359830841E-4</v>
      </c>
      <c r="H379" s="28">
        <f xml:space="preserve"> Name_Rankings_Appended[[#This Row],[Females Number]] / SUMIFS($E:$E, $F:$F, Name_Rankings_Appended[[#This Row],[Decade]])</f>
        <v>1.5659058675269908E-3</v>
      </c>
      <c r="I379" s="28">
        <f>SUMIFS($G:$G, $A:$A, "&lt;=" &amp; Name_Rankings_Appended[[#This Row],[Rank]], $F:$F, Name_Rankings_Appended[[#This Row],[Decade]])</f>
        <v>0.98077483756975359</v>
      </c>
      <c r="J379" s="28">
        <f>SUMIFS($H:$H, $A:$A, "&lt;=" &amp; Name_Rankings_Appended[[#This Row],[Rank]], $F:$F, Name_Rankings_Appended[[#This Row],[Decade]])</f>
        <v>0.96973955005161738</v>
      </c>
    </row>
    <row r="380" spans="1:10" x14ac:dyDescent="0.25">
      <c r="A380" s="22">
        <v>179</v>
      </c>
      <c r="B380" s="22" t="s">
        <v>403</v>
      </c>
      <c r="C380" s="23">
        <v>15267</v>
      </c>
      <c r="D380" s="22" t="s">
        <v>404</v>
      </c>
      <c r="E380" s="23">
        <v>20984</v>
      </c>
      <c r="F380" s="22">
        <v>1960</v>
      </c>
      <c r="G380" s="28">
        <f xml:space="preserve"> Name_Rankings_Appended[[#This Row],[Males Number]] / SUMIFS($C:$C, $F:$F, Name_Rankings_Appended[[#This Row],[Decade]])</f>
        <v>9.341341502790379E-4</v>
      </c>
      <c r="H380" s="28">
        <f xml:space="preserve"> Name_Rankings_Appended[[#This Row],[Females Number]] / SUMIFS($E:$E, $F:$F, Name_Rankings_Appended[[#This Row],[Decade]])</f>
        <v>1.5573709049806332E-3</v>
      </c>
      <c r="I380" s="28">
        <f>SUMIFS($G:$G, $A:$A, "&lt;=" &amp; Name_Rankings_Appended[[#This Row],[Rank]], $F:$F, Name_Rankings_Appended[[#This Row],[Decade]])</f>
        <v>0.98170897172003257</v>
      </c>
      <c r="J380" s="28">
        <f>SUMIFS($H:$H, $A:$A, "&lt;=" &amp; Name_Rankings_Appended[[#This Row],[Rank]], $F:$F, Name_Rankings_Appended[[#This Row],[Decade]])</f>
        <v>0.97129692095659803</v>
      </c>
    </row>
    <row r="381" spans="1:10" x14ac:dyDescent="0.25">
      <c r="A381" s="22">
        <v>180</v>
      </c>
      <c r="B381" s="22" t="s">
        <v>405</v>
      </c>
      <c r="C381" s="23">
        <v>15220</v>
      </c>
      <c r="D381" s="22" t="s">
        <v>406</v>
      </c>
      <c r="E381" s="23">
        <v>20517</v>
      </c>
      <c r="F381" s="22">
        <v>1960</v>
      </c>
      <c r="G381" s="28">
        <f xml:space="preserve"> Name_Rankings_Appended[[#This Row],[Males Number]] / SUMIFS($C:$C, $F:$F, Name_Rankings_Appended[[#This Row],[Decade]])</f>
        <v>9.3125838522610581E-4</v>
      </c>
      <c r="H381" s="28">
        <f xml:space="preserve"> Name_Rankings_Appended[[#This Row],[Females Number]] / SUMIFS($E:$E, $F:$F, Name_Rankings_Appended[[#This Row],[Decade]])</f>
        <v>1.5227115353358583E-3</v>
      </c>
      <c r="I381" s="28">
        <f>SUMIFS($G:$G, $A:$A, "&lt;=" &amp; Name_Rankings_Appended[[#This Row],[Rank]], $F:$F, Name_Rankings_Appended[[#This Row],[Decade]])</f>
        <v>0.98264023010525869</v>
      </c>
      <c r="J381" s="28">
        <f>SUMIFS($H:$H, $A:$A, "&lt;=" &amp; Name_Rankings_Appended[[#This Row],[Rank]], $F:$F, Name_Rankings_Appended[[#This Row],[Decade]])</f>
        <v>0.97281963249193393</v>
      </c>
    </row>
    <row r="382" spans="1:10" x14ac:dyDescent="0.25">
      <c r="A382" s="22">
        <v>181</v>
      </c>
      <c r="B382" s="22" t="s">
        <v>407</v>
      </c>
      <c r="C382" s="23">
        <v>15122</v>
      </c>
      <c r="D382" s="22" t="s">
        <v>408</v>
      </c>
      <c r="E382" s="23">
        <v>20197</v>
      </c>
      <c r="F382" s="22">
        <v>1960</v>
      </c>
      <c r="G382" s="28">
        <f xml:space="preserve"> Name_Rankings_Appended[[#This Row],[Males Number]] / SUMIFS($C:$C, $F:$F, Name_Rankings_Appended[[#This Row],[Decade]])</f>
        <v>9.2526210915828988E-4</v>
      </c>
      <c r="H382" s="28">
        <f xml:space="preserve"> Name_Rankings_Appended[[#This Row],[Females Number]] / SUMIFS($E:$E, $F:$F, Name_Rankings_Appended[[#This Row],[Decade]])</f>
        <v>1.4989620743372973E-3</v>
      </c>
      <c r="I382" s="28">
        <f>SUMIFS($G:$G, $A:$A, "&lt;=" &amp; Name_Rankings_Appended[[#This Row],[Rank]], $F:$F, Name_Rankings_Appended[[#This Row],[Decade]])</f>
        <v>0.98356549221441703</v>
      </c>
      <c r="J382" s="28">
        <f>SUMIFS($H:$H, $A:$A, "&lt;=" &amp; Name_Rankings_Appended[[#This Row],[Rank]], $F:$F, Name_Rankings_Appended[[#This Row],[Decade]])</f>
        <v>0.97431859456627123</v>
      </c>
    </row>
    <row r="383" spans="1:10" x14ac:dyDescent="0.25">
      <c r="A383" s="22">
        <v>182</v>
      </c>
      <c r="B383" s="22" t="s">
        <v>409</v>
      </c>
      <c r="C383" s="23">
        <v>15119</v>
      </c>
      <c r="D383" s="22" t="s">
        <v>410</v>
      </c>
      <c r="E383" s="23">
        <v>19567</v>
      </c>
      <c r="F383" s="22">
        <v>1960</v>
      </c>
      <c r="G383" s="28">
        <f xml:space="preserve"> Name_Rankings_Appended[[#This Row],[Males Number]] / SUMIFS($C:$C, $F:$F, Name_Rankings_Appended[[#This Row],[Decade]])</f>
        <v>9.2507854968682608E-4</v>
      </c>
      <c r="H383" s="28">
        <f xml:space="preserve"> Name_Rankings_Appended[[#This Row],[Females Number]] / SUMIFS($E:$E, $F:$F, Name_Rankings_Appended[[#This Row],[Decade]])</f>
        <v>1.4522053229963803E-3</v>
      </c>
      <c r="I383" s="28">
        <f>SUMIFS($G:$G, $A:$A, "&lt;=" &amp; Name_Rankings_Appended[[#This Row],[Rank]], $F:$F, Name_Rankings_Appended[[#This Row],[Decade]])</f>
        <v>0.98449057076410385</v>
      </c>
      <c r="J383" s="28">
        <f>SUMIFS($H:$H, $A:$A, "&lt;=" &amp; Name_Rankings_Appended[[#This Row],[Rank]], $F:$F, Name_Rankings_Appended[[#This Row],[Decade]])</f>
        <v>0.97577079988926763</v>
      </c>
    </row>
    <row r="384" spans="1:10" x14ac:dyDescent="0.25">
      <c r="A384" s="22">
        <v>183</v>
      </c>
      <c r="B384" s="22" t="s">
        <v>411</v>
      </c>
      <c r="C384" s="23">
        <v>14771</v>
      </c>
      <c r="D384" s="22" t="s">
        <v>412</v>
      </c>
      <c r="E384" s="23">
        <v>19345</v>
      </c>
      <c r="F384" s="22">
        <v>1960</v>
      </c>
      <c r="G384" s="28">
        <f xml:space="preserve"> Name_Rankings_Appended[[#This Row],[Males Number]] / SUMIFS($C:$C, $F:$F, Name_Rankings_Appended[[#This Row],[Decade]])</f>
        <v>9.0378565099703085E-4</v>
      </c>
      <c r="H384" s="28">
        <f xml:space="preserve"> Name_Rankings_Appended[[#This Row],[Females Number]] / SUMIFS($E:$E, $F:$F, Name_Rankings_Appended[[#This Row],[Decade]])</f>
        <v>1.4357291344286288E-3</v>
      </c>
      <c r="I384" s="28">
        <f>SUMIFS($G:$G, $A:$A, "&lt;=" &amp; Name_Rankings_Appended[[#This Row],[Rank]], $F:$F, Name_Rankings_Appended[[#This Row],[Decade]])</f>
        <v>0.98539435641510087</v>
      </c>
      <c r="J384" s="28">
        <f>SUMIFS($H:$H, $A:$A, "&lt;=" &amp; Name_Rankings_Appended[[#This Row],[Rank]], $F:$F, Name_Rankings_Appended[[#This Row],[Decade]])</f>
        <v>0.9772065290236962</v>
      </c>
    </row>
    <row r="385" spans="1:10" x14ac:dyDescent="0.25">
      <c r="A385" s="22">
        <v>184</v>
      </c>
      <c r="B385" s="22" t="s">
        <v>413</v>
      </c>
      <c r="C385" s="23">
        <v>14644</v>
      </c>
      <c r="D385" s="22" t="s">
        <v>414</v>
      </c>
      <c r="E385" s="23">
        <v>18703</v>
      </c>
      <c r="F385" s="22">
        <v>1960</v>
      </c>
      <c r="G385" s="28">
        <f xml:space="preserve"> Name_Rankings_Appended[[#This Row],[Males Number]] / SUMIFS($C:$C, $F:$F, Name_Rankings_Appended[[#This Row],[Decade]])</f>
        <v>8.9601496670506527E-4</v>
      </c>
      <c r="H385" s="28">
        <f xml:space="preserve"> Name_Rankings_Appended[[#This Row],[Females Number]] / SUMIFS($E:$E, $F:$F, Name_Rankings_Appended[[#This Row],[Decade]])</f>
        <v>1.388081778300266E-3</v>
      </c>
      <c r="I385" s="28">
        <f>SUMIFS($G:$G, $A:$A, "&lt;=" &amp; Name_Rankings_Appended[[#This Row],[Rank]], $F:$F, Name_Rankings_Appended[[#This Row],[Decade]])</f>
        <v>0.98629037138180597</v>
      </c>
      <c r="J385" s="28">
        <f>SUMIFS($H:$H, $A:$A, "&lt;=" &amp; Name_Rankings_Appended[[#This Row],[Rank]], $F:$F, Name_Rankings_Appended[[#This Row],[Decade]])</f>
        <v>0.9785946108019965</v>
      </c>
    </row>
    <row r="386" spans="1:10" x14ac:dyDescent="0.25">
      <c r="A386" s="22">
        <v>185</v>
      </c>
      <c r="B386" s="22" t="s">
        <v>415</v>
      </c>
      <c r="C386" s="23">
        <v>14551</v>
      </c>
      <c r="D386" s="22" t="s">
        <v>416</v>
      </c>
      <c r="E386" s="23">
        <v>18636</v>
      </c>
      <c r="F386" s="22">
        <v>1960</v>
      </c>
      <c r="G386" s="28">
        <f xml:space="preserve"> Name_Rankings_Appended[[#This Row],[Males Number]] / SUMIFS($C:$C, $F:$F, Name_Rankings_Appended[[#This Row],[Decade]])</f>
        <v>8.9032462308968896E-4</v>
      </c>
      <c r="H386" s="28">
        <f xml:space="preserve"> Name_Rankings_Appended[[#This Row],[Females Number]] / SUMIFS($E:$E, $F:$F, Name_Rankings_Appended[[#This Row],[Decade]])</f>
        <v>1.3831092349036922E-3</v>
      </c>
      <c r="I386" s="28">
        <f>SUMIFS($G:$G, $A:$A, "&lt;=" &amp; Name_Rankings_Appended[[#This Row],[Rank]], $F:$F, Name_Rankings_Appended[[#This Row],[Decade]])</f>
        <v>0.98718069600489566</v>
      </c>
      <c r="J386" s="28">
        <f>SUMIFS($H:$H, $A:$A, "&lt;=" &amp; Name_Rankings_Appended[[#This Row],[Rank]], $F:$F, Name_Rankings_Appended[[#This Row],[Decade]])</f>
        <v>0.9799777200369002</v>
      </c>
    </row>
    <row r="387" spans="1:10" x14ac:dyDescent="0.25">
      <c r="A387" s="22">
        <v>186</v>
      </c>
      <c r="B387" s="22" t="s">
        <v>417</v>
      </c>
      <c r="C387" s="23">
        <v>14506</v>
      </c>
      <c r="D387" s="22" t="s">
        <v>418</v>
      </c>
      <c r="E387" s="23">
        <v>18567</v>
      </c>
      <c r="F387" s="22">
        <v>1960</v>
      </c>
      <c r="G387" s="28">
        <f xml:space="preserve"> Name_Rankings_Appended[[#This Row],[Males Number]] / SUMIFS($C:$C, $F:$F, Name_Rankings_Appended[[#This Row],[Decade]])</f>
        <v>8.8757123101773259E-4</v>
      </c>
      <c r="H387" s="28">
        <f xml:space="preserve"> Name_Rankings_Appended[[#This Row],[Females Number]] / SUMIFS($E:$E, $F:$F, Name_Rankings_Appended[[#This Row],[Decade]])</f>
        <v>1.3779882573758775E-3</v>
      </c>
      <c r="I387" s="28">
        <f>SUMIFS($G:$G, $A:$A, "&lt;=" &amp; Name_Rankings_Appended[[#This Row],[Rank]], $F:$F, Name_Rankings_Appended[[#This Row],[Decade]])</f>
        <v>0.98806826723591334</v>
      </c>
      <c r="J387" s="28">
        <f>SUMIFS($H:$H, $A:$A, "&lt;=" &amp; Name_Rankings_Appended[[#This Row],[Rank]], $F:$F, Name_Rankings_Appended[[#This Row],[Decade]])</f>
        <v>0.9813557082942761</v>
      </c>
    </row>
    <row r="388" spans="1:10" x14ac:dyDescent="0.25">
      <c r="A388" s="22">
        <v>187</v>
      </c>
      <c r="B388" s="22" t="s">
        <v>419</v>
      </c>
      <c r="C388" s="23">
        <v>14426</v>
      </c>
      <c r="D388" s="22" t="s">
        <v>420</v>
      </c>
      <c r="E388" s="23">
        <v>18551</v>
      </c>
      <c r="F388" s="22">
        <v>1960</v>
      </c>
      <c r="G388" s="28">
        <f xml:space="preserve"> Name_Rankings_Appended[[#This Row],[Males Number]] / SUMIFS($C:$C, $F:$F, Name_Rankings_Appended[[#This Row],[Decade]])</f>
        <v>8.826763117786992E-4</v>
      </c>
      <c r="H388" s="28">
        <f xml:space="preserve"> Name_Rankings_Appended[[#This Row],[Females Number]] / SUMIFS($E:$E, $F:$F, Name_Rankings_Appended[[#This Row],[Decade]])</f>
        <v>1.3768007843259495E-3</v>
      </c>
      <c r="I388" s="28">
        <f>SUMIFS($G:$G, $A:$A, "&lt;=" &amp; Name_Rankings_Appended[[#This Row],[Rank]], $F:$F, Name_Rankings_Appended[[#This Row],[Decade]])</f>
        <v>0.98895094354769209</v>
      </c>
      <c r="J388" s="28">
        <f>SUMIFS($H:$H, $A:$A, "&lt;=" &amp; Name_Rankings_Appended[[#This Row],[Rank]], $F:$F, Name_Rankings_Appended[[#This Row],[Decade]])</f>
        <v>0.9827325090786021</v>
      </c>
    </row>
    <row r="389" spans="1:10" x14ac:dyDescent="0.25">
      <c r="A389" s="22">
        <v>188</v>
      </c>
      <c r="B389" s="22" t="s">
        <v>421</v>
      </c>
      <c r="C389" s="23">
        <v>14408</v>
      </c>
      <c r="D389" s="22" t="s">
        <v>422</v>
      </c>
      <c r="E389" s="23">
        <v>18471</v>
      </c>
      <c r="F389" s="22">
        <v>1960</v>
      </c>
      <c r="G389" s="28">
        <f xml:space="preserve"> Name_Rankings_Appended[[#This Row],[Males Number]] / SUMIFS($C:$C, $F:$F, Name_Rankings_Appended[[#This Row],[Decade]])</f>
        <v>8.8157495494991676E-4</v>
      </c>
      <c r="H389" s="28">
        <f xml:space="preserve"> Name_Rankings_Appended[[#This Row],[Females Number]] / SUMIFS($E:$E, $F:$F, Name_Rankings_Appended[[#This Row],[Decade]])</f>
        <v>1.3708634190763092E-3</v>
      </c>
      <c r="I389" s="28">
        <f>SUMIFS($G:$G, $A:$A, "&lt;=" &amp; Name_Rankings_Appended[[#This Row],[Rank]], $F:$F, Name_Rankings_Appended[[#This Row],[Decade]])</f>
        <v>0.98983251850264198</v>
      </c>
      <c r="J389" s="28">
        <f>SUMIFS($H:$H, $A:$A, "&lt;=" &amp; Name_Rankings_Appended[[#This Row],[Rank]], $F:$F, Name_Rankings_Appended[[#This Row],[Decade]])</f>
        <v>0.98410337249767843</v>
      </c>
    </row>
    <row r="390" spans="1:10" x14ac:dyDescent="0.25">
      <c r="A390" s="22">
        <v>189</v>
      </c>
      <c r="B390" s="22" t="s">
        <v>423</v>
      </c>
      <c r="C390" s="23">
        <v>14183</v>
      </c>
      <c r="D390" s="22" t="s">
        <v>424</v>
      </c>
      <c r="E390" s="23">
        <v>18444</v>
      </c>
      <c r="F390" s="22">
        <v>1960</v>
      </c>
      <c r="G390" s="28">
        <f xml:space="preserve"> Name_Rankings_Appended[[#This Row],[Males Number]] / SUMIFS($C:$C, $F:$F, Name_Rankings_Appended[[#This Row],[Decade]])</f>
        <v>8.6780799459013525E-4</v>
      </c>
      <c r="H390" s="28">
        <f xml:space="preserve"> Name_Rankings_Appended[[#This Row],[Females Number]] / SUMIFS($E:$E, $F:$F, Name_Rankings_Appended[[#This Row],[Decade]])</f>
        <v>1.3688595583045556E-3</v>
      </c>
      <c r="I390" s="28">
        <f>SUMIFS($G:$G, $A:$A, "&lt;=" &amp; Name_Rankings_Appended[[#This Row],[Rank]], $F:$F, Name_Rankings_Appended[[#This Row],[Decade]])</f>
        <v>0.99070032649723216</v>
      </c>
      <c r="J390" s="28">
        <f>SUMIFS($H:$H, $A:$A, "&lt;=" &amp; Name_Rankings_Appended[[#This Row],[Rank]], $F:$F, Name_Rankings_Appended[[#This Row],[Decade]])</f>
        <v>0.985472232055983</v>
      </c>
    </row>
    <row r="391" spans="1:10" x14ac:dyDescent="0.25">
      <c r="A391" s="22">
        <v>190</v>
      </c>
      <c r="B391" s="22" t="s">
        <v>425</v>
      </c>
      <c r="C391" s="23">
        <v>13963</v>
      </c>
      <c r="D391" s="22" t="s">
        <v>426</v>
      </c>
      <c r="E391" s="23">
        <v>18443</v>
      </c>
      <c r="F391" s="22">
        <v>1960</v>
      </c>
      <c r="G391" s="28">
        <f xml:space="preserve"> Name_Rankings_Appended[[#This Row],[Males Number]] / SUMIFS($C:$C, $F:$F, Name_Rankings_Appended[[#This Row],[Decade]])</f>
        <v>8.5434696668279335E-4</v>
      </c>
      <c r="H391" s="28">
        <f xml:space="preserve"> Name_Rankings_Appended[[#This Row],[Females Number]] / SUMIFS($E:$E, $F:$F, Name_Rankings_Appended[[#This Row],[Decade]])</f>
        <v>1.3687853412389351E-3</v>
      </c>
      <c r="I391" s="28">
        <f>SUMIFS($G:$G, $A:$A, "&lt;=" &amp; Name_Rankings_Appended[[#This Row],[Rank]], $F:$F, Name_Rankings_Appended[[#This Row],[Decade]])</f>
        <v>0.9915546734639149</v>
      </c>
      <c r="J391" s="28">
        <f>SUMIFS($H:$H, $A:$A, "&lt;=" &amp; Name_Rankings_Appended[[#This Row],[Rank]], $F:$F, Name_Rankings_Appended[[#This Row],[Decade]])</f>
        <v>0.98684101739722196</v>
      </c>
    </row>
    <row r="392" spans="1:10" x14ac:dyDescent="0.25">
      <c r="A392" s="22">
        <v>191</v>
      </c>
      <c r="B392" s="22" t="s">
        <v>427</v>
      </c>
      <c r="C392" s="23">
        <v>13942</v>
      </c>
      <c r="D392" s="22" t="s">
        <v>428</v>
      </c>
      <c r="E392" s="23">
        <v>18425</v>
      </c>
      <c r="F392" s="22">
        <v>1960</v>
      </c>
      <c r="G392" s="28">
        <f xml:space="preserve"> Name_Rankings_Appended[[#This Row],[Males Number]] / SUMIFS($C:$C, $F:$F, Name_Rankings_Appended[[#This Row],[Decade]])</f>
        <v>8.5306205038254712E-4</v>
      </c>
      <c r="H392" s="28">
        <f xml:space="preserve"> Name_Rankings_Appended[[#This Row],[Females Number]] / SUMIFS($E:$E, $F:$F, Name_Rankings_Appended[[#This Row],[Decade]])</f>
        <v>1.367449434057766E-3</v>
      </c>
      <c r="I392" s="28">
        <f>SUMIFS($G:$G, $A:$A, "&lt;=" &amp; Name_Rankings_Appended[[#This Row],[Rank]], $F:$F, Name_Rankings_Appended[[#This Row],[Decade]])</f>
        <v>0.99240773551429751</v>
      </c>
      <c r="J392" s="28">
        <f>SUMIFS($H:$H, $A:$A, "&lt;=" &amp; Name_Rankings_Appended[[#This Row],[Rank]], $F:$F, Name_Rankings_Appended[[#This Row],[Decade]])</f>
        <v>0.98820846683127972</v>
      </c>
    </row>
    <row r="393" spans="1:10" x14ac:dyDescent="0.25">
      <c r="A393" s="22">
        <v>192</v>
      </c>
      <c r="B393" s="22" t="s">
        <v>429</v>
      </c>
      <c r="C393" s="23">
        <v>13932</v>
      </c>
      <c r="D393" s="22" t="s">
        <v>430</v>
      </c>
      <c r="E393" s="23">
        <v>18191</v>
      </c>
      <c r="F393" s="22">
        <v>1960</v>
      </c>
      <c r="G393" s="28">
        <f xml:space="preserve"> Name_Rankings_Appended[[#This Row],[Males Number]] / SUMIFS($C:$C, $F:$F, Name_Rankings_Appended[[#This Row],[Decade]])</f>
        <v>8.5245018547766799E-4</v>
      </c>
      <c r="H393" s="28">
        <f xml:space="preserve"> Name_Rankings_Appended[[#This Row],[Females Number]] / SUMIFS($E:$E, $F:$F, Name_Rankings_Appended[[#This Row],[Decade]])</f>
        <v>1.3500826407025685E-3</v>
      </c>
      <c r="I393" s="28">
        <f>SUMIFS($G:$G, $A:$A, "&lt;=" &amp; Name_Rankings_Appended[[#This Row],[Rank]], $F:$F, Name_Rankings_Appended[[#This Row],[Decade]])</f>
        <v>0.99326018569977514</v>
      </c>
      <c r="J393" s="28">
        <f>SUMIFS($H:$H, $A:$A, "&lt;=" &amp; Name_Rankings_Appended[[#This Row],[Rank]], $F:$F, Name_Rankings_Appended[[#This Row],[Decade]])</f>
        <v>0.9895585494719823</v>
      </c>
    </row>
    <row r="394" spans="1:10" x14ac:dyDescent="0.25">
      <c r="A394" s="22">
        <v>193</v>
      </c>
      <c r="B394" s="22" t="s">
        <v>431</v>
      </c>
      <c r="C394" s="23">
        <v>13889</v>
      </c>
      <c r="D394" s="22" t="s">
        <v>432</v>
      </c>
      <c r="E394" s="23">
        <v>18042</v>
      </c>
      <c r="F394" s="22">
        <v>1960</v>
      </c>
      <c r="G394" s="28">
        <f xml:space="preserve"> Name_Rankings_Appended[[#This Row],[Males Number]] / SUMIFS($C:$C, $F:$F, Name_Rankings_Appended[[#This Row],[Decade]])</f>
        <v>8.4981916638668744E-4</v>
      </c>
      <c r="H394" s="28">
        <f xml:space="preserve"> Name_Rankings_Appended[[#This Row],[Females Number]] / SUMIFS($E:$E, $F:$F, Name_Rankings_Appended[[#This Row],[Decade]])</f>
        <v>1.3390242979251135E-3</v>
      </c>
      <c r="I394" s="28">
        <f>SUMIFS($G:$G, $A:$A, "&lt;=" &amp; Name_Rankings_Appended[[#This Row],[Rank]], $F:$F, Name_Rankings_Appended[[#This Row],[Decade]])</f>
        <v>0.99411000486616186</v>
      </c>
      <c r="J394" s="28">
        <f>SUMIFS($H:$H, $A:$A, "&lt;=" &amp; Name_Rankings_Appended[[#This Row],[Rank]], $F:$F, Name_Rankings_Appended[[#This Row],[Decade]])</f>
        <v>0.99089757376990739</v>
      </c>
    </row>
    <row r="395" spans="1:10" x14ac:dyDescent="0.25">
      <c r="A395" s="22">
        <v>194</v>
      </c>
      <c r="B395" s="22" t="s">
        <v>433</v>
      </c>
      <c r="C395" s="23">
        <v>13821</v>
      </c>
      <c r="D395" s="22" t="s">
        <v>434</v>
      </c>
      <c r="E395" s="23">
        <v>17868</v>
      </c>
      <c r="F395" s="22">
        <v>1960</v>
      </c>
      <c r="G395" s="28">
        <f xml:space="preserve"> Name_Rankings_Appended[[#This Row],[Males Number]] / SUMIFS($C:$C, $F:$F, Name_Rankings_Appended[[#This Row],[Decade]])</f>
        <v>8.4565848503350912E-4</v>
      </c>
      <c r="H395" s="28">
        <f xml:space="preserve"> Name_Rankings_Appended[[#This Row],[Females Number]] / SUMIFS($E:$E, $F:$F, Name_Rankings_Appended[[#This Row],[Decade]])</f>
        <v>1.326110528507146E-3</v>
      </c>
      <c r="I395" s="28">
        <f>SUMIFS($G:$G, $A:$A, "&lt;=" &amp; Name_Rankings_Appended[[#This Row],[Rank]], $F:$F, Name_Rankings_Appended[[#This Row],[Decade]])</f>
        <v>0.99495566335119534</v>
      </c>
      <c r="J395" s="28">
        <f>SUMIFS($H:$H, $A:$A, "&lt;=" &amp; Name_Rankings_Appended[[#This Row],[Rank]], $F:$F, Name_Rankings_Appended[[#This Row],[Decade]])</f>
        <v>0.99222368429841457</v>
      </c>
    </row>
    <row r="396" spans="1:10" x14ac:dyDescent="0.25">
      <c r="A396" s="22">
        <v>195</v>
      </c>
      <c r="B396" s="22" t="s">
        <v>435</v>
      </c>
      <c r="C396" s="23">
        <v>13790</v>
      </c>
      <c r="D396" s="22" t="s">
        <v>436</v>
      </c>
      <c r="E396" s="23">
        <v>17716</v>
      </c>
      <c r="F396" s="22">
        <v>1960</v>
      </c>
      <c r="G396" s="28">
        <f xml:space="preserve"> Name_Rankings_Appended[[#This Row],[Males Number]] / SUMIFS($C:$C, $F:$F, Name_Rankings_Appended[[#This Row],[Decade]])</f>
        <v>8.4376170382838365E-4</v>
      </c>
      <c r="H396" s="28">
        <f xml:space="preserve"> Name_Rankings_Appended[[#This Row],[Females Number]] / SUMIFS($E:$E, $F:$F, Name_Rankings_Appended[[#This Row],[Decade]])</f>
        <v>1.3148295345328295E-3</v>
      </c>
      <c r="I396" s="28">
        <f>SUMIFS($G:$G, $A:$A, "&lt;=" &amp; Name_Rankings_Appended[[#This Row],[Rank]], $F:$F, Name_Rankings_Appended[[#This Row],[Decade]])</f>
        <v>0.99579942505502372</v>
      </c>
      <c r="J396" s="28">
        <f>SUMIFS($H:$H, $A:$A, "&lt;=" &amp; Name_Rankings_Appended[[#This Row],[Rank]], $F:$F, Name_Rankings_Appended[[#This Row],[Decade]])</f>
        <v>0.99353851383294745</v>
      </c>
    </row>
    <row r="397" spans="1:10" x14ac:dyDescent="0.25">
      <c r="A397" s="22">
        <v>196</v>
      </c>
      <c r="B397" s="22" t="s">
        <v>437</v>
      </c>
      <c r="C397" s="23">
        <v>13787</v>
      </c>
      <c r="D397" s="22" t="s">
        <v>438</v>
      </c>
      <c r="E397" s="23">
        <v>17670</v>
      </c>
      <c r="F397" s="22">
        <v>1960</v>
      </c>
      <c r="G397" s="28">
        <f xml:space="preserve"> Name_Rankings_Appended[[#This Row],[Males Number]] / SUMIFS($C:$C, $F:$F, Name_Rankings_Appended[[#This Row],[Decade]])</f>
        <v>8.4357814435691986E-4</v>
      </c>
      <c r="H397" s="28">
        <f xml:space="preserve"> Name_Rankings_Appended[[#This Row],[Females Number]] / SUMIFS($E:$E, $F:$F, Name_Rankings_Appended[[#This Row],[Decade]])</f>
        <v>1.3114155495142863E-3</v>
      </c>
      <c r="I397" s="28">
        <f>SUMIFS($G:$G, $A:$A, "&lt;=" &amp; Name_Rankings_Appended[[#This Row],[Rank]], $F:$F, Name_Rankings_Appended[[#This Row],[Decade]])</f>
        <v>0.99664300319938059</v>
      </c>
      <c r="J397" s="28">
        <f>SUMIFS($H:$H, $A:$A, "&lt;=" &amp; Name_Rankings_Appended[[#This Row],[Rank]], $F:$F, Name_Rankings_Appended[[#This Row],[Decade]])</f>
        <v>0.99484992938246175</v>
      </c>
    </row>
    <row r="398" spans="1:10" x14ac:dyDescent="0.25">
      <c r="A398" s="22">
        <v>197</v>
      </c>
      <c r="B398" s="22" t="s">
        <v>439</v>
      </c>
      <c r="C398" s="23">
        <v>13743</v>
      </c>
      <c r="D398" s="22" t="s">
        <v>440</v>
      </c>
      <c r="E398" s="23">
        <v>17589</v>
      </c>
      <c r="F398" s="22">
        <v>1960</v>
      </c>
      <c r="G398" s="28">
        <f xml:space="preserve"> Name_Rankings_Appended[[#This Row],[Males Number]] / SUMIFS($C:$C, $F:$F, Name_Rankings_Appended[[#This Row],[Decade]])</f>
        <v>8.4088593877545156E-4</v>
      </c>
      <c r="H398" s="28">
        <f xml:space="preserve"> Name_Rankings_Appended[[#This Row],[Females Number]] / SUMIFS($E:$E, $F:$F, Name_Rankings_Appended[[#This Row],[Decade]])</f>
        <v>1.3054039671990256E-3</v>
      </c>
      <c r="I398" s="28">
        <f>SUMIFS($G:$G, $A:$A, "&lt;=" &amp; Name_Rankings_Appended[[#This Row],[Rank]], $F:$F, Name_Rankings_Appended[[#This Row],[Decade]])</f>
        <v>0.997483889138156</v>
      </c>
      <c r="J398" s="28">
        <f>SUMIFS($H:$H, $A:$A, "&lt;=" &amp; Name_Rankings_Appended[[#This Row],[Rank]], $F:$F, Name_Rankings_Appended[[#This Row],[Decade]])</f>
        <v>0.99615533334966078</v>
      </c>
    </row>
    <row r="399" spans="1:10" x14ac:dyDescent="0.25">
      <c r="A399" s="22">
        <v>198</v>
      </c>
      <c r="B399" s="22" t="s">
        <v>191</v>
      </c>
      <c r="C399" s="23">
        <v>13723</v>
      </c>
      <c r="D399" s="22" t="s">
        <v>441</v>
      </c>
      <c r="E399" s="23">
        <v>17520</v>
      </c>
      <c r="F399" s="22">
        <v>1960</v>
      </c>
      <c r="G399" s="28">
        <f xml:space="preserve"> Name_Rankings_Appended[[#This Row],[Males Number]] / SUMIFS($C:$C, $F:$F, Name_Rankings_Appended[[#This Row],[Decade]])</f>
        <v>8.3966220896569319E-4</v>
      </c>
      <c r="H399" s="28">
        <f xml:space="preserve"> Name_Rankings_Appended[[#This Row],[Females Number]] / SUMIFS($E:$E, $F:$F, Name_Rankings_Appended[[#This Row],[Decade]])</f>
        <v>1.3002829896712109E-3</v>
      </c>
      <c r="I399" s="28">
        <f>SUMIFS($G:$G, $A:$A, "&lt;=" &amp; Name_Rankings_Appended[[#This Row],[Rank]], $F:$F, Name_Rankings_Appended[[#This Row],[Decade]])</f>
        <v>0.9983235513471217</v>
      </c>
      <c r="J399" s="28">
        <f>SUMIFS($H:$H, $A:$A, "&lt;=" &amp; Name_Rankings_Appended[[#This Row],[Rank]], $F:$F, Name_Rankings_Appended[[#This Row],[Decade]])</f>
        <v>0.997455616339332</v>
      </c>
    </row>
    <row r="400" spans="1:10" x14ac:dyDescent="0.25">
      <c r="A400" s="22">
        <v>199</v>
      </c>
      <c r="B400" s="22" t="s">
        <v>442</v>
      </c>
      <c r="C400" s="23">
        <v>13701</v>
      </c>
      <c r="D400" s="22" t="s">
        <v>443</v>
      </c>
      <c r="E400" s="23">
        <v>17174</v>
      </c>
      <c r="F400" s="22">
        <v>1960</v>
      </c>
      <c r="G400" s="28">
        <f xml:space="preserve"> Name_Rankings_Appended[[#This Row],[Males Number]] / SUMIFS($C:$C, $F:$F, Name_Rankings_Appended[[#This Row],[Decade]])</f>
        <v>8.3831610617495899E-4</v>
      </c>
      <c r="H400" s="28">
        <f xml:space="preserve"> Name_Rankings_Appended[[#This Row],[Females Number]] / SUMIFS($E:$E, $F:$F, Name_Rankings_Appended[[#This Row],[Decade]])</f>
        <v>1.274603884966517E-3</v>
      </c>
      <c r="I400" s="28">
        <f>SUMIFS($G:$G, $A:$A, "&lt;=" &amp; Name_Rankings_Appended[[#This Row],[Rank]], $F:$F, Name_Rankings_Appended[[#This Row],[Decade]])</f>
        <v>0.9991618674532966</v>
      </c>
      <c r="J400" s="28">
        <f>SUMIFS($H:$H, $A:$A, "&lt;=" &amp; Name_Rankings_Appended[[#This Row],[Rank]], $F:$F, Name_Rankings_Appended[[#This Row],[Decade]])</f>
        <v>0.99873022022429847</v>
      </c>
    </row>
    <row r="401" spans="1:10" x14ac:dyDescent="0.25">
      <c r="A401" s="22">
        <v>200</v>
      </c>
      <c r="B401" s="22" t="s">
        <v>444</v>
      </c>
      <c r="C401" s="23">
        <v>13698</v>
      </c>
      <c r="D401" s="22" t="s">
        <v>445</v>
      </c>
      <c r="E401" s="23">
        <v>17109</v>
      </c>
      <c r="F401" s="22">
        <v>1960</v>
      </c>
      <c r="G401" s="28">
        <f xml:space="preserve"> Name_Rankings_Appended[[#This Row],[Males Number]] / SUMIFS($C:$C, $F:$F, Name_Rankings_Appended[[#This Row],[Decade]])</f>
        <v>8.381325467034952E-4</v>
      </c>
      <c r="H401" s="28">
        <f xml:space="preserve"> Name_Rankings_Appended[[#This Row],[Females Number]] / SUMIFS($E:$E, $F:$F, Name_Rankings_Appended[[#This Row],[Decade]])</f>
        <v>1.2697797757011842E-3</v>
      </c>
      <c r="I401" s="28">
        <f>SUMIFS($G:$G, $A:$A, "&lt;=" &amp; Name_Rankings_Appended[[#This Row],[Rank]], $F:$F, Name_Rankings_Appended[[#This Row],[Decade]])</f>
        <v>1</v>
      </c>
      <c r="J401" s="28">
        <f>SUMIFS($H:$H, $A:$A, "&lt;=" &amp; Name_Rankings_Appended[[#This Row],[Rank]], $F:$F, Name_Rankings_Appended[[#This Row],[Decade]])</f>
        <v>0.99999999999999967</v>
      </c>
    </row>
    <row r="402" spans="1:10" x14ac:dyDescent="0.25">
      <c r="A402" s="22">
        <v>1</v>
      </c>
      <c r="B402" s="22" t="s">
        <v>50</v>
      </c>
      <c r="C402" s="23">
        <v>707588</v>
      </c>
      <c r="D402" s="22" t="s">
        <v>89</v>
      </c>
      <c r="E402" s="23">
        <v>581759</v>
      </c>
      <c r="F402" s="22">
        <v>1970</v>
      </c>
      <c r="G402" s="28">
        <f xml:space="preserve"> Name_Rankings_Appended[[#This Row],[Males Number]] / SUMIFS($C:$C, $F:$F, Name_Rankings_Appended[[#This Row],[Decade]])</f>
        <v>5.3048710728031682E-2</v>
      </c>
      <c r="H402" s="28">
        <f xml:space="preserve"> Name_Rankings_Appended[[#This Row],[Females Number]] / SUMIFS($E:$E, $F:$F, Name_Rankings_Appended[[#This Row],[Decade]])</f>
        <v>5.6357278792020883E-2</v>
      </c>
      <c r="I402" s="28">
        <f>SUMIFS($G:$G, $A:$A, "&lt;=" &amp; Name_Rankings_Appended[[#This Row],[Rank]], $F:$F, Name_Rankings_Appended[[#This Row],[Decade]])</f>
        <v>5.3048710728031682E-2</v>
      </c>
      <c r="J402" s="28">
        <f>SUMIFS($H:$H, $A:$A, "&lt;=" &amp; Name_Rankings_Appended[[#This Row],[Rank]], $F:$F, Name_Rankings_Appended[[#This Row],[Decade]])</f>
        <v>5.6357278792020883E-2</v>
      </c>
    </row>
    <row r="403" spans="1:10" x14ac:dyDescent="0.25">
      <c r="A403" s="22">
        <v>2</v>
      </c>
      <c r="B403" s="22" t="s">
        <v>88</v>
      </c>
      <c r="C403" s="23">
        <v>475597</v>
      </c>
      <c r="D403" s="22" t="s">
        <v>119</v>
      </c>
      <c r="E403" s="23">
        <v>269000</v>
      </c>
      <c r="F403" s="22">
        <v>1970</v>
      </c>
      <c r="G403" s="28">
        <f xml:space="preserve"> Name_Rankings_Appended[[#This Row],[Males Number]] / SUMIFS($C:$C, $F:$F, Name_Rankings_Appended[[#This Row],[Decade]])</f>
        <v>3.5656070589269014E-2</v>
      </c>
      <c r="H403" s="28">
        <f xml:space="preserve"> Name_Rankings_Appended[[#This Row],[Females Number]] / SUMIFS($E:$E, $F:$F, Name_Rankings_Appended[[#This Row],[Decade]])</f>
        <v>2.6059086314184427E-2</v>
      </c>
      <c r="I403" s="28">
        <f>SUMIFS($G:$G, $A:$A, "&lt;=" &amp; Name_Rankings_Appended[[#This Row],[Rank]], $F:$F, Name_Rankings_Appended[[#This Row],[Decade]])</f>
        <v>8.8704781317300696E-2</v>
      </c>
      <c r="J403" s="28">
        <f>SUMIFS($H:$H, $A:$A, "&lt;=" &amp; Name_Rankings_Appended[[#This Row],[Rank]], $F:$F, Name_Rankings_Appended[[#This Row],[Decade]])</f>
        <v>8.2416365106205314E-2</v>
      </c>
    </row>
    <row r="404" spans="1:10" x14ac:dyDescent="0.25">
      <c r="A404" s="22">
        <v>3</v>
      </c>
      <c r="B404" s="22" t="s">
        <v>222</v>
      </c>
      <c r="C404" s="23">
        <v>462916</v>
      </c>
      <c r="D404" s="22" t="s">
        <v>115</v>
      </c>
      <c r="E404" s="23">
        <v>253285</v>
      </c>
      <c r="F404" s="22">
        <v>1970</v>
      </c>
      <c r="G404" s="28">
        <f xml:space="preserve"> Name_Rankings_Appended[[#This Row],[Males Number]] / SUMIFS($C:$C, $F:$F, Name_Rankings_Appended[[#This Row],[Decade]])</f>
        <v>3.4705360994501763E-2</v>
      </c>
      <c r="H404" s="28">
        <f xml:space="preserve"> Name_Rankings_Appended[[#This Row],[Females Number]] / SUMIFS($E:$E, $F:$F, Name_Rankings_Appended[[#This Row],[Decade]])</f>
        <v>2.4536712554231236E-2</v>
      </c>
      <c r="I404" s="28">
        <f>SUMIFS($G:$G, $A:$A, "&lt;=" &amp; Name_Rankings_Appended[[#This Row],[Rank]], $F:$F, Name_Rankings_Appended[[#This Row],[Decade]])</f>
        <v>0.12341014231180246</v>
      </c>
      <c r="J404" s="28">
        <f>SUMIFS($H:$H, $A:$A, "&lt;=" &amp; Name_Rankings_Appended[[#This Row],[Rank]], $F:$F, Name_Rankings_Appended[[#This Row],[Decade]])</f>
        <v>0.10695307766043655</v>
      </c>
    </row>
    <row r="405" spans="1:10" x14ac:dyDescent="0.25">
      <c r="A405" s="22">
        <v>4</v>
      </c>
      <c r="B405" s="22" t="s">
        <v>52</v>
      </c>
      <c r="C405" s="23">
        <v>445926</v>
      </c>
      <c r="D405" s="22" t="s">
        <v>67</v>
      </c>
      <c r="E405" s="23">
        <v>249143</v>
      </c>
      <c r="F405" s="22">
        <v>1970</v>
      </c>
      <c r="G405" s="28">
        <f xml:space="preserve"> Name_Rankings_Appended[[#This Row],[Males Number]] / SUMIFS($C:$C, $F:$F, Name_Rankings_Appended[[#This Row],[Decade]])</f>
        <v>3.3431600564323101E-2</v>
      </c>
      <c r="H405" s="28">
        <f xml:space="preserve"> Name_Rankings_Appended[[#This Row],[Females Number]] / SUMIFS($E:$E, $F:$F, Name_Rankings_Appended[[#This Row],[Decade]])</f>
        <v>2.4135460749348886E-2</v>
      </c>
      <c r="I405" s="28">
        <f>SUMIFS($G:$G, $A:$A, "&lt;=" &amp; Name_Rankings_Appended[[#This Row],[Rank]], $F:$F, Name_Rankings_Appended[[#This Row],[Decade]])</f>
        <v>0.15684174287612557</v>
      </c>
      <c r="J405" s="28">
        <f>SUMIFS($H:$H, $A:$A, "&lt;=" &amp; Name_Rankings_Appended[[#This Row],[Rank]], $F:$F, Name_Rankings_Appended[[#This Row],[Decade]])</f>
        <v>0.13108853840978543</v>
      </c>
    </row>
    <row r="406" spans="1:10" x14ac:dyDescent="0.25">
      <c r="A406" s="22">
        <v>5</v>
      </c>
      <c r="B406" s="22" t="s">
        <v>56</v>
      </c>
      <c r="C406" s="23">
        <v>444900</v>
      </c>
      <c r="D406" s="22" t="s">
        <v>59</v>
      </c>
      <c r="E406" s="23">
        <v>229108</v>
      </c>
      <c r="F406" s="22">
        <v>1970</v>
      </c>
      <c r="G406" s="28">
        <f xml:space="preserve"> Name_Rankings_Appended[[#This Row],[Males Number]] / SUMIFS($C:$C, $F:$F, Name_Rankings_Appended[[#This Row],[Decade]])</f>
        <v>3.335468012869254E-2</v>
      </c>
      <c r="H406" s="28">
        <f xml:space="preserve"> Name_Rankings_Appended[[#This Row],[Females Number]] / SUMIFS($E:$E, $F:$F, Name_Rankings_Appended[[#This Row],[Decade]])</f>
        <v>2.2194591625539647E-2</v>
      </c>
      <c r="I406" s="28">
        <f>SUMIFS($G:$G, $A:$A, "&lt;=" &amp; Name_Rankings_Appended[[#This Row],[Rank]], $F:$F, Name_Rankings_Appended[[#This Row],[Decade]])</f>
        <v>0.19019642300481809</v>
      </c>
      <c r="J406" s="28">
        <f>SUMIFS($H:$H, $A:$A, "&lt;=" &amp; Name_Rankings_Appended[[#This Row],[Rank]], $F:$F, Name_Rankings_Appended[[#This Row],[Decade]])</f>
        <v>0.15328313003532507</v>
      </c>
    </row>
    <row r="407" spans="1:10" x14ac:dyDescent="0.25">
      <c r="A407" s="22">
        <v>6</v>
      </c>
      <c r="B407" s="22" t="s">
        <v>54</v>
      </c>
      <c r="C407" s="23">
        <v>402813</v>
      </c>
      <c r="D407" s="22" t="s">
        <v>51</v>
      </c>
      <c r="E407" s="23">
        <v>228689</v>
      </c>
      <c r="F407" s="22">
        <v>1970</v>
      </c>
      <c r="G407" s="28">
        <f xml:space="preserve"> Name_Rankings_Appended[[#This Row],[Males Number]] / SUMIFS($C:$C, $F:$F, Name_Rankings_Appended[[#This Row],[Decade]])</f>
        <v>3.019936787295803E-2</v>
      </c>
      <c r="H407" s="28">
        <f xml:space="preserve"> Name_Rankings_Appended[[#This Row],[Females Number]] / SUMIFS($E:$E, $F:$F, Name_Rankings_Appended[[#This Row],[Decade]])</f>
        <v>2.2154001450202684E-2</v>
      </c>
      <c r="I407" s="28">
        <f>SUMIFS($G:$G, $A:$A, "&lt;=" &amp; Name_Rankings_Appended[[#This Row],[Rank]], $F:$F, Name_Rankings_Appended[[#This Row],[Decade]])</f>
        <v>0.22039579087777611</v>
      </c>
      <c r="J407" s="28">
        <f>SUMIFS($H:$H, $A:$A, "&lt;=" &amp; Name_Rankings_Appended[[#This Row],[Rank]], $F:$F, Name_Rankings_Appended[[#This Row],[Decade]])</f>
        <v>0.17543713148552775</v>
      </c>
    </row>
    <row r="408" spans="1:10" x14ac:dyDescent="0.25">
      <c r="A408" s="22">
        <v>7</v>
      </c>
      <c r="B408" s="22" t="s">
        <v>58</v>
      </c>
      <c r="C408" s="23">
        <v>397376</v>
      </c>
      <c r="D408" s="22" t="s">
        <v>93</v>
      </c>
      <c r="E408" s="23">
        <v>225261</v>
      </c>
      <c r="F408" s="22">
        <v>1970</v>
      </c>
      <c r="G408" s="28">
        <f xml:space="preserve"> Name_Rankings_Appended[[#This Row],[Males Number]] / SUMIFS($C:$C, $F:$F, Name_Rankings_Appended[[#This Row],[Decade]])</f>
        <v>2.9791749541063891E-2</v>
      </c>
      <c r="H408" s="28">
        <f xml:space="preserve"> Name_Rankings_Appended[[#This Row],[Females Number]] / SUMIFS($E:$E, $F:$F, Name_Rankings_Appended[[#This Row],[Decade]])</f>
        <v>2.1821917629068766E-2</v>
      </c>
      <c r="I408" s="28">
        <f>SUMIFS($G:$G, $A:$A, "&lt;=" &amp; Name_Rankings_Appended[[#This Row],[Rank]], $F:$F, Name_Rankings_Appended[[#This Row],[Decade]])</f>
        <v>0.25018754041884</v>
      </c>
      <c r="J408" s="28">
        <f>SUMIFS($H:$H, $A:$A, "&lt;=" &amp; Name_Rankings_Appended[[#This Row],[Rank]], $F:$F, Name_Rankings_Appended[[#This Row],[Decade]])</f>
        <v>0.19725904911459652</v>
      </c>
    </row>
    <row r="409" spans="1:10" x14ac:dyDescent="0.25">
      <c r="A409" s="22">
        <v>8</v>
      </c>
      <c r="B409" s="22" t="s">
        <v>80</v>
      </c>
      <c r="C409" s="23">
        <v>322803</v>
      </c>
      <c r="D409" s="22" t="s">
        <v>301</v>
      </c>
      <c r="E409" s="23">
        <v>203917</v>
      </c>
      <c r="F409" s="22">
        <v>1970</v>
      </c>
      <c r="G409" s="28">
        <f xml:space="preserve"> Name_Rankings_Appended[[#This Row],[Males Number]] / SUMIFS($C:$C, $F:$F, Name_Rankings_Appended[[#This Row],[Decade]])</f>
        <v>2.4200923375100779E-2</v>
      </c>
      <c r="H409" s="28">
        <f xml:space="preserve"> Name_Rankings_Appended[[#This Row],[Females Number]] / SUMIFS($E:$E, $F:$F, Name_Rankings_Appended[[#This Row],[Decade]])</f>
        <v>1.9754240535054073E-2</v>
      </c>
      <c r="I409" s="28">
        <f>SUMIFS($G:$G, $A:$A, "&lt;=" &amp; Name_Rankings_Appended[[#This Row],[Rank]], $F:$F, Name_Rankings_Appended[[#This Row],[Decade]])</f>
        <v>0.27438846379394077</v>
      </c>
      <c r="J409" s="28">
        <f>SUMIFS($H:$H, $A:$A, "&lt;=" &amp; Name_Rankings_Appended[[#This Row],[Rank]], $F:$F, Name_Rankings_Appended[[#This Row],[Decade]])</f>
        <v>0.21701328964965058</v>
      </c>
    </row>
    <row r="410" spans="1:10" x14ac:dyDescent="0.25">
      <c r="A410" s="22">
        <v>9</v>
      </c>
      <c r="B410" s="22" t="s">
        <v>62</v>
      </c>
      <c r="C410" s="23">
        <v>283522</v>
      </c>
      <c r="D410" s="22" t="s">
        <v>139</v>
      </c>
      <c r="E410" s="23">
        <v>160469</v>
      </c>
      <c r="F410" s="22">
        <v>1970</v>
      </c>
      <c r="G410" s="28">
        <f xml:space="preserve"> Name_Rankings_Appended[[#This Row],[Males Number]] / SUMIFS($C:$C, $F:$F, Name_Rankings_Appended[[#This Row],[Decade]])</f>
        <v>2.1255980263985536E-2</v>
      </c>
      <c r="H410" s="28">
        <f xml:space="preserve"> Name_Rankings_Appended[[#This Row],[Females Number]] / SUMIFS($E:$E, $F:$F, Name_Rankings_Appended[[#This Row],[Decade]])</f>
        <v>1.5545262162642605E-2</v>
      </c>
      <c r="I410" s="28">
        <f>SUMIFS($G:$G, $A:$A, "&lt;=" &amp; Name_Rankings_Appended[[#This Row],[Rank]], $F:$F, Name_Rankings_Appended[[#This Row],[Decade]])</f>
        <v>0.29564444405792634</v>
      </c>
      <c r="J410" s="28">
        <f>SUMIFS($H:$H, $A:$A, "&lt;=" &amp; Name_Rankings_Appended[[#This Row],[Rank]], $F:$F, Name_Rankings_Appended[[#This Row],[Decade]])</f>
        <v>0.23255855181229318</v>
      </c>
    </row>
    <row r="411" spans="1:10" x14ac:dyDescent="0.25">
      <c r="A411" s="22">
        <v>10</v>
      </c>
      <c r="B411" s="22" t="s">
        <v>120</v>
      </c>
      <c r="C411" s="23">
        <v>277918</v>
      </c>
      <c r="D411" s="22" t="s">
        <v>418</v>
      </c>
      <c r="E411" s="23">
        <v>144668</v>
      </c>
      <c r="F411" s="22">
        <v>1970</v>
      </c>
      <c r="G411" s="28">
        <f xml:space="preserve"> Name_Rankings_Appended[[#This Row],[Males Number]] / SUMIFS($C:$C, $F:$F, Name_Rankings_Appended[[#This Row],[Decade]])</f>
        <v>2.0835841744225606E-2</v>
      </c>
      <c r="H411" s="28">
        <f xml:space="preserve"> Name_Rankings_Appended[[#This Row],[Females Number]] / SUMIFS($E:$E, $F:$F, Name_Rankings_Appended[[#This Row],[Decade]])</f>
        <v>1.401455724498302E-2</v>
      </c>
      <c r="I411" s="28">
        <f>SUMIFS($G:$G, $A:$A, "&lt;=" &amp; Name_Rankings_Appended[[#This Row],[Rank]], $F:$F, Name_Rankings_Appended[[#This Row],[Decade]])</f>
        <v>0.31648028580215193</v>
      </c>
      <c r="J411" s="28">
        <f>SUMIFS($H:$H, $A:$A, "&lt;=" &amp; Name_Rankings_Appended[[#This Row],[Rank]], $F:$F, Name_Rankings_Appended[[#This Row],[Decade]])</f>
        <v>0.2465731090572762</v>
      </c>
    </row>
    <row r="412" spans="1:10" x14ac:dyDescent="0.25">
      <c r="A412" s="22">
        <v>11</v>
      </c>
      <c r="B412" s="22" t="s">
        <v>72</v>
      </c>
      <c r="C412" s="23">
        <v>244922</v>
      </c>
      <c r="D412" s="22" t="s">
        <v>475</v>
      </c>
      <c r="E412" s="23">
        <v>143503</v>
      </c>
      <c r="F412" s="22">
        <v>1970</v>
      </c>
      <c r="G412" s="28">
        <f xml:space="preserve"> Name_Rankings_Appended[[#This Row],[Males Number]] / SUMIFS($C:$C, $F:$F, Name_Rankings_Appended[[#This Row],[Decade]])</f>
        <v>1.8362092529736196E-2</v>
      </c>
      <c r="H412" s="28">
        <f xml:space="preserve"> Name_Rankings_Appended[[#This Row],[Females Number]] / SUMIFS($E:$E, $F:$F, Name_Rankings_Appended[[#This Row],[Decade]])</f>
        <v>1.3901699120239433E-2</v>
      </c>
      <c r="I412" s="28">
        <f>SUMIFS($G:$G, $A:$A, "&lt;=" &amp; Name_Rankings_Appended[[#This Row],[Rank]], $F:$F, Name_Rankings_Appended[[#This Row],[Decade]])</f>
        <v>0.33484237833188812</v>
      </c>
      <c r="J412" s="28">
        <f>SUMIFS($H:$H, $A:$A, "&lt;=" &amp; Name_Rankings_Appended[[#This Row],[Rank]], $F:$F, Name_Rankings_Appended[[#This Row],[Decade]])</f>
        <v>0.26047480817751562</v>
      </c>
    </row>
    <row r="413" spans="1:10" x14ac:dyDescent="0.25">
      <c r="A413" s="22">
        <v>12</v>
      </c>
      <c r="B413" s="22" t="s">
        <v>86</v>
      </c>
      <c r="C413" s="23">
        <v>244557</v>
      </c>
      <c r="D413" s="22" t="s">
        <v>83</v>
      </c>
      <c r="E413" s="23">
        <v>142853</v>
      </c>
      <c r="F413" s="22">
        <v>1970</v>
      </c>
      <c r="G413" s="28">
        <f xml:space="preserve"> Name_Rankings_Appended[[#This Row],[Males Number]] / SUMIFS($C:$C, $F:$F, Name_Rankings_Appended[[#This Row],[Decade]])</f>
        <v>1.8334728047275029E-2</v>
      </c>
      <c r="H413" s="28">
        <f xml:space="preserve"> Name_Rankings_Appended[[#This Row],[Females Number]] / SUMIFS($E:$E, $F:$F, Name_Rankings_Appended[[#This Row],[Decade]])</f>
        <v>1.383873106780739E-2</v>
      </c>
      <c r="I413" s="28">
        <f>SUMIFS($G:$G, $A:$A, "&lt;=" &amp; Name_Rankings_Appended[[#This Row],[Rank]], $F:$F, Name_Rankings_Appended[[#This Row],[Decade]])</f>
        <v>0.35317710637916316</v>
      </c>
      <c r="J413" s="28">
        <f>SUMIFS($H:$H, $A:$A, "&lt;=" &amp; Name_Rankings_Appended[[#This Row],[Rank]], $F:$F, Name_Rankings_Appended[[#This Row],[Decade]])</f>
        <v>0.27431353924532298</v>
      </c>
    </row>
    <row r="414" spans="1:10" x14ac:dyDescent="0.25">
      <c r="A414" s="22">
        <v>13</v>
      </c>
      <c r="B414" s="22" t="s">
        <v>76</v>
      </c>
      <c r="C414" s="23">
        <v>212331</v>
      </c>
      <c r="D414" s="22" t="s">
        <v>131</v>
      </c>
      <c r="E414" s="23">
        <v>137295</v>
      </c>
      <c r="F414" s="22">
        <v>1970</v>
      </c>
      <c r="G414" s="28">
        <f xml:space="preserve"> Name_Rankings_Appended[[#This Row],[Males Number]] / SUMIFS($C:$C, $F:$F, Name_Rankings_Appended[[#This Row],[Decade]])</f>
        <v>1.5918706645100957E-2</v>
      </c>
      <c r="H414" s="28">
        <f xml:space="preserve"> Name_Rankings_Appended[[#This Row],[Females Number]] / SUMIFS($E:$E, $F:$F, Name_Rankings_Appended[[#This Row],[Decade]])</f>
        <v>1.3300305782550002E-2</v>
      </c>
      <c r="I414" s="28">
        <f>SUMIFS($G:$G, $A:$A, "&lt;=" &amp; Name_Rankings_Appended[[#This Row],[Rank]], $F:$F, Name_Rankings_Appended[[#This Row],[Decade]])</f>
        <v>0.36909581302426414</v>
      </c>
      <c r="J414" s="28">
        <f>SUMIFS($H:$H, $A:$A, "&lt;=" &amp; Name_Rankings_Appended[[#This Row],[Rank]], $F:$F, Name_Rankings_Appended[[#This Row],[Decade]])</f>
        <v>0.28761384502787296</v>
      </c>
    </row>
    <row r="415" spans="1:10" x14ac:dyDescent="0.25">
      <c r="A415" s="22">
        <v>14</v>
      </c>
      <c r="B415" s="22" t="s">
        <v>104</v>
      </c>
      <c r="C415" s="23">
        <v>211554</v>
      </c>
      <c r="D415" s="22" t="s">
        <v>109</v>
      </c>
      <c r="E415" s="23">
        <v>133558</v>
      </c>
      <c r="F415" s="22">
        <v>1970</v>
      </c>
      <c r="G415" s="28">
        <f xml:space="preserve"> Name_Rankings_Appended[[#This Row],[Males Number]] / SUMIFS($C:$C, $F:$F, Name_Rankings_Appended[[#This Row],[Decade]])</f>
        <v>1.5860454034491843E-2</v>
      </c>
      <c r="H415" s="28">
        <f xml:space="preserve"> Name_Rankings_Appended[[#This Row],[Females Number]] / SUMIFS($E:$E, $F:$F, Name_Rankings_Appended[[#This Row],[Decade]])</f>
        <v>1.2938287918029158E-2</v>
      </c>
      <c r="I415" s="28">
        <f>SUMIFS($G:$G, $A:$A, "&lt;=" &amp; Name_Rankings_Appended[[#This Row],[Rank]], $F:$F, Name_Rankings_Appended[[#This Row],[Decade]])</f>
        <v>0.38495626705875596</v>
      </c>
      <c r="J415" s="28">
        <f>SUMIFS($H:$H, $A:$A, "&lt;=" &amp; Name_Rankings_Appended[[#This Row],[Rank]], $F:$F, Name_Rankings_Appended[[#This Row],[Decade]])</f>
        <v>0.30055213294590211</v>
      </c>
    </row>
    <row r="416" spans="1:10" x14ac:dyDescent="0.25">
      <c r="A416" s="22">
        <v>15</v>
      </c>
      <c r="B416" s="22" t="s">
        <v>68</v>
      </c>
      <c r="C416" s="23">
        <v>202926</v>
      </c>
      <c r="D416" s="22" t="s">
        <v>53</v>
      </c>
      <c r="E416" s="23">
        <v>126262</v>
      </c>
      <c r="F416" s="22">
        <v>1970</v>
      </c>
      <c r="G416" s="28">
        <f xml:space="preserve"> Name_Rankings_Appended[[#This Row],[Males Number]] / SUMIFS($C:$C, $F:$F, Name_Rankings_Appended[[#This Row],[Decade]])</f>
        <v>1.5213602651820772E-2</v>
      </c>
      <c r="H416" s="28">
        <f xml:space="preserve"> Name_Rankings_Appended[[#This Row],[Females Number]] / SUMIFS($E:$E, $F:$F, Name_Rankings_Appended[[#This Row],[Decade]])</f>
        <v>1.2231495747961167E-2</v>
      </c>
      <c r="I416" s="28">
        <f>SUMIFS($G:$G, $A:$A, "&lt;=" &amp; Name_Rankings_Appended[[#This Row],[Rank]], $F:$F, Name_Rankings_Appended[[#This Row],[Decade]])</f>
        <v>0.40016986971057672</v>
      </c>
      <c r="J416" s="28">
        <f>SUMIFS($H:$H, $A:$A, "&lt;=" &amp; Name_Rankings_Appended[[#This Row],[Rank]], $F:$F, Name_Rankings_Appended[[#This Row],[Decade]])</f>
        <v>0.31278362869386328</v>
      </c>
    </row>
    <row r="417" spans="1:10" x14ac:dyDescent="0.25">
      <c r="A417" s="22">
        <v>16</v>
      </c>
      <c r="B417" s="22" t="s">
        <v>64</v>
      </c>
      <c r="C417" s="23">
        <v>202861</v>
      </c>
      <c r="D417" s="22" t="s">
        <v>193</v>
      </c>
      <c r="E417" s="23">
        <v>125748</v>
      </c>
      <c r="F417" s="22">
        <v>1970</v>
      </c>
      <c r="G417" s="28">
        <f xml:space="preserve"> Name_Rankings_Appended[[#This Row],[Males Number]] / SUMIFS($C:$C, $F:$F, Name_Rankings_Appended[[#This Row],[Decade]])</f>
        <v>1.5208729524807141E-2</v>
      </c>
      <c r="H417" s="28">
        <f xml:space="preserve"> Name_Rankings_Appended[[#This Row],[Females Number]] / SUMIFS($E:$E, $F:$F, Name_Rankings_Appended[[#This Row],[Decade]])</f>
        <v>1.2181702549576442E-2</v>
      </c>
      <c r="I417" s="28">
        <f>SUMIFS($G:$G, $A:$A, "&lt;=" &amp; Name_Rankings_Appended[[#This Row],[Rank]], $F:$F, Name_Rankings_Appended[[#This Row],[Decade]])</f>
        <v>0.41537859923538384</v>
      </c>
      <c r="J417" s="28">
        <f>SUMIFS($H:$H, $A:$A, "&lt;=" &amp; Name_Rankings_Appended[[#This Row],[Rank]], $F:$F, Name_Rankings_Appended[[#This Row],[Decade]])</f>
        <v>0.32496533124343974</v>
      </c>
    </row>
    <row r="418" spans="1:10" x14ac:dyDescent="0.25">
      <c r="A418" s="22">
        <v>17</v>
      </c>
      <c r="B418" s="22" t="s">
        <v>78</v>
      </c>
      <c r="C418" s="23">
        <v>194640</v>
      </c>
      <c r="D418" s="22" t="s">
        <v>443</v>
      </c>
      <c r="E418" s="23">
        <v>123935</v>
      </c>
      <c r="F418" s="22">
        <v>1970</v>
      </c>
      <c r="G418" s="28">
        <f xml:space="preserve"> Name_Rankings_Appended[[#This Row],[Males Number]] / SUMIFS($C:$C, $F:$F, Name_Rankings_Appended[[#This Row],[Decade]])</f>
        <v>1.4592391414359892E-2</v>
      </c>
      <c r="H418" s="28">
        <f xml:space="preserve"> Name_Rankings_Appended[[#This Row],[Females Number]] / SUMIFS($E:$E, $F:$F, Name_Rankings_Appended[[#This Row],[Decade]])</f>
        <v>1.2006070120254449E-2</v>
      </c>
      <c r="I418" s="28">
        <f>SUMIFS($G:$G, $A:$A, "&lt;=" &amp; Name_Rankings_Appended[[#This Row],[Rank]], $F:$F, Name_Rankings_Appended[[#This Row],[Decade]])</f>
        <v>0.42997099064974376</v>
      </c>
      <c r="J418" s="28">
        <f>SUMIFS($H:$H, $A:$A, "&lt;=" &amp; Name_Rankings_Appended[[#This Row],[Rank]], $F:$F, Name_Rankings_Appended[[#This Row],[Decade]])</f>
        <v>0.33697140136369419</v>
      </c>
    </row>
    <row r="419" spans="1:10" x14ac:dyDescent="0.25">
      <c r="A419" s="22">
        <v>18</v>
      </c>
      <c r="B419" s="22" t="s">
        <v>60</v>
      </c>
      <c r="C419" s="23">
        <v>194389</v>
      </c>
      <c r="D419" s="22" t="s">
        <v>85</v>
      </c>
      <c r="E419" s="23">
        <v>121936</v>
      </c>
      <c r="F419" s="22">
        <v>1970</v>
      </c>
      <c r="G419" s="28">
        <f xml:space="preserve"> Name_Rankings_Appended[[#This Row],[Males Number]] / SUMIFS($C:$C, $F:$F, Name_Rankings_Appended[[#This Row],[Decade]])</f>
        <v>1.4573573646968787E-2</v>
      </c>
      <c r="H419" s="28">
        <f xml:space="preserve"> Name_Rankings_Appended[[#This Row],[Females Number]] / SUMIFS($E:$E, $F:$F, Name_Rankings_Appended[[#This Row],[Decade]])</f>
        <v>1.1812419140544209E-2</v>
      </c>
      <c r="I419" s="28">
        <f>SUMIFS($G:$G, $A:$A, "&lt;=" &amp; Name_Rankings_Appended[[#This Row],[Rank]], $F:$F, Name_Rankings_Appended[[#This Row],[Decade]])</f>
        <v>0.44454456429671252</v>
      </c>
      <c r="J419" s="28">
        <f>SUMIFS($H:$H, $A:$A, "&lt;=" &amp; Name_Rankings_Appended[[#This Row],[Rank]], $F:$F, Name_Rankings_Appended[[#This Row],[Decade]])</f>
        <v>0.3487838205042384</v>
      </c>
    </row>
    <row r="420" spans="1:10" x14ac:dyDescent="0.25">
      <c r="A420" s="22">
        <v>19</v>
      </c>
      <c r="B420" s="22" t="s">
        <v>70</v>
      </c>
      <c r="C420" s="23">
        <v>188148</v>
      </c>
      <c r="D420" s="22" t="s">
        <v>229</v>
      </c>
      <c r="E420" s="23">
        <v>118831</v>
      </c>
      <c r="F420" s="22">
        <v>1970</v>
      </c>
      <c r="G420" s="28">
        <f xml:space="preserve"> Name_Rankings_Appended[[#This Row],[Males Number]] / SUMIFS($C:$C, $F:$F, Name_Rankings_Appended[[#This Row],[Decade]])</f>
        <v>1.4105678482475261E-2</v>
      </c>
      <c r="H420" s="28">
        <f xml:space="preserve"> Name_Rankings_Appended[[#This Row],[Females Number]] / SUMIFS($E:$E, $F:$F, Name_Rankings_Appended[[#This Row],[Decade]])</f>
        <v>1.1511625597772674E-2</v>
      </c>
      <c r="I420" s="28">
        <f>SUMIFS($G:$G, $A:$A, "&lt;=" &amp; Name_Rankings_Appended[[#This Row],[Rank]], $F:$F, Name_Rankings_Appended[[#This Row],[Decade]])</f>
        <v>0.45865024277918776</v>
      </c>
      <c r="J420" s="28">
        <f>SUMIFS($H:$H, $A:$A, "&lt;=" &amp; Name_Rankings_Appended[[#This Row],[Rank]], $F:$F, Name_Rankings_Appended[[#This Row],[Decade]])</f>
        <v>0.36029544610201109</v>
      </c>
    </row>
    <row r="421" spans="1:10" x14ac:dyDescent="0.25">
      <c r="A421" s="22">
        <v>20</v>
      </c>
      <c r="B421" s="22" t="s">
        <v>66</v>
      </c>
      <c r="C421" s="23">
        <v>186852</v>
      </c>
      <c r="D421" s="22" t="s">
        <v>81</v>
      </c>
      <c r="E421" s="23">
        <v>118213</v>
      </c>
      <c r="F421" s="22">
        <v>1970</v>
      </c>
      <c r="G421" s="28">
        <f xml:space="preserve"> Name_Rankings_Appended[[#This Row],[Males Number]] / SUMIFS($C:$C, $F:$F, Name_Rankings_Appended[[#This Row],[Decade]])</f>
        <v>1.4008515826941915E-2</v>
      </c>
      <c r="H421" s="28">
        <f xml:space="preserve"> Name_Rankings_Appended[[#This Row],[Females Number]] / SUMIFS($E:$E, $F:$F, Name_Rankings_Appended[[#This Row],[Decade]])</f>
        <v>1.1451757510998823E-2</v>
      </c>
      <c r="I421" s="28">
        <f>SUMIFS($G:$G, $A:$A, "&lt;=" &amp; Name_Rankings_Appended[[#This Row],[Rank]], $F:$F, Name_Rankings_Appended[[#This Row],[Decade]])</f>
        <v>0.47265875860612966</v>
      </c>
      <c r="J421" s="28">
        <f>SUMIFS($H:$H, $A:$A, "&lt;=" &amp; Name_Rankings_Appended[[#This Row],[Rank]], $F:$F, Name_Rankings_Appended[[#This Row],[Decade]])</f>
        <v>0.37174720361300989</v>
      </c>
    </row>
    <row r="422" spans="1:10" x14ac:dyDescent="0.25">
      <c r="A422" s="22">
        <v>21</v>
      </c>
      <c r="B422" s="22" t="s">
        <v>74</v>
      </c>
      <c r="C422" s="23">
        <v>181320</v>
      </c>
      <c r="D422" s="22" t="s">
        <v>290</v>
      </c>
      <c r="E422" s="23">
        <v>113807</v>
      </c>
      <c r="F422" s="22">
        <v>1970</v>
      </c>
      <c r="G422" s="28">
        <f xml:space="preserve"> Name_Rankings_Appended[[#This Row],[Males Number]] / SUMIFS($C:$C, $F:$F, Name_Rankings_Appended[[#This Row],[Decade]])</f>
        <v>1.3593775232489393E-2</v>
      </c>
      <c r="H422" s="28">
        <f xml:space="preserve"> Name_Rankings_Appended[[#This Row],[Females Number]] / SUMIFS($E:$E, $F:$F, Name_Rankings_Appended[[#This Row],[Decade]])</f>
        <v>1.1024930989436382E-2</v>
      </c>
      <c r="I422" s="28">
        <f>SUMIFS($G:$G, $A:$A, "&lt;=" &amp; Name_Rankings_Appended[[#This Row],[Rank]], $F:$F, Name_Rankings_Appended[[#This Row],[Decade]])</f>
        <v>0.48625253383861905</v>
      </c>
      <c r="J422" s="28">
        <f>SUMIFS($H:$H, $A:$A, "&lt;=" &amp; Name_Rankings_Appended[[#This Row],[Rank]], $F:$F, Name_Rankings_Appended[[#This Row],[Decade]])</f>
        <v>0.3827721346024463</v>
      </c>
    </row>
    <row r="423" spans="1:10" x14ac:dyDescent="0.25">
      <c r="A423" s="22">
        <v>22</v>
      </c>
      <c r="B423" s="22" t="s">
        <v>92</v>
      </c>
      <c r="C423" s="23">
        <v>174925</v>
      </c>
      <c r="D423" s="22" t="s">
        <v>103</v>
      </c>
      <c r="E423" s="23">
        <v>103237</v>
      </c>
      <c r="F423" s="22">
        <v>1970</v>
      </c>
      <c r="G423" s="28">
        <f xml:space="preserve"> Name_Rankings_Appended[[#This Row],[Males Number]] / SUMIFS($C:$C, $F:$F, Name_Rankings_Appended[[#This Row],[Decade]])</f>
        <v>1.3114334505532798E-2</v>
      </c>
      <c r="H423" s="28">
        <f xml:space="preserve"> Name_Rankings_Appended[[#This Row],[Females Number]] / SUMIFS($E:$E, $F:$F, Name_Rankings_Appended[[#This Row],[Decade]])</f>
        <v>1.0000973582964525E-2</v>
      </c>
      <c r="I423" s="28">
        <f>SUMIFS($G:$G, $A:$A, "&lt;=" &amp; Name_Rankings_Appended[[#This Row],[Rank]], $F:$F, Name_Rankings_Appended[[#This Row],[Decade]])</f>
        <v>0.49936686834415184</v>
      </c>
      <c r="J423" s="28">
        <f>SUMIFS($H:$H, $A:$A, "&lt;=" &amp; Name_Rankings_Appended[[#This Row],[Rank]], $F:$F, Name_Rankings_Appended[[#This Row],[Decade]])</f>
        <v>0.39277310818541084</v>
      </c>
    </row>
    <row r="424" spans="1:10" x14ac:dyDescent="0.25">
      <c r="A424" s="22">
        <v>23</v>
      </c>
      <c r="B424" s="22" t="s">
        <v>82</v>
      </c>
      <c r="C424" s="23">
        <v>163100</v>
      </c>
      <c r="D424" s="22" t="s">
        <v>75</v>
      </c>
      <c r="E424" s="23">
        <v>98828</v>
      </c>
      <c r="F424" s="22">
        <v>1970</v>
      </c>
      <c r="G424" s="28">
        <f xml:space="preserve"> Name_Rankings_Appended[[#This Row],[Males Number]] / SUMIFS($C:$C, $F:$F, Name_Rankings_Appended[[#This Row],[Decade]])</f>
        <v>1.2227800244975844E-2</v>
      </c>
      <c r="H424" s="28">
        <f xml:space="preserve"> Name_Rankings_Appended[[#This Row],[Females Number]] / SUMIFS($E:$E, $F:$F, Name_Rankings_Appended[[#This Row],[Decade]])</f>
        <v>9.5738564396216294E-3</v>
      </c>
      <c r="I424" s="28">
        <f>SUMIFS($G:$G, $A:$A, "&lt;=" &amp; Name_Rankings_Appended[[#This Row],[Rank]], $F:$F, Name_Rankings_Appended[[#This Row],[Decade]])</f>
        <v>0.51159466858912772</v>
      </c>
      <c r="J424" s="28">
        <f>SUMIFS($H:$H, $A:$A, "&lt;=" &amp; Name_Rankings_Appended[[#This Row],[Rank]], $F:$F, Name_Rankings_Appended[[#This Row],[Decade]])</f>
        <v>0.40234696462503244</v>
      </c>
    </row>
    <row r="425" spans="1:10" x14ac:dyDescent="0.25">
      <c r="A425" s="22">
        <v>24</v>
      </c>
      <c r="B425" s="22" t="s">
        <v>450</v>
      </c>
      <c r="C425" s="23">
        <v>140386</v>
      </c>
      <c r="D425" s="22" t="s">
        <v>127</v>
      </c>
      <c r="E425" s="23">
        <v>95533</v>
      </c>
      <c r="F425" s="22">
        <v>1970</v>
      </c>
      <c r="G425" s="28">
        <f xml:space="preserve"> Name_Rankings_Appended[[#This Row],[Males Number]] / SUMIFS($C:$C, $F:$F, Name_Rankings_Appended[[#This Row],[Decade]])</f>
        <v>1.0524904752858239E-2</v>
      </c>
      <c r="H425" s="28">
        <f xml:space="preserve"> Name_Rankings_Appended[[#This Row],[Females Number]] / SUMIFS($E:$E, $F:$F, Name_Rankings_Appended[[#This Row],[Decade]])</f>
        <v>9.2546568507545744E-3</v>
      </c>
      <c r="I425" s="28">
        <f>SUMIFS($G:$G, $A:$A, "&lt;=" &amp; Name_Rankings_Appended[[#This Row],[Rank]], $F:$F, Name_Rankings_Appended[[#This Row],[Decade]])</f>
        <v>0.522119573341986</v>
      </c>
      <c r="J425" s="28">
        <f>SUMIFS($H:$H, $A:$A, "&lt;=" &amp; Name_Rankings_Appended[[#This Row],[Rank]], $F:$F, Name_Rankings_Appended[[#This Row],[Decade]])</f>
        <v>0.41160162147578699</v>
      </c>
    </row>
    <row r="426" spans="1:10" x14ac:dyDescent="0.25">
      <c r="A426" s="22">
        <v>25</v>
      </c>
      <c r="B426" s="22" t="s">
        <v>462</v>
      </c>
      <c r="C426" s="23">
        <v>139724</v>
      </c>
      <c r="D426" s="22" t="s">
        <v>57</v>
      </c>
      <c r="E426" s="23">
        <v>95185</v>
      </c>
      <c r="F426" s="22">
        <v>1970</v>
      </c>
      <c r="G426" s="28">
        <f xml:space="preserve"> Name_Rankings_Appended[[#This Row],[Males Number]] / SUMIFS($C:$C, $F:$F, Name_Rankings_Appended[[#This Row],[Decade]])</f>
        <v>1.0475273828504014E-2</v>
      </c>
      <c r="H426" s="28">
        <f xml:space="preserve"> Name_Rankings_Appended[[#This Row],[Females Number]] / SUMIFS($E:$E, $F:$F, Name_Rankings_Appended[[#This Row],[Decade]])</f>
        <v>9.2209447242217277E-3</v>
      </c>
      <c r="I426" s="28">
        <f>SUMIFS($G:$G, $A:$A, "&lt;=" &amp; Name_Rankings_Appended[[#This Row],[Rank]], $F:$F, Name_Rankings_Appended[[#This Row],[Decade]])</f>
        <v>0.53259484717048999</v>
      </c>
      <c r="J426" s="28">
        <f>SUMIFS($H:$H, $A:$A, "&lt;=" &amp; Name_Rankings_Appended[[#This Row],[Rank]], $F:$F, Name_Rankings_Appended[[#This Row],[Decade]])</f>
        <v>0.42082256620000874</v>
      </c>
    </row>
    <row r="427" spans="1:10" x14ac:dyDescent="0.25">
      <c r="A427" s="22">
        <v>26</v>
      </c>
      <c r="B427" s="22" t="s">
        <v>594</v>
      </c>
      <c r="C427" s="23">
        <v>139361</v>
      </c>
      <c r="D427" s="22" t="s">
        <v>123</v>
      </c>
      <c r="E427" s="23">
        <v>92449</v>
      </c>
      <c r="F427" s="22">
        <v>1970</v>
      </c>
      <c r="G427" s="28">
        <f xml:space="preserve"> Name_Rankings_Appended[[#This Row],[Males Number]] / SUMIFS($C:$C, $F:$F, Name_Rankings_Appended[[#This Row],[Decade]])</f>
        <v>1.0448059288412498E-2</v>
      </c>
      <c r="H427" s="28">
        <f xml:space="preserve"> Name_Rankings_Appended[[#This Row],[Females Number]] / SUMIFS($E:$E, $F:$F, Name_Rankings_Appended[[#This Row],[Decade]])</f>
        <v>8.9558976604462298E-3</v>
      </c>
      <c r="I427" s="28">
        <f>SUMIFS($G:$G, $A:$A, "&lt;=" &amp; Name_Rankings_Appended[[#This Row],[Rank]], $F:$F, Name_Rankings_Appended[[#This Row],[Decade]])</f>
        <v>0.54304290645890252</v>
      </c>
      <c r="J427" s="28">
        <f>SUMIFS($H:$H, $A:$A, "&lt;=" &amp; Name_Rankings_Appended[[#This Row],[Rank]], $F:$F, Name_Rankings_Appended[[#This Row],[Decade]])</f>
        <v>0.42977846386045498</v>
      </c>
    </row>
    <row r="428" spans="1:10" x14ac:dyDescent="0.25">
      <c r="A428" s="22">
        <v>27</v>
      </c>
      <c r="B428" s="22" t="s">
        <v>84</v>
      </c>
      <c r="C428" s="23">
        <v>136453</v>
      </c>
      <c r="D428" s="22" t="s">
        <v>55</v>
      </c>
      <c r="E428" s="23">
        <v>88316</v>
      </c>
      <c r="F428" s="22">
        <v>1970</v>
      </c>
      <c r="G428" s="28">
        <f xml:space="preserve"> Name_Rankings_Appended[[#This Row],[Males Number]] / SUMIFS($C:$C, $F:$F, Name_Rankings_Appended[[#This Row],[Decade]])</f>
        <v>1.0230043082941072E-2</v>
      </c>
      <c r="H428" s="28">
        <f xml:space="preserve"> Name_Rankings_Appended[[#This Row],[Females Number]] / SUMIFS($E:$E, $F:$F, Name_Rankings_Appended[[#This Row],[Decade]])</f>
        <v>8.5555177209052473E-3</v>
      </c>
      <c r="I428" s="28">
        <f>SUMIFS($G:$G, $A:$A, "&lt;=" &amp; Name_Rankings_Appended[[#This Row],[Rank]], $F:$F, Name_Rankings_Appended[[#This Row],[Decade]])</f>
        <v>0.55327294954184358</v>
      </c>
      <c r="J428" s="28">
        <f>SUMIFS($H:$H, $A:$A, "&lt;=" &amp; Name_Rankings_Appended[[#This Row],[Rank]], $F:$F, Name_Rankings_Appended[[#This Row],[Decade]])</f>
        <v>0.43833398158136022</v>
      </c>
    </row>
    <row r="429" spans="1:10" x14ac:dyDescent="0.25">
      <c r="A429" s="22">
        <v>28</v>
      </c>
      <c r="B429" s="22" t="s">
        <v>124</v>
      </c>
      <c r="C429" s="23">
        <v>133018</v>
      </c>
      <c r="D429" s="22" t="s">
        <v>181</v>
      </c>
      <c r="E429" s="23">
        <v>86433</v>
      </c>
      <c r="F429" s="22">
        <v>1970</v>
      </c>
      <c r="G429" s="28">
        <f xml:space="preserve"> Name_Rankings_Appended[[#This Row],[Males Number]] / SUMIFS($C:$C, $F:$F, Name_Rankings_Appended[[#This Row],[Decade]])</f>
        <v>9.9725170630668106E-3</v>
      </c>
      <c r="H429" s="28">
        <f xml:space="preserve"> Name_Rankings_Appended[[#This Row],[Females Number]] / SUMIFS($E:$E, $F:$F, Name_Rankings_Appended[[#This Row],[Decade]])</f>
        <v>8.3731041167059567E-3</v>
      </c>
      <c r="I429" s="28">
        <f>SUMIFS($G:$G, $A:$A, "&lt;=" &amp; Name_Rankings_Appended[[#This Row],[Rank]], $F:$F, Name_Rankings_Appended[[#This Row],[Decade]])</f>
        <v>0.56324546660491037</v>
      </c>
      <c r="J429" s="28">
        <f>SUMIFS($H:$H, $A:$A, "&lt;=" &amp; Name_Rankings_Appended[[#This Row],[Rank]], $F:$F, Name_Rankings_Appended[[#This Row],[Decade]])</f>
        <v>0.44670708569806616</v>
      </c>
    </row>
    <row r="430" spans="1:10" x14ac:dyDescent="0.25">
      <c r="A430" s="22">
        <v>29</v>
      </c>
      <c r="B430" s="22" t="s">
        <v>94</v>
      </c>
      <c r="C430" s="23">
        <v>115613</v>
      </c>
      <c r="D430" s="22" t="s">
        <v>111</v>
      </c>
      <c r="E430" s="23">
        <v>84766</v>
      </c>
      <c r="F430" s="22">
        <v>1970</v>
      </c>
      <c r="G430" s="28">
        <f xml:space="preserve"> Name_Rankings_Appended[[#This Row],[Males Number]] / SUMIFS($C:$C, $F:$F, Name_Rankings_Appended[[#This Row],[Decade]])</f>
        <v>8.667643591185728E-3</v>
      </c>
      <c r="H430" s="28">
        <f xml:space="preserve"> Name_Rankings_Appended[[#This Row],[Females Number]] / SUMIFS($E:$E, $F:$F, Name_Rankings_Appended[[#This Row],[Decade]])</f>
        <v>8.2116152806994691E-3</v>
      </c>
      <c r="I430" s="28">
        <f>SUMIFS($G:$G, $A:$A, "&lt;=" &amp; Name_Rankings_Appended[[#This Row],[Rank]], $F:$F, Name_Rankings_Appended[[#This Row],[Decade]])</f>
        <v>0.57191311019609614</v>
      </c>
      <c r="J430" s="28">
        <f>SUMIFS($H:$H, $A:$A, "&lt;=" &amp; Name_Rankings_Appended[[#This Row],[Rank]], $F:$F, Name_Rankings_Appended[[#This Row],[Decade]])</f>
        <v>0.45491870097876563</v>
      </c>
    </row>
    <row r="431" spans="1:10" x14ac:dyDescent="0.25">
      <c r="A431" s="22">
        <v>30</v>
      </c>
      <c r="B431" s="22" t="s">
        <v>389</v>
      </c>
      <c r="C431" s="23">
        <v>113572</v>
      </c>
      <c r="D431" s="22" t="s">
        <v>61</v>
      </c>
      <c r="E431" s="23">
        <v>81108</v>
      </c>
      <c r="F431" s="22">
        <v>1970</v>
      </c>
      <c r="G431" s="28">
        <f xml:space="preserve"> Name_Rankings_Appended[[#This Row],[Males Number]] / SUMIFS($C:$C, $F:$F, Name_Rankings_Appended[[#This Row],[Decade]])</f>
        <v>8.5146274029576727E-3</v>
      </c>
      <c r="H431" s="28">
        <f xml:space="preserve"> Name_Rankings_Appended[[#This Row],[Females Number]] / SUMIFS($E:$E, $F:$F, Name_Rankings_Appended[[#This Row],[Decade]])</f>
        <v>7.8572504563972877E-3</v>
      </c>
      <c r="I431" s="28">
        <f>SUMIFS($G:$G, $A:$A, "&lt;=" &amp; Name_Rankings_Appended[[#This Row],[Rank]], $F:$F, Name_Rankings_Appended[[#This Row],[Decade]])</f>
        <v>0.58042773759905386</v>
      </c>
      <c r="J431" s="28">
        <f>SUMIFS($H:$H, $A:$A, "&lt;=" &amp; Name_Rankings_Appended[[#This Row],[Rank]], $F:$F, Name_Rankings_Appended[[#This Row],[Decade]])</f>
        <v>0.46277595143516292</v>
      </c>
    </row>
    <row r="432" spans="1:10" x14ac:dyDescent="0.25">
      <c r="A432" s="22">
        <v>31</v>
      </c>
      <c r="B432" s="22" t="s">
        <v>90</v>
      </c>
      <c r="C432" s="23">
        <v>111520</v>
      </c>
      <c r="D432" s="22" t="s">
        <v>69</v>
      </c>
      <c r="E432" s="23">
        <v>80207</v>
      </c>
      <c r="F432" s="22">
        <v>1970</v>
      </c>
      <c r="G432" s="28">
        <f xml:space="preserve"> Name_Rankings_Appended[[#This Row],[Males Number]] / SUMIFS($C:$C, $F:$F, Name_Rankings_Appended[[#This Row],[Decade]])</f>
        <v>8.360786531696543E-3</v>
      </c>
      <c r="H432" s="28">
        <f xml:space="preserve"> Name_Rankings_Appended[[#This Row],[Females Number]] / SUMIFS($E:$E, $F:$F, Name_Rankings_Appended[[#This Row],[Decade]])</f>
        <v>7.7699670483337927E-3</v>
      </c>
      <c r="I432" s="28">
        <f>SUMIFS($G:$G, $A:$A, "&lt;=" &amp; Name_Rankings_Appended[[#This Row],[Rank]], $F:$F, Name_Rankings_Appended[[#This Row],[Decade]])</f>
        <v>0.58878852413075045</v>
      </c>
      <c r="J432" s="28">
        <f>SUMIFS($H:$H, $A:$A, "&lt;=" &amp; Name_Rankings_Appended[[#This Row],[Rank]], $F:$F, Name_Rankings_Appended[[#This Row],[Decade]])</f>
        <v>0.47054591848349669</v>
      </c>
    </row>
    <row r="433" spans="1:10" x14ac:dyDescent="0.25">
      <c r="A433" s="22">
        <v>32</v>
      </c>
      <c r="B433" s="22" t="s">
        <v>200</v>
      </c>
      <c r="C433" s="23">
        <v>107977</v>
      </c>
      <c r="D433" s="22" t="s">
        <v>79</v>
      </c>
      <c r="E433" s="23">
        <v>77780</v>
      </c>
      <c r="F433" s="22">
        <v>1970</v>
      </c>
      <c r="G433" s="28">
        <f xml:space="preserve"> Name_Rankings_Appended[[#This Row],[Males Number]] / SUMIFS($C:$C, $F:$F, Name_Rankings_Appended[[#This Row],[Decade]])</f>
        <v>8.0951636238611683E-3</v>
      </c>
      <c r="H433" s="28">
        <f xml:space="preserve"> Name_Rankings_Appended[[#This Row],[Females Number]] / SUMIFS($E:$E, $F:$F, Name_Rankings_Appended[[#This Row],[Decade]])</f>
        <v>7.5348540279452213E-3</v>
      </c>
      <c r="I433" s="28">
        <f>SUMIFS($G:$G, $A:$A, "&lt;=" &amp; Name_Rankings_Appended[[#This Row],[Rank]], $F:$F, Name_Rankings_Appended[[#This Row],[Decade]])</f>
        <v>0.59688368775461165</v>
      </c>
      <c r="J433" s="28">
        <f>SUMIFS($H:$H, $A:$A, "&lt;=" &amp; Name_Rankings_Appended[[#This Row],[Rank]], $F:$F, Name_Rankings_Appended[[#This Row],[Decade]])</f>
        <v>0.47808077251144193</v>
      </c>
    </row>
    <row r="434" spans="1:10" x14ac:dyDescent="0.25">
      <c r="A434" s="22">
        <v>33</v>
      </c>
      <c r="B434" s="22" t="s">
        <v>102</v>
      </c>
      <c r="C434" s="23">
        <v>107862</v>
      </c>
      <c r="D434" s="22" t="s">
        <v>338</v>
      </c>
      <c r="E434" s="23">
        <v>77754</v>
      </c>
      <c r="F434" s="22">
        <v>1970</v>
      </c>
      <c r="G434" s="28">
        <f xml:space="preserve"> Name_Rankings_Appended[[#This Row],[Males Number]] / SUMIFS($C:$C, $F:$F, Name_Rankings_Appended[[#This Row],[Decade]])</f>
        <v>8.0865419376062817E-3</v>
      </c>
      <c r="H434" s="28">
        <f xml:space="preserve"> Name_Rankings_Appended[[#This Row],[Females Number]] / SUMIFS($E:$E, $F:$F, Name_Rankings_Appended[[#This Row],[Decade]])</f>
        <v>7.5323353058479401E-3</v>
      </c>
      <c r="I434" s="28">
        <f>SUMIFS($G:$G, $A:$A, "&lt;=" &amp; Name_Rankings_Appended[[#This Row],[Rank]], $F:$F, Name_Rankings_Appended[[#This Row],[Decade]])</f>
        <v>0.60497022969221792</v>
      </c>
      <c r="J434" s="28">
        <f>SUMIFS($H:$H, $A:$A, "&lt;=" &amp; Name_Rankings_Appended[[#This Row],[Rank]], $F:$F, Name_Rankings_Appended[[#This Row],[Decade]])</f>
        <v>0.48561310781728989</v>
      </c>
    </row>
    <row r="435" spans="1:10" x14ac:dyDescent="0.25">
      <c r="A435" s="22">
        <v>34</v>
      </c>
      <c r="B435" s="22" t="s">
        <v>198</v>
      </c>
      <c r="C435" s="23">
        <v>105813</v>
      </c>
      <c r="D435" s="22" t="s">
        <v>325</v>
      </c>
      <c r="E435" s="23">
        <v>76945</v>
      </c>
      <c r="F435" s="22">
        <v>1970</v>
      </c>
      <c r="G435" s="28">
        <f xml:space="preserve"> Name_Rankings_Appended[[#This Row],[Males Number]] / SUMIFS($C:$C, $F:$F, Name_Rankings_Appended[[#This Row],[Decade]])</f>
        <v>7.9329259798996254E-3</v>
      </c>
      <c r="H435" s="28">
        <f xml:space="preserve"> Name_Rankings_Appended[[#This Row],[Females Number]] / SUMIFS($E:$E, $F:$F, Name_Rankings_Appended[[#This Row],[Decade]])</f>
        <v>7.4539642990517499E-3</v>
      </c>
      <c r="I435" s="28">
        <f>SUMIFS($G:$G, $A:$A, "&lt;=" &amp; Name_Rankings_Appended[[#This Row],[Rank]], $F:$F, Name_Rankings_Appended[[#This Row],[Decade]])</f>
        <v>0.61290315567211751</v>
      </c>
      <c r="J435" s="28">
        <f>SUMIFS($H:$H, $A:$A, "&lt;=" &amp; Name_Rankings_Appended[[#This Row],[Rank]], $F:$F, Name_Rankings_Appended[[#This Row],[Decade]])</f>
        <v>0.49306707211634165</v>
      </c>
    </row>
    <row r="436" spans="1:10" x14ac:dyDescent="0.25">
      <c r="A436" s="22">
        <v>35</v>
      </c>
      <c r="B436" s="22" t="s">
        <v>300</v>
      </c>
      <c r="C436" s="23">
        <v>101521</v>
      </c>
      <c r="D436" s="22" t="s">
        <v>147</v>
      </c>
      <c r="E436" s="23">
        <v>76311</v>
      </c>
      <c r="F436" s="22">
        <v>1970</v>
      </c>
      <c r="G436" s="28">
        <f xml:space="preserve"> Name_Rankings_Appended[[#This Row],[Males Number]] / SUMIFS($C:$C, $F:$F, Name_Rankings_Appended[[#This Row],[Decade]])</f>
        <v>7.6111496546302426E-3</v>
      </c>
      <c r="H436" s="28">
        <f xml:space="preserve"> Name_Rankings_Appended[[#This Row],[Females Number]] / SUMIFS($E:$E, $F:$F, Name_Rankings_Appended[[#This Row],[Decade]])</f>
        <v>7.3925462294488018E-3</v>
      </c>
      <c r="I436" s="28">
        <f>SUMIFS($G:$G, $A:$A, "&lt;=" &amp; Name_Rankings_Appended[[#This Row],[Rank]], $F:$F, Name_Rankings_Appended[[#This Row],[Decade]])</f>
        <v>0.62051430532674778</v>
      </c>
      <c r="J436" s="28">
        <f>SUMIFS($H:$H, $A:$A, "&lt;=" &amp; Name_Rankings_Appended[[#This Row],[Rank]], $F:$F, Name_Rankings_Appended[[#This Row],[Decade]])</f>
        <v>0.50045961834579045</v>
      </c>
    </row>
    <row r="437" spans="1:10" x14ac:dyDescent="0.25">
      <c r="A437" s="22">
        <v>36</v>
      </c>
      <c r="B437" s="22" t="s">
        <v>320</v>
      </c>
      <c r="C437" s="23">
        <v>91800</v>
      </c>
      <c r="D437" s="22" t="s">
        <v>145</v>
      </c>
      <c r="E437" s="23">
        <v>74186</v>
      </c>
      <c r="F437" s="22">
        <v>1970</v>
      </c>
      <c r="G437" s="28">
        <f xml:space="preserve"> Name_Rankings_Appended[[#This Row],[Males Number]] / SUMIFS($C:$C, $F:$F, Name_Rankings_Appended[[#This Row],[Decade]])</f>
        <v>6.8823547669453243E-3</v>
      </c>
      <c r="H437" s="28">
        <f xml:space="preserve"> Name_Rankings_Appended[[#This Row],[Females Number]] / SUMIFS($E:$E, $F:$F, Name_Rankings_Appended[[#This Row],[Decade]])</f>
        <v>7.1866891349594269E-3</v>
      </c>
      <c r="I437" s="28">
        <f>SUMIFS($G:$G, $A:$A, "&lt;=" &amp; Name_Rankings_Appended[[#This Row],[Rank]], $F:$F, Name_Rankings_Appended[[#This Row],[Decade]])</f>
        <v>0.6273966600936931</v>
      </c>
      <c r="J437" s="28">
        <f>SUMIFS($H:$H, $A:$A, "&lt;=" &amp; Name_Rankings_Appended[[#This Row],[Rank]], $F:$F, Name_Rankings_Appended[[#This Row],[Decade]])</f>
        <v>0.5076463074807499</v>
      </c>
    </row>
    <row r="438" spans="1:10" x14ac:dyDescent="0.25">
      <c r="A438" s="22">
        <v>37</v>
      </c>
      <c r="B438" s="22" t="s">
        <v>112</v>
      </c>
      <c r="C438" s="23">
        <v>91298</v>
      </c>
      <c r="D438" s="22" t="s">
        <v>350</v>
      </c>
      <c r="E438" s="23">
        <v>73766</v>
      </c>
      <c r="F438" s="22">
        <v>1970</v>
      </c>
      <c r="G438" s="28">
        <f xml:space="preserve"> Name_Rankings_Appended[[#This Row],[Males Number]] / SUMIFS($C:$C, $F:$F, Name_Rankings_Appended[[#This Row],[Decade]])</f>
        <v>6.8447192321631177E-3</v>
      </c>
      <c r="H438" s="28">
        <f xml:space="preserve"> Name_Rankings_Appended[[#This Row],[Females Number]] / SUMIFS($E:$E, $F:$F, Name_Rankings_Appended[[#This Row],[Decade]])</f>
        <v>7.1460020856956444E-3</v>
      </c>
      <c r="I438" s="28">
        <f>SUMIFS($G:$G, $A:$A, "&lt;=" &amp; Name_Rankings_Appended[[#This Row],[Rank]], $F:$F, Name_Rankings_Appended[[#This Row],[Decade]])</f>
        <v>0.63424137932585622</v>
      </c>
      <c r="J438" s="28">
        <f>SUMIFS($H:$H, $A:$A, "&lt;=" &amp; Name_Rankings_Appended[[#This Row],[Rank]], $F:$F, Name_Rankings_Appended[[#This Row],[Decade]])</f>
        <v>0.51479230956644551</v>
      </c>
    </row>
    <row r="439" spans="1:10" x14ac:dyDescent="0.25">
      <c r="A439" s="22">
        <v>38</v>
      </c>
      <c r="B439" s="22" t="s">
        <v>481</v>
      </c>
      <c r="C439" s="23">
        <v>86586</v>
      </c>
      <c r="D439" s="22" t="s">
        <v>275</v>
      </c>
      <c r="E439" s="23">
        <v>69902</v>
      </c>
      <c r="F439" s="22">
        <v>1970</v>
      </c>
      <c r="G439" s="28">
        <f xml:space="preserve"> Name_Rankings_Appended[[#This Row],[Males Number]] / SUMIFS($C:$C, $F:$F, Name_Rankings_Appended[[#This Row],[Decade]])</f>
        <v>6.4914550092671879E-3</v>
      </c>
      <c r="H439" s="28">
        <f xml:space="preserve"> Name_Rankings_Appended[[#This Row],[Females Number]] / SUMIFS($E:$E, $F:$F, Name_Rankings_Appended[[#This Row],[Decade]])</f>
        <v>6.7716812324688461E-3</v>
      </c>
      <c r="I439" s="28">
        <f>SUMIFS($G:$G, $A:$A, "&lt;=" &amp; Name_Rankings_Appended[[#This Row],[Rank]], $F:$F, Name_Rankings_Appended[[#This Row],[Decade]])</f>
        <v>0.6407328343351234</v>
      </c>
      <c r="J439" s="28">
        <f>SUMIFS($H:$H, $A:$A, "&lt;=" &amp; Name_Rankings_Appended[[#This Row],[Rank]], $F:$F, Name_Rankings_Appended[[#This Row],[Decade]])</f>
        <v>0.52156399079891436</v>
      </c>
    </row>
    <row r="440" spans="1:10" x14ac:dyDescent="0.25">
      <c r="A440" s="22">
        <v>39</v>
      </c>
      <c r="B440" s="22" t="s">
        <v>204</v>
      </c>
      <c r="C440" s="23">
        <v>83904</v>
      </c>
      <c r="D440" s="22" t="s">
        <v>579</v>
      </c>
      <c r="E440" s="23">
        <v>67894</v>
      </c>
      <c r="F440" s="22">
        <v>1970</v>
      </c>
      <c r="G440" s="28">
        <f xml:space="preserve"> Name_Rankings_Appended[[#This Row],[Males Number]] / SUMIFS($C:$C, $F:$F, Name_Rankings_Appended[[#This Row],[Decade]])</f>
        <v>6.2903822915662362E-3</v>
      </c>
      <c r="H440" s="28">
        <f xml:space="preserve"> Name_Rankings_Appended[[#This Row],[Females Number]] / SUMIFS($E:$E, $F:$F, Name_Rankings_Appended[[#This Row],[Decade]])</f>
        <v>6.5771583874172394E-3</v>
      </c>
      <c r="I440" s="28">
        <f>SUMIFS($G:$G, $A:$A, "&lt;=" &amp; Name_Rankings_Appended[[#This Row],[Rank]], $F:$F, Name_Rankings_Appended[[#This Row],[Decade]])</f>
        <v>0.6470232166266896</v>
      </c>
      <c r="J440" s="28">
        <f>SUMIFS($H:$H, $A:$A, "&lt;=" &amp; Name_Rankings_Appended[[#This Row],[Rank]], $F:$F, Name_Rankings_Appended[[#This Row],[Decade]])</f>
        <v>0.52814114918633159</v>
      </c>
    </row>
    <row r="441" spans="1:10" x14ac:dyDescent="0.25">
      <c r="A441" s="22">
        <v>40</v>
      </c>
      <c r="B441" s="22" t="s">
        <v>106</v>
      </c>
      <c r="C441" s="23">
        <v>83481</v>
      </c>
      <c r="D441" s="22" t="s">
        <v>346</v>
      </c>
      <c r="E441" s="23">
        <v>67847</v>
      </c>
      <c r="F441" s="22">
        <v>1970</v>
      </c>
      <c r="G441" s="28">
        <f xml:space="preserve"> Name_Rankings_Appended[[#This Row],[Males Number]] / SUMIFS($C:$C, $F:$F, Name_Rankings_Appended[[#This Row],[Decade]])</f>
        <v>6.2586694803852139E-3</v>
      </c>
      <c r="H441" s="28">
        <f xml:space="preserve"> Name_Rankings_Appended[[#This Row],[Females Number]] / SUMIFS($E:$E, $F:$F, Name_Rankings_Appended[[#This Row],[Decade]])</f>
        <v>6.5726053128567687E-3</v>
      </c>
      <c r="I441" s="28">
        <f>SUMIFS($G:$G, $A:$A, "&lt;=" &amp; Name_Rankings_Appended[[#This Row],[Rank]], $F:$F, Name_Rankings_Appended[[#This Row],[Decade]])</f>
        <v>0.65328188610707483</v>
      </c>
      <c r="J441" s="28">
        <f>SUMIFS($H:$H, $A:$A, "&lt;=" &amp; Name_Rankings_Appended[[#This Row],[Rank]], $F:$F, Name_Rankings_Appended[[#This Row],[Decade]])</f>
        <v>0.53471375449918834</v>
      </c>
    </row>
    <row r="442" spans="1:10" x14ac:dyDescent="0.25">
      <c r="A442" s="22">
        <v>41</v>
      </c>
      <c r="B442" s="22" t="s">
        <v>110</v>
      </c>
      <c r="C442" s="23">
        <v>83363</v>
      </c>
      <c r="D442" s="22" t="s">
        <v>311</v>
      </c>
      <c r="E442" s="23">
        <v>66829</v>
      </c>
      <c r="F442" s="22">
        <v>1970</v>
      </c>
      <c r="G442" s="28">
        <f xml:space="preserve"> Name_Rankings_Appended[[#This Row],[Males Number]] / SUMIFS($C:$C, $F:$F, Name_Rankings_Appended[[#This Row],[Decade]])</f>
        <v>6.2498228805758504E-3</v>
      </c>
      <c r="H442" s="28">
        <f xml:space="preserve"> Name_Rankings_Appended[[#This Row],[Females Number]] / SUMIFS($E:$E, $F:$F, Name_Rankings_Appended[[#This Row],[Decade]])</f>
        <v>6.4739876553555056E-3</v>
      </c>
      <c r="I442" s="28">
        <f>SUMIFS($G:$G, $A:$A, "&lt;=" &amp; Name_Rankings_Appended[[#This Row],[Rank]], $F:$F, Name_Rankings_Appended[[#This Row],[Decade]])</f>
        <v>0.65953170898765068</v>
      </c>
      <c r="J442" s="28">
        <f>SUMIFS($H:$H, $A:$A, "&lt;=" &amp; Name_Rankings_Appended[[#This Row],[Rank]], $F:$F, Name_Rankings_Appended[[#This Row],[Decade]])</f>
        <v>0.54118774215454379</v>
      </c>
    </row>
    <row r="443" spans="1:10" x14ac:dyDescent="0.25">
      <c r="A443" s="22">
        <v>42</v>
      </c>
      <c r="B443" s="22" t="s">
        <v>98</v>
      </c>
      <c r="C443" s="23">
        <v>82459</v>
      </c>
      <c r="D443" s="22" t="s">
        <v>687</v>
      </c>
      <c r="E443" s="23">
        <v>65159</v>
      </c>
      <c r="F443" s="22">
        <v>1970</v>
      </c>
      <c r="G443" s="28">
        <f xml:space="preserve"> Name_Rankings_Appended[[#This Row],[Males Number]] / SUMIFS($C:$C, $F:$F, Name_Rankings_Appended[[#This Row],[Decade]])</f>
        <v>6.1820489294939487E-3</v>
      </c>
      <c r="H443" s="28">
        <f xml:space="preserve"> Name_Rankings_Appended[[#This Row],[Females Number]] / SUMIFS($E:$E, $F:$F, Name_Rankings_Appended[[#This Row],[Decade]])</f>
        <v>6.312208197568561E-3</v>
      </c>
      <c r="I443" s="28">
        <f>SUMIFS($G:$G, $A:$A, "&lt;=" &amp; Name_Rankings_Appended[[#This Row],[Rank]], $F:$F, Name_Rankings_Appended[[#This Row],[Decade]])</f>
        <v>0.6657137579171446</v>
      </c>
      <c r="J443" s="28">
        <f>SUMIFS($H:$H, $A:$A, "&lt;=" &amp; Name_Rankings_Appended[[#This Row],[Rank]], $F:$F, Name_Rankings_Appended[[#This Row],[Decade]])</f>
        <v>0.54749995035211241</v>
      </c>
    </row>
    <row r="444" spans="1:10" x14ac:dyDescent="0.25">
      <c r="A444" s="22">
        <v>43</v>
      </c>
      <c r="B444" s="22" t="s">
        <v>96</v>
      </c>
      <c r="C444" s="23">
        <v>81763</v>
      </c>
      <c r="D444" s="22" t="s">
        <v>793</v>
      </c>
      <c r="E444" s="23">
        <v>65072</v>
      </c>
      <c r="F444" s="22">
        <v>1970</v>
      </c>
      <c r="G444" s="28">
        <f xml:space="preserve"> Name_Rankings_Appended[[#This Row],[Males Number]] / SUMIFS($C:$C, $F:$F, Name_Rankings_Appended[[#This Row],[Decade]])</f>
        <v>6.1298689848556711E-3</v>
      </c>
      <c r="H444" s="28">
        <f xml:space="preserve"> Name_Rankings_Appended[[#This Row],[Females Number]] / SUMIFS($E:$E, $F:$F, Name_Rankings_Appended[[#This Row],[Decade]])</f>
        <v>6.3037801659353489E-3</v>
      </c>
      <c r="I444" s="28">
        <f>SUMIFS($G:$G, $A:$A, "&lt;=" &amp; Name_Rankings_Appended[[#This Row],[Rank]], $F:$F, Name_Rankings_Appended[[#This Row],[Decade]])</f>
        <v>0.67184362690200028</v>
      </c>
      <c r="J444" s="28">
        <f>SUMIFS($H:$H, $A:$A, "&lt;=" &amp; Name_Rankings_Appended[[#This Row],[Rank]], $F:$F, Name_Rankings_Appended[[#This Row],[Decade]])</f>
        <v>0.55380373051804777</v>
      </c>
    </row>
    <row r="445" spans="1:10" x14ac:dyDescent="0.25">
      <c r="A445" s="22">
        <v>44</v>
      </c>
      <c r="B445" s="22" t="s">
        <v>306</v>
      </c>
      <c r="C445" s="23">
        <v>81378</v>
      </c>
      <c r="D445" s="22" t="s">
        <v>71</v>
      </c>
      <c r="E445" s="23">
        <v>64335</v>
      </c>
      <c r="F445" s="22">
        <v>1970</v>
      </c>
      <c r="G445" s="28">
        <f xml:space="preserve"> Name_Rankings_Appended[[#This Row],[Males Number]] / SUMIFS($C:$C, $F:$F, Name_Rankings_Appended[[#This Row],[Decade]])</f>
        <v>6.1010050786980026E-3</v>
      </c>
      <c r="H445" s="28">
        <f xml:space="preserve"> Name_Rankings_Appended[[#This Row],[Females Number]] / SUMIFS($E:$E, $F:$F, Name_Rankings_Appended[[#This Row],[Decade]])</f>
        <v>6.2323840818700928E-3</v>
      </c>
      <c r="I445" s="28">
        <f>SUMIFS($G:$G, $A:$A, "&lt;=" &amp; Name_Rankings_Appended[[#This Row],[Rank]], $F:$F, Name_Rankings_Appended[[#This Row],[Decade]])</f>
        <v>0.67794463198069832</v>
      </c>
      <c r="J445" s="28">
        <f>SUMIFS($H:$H, $A:$A, "&lt;=" &amp; Name_Rankings_Appended[[#This Row],[Rank]], $F:$F, Name_Rankings_Appended[[#This Row],[Decade]])</f>
        <v>0.56003611459991787</v>
      </c>
    </row>
    <row r="446" spans="1:10" x14ac:dyDescent="0.25">
      <c r="A446" s="22">
        <v>45</v>
      </c>
      <c r="B446" s="22" t="s">
        <v>116</v>
      </c>
      <c r="C446" s="23">
        <v>76724</v>
      </c>
      <c r="D446" s="22" t="s">
        <v>221</v>
      </c>
      <c r="E446" s="23">
        <v>61676</v>
      </c>
      <c r="F446" s="22">
        <v>1970</v>
      </c>
      <c r="G446" s="28">
        <f xml:space="preserve"> Name_Rankings_Appended[[#This Row],[Males Number]] / SUMIFS($C:$C, $F:$F, Name_Rankings_Appended[[#This Row],[Decade]])</f>
        <v>5.7520891845219291E-3</v>
      </c>
      <c r="H446" s="28">
        <f xml:space="preserve"> Name_Rankings_Appended[[#This Row],[Females Number]] / SUMIFS($E:$E, $F:$F, Name_Rankings_Appended[[#This Row],[Decade]])</f>
        <v>5.9747963104596234E-3</v>
      </c>
      <c r="I446" s="28">
        <f>SUMIFS($G:$G, $A:$A, "&lt;=" &amp; Name_Rankings_Appended[[#This Row],[Rank]], $F:$F, Name_Rankings_Appended[[#This Row],[Decade]])</f>
        <v>0.68369672116522029</v>
      </c>
      <c r="J446" s="28">
        <f>SUMIFS($H:$H, $A:$A, "&lt;=" &amp; Name_Rankings_Appended[[#This Row],[Rank]], $F:$F, Name_Rankings_Appended[[#This Row],[Decade]])</f>
        <v>0.56601091091037747</v>
      </c>
    </row>
    <row r="447" spans="1:10" x14ac:dyDescent="0.25">
      <c r="A447" s="22">
        <v>46</v>
      </c>
      <c r="B447" s="22" t="s">
        <v>170</v>
      </c>
      <c r="C447" s="23">
        <v>71386</v>
      </c>
      <c r="D447" s="22" t="s">
        <v>575</v>
      </c>
      <c r="E447" s="23">
        <v>60921</v>
      </c>
      <c r="F447" s="22">
        <v>1970</v>
      </c>
      <c r="G447" s="28">
        <f xml:space="preserve"> Name_Rankings_Appended[[#This Row],[Males Number]] / SUMIFS($C:$C, $F:$F, Name_Rankings_Appended[[#This Row],[Decade]])</f>
        <v>5.3518929999254788E-3</v>
      </c>
      <c r="H447" s="28">
        <f xml:space="preserve"> Name_Rankings_Appended[[#This Row],[Females Number]] / SUMIFS($E:$E, $F:$F, Name_Rankings_Appended[[#This Row],[Decade]])</f>
        <v>5.9016564957116331E-3</v>
      </c>
      <c r="I447" s="28">
        <f>SUMIFS($G:$G, $A:$A, "&lt;=" &amp; Name_Rankings_Appended[[#This Row],[Rank]], $F:$F, Name_Rankings_Appended[[#This Row],[Decade]])</f>
        <v>0.68904861416514573</v>
      </c>
      <c r="J447" s="28">
        <f>SUMIFS($H:$H, $A:$A, "&lt;=" &amp; Name_Rankings_Appended[[#This Row],[Rank]], $F:$F, Name_Rankings_Appended[[#This Row],[Decade]])</f>
        <v>0.57191256740608909</v>
      </c>
    </row>
    <row r="448" spans="1:10" x14ac:dyDescent="0.25">
      <c r="A448" s="22">
        <v>47</v>
      </c>
      <c r="B448" s="22" t="s">
        <v>100</v>
      </c>
      <c r="C448" s="23">
        <v>68284</v>
      </c>
      <c r="D448" s="22" t="s">
        <v>255</v>
      </c>
      <c r="E448" s="23">
        <v>59214</v>
      </c>
      <c r="F448" s="22">
        <v>1970</v>
      </c>
      <c r="G448" s="28">
        <f xml:space="preserve"> Name_Rankings_Appended[[#This Row],[Males Number]] / SUMIFS($C:$C, $F:$F, Name_Rankings_Appended[[#This Row],[Decade]])</f>
        <v>5.1193323845979801E-3</v>
      </c>
      <c r="H448" s="28">
        <f xml:space="preserve"> Name_Rankings_Appended[[#This Row],[Females Number]] / SUMIFS($E:$E, $F:$F, Name_Rankings_Appended[[#This Row],[Decade]])</f>
        <v>5.7362927026324033E-3</v>
      </c>
      <c r="I448" s="28">
        <f>SUMIFS($G:$G, $A:$A, "&lt;=" &amp; Name_Rankings_Appended[[#This Row],[Rank]], $F:$F, Name_Rankings_Appended[[#This Row],[Decade]])</f>
        <v>0.69416794654974368</v>
      </c>
      <c r="J448" s="28">
        <f>SUMIFS($H:$H, $A:$A, "&lt;=" &amp; Name_Rankings_Appended[[#This Row],[Rank]], $F:$F, Name_Rankings_Appended[[#This Row],[Decade]])</f>
        <v>0.57764886010872152</v>
      </c>
    </row>
    <row r="449" spans="1:10" x14ac:dyDescent="0.25">
      <c r="A449" s="22">
        <v>48</v>
      </c>
      <c r="B449" s="22" t="s">
        <v>226</v>
      </c>
      <c r="C449" s="23">
        <v>66385</v>
      </c>
      <c r="D449" s="22" t="s">
        <v>77</v>
      </c>
      <c r="E449" s="23">
        <v>58041</v>
      </c>
      <c r="F449" s="22">
        <v>1970</v>
      </c>
      <c r="G449" s="28">
        <f xml:space="preserve"> Name_Rankings_Appended[[#This Row],[Males Number]] / SUMIFS($C:$C, $F:$F, Name_Rankings_Appended[[#This Row],[Decade]])</f>
        <v>4.9769621046150915E-3</v>
      </c>
      <c r="H449" s="28">
        <f xml:space="preserve"> Name_Rankings_Appended[[#This Row],[Females Number]] / SUMIFS($E:$E, $F:$F, Name_Rankings_Appended[[#This Row],[Decade]])</f>
        <v>5.6226595864742688E-3</v>
      </c>
      <c r="I449" s="28">
        <f>SUMIFS($G:$G, $A:$A, "&lt;=" &amp; Name_Rankings_Appended[[#This Row],[Rank]], $F:$F, Name_Rankings_Appended[[#This Row],[Decade]])</f>
        <v>0.69914490865435874</v>
      </c>
      <c r="J449" s="28">
        <f>SUMIFS($H:$H, $A:$A, "&lt;=" &amp; Name_Rankings_Appended[[#This Row],[Rank]], $F:$F, Name_Rankings_Appended[[#This Row],[Decade]])</f>
        <v>0.58327151969519575</v>
      </c>
    </row>
    <row r="450" spans="1:10" x14ac:dyDescent="0.25">
      <c r="A450" s="22">
        <v>49</v>
      </c>
      <c r="B450" s="22" t="s">
        <v>397</v>
      </c>
      <c r="C450" s="23">
        <v>65904</v>
      </c>
      <c r="D450" s="22" t="s">
        <v>288</v>
      </c>
      <c r="E450" s="23">
        <v>57790</v>
      </c>
      <c r="F450" s="22">
        <v>1970</v>
      </c>
      <c r="G450" s="28">
        <f xml:space="preserve"> Name_Rankings_Appended[[#This Row],[Males Number]] / SUMIFS($C:$C, $F:$F, Name_Rankings_Appended[[#This Row],[Decade]])</f>
        <v>4.940900964714212E-3</v>
      </c>
      <c r="H450" s="28">
        <f xml:space="preserve"> Name_Rankings_Appended[[#This Row],[Females Number]] / SUMIFS($E:$E, $F:$F, Name_Rankings_Appended[[#This Row],[Decade]])</f>
        <v>5.5983442308428178E-3</v>
      </c>
      <c r="I450" s="28">
        <f>SUMIFS($G:$G, $A:$A, "&lt;=" &amp; Name_Rankings_Appended[[#This Row],[Rank]], $F:$F, Name_Rankings_Appended[[#This Row],[Decade]])</f>
        <v>0.70408580961907297</v>
      </c>
      <c r="J450" s="28">
        <f>SUMIFS($H:$H, $A:$A, "&lt;=" &amp; Name_Rankings_Appended[[#This Row],[Rank]], $F:$F, Name_Rankings_Appended[[#This Row],[Decade]])</f>
        <v>0.58886986392603857</v>
      </c>
    </row>
    <row r="451" spans="1:10" x14ac:dyDescent="0.25">
      <c r="A451" s="22">
        <v>50</v>
      </c>
      <c r="B451" s="22" t="s">
        <v>108</v>
      </c>
      <c r="C451" s="23">
        <v>65195</v>
      </c>
      <c r="D451" s="22" t="s">
        <v>372</v>
      </c>
      <c r="E451" s="23">
        <v>56965</v>
      </c>
      <c r="F451" s="22">
        <v>1970</v>
      </c>
      <c r="G451" s="28">
        <f xml:space="preserve"> Name_Rankings_Appended[[#This Row],[Males Number]] / SUMIFS($C:$C, $F:$F, Name_Rankings_Appended[[#This Row],[Decade]])</f>
        <v>4.8877463946732074E-3</v>
      </c>
      <c r="H451" s="28">
        <f xml:space="preserve"> Name_Rankings_Appended[[#This Row],[Females Number]] / SUMIFS($E:$E, $F:$F, Name_Rankings_Appended[[#This Row],[Decade]])</f>
        <v>5.5184232412175309E-3</v>
      </c>
      <c r="I451" s="28">
        <f>SUMIFS($G:$G, $A:$A, "&lt;=" &amp; Name_Rankings_Appended[[#This Row],[Rank]], $F:$F, Name_Rankings_Appended[[#This Row],[Decade]])</f>
        <v>0.70897355601374612</v>
      </c>
      <c r="J451" s="28">
        <f>SUMIFS($H:$H, $A:$A, "&lt;=" &amp; Name_Rankings_Appended[[#This Row],[Rank]], $F:$F, Name_Rankings_Appended[[#This Row],[Decade]])</f>
        <v>0.59438828716725611</v>
      </c>
    </row>
    <row r="452" spans="1:10" x14ac:dyDescent="0.25">
      <c r="A452" s="22">
        <v>51</v>
      </c>
      <c r="B452" s="22" t="s">
        <v>333</v>
      </c>
      <c r="C452" s="23">
        <v>65101</v>
      </c>
      <c r="D452" s="22" t="s">
        <v>149</v>
      </c>
      <c r="E452" s="23">
        <v>56559</v>
      </c>
      <c r="F452" s="22">
        <v>1970</v>
      </c>
      <c r="G452" s="28">
        <f xml:space="preserve"> Name_Rankings_Appended[[#This Row],[Males Number]] / SUMIFS($C:$C, $F:$F, Name_Rankings_Appended[[#This Row],[Decade]])</f>
        <v>4.8806991032996471E-3</v>
      </c>
      <c r="H452" s="28">
        <f xml:space="preserve"> Name_Rankings_Appended[[#This Row],[Females Number]] / SUMIFS($E:$E, $F:$F, Name_Rankings_Appended[[#This Row],[Decade]])</f>
        <v>5.4790924269292078E-3</v>
      </c>
      <c r="I452" s="28">
        <f>SUMIFS($G:$G, $A:$A, "&lt;=" &amp; Name_Rankings_Appended[[#This Row],[Rank]], $F:$F, Name_Rankings_Appended[[#This Row],[Decade]])</f>
        <v>0.71385425511704581</v>
      </c>
      <c r="J452" s="28">
        <f>SUMIFS($H:$H, $A:$A, "&lt;=" &amp; Name_Rankings_Appended[[#This Row],[Rank]], $F:$F, Name_Rankings_Appended[[#This Row],[Decade]])</f>
        <v>0.59986737959418535</v>
      </c>
    </row>
    <row r="453" spans="1:10" x14ac:dyDescent="0.25">
      <c r="A453" s="22">
        <v>52</v>
      </c>
      <c r="B453" s="22" t="s">
        <v>471</v>
      </c>
      <c r="C453" s="23">
        <v>65079</v>
      </c>
      <c r="D453" s="22" t="s">
        <v>99</v>
      </c>
      <c r="E453" s="23">
        <v>56034</v>
      </c>
      <c r="F453" s="22">
        <v>1970</v>
      </c>
      <c r="G453" s="28">
        <f xml:space="preserve"> Name_Rankings_Appended[[#This Row],[Males Number]] / SUMIFS($C:$C, $F:$F, Name_Rankings_Appended[[#This Row],[Decade]])</f>
        <v>4.8790497372334946E-3</v>
      </c>
      <c r="H453" s="28">
        <f xml:space="preserve"> Name_Rankings_Appended[[#This Row],[Females Number]] / SUMIFS($E:$E, $F:$F, Name_Rankings_Appended[[#This Row],[Decade]])</f>
        <v>5.4282336153494799E-3</v>
      </c>
      <c r="I453" s="28">
        <f>SUMIFS($G:$G, $A:$A, "&lt;=" &amp; Name_Rankings_Appended[[#This Row],[Rank]], $F:$F, Name_Rankings_Appended[[#This Row],[Decade]])</f>
        <v>0.71873330485427933</v>
      </c>
      <c r="J453" s="28">
        <f>SUMIFS($H:$H, $A:$A, "&lt;=" &amp; Name_Rankings_Appended[[#This Row],[Rank]], $F:$F, Name_Rankings_Appended[[#This Row],[Decade]])</f>
        <v>0.60529561320953484</v>
      </c>
    </row>
    <row r="454" spans="1:10" x14ac:dyDescent="0.25">
      <c r="A454" s="22">
        <v>53</v>
      </c>
      <c r="B454" s="22" t="s">
        <v>114</v>
      </c>
      <c r="C454" s="23">
        <v>64775</v>
      </c>
      <c r="D454" s="22" t="s">
        <v>107</v>
      </c>
      <c r="E454" s="23">
        <v>55875</v>
      </c>
      <c r="F454" s="22">
        <v>1970</v>
      </c>
      <c r="G454" s="28">
        <f xml:space="preserve"> Name_Rankings_Appended[[#This Row],[Males Number]] / SUMIFS($C:$C, $F:$F, Name_Rankings_Appended[[#This Row],[Decade]])</f>
        <v>4.8562584970466604E-3</v>
      </c>
      <c r="H454" s="28">
        <f xml:space="preserve"> Name_Rankings_Appended[[#This Row],[Females Number]] / SUMIFS($E:$E, $F:$F, Name_Rankings_Appended[[#This Row],[Decade]])</f>
        <v>5.4128306609853337E-3</v>
      </c>
      <c r="I454" s="28">
        <f>SUMIFS($G:$G, $A:$A, "&lt;=" &amp; Name_Rankings_Appended[[#This Row],[Rank]], $F:$F, Name_Rankings_Appended[[#This Row],[Decade]])</f>
        <v>0.72358956335132596</v>
      </c>
      <c r="J454" s="28">
        <f>SUMIFS($H:$H, $A:$A, "&lt;=" &amp; Name_Rankings_Appended[[#This Row],[Rank]], $F:$F, Name_Rankings_Appended[[#This Row],[Decade]])</f>
        <v>0.61070844387052015</v>
      </c>
    </row>
    <row r="455" spans="1:10" x14ac:dyDescent="0.25">
      <c r="A455" s="22">
        <v>54</v>
      </c>
      <c r="B455" s="22" t="s">
        <v>673</v>
      </c>
      <c r="C455" s="23">
        <v>64137</v>
      </c>
      <c r="D455" s="22" t="s">
        <v>171</v>
      </c>
      <c r="E455" s="23">
        <v>55074</v>
      </c>
      <c r="F455" s="22">
        <v>1970</v>
      </c>
      <c r="G455" s="28">
        <f xml:space="preserve"> Name_Rankings_Appended[[#This Row],[Males Number]] / SUMIFS($C:$C, $F:$F, Name_Rankings_Appended[[#This Row],[Decade]])</f>
        <v>4.8084268811282383E-3</v>
      </c>
      <c r="H455" s="28">
        <f xml:space="preserve"> Name_Rankings_Appended[[#This Row],[Females Number]] / SUMIFS($E:$E, $F:$F, Name_Rankings_Appended[[#This Row],[Decade]])</f>
        <v>5.3352346456036915E-3</v>
      </c>
      <c r="I455" s="28">
        <f>SUMIFS($G:$G, $A:$A, "&lt;=" &amp; Name_Rankings_Appended[[#This Row],[Rank]], $F:$F, Name_Rankings_Appended[[#This Row],[Decade]])</f>
        <v>0.72839799023245422</v>
      </c>
      <c r="J455" s="28">
        <f>SUMIFS($H:$H, $A:$A, "&lt;=" &amp; Name_Rankings_Appended[[#This Row],[Rank]], $F:$F, Name_Rankings_Appended[[#This Row],[Decade]])</f>
        <v>0.61604367851612385</v>
      </c>
    </row>
    <row r="456" spans="1:10" x14ac:dyDescent="0.25">
      <c r="A456" s="22">
        <v>55</v>
      </c>
      <c r="B456" s="22" t="s">
        <v>132</v>
      </c>
      <c r="C456" s="23">
        <v>62359</v>
      </c>
      <c r="D456" s="22" t="s">
        <v>203</v>
      </c>
      <c r="E456" s="23">
        <v>54062</v>
      </c>
      <c r="F456" s="22">
        <v>1970</v>
      </c>
      <c r="G456" s="28">
        <f xml:space="preserve"> Name_Rankings_Appended[[#This Row],[Males Number]] / SUMIFS($C:$C, $F:$F, Name_Rankings_Appended[[#This Row],[Decade]])</f>
        <v>4.6751281145091883E-3</v>
      </c>
      <c r="H456" s="28">
        <f xml:space="preserve"> Name_Rankings_Appended[[#This Row],[Females Number]] / SUMIFS($E:$E, $F:$F, Name_Rankings_Appended[[#This Row],[Decade]])</f>
        <v>5.2371982316633398E-3</v>
      </c>
      <c r="I456" s="28">
        <f>SUMIFS($G:$G, $A:$A, "&lt;=" &amp; Name_Rankings_Appended[[#This Row],[Rank]], $F:$F, Name_Rankings_Appended[[#This Row],[Decade]])</f>
        <v>0.73307311834696343</v>
      </c>
      <c r="J456" s="28">
        <f>SUMIFS($H:$H, $A:$A, "&lt;=" &amp; Name_Rankings_Appended[[#This Row],[Rank]], $F:$F, Name_Rankings_Appended[[#This Row],[Decade]])</f>
        <v>0.6212808767477872</v>
      </c>
    </row>
    <row r="457" spans="1:10" x14ac:dyDescent="0.25">
      <c r="A457" s="22">
        <v>56</v>
      </c>
      <c r="B457" s="22" t="s">
        <v>136</v>
      </c>
      <c r="C457" s="23">
        <v>58821</v>
      </c>
      <c r="D457" s="22" t="s">
        <v>267</v>
      </c>
      <c r="E457" s="23">
        <v>53323</v>
      </c>
      <c r="F457" s="22">
        <v>1970</v>
      </c>
      <c r="G457" s="28">
        <f xml:space="preserve"> Name_Rankings_Appended[[#This Row],[Males Number]] / SUMIFS($C:$C, $F:$F, Name_Rankings_Appended[[#This Row],[Decade]])</f>
        <v>4.4098800625979404E-3</v>
      </c>
      <c r="H457" s="28">
        <f xml:space="preserve"> Name_Rankings_Appended[[#This Row],[Females Number]] / SUMIFS($E:$E, $F:$F, Name_Rankings_Appended[[#This Row],[Decade]])</f>
        <v>5.1656083997444462E-3</v>
      </c>
      <c r="I457" s="28">
        <f>SUMIFS($G:$G, $A:$A, "&lt;=" &amp; Name_Rankings_Appended[[#This Row],[Rank]], $F:$F, Name_Rankings_Appended[[#This Row],[Decade]])</f>
        <v>0.73748299840956133</v>
      </c>
      <c r="J457" s="28">
        <f>SUMIFS($H:$H, $A:$A, "&lt;=" &amp; Name_Rankings_Appended[[#This Row],[Rank]], $F:$F, Name_Rankings_Appended[[#This Row],[Decade]])</f>
        <v>0.62644648514753165</v>
      </c>
    </row>
    <row r="458" spans="1:10" x14ac:dyDescent="0.25">
      <c r="A458" s="22">
        <v>57</v>
      </c>
      <c r="B458" s="22" t="s">
        <v>192</v>
      </c>
      <c r="C458" s="23">
        <v>58720</v>
      </c>
      <c r="D458" s="22" t="s">
        <v>213</v>
      </c>
      <c r="E458" s="23">
        <v>51361</v>
      </c>
      <c r="F458" s="22">
        <v>1970</v>
      </c>
      <c r="G458" s="28">
        <f xml:space="preserve"> Name_Rankings_Appended[[#This Row],[Males Number]] / SUMIFS($C:$C, $F:$F, Name_Rankings_Appended[[#This Row],[Decade]])</f>
        <v>4.4023079729306044E-3</v>
      </c>
      <c r="H458" s="28">
        <f xml:space="preserve"> Name_Rankings_Appended[[#This Row],[Females Number]] / SUMIFS($E:$E, $F:$F, Name_Rankings_Appended[[#This Row],[Decade]])</f>
        <v>4.9755417553264914E-3</v>
      </c>
      <c r="I458" s="28">
        <f>SUMIFS($G:$G, $A:$A, "&lt;=" &amp; Name_Rankings_Appended[[#This Row],[Rank]], $F:$F, Name_Rankings_Appended[[#This Row],[Decade]])</f>
        <v>0.74188530638249195</v>
      </c>
      <c r="J458" s="28">
        <f>SUMIFS($H:$H, $A:$A, "&lt;=" &amp; Name_Rankings_Appended[[#This Row],[Rank]], $F:$F, Name_Rankings_Appended[[#This Row],[Decade]])</f>
        <v>0.63142202690285809</v>
      </c>
    </row>
    <row r="459" spans="1:10" x14ac:dyDescent="0.25">
      <c r="A459" s="22">
        <v>58</v>
      </c>
      <c r="B459" s="22" t="s">
        <v>118</v>
      </c>
      <c r="C459" s="23">
        <v>58148</v>
      </c>
      <c r="D459" s="22" t="s">
        <v>305</v>
      </c>
      <c r="E459" s="23">
        <v>50466</v>
      </c>
      <c r="F459" s="22">
        <v>1970</v>
      </c>
      <c r="G459" s="28">
        <f xml:space="preserve"> Name_Rankings_Appended[[#This Row],[Males Number]] / SUMIFS($C:$C, $F:$F, Name_Rankings_Appended[[#This Row],[Decade]])</f>
        <v>4.3594244552106398E-3</v>
      </c>
      <c r="H459" s="28">
        <f xml:space="preserve"> Name_Rankings_Appended[[#This Row],[Females Number]] / SUMIFS($E:$E, $F:$F, Name_Rankings_Appended[[#This Row],[Decade]])</f>
        <v>4.8888395908239079E-3</v>
      </c>
      <c r="I459" s="28">
        <f>SUMIFS($G:$G, $A:$A, "&lt;=" &amp; Name_Rankings_Appended[[#This Row],[Rank]], $F:$F, Name_Rankings_Appended[[#This Row],[Decade]])</f>
        <v>0.7462447308377026</v>
      </c>
      <c r="J459" s="28">
        <f>SUMIFS($H:$H, $A:$A, "&lt;=" &amp; Name_Rankings_Appended[[#This Row],[Rank]], $F:$F, Name_Rankings_Appended[[#This Row],[Decade]])</f>
        <v>0.63631086649368196</v>
      </c>
    </row>
    <row r="460" spans="1:10" x14ac:dyDescent="0.25">
      <c r="A460" s="22">
        <v>59</v>
      </c>
      <c r="B460" s="22" t="s">
        <v>126</v>
      </c>
      <c r="C460" s="23">
        <v>50575</v>
      </c>
      <c r="D460" s="22" t="s">
        <v>706</v>
      </c>
      <c r="E460" s="23">
        <v>49606</v>
      </c>
      <c r="F460" s="22">
        <v>1970</v>
      </c>
      <c r="G460" s="28">
        <f xml:space="preserve"> Name_Rankings_Appended[[#This Row],[Males Number]] / SUMIFS($C:$C, $F:$F, Name_Rankings_Appended[[#This Row],[Decade]])</f>
        <v>3.7916676725300632E-3</v>
      </c>
      <c r="H460" s="28">
        <f xml:space="preserve"> Name_Rankings_Appended[[#This Row],[Females Number]] / SUMIFS($E:$E, $F:$F, Name_Rankings_Appended[[#This Row],[Decade]])</f>
        <v>4.8055280137599722E-3</v>
      </c>
      <c r="I460" s="28">
        <f>SUMIFS($G:$G, $A:$A, "&lt;=" &amp; Name_Rankings_Appended[[#This Row],[Rank]], $F:$F, Name_Rankings_Appended[[#This Row],[Decade]])</f>
        <v>0.75003639851023263</v>
      </c>
      <c r="J460" s="28">
        <f>SUMIFS($H:$H, $A:$A, "&lt;=" &amp; Name_Rankings_Appended[[#This Row],[Rank]], $F:$F, Name_Rankings_Appended[[#This Row],[Decade]])</f>
        <v>0.64111639450744196</v>
      </c>
    </row>
    <row r="461" spans="1:10" x14ac:dyDescent="0.25">
      <c r="A461" s="22">
        <v>60</v>
      </c>
      <c r="B461" s="22" t="s">
        <v>429</v>
      </c>
      <c r="C461" s="23">
        <v>50297</v>
      </c>
      <c r="D461" s="22" t="s">
        <v>87</v>
      </c>
      <c r="E461" s="23">
        <v>48592</v>
      </c>
      <c r="F461" s="22">
        <v>1970</v>
      </c>
      <c r="G461" s="28">
        <f xml:space="preserve"> Name_Rankings_Appended[[#This Row],[Males Number]] / SUMIFS($C:$C, $F:$F, Name_Rankings_Appended[[#This Row],[Decade]])</f>
        <v>3.7708256831486819E-3</v>
      </c>
      <c r="H461" s="28">
        <f xml:space="preserve"> Name_Rankings_Appended[[#This Row],[Females Number]] / SUMIFS($E:$E, $F:$F, Name_Rankings_Appended[[#This Row],[Decade]])</f>
        <v>4.7072978519659839E-3</v>
      </c>
      <c r="I461" s="28">
        <f>SUMIFS($G:$G, $A:$A, "&lt;=" &amp; Name_Rankings_Appended[[#This Row],[Rank]], $F:$F, Name_Rankings_Appended[[#This Row],[Decade]])</f>
        <v>0.75380722419338131</v>
      </c>
      <c r="J461" s="28">
        <f>SUMIFS($H:$H, $A:$A, "&lt;=" &amp; Name_Rankings_Appended[[#This Row],[Rank]], $F:$F, Name_Rankings_Appended[[#This Row],[Decade]])</f>
        <v>0.64582369235940795</v>
      </c>
    </row>
    <row r="462" spans="1:10" x14ac:dyDescent="0.25">
      <c r="A462" s="22">
        <v>61</v>
      </c>
      <c r="B462" s="22" t="s">
        <v>138</v>
      </c>
      <c r="C462" s="23">
        <v>49365</v>
      </c>
      <c r="D462" s="22" t="s">
        <v>73</v>
      </c>
      <c r="E462" s="23">
        <v>47857</v>
      </c>
      <c r="F462" s="22">
        <v>1970</v>
      </c>
      <c r="G462" s="28">
        <f xml:space="preserve"> Name_Rankings_Appended[[#This Row],[Males Number]] / SUMIFS($C:$C, $F:$F, Name_Rankings_Appended[[#This Row],[Decade]])</f>
        <v>3.7009525388916769E-3</v>
      </c>
      <c r="H462" s="28">
        <f xml:space="preserve"> Name_Rankings_Appended[[#This Row],[Females Number]] / SUMIFS($E:$E, $F:$F, Name_Rankings_Appended[[#This Row],[Decade]])</f>
        <v>4.6360955157543644E-3</v>
      </c>
      <c r="I462" s="28">
        <f>SUMIFS($G:$G, $A:$A, "&lt;=" &amp; Name_Rankings_Appended[[#This Row],[Rank]], $F:$F, Name_Rankings_Appended[[#This Row],[Decade]])</f>
        <v>0.757508176732273</v>
      </c>
      <c r="J462" s="28">
        <f>SUMIFS($H:$H, $A:$A, "&lt;=" &amp; Name_Rankings_Appended[[#This Row],[Rank]], $F:$F, Name_Rankings_Appended[[#This Row],[Decade]])</f>
        <v>0.65045978787516234</v>
      </c>
    </row>
    <row r="463" spans="1:10" x14ac:dyDescent="0.25">
      <c r="A463" s="22">
        <v>62</v>
      </c>
      <c r="B463" s="22" t="s">
        <v>158</v>
      </c>
      <c r="C463" s="23">
        <v>48861</v>
      </c>
      <c r="D463" s="22" t="s">
        <v>374</v>
      </c>
      <c r="E463" s="23">
        <v>47827</v>
      </c>
      <c r="F463" s="22">
        <v>1970</v>
      </c>
      <c r="G463" s="28">
        <f xml:space="preserve"> Name_Rankings_Appended[[#This Row],[Males Number]] / SUMIFS($C:$C, $F:$F, Name_Rankings_Appended[[#This Row],[Decade]])</f>
        <v>3.6631670617398204E-3</v>
      </c>
      <c r="H463" s="28">
        <f xml:space="preserve"> Name_Rankings_Appended[[#This Row],[Females Number]] / SUMIFS($E:$E, $F:$F, Name_Rankings_Appended[[#This Row],[Decade]])</f>
        <v>4.6331892979498083E-3</v>
      </c>
      <c r="I463" s="28">
        <f>SUMIFS($G:$G, $A:$A, "&lt;=" &amp; Name_Rankings_Appended[[#This Row],[Rank]], $F:$F, Name_Rankings_Appended[[#This Row],[Decade]])</f>
        <v>0.76117134379401286</v>
      </c>
      <c r="J463" s="28">
        <f>SUMIFS($H:$H, $A:$A, "&lt;=" &amp; Name_Rankings_Appended[[#This Row],[Rank]], $F:$F, Name_Rankings_Appended[[#This Row],[Decade]])</f>
        <v>0.6550929771731121</v>
      </c>
    </row>
    <row r="464" spans="1:10" x14ac:dyDescent="0.25">
      <c r="A464" s="22">
        <v>63</v>
      </c>
      <c r="B464" s="22" t="s">
        <v>130</v>
      </c>
      <c r="C464" s="23">
        <v>48363</v>
      </c>
      <c r="D464" s="22" t="s">
        <v>95</v>
      </c>
      <c r="E464" s="23">
        <v>47777</v>
      </c>
      <c r="F464" s="22">
        <v>1970</v>
      </c>
      <c r="G464" s="28">
        <f xml:space="preserve"> Name_Rankings_Appended[[#This Row],[Males Number]] / SUMIFS($C:$C, $F:$F, Name_Rankings_Appended[[#This Row],[Decade]])</f>
        <v>3.6258314116969143E-3</v>
      </c>
      <c r="H464" s="28">
        <f xml:space="preserve"> Name_Rankings_Appended[[#This Row],[Females Number]] / SUMIFS($E:$E, $F:$F, Name_Rankings_Appended[[#This Row],[Decade]])</f>
        <v>4.6283456016088824E-3</v>
      </c>
      <c r="I464" s="28">
        <f>SUMIFS($G:$G, $A:$A, "&lt;=" &amp; Name_Rankings_Appended[[#This Row],[Rank]], $F:$F, Name_Rankings_Appended[[#This Row],[Decade]])</f>
        <v>0.76479717520570978</v>
      </c>
      <c r="J464" s="28">
        <f>SUMIFS($H:$H, $A:$A, "&lt;=" &amp; Name_Rankings_Appended[[#This Row],[Rank]], $F:$F, Name_Rankings_Appended[[#This Row],[Decade]])</f>
        <v>0.65972132277472095</v>
      </c>
    </row>
    <row r="465" spans="1:10" x14ac:dyDescent="0.25">
      <c r="A465" s="22">
        <v>64</v>
      </c>
      <c r="B465" s="22" t="s">
        <v>218</v>
      </c>
      <c r="C465" s="23">
        <v>48108</v>
      </c>
      <c r="D465" s="22" t="s">
        <v>65</v>
      </c>
      <c r="E465" s="23">
        <v>47348</v>
      </c>
      <c r="F465" s="22">
        <v>1970</v>
      </c>
      <c r="G465" s="28">
        <f xml:space="preserve"> Name_Rankings_Appended[[#This Row],[Males Number]] / SUMIFS($C:$C, $F:$F, Name_Rankings_Appended[[#This Row],[Decade]])</f>
        <v>3.6067137595665105E-3</v>
      </c>
      <c r="H465" s="28">
        <f xml:space="preserve"> Name_Rankings_Appended[[#This Row],[Females Number]] / SUMIFS($E:$E, $F:$F, Name_Rankings_Appended[[#This Row],[Decade]])</f>
        <v>4.5867866870037332E-3</v>
      </c>
      <c r="I465" s="28">
        <f>SUMIFS($G:$G, $A:$A, "&lt;=" &amp; Name_Rankings_Appended[[#This Row],[Rank]], $F:$F, Name_Rankings_Appended[[#This Row],[Decade]])</f>
        <v>0.76840388896527634</v>
      </c>
      <c r="J465" s="28">
        <f>SUMIFS($H:$H, $A:$A, "&lt;=" &amp; Name_Rankings_Appended[[#This Row],[Rank]], $F:$F, Name_Rankings_Appended[[#This Row],[Decade]])</f>
        <v>0.66430810946172469</v>
      </c>
    </row>
    <row r="466" spans="1:10" x14ac:dyDescent="0.25">
      <c r="A466" s="22">
        <v>65</v>
      </c>
      <c r="B466" s="22" t="s">
        <v>134</v>
      </c>
      <c r="C466" s="23">
        <v>46940</v>
      </c>
      <c r="D466" s="22" t="s">
        <v>570</v>
      </c>
      <c r="E466" s="23">
        <v>47070</v>
      </c>
      <c r="F466" s="22">
        <v>1970</v>
      </c>
      <c r="G466" s="28">
        <f xml:space="preserve"> Name_Rankings_Appended[[#This Row],[Males Number]] / SUMIFS($C:$C, $F:$F, Name_Rankings_Appended[[#This Row],[Decade]])</f>
        <v>3.5191474156907794E-3</v>
      </c>
      <c r="H466" s="28">
        <f xml:space="preserve"> Name_Rankings_Appended[[#This Row],[Females Number]] / SUMIFS($E:$E, $F:$F, Name_Rankings_Appended[[#This Row],[Decade]])</f>
        <v>4.5598557353481815E-3</v>
      </c>
      <c r="I466" s="28">
        <f>SUMIFS($G:$G, $A:$A, "&lt;=" &amp; Name_Rankings_Appended[[#This Row],[Rank]], $F:$F, Name_Rankings_Appended[[#This Row],[Decade]])</f>
        <v>0.77192303638096715</v>
      </c>
      <c r="J466" s="28">
        <f>SUMIFS($H:$H, $A:$A, "&lt;=" &amp; Name_Rankings_Appended[[#This Row],[Rank]], $F:$F, Name_Rankings_Appended[[#This Row],[Decade]])</f>
        <v>0.66886796519707292</v>
      </c>
    </row>
    <row r="467" spans="1:10" x14ac:dyDescent="0.25">
      <c r="A467" s="22">
        <v>66</v>
      </c>
      <c r="B467" s="22" t="s">
        <v>329</v>
      </c>
      <c r="C467" s="23">
        <v>44907</v>
      </c>
      <c r="D467" s="22" t="s">
        <v>448</v>
      </c>
      <c r="E467" s="23">
        <v>46851</v>
      </c>
      <c r="F467" s="22">
        <v>1970</v>
      </c>
      <c r="G467" s="28">
        <f xml:space="preserve"> Name_Rankings_Appended[[#This Row],[Males Number]] / SUMIFS($C:$C, $F:$F, Name_Rankings_Appended[[#This Row],[Decade]])</f>
        <v>3.3667309969413256E-3</v>
      </c>
      <c r="H467" s="28">
        <f xml:space="preserve"> Name_Rankings_Appended[[#This Row],[Females Number]] / SUMIFS($E:$E, $F:$F, Name_Rankings_Appended[[#This Row],[Decade]])</f>
        <v>4.538640345374924E-3</v>
      </c>
      <c r="I467" s="28">
        <f>SUMIFS($G:$G, $A:$A, "&lt;=" &amp; Name_Rankings_Appended[[#This Row],[Rank]], $F:$F, Name_Rankings_Appended[[#This Row],[Decade]])</f>
        <v>0.77528976737790845</v>
      </c>
      <c r="J467" s="28">
        <f>SUMIFS($H:$H, $A:$A, "&lt;=" &amp; Name_Rankings_Appended[[#This Row],[Rank]], $F:$F, Name_Rankings_Appended[[#This Row],[Decade]])</f>
        <v>0.6734066055424478</v>
      </c>
    </row>
    <row r="468" spans="1:10" x14ac:dyDescent="0.25">
      <c r="A468" s="22">
        <v>67</v>
      </c>
      <c r="B468" s="22" t="s">
        <v>140</v>
      </c>
      <c r="C468" s="23">
        <v>44574</v>
      </c>
      <c r="D468" s="22" t="s">
        <v>117</v>
      </c>
      <c r="E468" s="23">
        <v>45943</v>
      </c>
      <c r="F468" s="22">
        <v>1970</v>
      </c>
      <c r="G468" s="28">
        <f xml:space="preserve"> Name_Rankings_Appended[[#This Row],[Males Number]] / SUMIFS($C:$C, $F:$F, Name_Rankings_Appended[[#This Row],[Decade]])</f>
        <v>3.3417655923945631E-3</v>
      </c>
      <c r="H468" s="28">
        <f xml:space="preserve"> Name_Rankings_Appended[[#This Row],[Females Number]] / SUMIFS($E:$E, $F:$F, Name_Rankings_Appended[[#This Row],[Decade]])</f>
        <v>4.450678819823699E-3</v>
      </c>
      <c r="I468" s="28">
        <f>SUMIFS($G:$G, $A:$A, "&lt;=" &amp; Name_Rankings_Appended[[#This Row],[Rank]], $F:$F, Name_Rankings_Appended[[#This Row],[Decade]])</f>
        <v>0.77863153297030296</v>
      </c>
      <c r="J468" s="28">
        <f>SUMIFS($H:$H, $A:$A, "&lt;=" &amp; Name_Rankings_Appended[[#This Row],[Rank]], $F:$F, Name_Rankings_Appended[[#This Row],[Decade]])</f>
        <v>0.67785728436227155</v>
      </c>
    </row>
    <row r="469" spans="1:10" x14ac:dyDescent="0.25">
      <c r="A469" s="22">
        <v>68</v>
      </c>
      <c r="B469" s="22" t="s">
        <v>314</v>
      </c>
      <c r="C469" s="23">
        <v>43401</v>
      </c>
      <c r="D469" s="22" t="s">
        <v>63</v>
      </c>
      <c r="E469" s="23">
        <v>45904</v>
      </c>
      <c r="F469" s="22">
        <v>1970</v>
      </c>
      <c r="G469" s="28">
        <f xml:space="preserve"> Name_Rankings_Appended[[#This Row],[Males Number]] / SUMIFS($C:$C, $F:$F, Name_Rankings_Appended[[#This Row],[Decade]])</f>
        <v>3.2538243925947061E-3</v>
      </c>
      <c r="H469" s="28">
        <f xml:space="preserve"> Name_Rankings_Appended[[#This Row],[Females Number]] / SUMIFS($E:$E, $F:$F, Name_Rankings_Appended[[#This Row],[Decade]])</f>
        <v>4.4469007366777762E-3</v>
      </c>
      <c r="I469" s="28">
        <f>SUMIFS($G:$G, $A:$A, "&lt;=" &amp; Name_Rankings_Appended[[#This Row],[Rank]], $F:$F, Name_Rankings_Appended[[#This Row],[Decade]])</f>
        <v>0.78188535736289766</v>
      </c>
      <c r="J469" s="28">
        <f>SUMIFS($H:$H, $A:$A, "&lt;=" &amp; Name_Rankings_Appended[[#This Row],[Rank]], $F:$F, Name_Rankings_Appended[[#This Row],[Decade]])</f>
        <v>0.6823041850989493</v>
      </c>
    </row>
    <row r="470" spans="1:10" x14ac:dyDescent="0.25">
      <c r="A470" s="22">
        <v>69</v>
      </c>
      <c r="B470" s="22" t="s">
        <v>122</v>
      </c>
      <c r="C470" s="23">
        <v>42434</v>
      </c>
      <c r="D470" s="22" t="s">
        <v>113</v>
      </c>
      <c r="E470" s="23">
        <v>44847</v>
      </c>
      <c r="F470" s="22">
        <v>1970</v>
      </c>
      <c r="G470" s="28">
        <f xml:space="preserve"> Name_Rankings_Appended[[#This Row],[Males Number]] / SUMIFS($C:$C, $F:$F, Name_Rankings_Appended[[#This Row],[Decade]])</f>
        <v>3.1813272568688225E-3</v>
      </c>
      <c r="H470" s="28">
        <f xml:space="preserve"> Name_Rankings_Appended[[#This Row],[Females Number]] / SUMIFS($E:$E, $F:$F, Name_Rankings_Appended[[#This Row],[Decade]])</f>
        <v>4.3445049960305912E-3</v>
      </c>
      <c r="I470" s="28">
        <f>SUMIFS($G:$G, $A:$A, "&lt;=" &amp; Name_Rankings_Appended[[#This Row],[Rank]], $F:$F, Name_Rankings_Appended[[#This Row],[Decade]])</f>
        <v>0.78506668461976647</v>
      </c>
      <c r="J470" s="28">
        <f>SUMIFS($H:$H, $A:$A, "&lt;=" &amp; Name_Rankings_Appended[[#This Row],[Rank]], $F:$F, Name_Rankings_Appended[[#This Row],[Decade]])</f>
        <v>0.68664869009497986</v>
      </c>
    </row>
    <row r="471" spans="1:10" x14ac:dyDescent="0.25">
      <c r="A471" s="22">
        <v>70</v>
      </c>
      <c r="B471" s="22" t="s">
        <v>794</v>
      </c>
      <c r="C471" s="23">
        <v>41013</v>
      </c>
      <c r="D471" s="22" t="s">
        <v>191</v>
      </c>
      <c r="E471" s="23">
        <v>44835</v>
      </c>
      <c r="F471" s="22">
        <v>1970</v>
      </c>
      <c r="G471" s="28">
        <f xml:space="preserve"> Name_Rankings_Appended[[#This Row],[Males Number]] / SUMIFS($C:$C, $F:$F, Name_Rankings_Appended[[#This Row],[Decade]])</f>
        <v>3.0747932032323378E-3</v>
      </c>
      <c r="H471" s="28">
        <f xml:space="preserve"> Name_Rankings_Appended[[#This Row],[Females Number]] / SUMIFS($E:$E, $F:$F, Name_Rankings_Appended[[#This Row],[Decade]])</f>
        <v>4.3433425089087685E-3</v>
      </c>
      <c r="I471" s="28">
        <f>SUMIFS($G:$G, $A:$A, "&lt;=" &amp; Name_Rankings_Appended[[#This Row],[Rank]], $F:$F, Name_Rankings_Appended[[#This Row],[Decade]])</f>
        <v>0.78814147782299881</v>
      </c>
      <c r="J471" s="28">
        <f>SUMIFS($H:$H, $A:$A, "&lt;=" &amp; Name_Rankings_Appended[[#This Row],[Rank]], $F:$F, Name_Rankings_Appended[[#This Row],[Decade]])</f>
        <v>0.69099203260388864</v>
      </c>
    </row>
    <row r="472" spans="1:10" x14ac:dyDescent="0.25">
      <c r="A472" s="22">
        <v>71</v>
      </c>
      <c r="B472" s="22" t="s">
        <v>184</v>
      </c>
      <c r="C472" s="23">
        <v>39854</v>
      </c>
      <c r="D472" s="22" t="s">
        <v>795</v>
      </c>
      <c r="E472" s="23">
        <v>44591</v>
      </c>
      <c r="F472" s="22">
        <v>1970</v>
      </c>
      <c r="G472" s="28">
        <f xml:space="preserve"> Name_Rankings_Appended[[#This Row],[Males Number]] / SUMIFS($C:$C, $F:$F, Name_Rankings_Appended[[#This Row],[Decade]])</f>
        <v>2.9879016000200322E-3</v>
      </c>
      <c r="H472" s="28">
        <f xml:space="preserve"> Name_Rankings_Appended[[#This Row],[Females Number]] / SUMIFS($E:$E, $F:$F, Name_Rankings_Appended[[#This Row],[Decade]])</f>
        <v>4.3197052707650476E-3</v>
      </c>
      <c r="I472" s="28">
        <f>SUMIFS($G:$G, $A:$A, "&lt;=" &amp; Name_Rankings_Appended[[#This Row],[Rank]], $F:$F, Name_Rankings_Appended[[#This Row],[Decade]])</f>
        <v>0.79112937942301886</v>
      </c>
      <c r="J472" s="28">
        <f>SUMIFS($H:$H, $A:$A, "&lt;=" &amp; Name_Rankings_Appended[[#This Row],[Rank]], $F:$F, Name_Rankings_Appended[[#This Row],[Decade]])</f>
        <v>0.69531173787465372</v>
      </c>
    </row>
    <row r="473" spans="1:10" x14ac:dyDescent="0.25">
      <c r="A473" s="22">
        <v>72</v>
      </c>
      <c r="B473" s="22" t="s">
        <v>415</v>
      </c>
      <c r="C473" s="23">
        <v>39489</v>
      </c>
      <c r="D473" s="22" t="s">
        <v>432</v>
      </c>
      <c r="E473" s="23">
        <v>44213</v>
      </c>
      <c r="F473" s="22">
        <v>1970</v>
      </c>
      <c r="G473" s="28">
        <f xml:space="preserve"> Name_Rankings_Appended[[#This Row],[Males Number]] / SUMIFS($C:$C, $F:$F, Name_Rankings_Appended[[#This Row],[Decade]])</f>
        <v>2.9605371175588664E-3</v>
      </c>
      <c r="H473" s="28">
        <f xml:space="preserve"> Name_Rankings_Appended[[#This Row],[Females Number]] / SUMIFS($E:$E, $F:$F, Name_Rankings_Appended[[#This Row],[Decade]])</f>
        <v>4.2830869264276431E-3</v>
      </c>
      <c r="I473" s="28">
        <f>SUMIFS($G:$G, $A:$A, "&lt;=" &amp; Name_Rankings_Appended[[#This Row],[Rank]], $F:$F, Name_Rankings_Appended[[#This Row],[Decade]])</f>
        <v>0.7940899165405777</v>
      </c>
      <c r="J473" s="28">
        <f>SUMIFS($H:$H, $A:$A, "&lt;=" &amp; Name_Rankings_Appended[[#This Row],[Rank]], $F:$F, Name_Rankings_Appended[[#This Row],[Decade]])</f>
        <v>0.69959482480108137</v>
      </c>
    </row>
    <row r="474" spans="1:10" x14ac:dyDescent="0.25">
      <c r="A474" s="22">
        <v>73</v>
      </c>
      <c r="B474" s="22" t="s">
        <v>367</v>
      </c>
      <c r="C474" s="23">
        <v>38348</v>
      </c>
      <c r="D474" s="22" t="s">
        <v>161</v>
      </c>
      <c r="E474" s="23">
        <v>43863</v>
      </c>
      <c r="F474" s="22">
        <v>1970</v>
      </c>
      <c r="G474" s="28">
        <f xml:space="preserve"> Name_Rankings_Appended[[#This Row],[Males Number]] / SUMIFS($C:$C, $F:$F, Name_Rankings_Appended[[#This Row],[Decade]])</f>
        <v>2.8749949956734127E-3</v>
      </c>
      <c r="H474" s="28">
        <f xml:space="preserve"> Name_Rankings_Appended[[#This Row],[Females Number]] / SUMIFS($E:$E, $F:$F, Name_Rankings_Appended[[#This Row],[Decade]])</f>
        <v>4.2491810520411582E-3</v>
      </c>
      <c r="I474" s="28">
        <f>SUMIFS($G:$G, $A:$A, "&lt;=" &amp; Name_Rankings_Appended[[#This Row],[Rank]], $F:$F, Name_Rankings_Appended[[#This Row],[Decade]])</f>
        <v>0.79696491153625115</v>
      </c>
      <c r="J474" s="28">
        <f>SUMIFS($H:$H, $A:$A, "&lt;=" &amp; Name_Rankings_Appended[[#This Row],[Rank]], $F:$F, Name_Rankings_Appended[[#This Row],[Decade]])</f>
        <v>0.70384400585312257</v>
      </c>
    </row>
    <row r="475" spans="1:10" x14ac:dyDescent="0.25">
      <c r="A475" s="22">
        <v>74</v>
      </c>
      <c r="B475" s="22" t="s">
        <v>144</v>
      </c>
      <c r="C475" s="23">
        <v>37470</v>
      </c>
      <c r="D475" s="22" t="s">
        <v>362</v>
      </c>
      <c r="E475" s="23">
        <v>42384</v>
      </c>
      <c r="F475" s="22">
        <v>1970</v>
      </c>
      <c r="G475" s="28">
        <f xml:space="preserve"> Name_Rankings_Appended[[#This Row],[Males Number]] / SUMIFS($C:$C, $F:$F, Name_Rankings_Appended[[#This Row],[Decade]])</f>
        <v>2.809170295396964E-3</v>
      </c>
      <c r="H475" s="28">
        <f xml:space="preserve"> Name_Rankings_Appended[[#This Row],[Females Number]] / SUMIFS($E:$E, $F:$F, Name_Rankings_Appended[[#This Row],[Decade]])</f>
        <v>4.1059045142765524E-3</v>
      </c>
      <c r="I475" s="28">
        <f>SUMIFS($G:$G, $A:$A, "&lt;=" &amp; Name_Rankings_Appended[[#This Row],[Rank]], $F:$F, Name_Rankings_Appended[[#This Row],[Decade]])</f>
        <v>0.79977408183164811</v>
      </c>
      <c r="J475" s="28">
        <f>SUMIFS($H:$H, $A:$A, "&lt;=" &amp; Name_Rankings_Appended[[#This Row],[Rank]], $F:$F, Name_Rankings_Appended[[#This Row],[Decade]])</f>
        <v>0.70794991036739907</v>
      </c>
    </row>
    <row r="476" spans="1:10" x14ac:dyDescent="0.25">
      <c r="A476" s="22">
        <v>75</v>
      </c>
      <c r="B476" s="22" t="s">
        <v>260</v>
      </c>
      <c r="C476" s="23">
        <v>37241</v>
      </c>
      <c r="D476" s="22" t="s">
        <v>796</v>
      </c>
      <c r="E476" s="23">
        <v>42376</v>
      </c>
      <c r="F476" s="22">
        <v>1970</v>
      </c>
      <c r="G476" s="28">
        <f xml:space="preserve"> Name_Rankings_Appended[[#This Row],[Males Number]] / SUMIFS($C:$C, $F:$F, Name_Rankings_Appended[[#This Row],[Decade]])</f>
        <v>2.7920018940720136E-3</v>
      </c>
      <c r="H476" s="28">
        <f xml:space="preserve"> Name_Rankings_Appended[[#This Row],[Females Number]] / SUMIFS($E:$E, $F:$F, Name_Rankings_Appended[[#This Row],[Decade]])</f>
        <v>4.1051295228620045E-3</v>
      </c>
      <c r="I476" s="28">
        <f>SUMIFS($G:$G, $A:$A, "&lt;=" &amp; Name_Rankings_Appended[[#This Row],[Rank]], $F:$F, Name_Rankings_Appended[[#This Row],[Decade]])</f>
        <v>0.80256608372572014</v>
      </c>
      <c r="J476" s="28">
        <f>SUMIFS($H:$H, $A:$A, "&lt;=" &amp; Name_Rankings_Appended[[#This Row],[Rank]], $F:$F, Name_Rankings_Appended[[#This Row],[Decade]])</f>
        <v>0.71205503989026109</v>
      </c>
    </row>
    <row r="477" spans="1:10" x14ac:dyDescent="0.25">
      <c r="A477" s="22">
        <v>76</v>
      </c>
      <c r="B477" s="22" t="s">
        <v>331</v>
      </c>
      <c r="C477" s="23">
        <v>36959</v>
      </c>
      <c r="D477" s="22" t="s">
        <v>91</v>
      </c>
      <c r="E477" s="23">
        <v>42240</v>
      </c>
      <c r="F477" s="22">
        <v>1970</v>
      </c>
      <c r="G477" s="28">
        <f xml:space="preserve"> Name_Rankings_Appended[[#This Row],[Males Number]] / SUMIFS($C:$C, $F:$F, Name_Rankings_Appended[[#This Row],[Decade]])</f>
        <v>2.7708600199513318E-3</v>
      </c>
      <c r="H477" s="28">
        <f xml:space="preserve"> Name_Rankings_Appended[[#This Row],[Females Number]] / SUMIFS($E:$E, $F:$F, Name_Rankings_Appended[[#This Row],[Decade]])</f>
        <v>4.0919546688146843E-3</v>
      </c>
      <c r="I477" s="28">
        <f>SUMIFS($G:$G, $A:$A, "&lt;=" &amp; Name_Rankings_Appended[[#This Row],[Rank]], $F:$F, Name_Rankings_Appended[[#This Row],[Decade]])</f>
        <v>0.80533694374567144</v>
      </c>
      <c r="J477" s="28">
        <f>SUMIFS($H:$H, $A:$A, "&lt;=" &amp; Name_Rankings_Appended[[#This Row],[Rank]], $F:$F, Name_Rankings_Appended[[#This Row],[Decade]])</f>
        <v>0.71614699455907582</v>
      </c>
    </row>
    <row r="478" spans="1:10" x14ac:dyDescent="0.25">
      <c r="A478" s="22">
        <v>77</v>
      </c>
      <c r="B478" s="22" t="s">
        <v>128</v>
      </c>
      <c r="C478" s="23">
        <v>36547</v>
      </c>
      <c r="D478" s="22" t="s">
        <v>292</v>
      </c>
      <c r="E478" s="23">
        <v>42226</v>
      </c>
      <c r="F478" s="22">
        <v>1970</v>
      </c>
      <c r="G478" s="28">
        <f xml:space="preserve"> Name_Rankings_Appended[[#This Row],[Males Number]] / SUMIFS($C:$C, $F:$F, Name_Rankings_Appended[[#This Row],[Decade]])</f>
        <v>2.7399718918033854E-3</v>
      </c>
      <c r="H478" s="28">
        <f xml:space="preserve"> Name_Rankings_Appended[[#This Row],[Females Number]] / SUMIFS($E:$E, $F:$F, Name_Rankings_Appended[[#This Row],[Decade]])</f>
        <v>4.0905984338392249E-3</v>
      </c>
      <c r="I478" s="28">
        <f>SUMIFS($G:$G, $A:$A, "&lt;=" &amp; Name_Rankings_Appended[[#This Row],[Rank]], $F:$F, Name_Rankings_Appended[[#This Row],[Decade]])</f>
        <v>0.80807691563747486</v>
      </c>
      <c r="J478" s="28">
        <f>SUMIFS($H:$H, $A:$A, "&lt;=" &amp; Name_Rankings_Appended[[#This Row],[Rank]], $F:$F, Name_Rankings_Appended[[#This Row],[Decade]])</f>
        <v>0.72023759299291501</v>
      </c>
    </row>
    <row r="479" spans="1:10" x14ac:dyDescent="0.25">
      <c r="A479" s="22">
        <v>78</v>
      </c>
      <c r="B479" s="22" t="s">
        <v>447</v>
      </c>
      <c r="C479" s="23">
        <v>36387</v>
      </c>
      <c r="D479" s="22" t="s">
        <v>101</v>
      </c>
      <c r="E479" s="23">
        <v>41852</v>
      </c>
      <c r="F479" s="22">
        <v>1970</v>
      </c>
      <c r="G479" s="28">
        <f xml:space="preserve"> Name_Rankings_Appended[[#This Row],[Males Number]] / SUMIFS($C:$C, $F:$F, Name_Rankings_Appended[[#This Row],[Decade]])</f>
        <v>2.7279765022313672E-3</v>
      </c>
      <c r="H479" s="28">
        <f xml:space="preserve"> Name_Rankings_Appended[[#This Row],[Females Number]] / SUMIFS($E:$E, $F:$F, Name_Rankings_Appended[[#This Row],[Decade]])</f>
        <v>4.0543675852090953E-3</v>
      </c>
      <c r="I479" s="28">
        <f>SUMIFS($G:$G, $A:$A, "&lt;=" &amp; Name_Rankings_Appended[[#This Row],[Rank]], $F:$F, Name_Rankings_Appended[[#This Row],[Decade]])</f>
        <v>0.81080489213970619</v>
      </c>
      <c r="J479" s="28">
        <f>SUMIFS($H:$H, $A:$A, "&lt;=" &amp; Name_Rankings_Appended[[#This Row],[Rank]], $F:$F, Name_Rankings_Appended[[#This Row],[Decade]])</f>
        <v>0.72429196057812406</v>
      </c>
    </row>
    <row r="480" spans="1:10" x14ac:dyDescent="0.25">
      <c r="A480" s="22">
        <v>79</v>
      </c>
      <c r="B480" s="22" t="s">
        <v>346</v>
      </c>
      <c r="C480" s="23">
        <v>36300</v>
      </c>
      <c r="D480" s="22" t="s">
        <v>105</v>
      </c>
      <c r="E480" s="23">
        <v>40394</v>
      </c>
      <c r="F480" s="22">
        <v>1970</v>
      </c>
      <c r="G480" s="28">
        <f xml:space="preserve"> Name_Rankings_Appended[[#This Row],[Males Number]] / SUMIFS($C:$C, $F:$F, Name_Rankings_Appended[[#This Row],[Decade]])</f>
        <v>2.7214540091515826E-3</v>
      </c>
      <c r="H480" s="28">
        <f xml:space="preserve"> Name_Rankings_Appended[[#This Row],[Females Number]] / SUMIFS($E:$E, $F:$F, Name_Rankings_Appended[[#This Row],[Decade]])</f>
        <v>3.913125399907679E-3</v>
      </c>
      <c r="I480" s="28">
        <f>SUMIFS($G:$G, $A:$A, "&lt;=" &amp; Name_Rankings_Appended[[#This Row],[Rank]], $F:$F, Name_Rankings_Appended[[#This Row],[Decade]])</f>
        <v>0.81352634614885777</v>
      </c>
      <c r="J480" s="28">
        <f>SUMIFS($H:$H, $A:$A, "&lt;=" &amp; Name_Rankings_Appended[[#This Row],[Rank]], $F:$F, Name_Rankings_Appended[[#This Row],[Decade]])</f>
        <v>0.72820508597803169</v>
      </c>
    </row>
    <row r="481" spans="1:10" x14ac:dyDescent="0.25">
      <c r="A481" s="22">
        <v>80</v>
      </c>
      <c r="B481" s="22" t="s">
        <v>150</v>
      </c>
      <c r="C481" s="23">
        <v>35698</v>
      </c>
      <c r="D481" s="22" t="s">
        <v>133</v>
      </c>
      <c r="E481" s="23">
        <v>40081</v>
      </c>
      <c r="F481" s="22">
        <v>1970</v>
      </c>
      <c r="G481" s="28">
        <f xml:space="preserve"> Name_Rankings_Appended[[#This Row],[Males Number]] / SUMIFS($C:$C, $F:$F, Name_Rankings_Appended[[#This Row],[Decade]])</f>
        <v>2.6763213558868649E-3</v>
      </c>
      <c r="H481" s="28">
        <f xml:space="preserve"> Name_Rankings_Appended[[#This Row],[Females Number]] / SUMIFS($E:$E, $F:$F, Name_Rankings_Appended[[#This Row],[Decade]])</f>
        <v>3.8828038608134793E-3</v>
      </c>
      <c r="I481" s="28">
        <f>SUMIFS($G:$G, $A:$A, "&lt;=" &amp; Name_Rankings_Appended[[#This Row],[Rank]], $F:$F, Name_Rankings_Appended[[#This Row],[Decade]])</f>
        <v>0.81620266750474468</v>
      </c>
      <c r="J481" s="28">
        <f>SUMIFS($H:$H, $A:$A, "&lt;=" &amp; Name_Rankings_Appended[[#This Row],[Rank]], $F:$F, Name_Rankings_Appended[[#This Row],[Decade]])</f>
        <v>0.73208788983884521</v>
      </c>
    </row>
    <row r="482" spans="1:10" x14ac:dyDescent="0.25">
      <c r="A482" s="22">
        <v>81</v>
      </c>
      <c r="B482" s="22" t="s">
        <v>166</v>
      </c>
      <c r="C482" s="23">
        <v>35481</v>
      </c>
      <c r="D482" s="22" t="s">
        <v>797</v>
      </c>
      <c r="E482" s="23">
        <v>40071</v>
      </c>
      <c r="F482" s="22">
        <v>1970</v>
      </c>
      <c r="G482" s="28">
        <f xml:space="preserve"> Name_Rankings_Appended[[#This Row],[Males Number]] / SUMIFS($C:$C, $F:$F, Name_Rankings_Appended[[#This Row],[Decade]])</f>
        <v>2.6600526087798156E-3</v>
      </c>
      <c r="H482" s="28">
        <f xml:space="preserve"> Name_Rankings_Appended[[#This Row],[Females Number]] / SUMIFS($E:$E, $F:$F, Name_Rankings_Appended[[#This Row],[Decade]])</f>
        <v>3.8818351215452939E-3</v>
      </c>
      <c r="I482" s="28">
        <f>SUMIFS($G:$G, $A:$A, "&lt;=" &amp; Name_Rankings_Appended[[#This Row],[Rank]], $F:$F, Name_Rankings_Appended[[#This Row],[Decade]])</f>
        <v>0.81886272011352446</v>
      </c>
      <c r="J482" s="28">
        <f>SUMIFS($H:$H, $A:$A, "&lt;=" &amp; Name_Rankings_Appended[[#This Row],[Rank]], $F:$F, Name_Rankings_Appended[[#This Row],[Decade]])</f>
        <v>0.73596972496039048</v>
      </c>
    </row>
    <row r="483" spans="1:10" x14ac:dyDescent="0.25">
      <c r="A483" s="22">
        <v>82</v>
      </c>
      <c r="B483" s="22" t="s">
        <v>294</v>
      </c>
      <c r="C483" s="23">
        <v>35396</v>
      </c>
      <c r="D483" s="22" t="s">
        <v>384</v>
      </c>
      <c r="E483" s="23">
        <v>39251</v>
      </c>
      <c r="F483" s="22">
        <v>1970</v>
      </c>
      <c r="G483" s="28">
        <f xml:space="preserve"> Name_Rankings_Appended[[#This Row],[Males Number]] / SUMIFS($C:$C, $F:$F, Name_Rankings_Appended[[#This Row],[Decade]])</f>
        <v>2.6536800580696808E-3</v>
      </c>
      <c r="H483" s="28">
        <f xml:space="preserve"> Name_Rankings_Appended[[#This Row],[Females Number]] / SUMIFS($E:$E, $F:$F, Name_Rankings_Appended[[#This Row],[Decade]])</f>
        <v>3.8023985015541001E-3</v>
      </c>
      <c r="I483" s="28">
        <f>SUMIFS($G:$G, $A:$A, "&lt;=" &amp; Name_Rankings_Appended[[#This Row],[Rank]], $F:$F, Name_Rankings_Appended[[#This Row],[Decade]])</f>
        <v>0.82151640017159411</v>
      </c>
      <c r="J483" s="28">
        <f>SUMIFS($H:$H, $A:$A, "&lt;=" &amp; Name_Rankings_Appended[[#This Row],[Rank]], $F:$F, Name_Rankings_Appended[[#This Row],[Decade]])</f>
        <v>0.73977212346194454</v>
      </c>
    </row>
    <row r="484" spans="1:10" x14ac:dyDescent="0.25">
      <c r="A484" s="22">
        <v>83</v>
      </c>
      <c r="B484" s="22" t="s">
        <v>373</v>
      </c>
      <c r="C484" s="23">
        <v>33278</v>
      </c>
      <c r="D484" s="22" t="s">
        <v>313</v>
      </c>
      <c r="E484" s="23">
        <v>38795</v>
      </c>
      <c r="F484" s="22">
        <v>1970</v>
      </c>
      <c r="G484" s="28">
        <f xml:space="preserve"> Name_Rankings_Appended[[#This Row],[Males Number]] / SUMIFS($C:$C, $F:$F, Name_Rankings_Appended[[#This Row],[Decade]])</f>
        <v>2.4948910886100927E-3</v>
      </c>
      <c r="H484" s="28">
        <f xml:space="preserve"> Name_Rankings_Appended[[#This Row],[Females Number]] / SUMIFS($E:$E, $F:$F, Name_Rankings_Appended[[#This Row],[Decade]])</f>
        <v>3.7582239909248506E-3</v>
      </c>
      <c r="I484" s="28">
        <f>SUMIFS($G:$G, $A:$A, "&lt;=" &amp; Name_Rankings_Appended[[#This Row],[Rank]], $F:$F, Name_Rankings_Appended[[#This Row],[Decade]])</f>
        <v>0.82401129126020423</v>
      </c>
      <c r="J484" s="28">
        <f>SUMIFS($H:$H, $A:$A, "&lt;=" &amp; Name_Rankings_Appended[[#This Row],[Rank]], $F:$F, Name_Rankings_Appended[[#This Row],[Decade]])</f>
        <v>0.74353034745286939</v>
      </c>
    </row>
    <row r="485" spans="1:10" x14ac:dyDescent="0.25">
      <c r="A485" s="22">
        <v>84</v>
      </c>
      <c r="B485" s="22" t="s">
        <v>194</v>
      </c>
      <c r="C485" s="23">
        <v>33226</v>
      </c>
      <c r="D485" s="22" t="s">
        <v>195</v>
      </c>
      <c r="E485" s="23">
        <v>38119</v>
      </c>
      <c r="F485" s="22">
        <v>1970</v>
      </c>
      <c r="G485" s="28">
        <f xml:space="preserve"> Name_Rankings_Appended[[#This Row],[Males Number]] / SUMIFS($C:$C, $F:$F, Name_Rankings_Appended[[#This Row],[Decade]])</f>
        <v>2.4909925869991867E-3</v>
      </c>
      <c r="H485" s="28">
        <f xml:space="preserve"> Name_Rankings_Appended[[#This Row],[Females Number]] / SUMIFS($E:$E, $F:$F, Name_Rankings_Appended[[#This Row],[Decade]])</f>
        <v>3.6927372163955245E-3</v>
      </c>
      <c r="I485" s="28">
        <f>SUMIFS($G:$G, $A:$A, "&lt;=" &amp; Name_Rankings_Appended[[#This Row],[Rank]], $F:$F, Name_Rankings_Appended[[#This Row],[Decade]])</f>
        <v>0.82650228384720337</v>
      </c>
      <c r="J485" s="28">
        <f>SUMIFS($H:$H, $A:$A, "&lt;=" &amp; Name_Rankings_Appended[[#This Row],[Rank]], $F:$F, Name_Rankings_Appended[[#This Row],[Decade]])</f>
        <v>0.7472230846692649</v>
      </c>
    </row>
    <row r="486" spans="1:10" x14ac:dyDescent="0.25">
      <c r="A486" s="22">
        <v>85</v>
      </c>
      <c r="B486" s="22" t="s">
        <v>351</v>
      </c>
      <c r="C486" s="23">
        <v>32866</v>
      </c>
      <c r="D486" s="22" t="s">
        <v>151</v>
      </c>
      <c r="E486" s="23">
        <v>37964</v>
      </c>
      <c r="F486" s="22">
        <v>1970</v>
      </c>
      <c r="G486" s="28">
        <f xml:space="preserve"> Name_Rankings_Appended[[#This Row],[Males Number]] / SUMIFS($C:$C, $F:$F, Name_Rankings_Appended[[#This Row],[Decade]])</f>
        <v>2.4640029604621463E-3</v>
      </c>
      <c r="H486" s="28">
        <f xml:space="preserve"> Name_Rankings_Appended[[#This Row],[Females Number]] / SUMIFS($E:$E, $F:$F, Name_Rankings_Appended[[#This Row],[Decade]])</f>
        <v>3.6777217577386528E-3</v>
      </c>
      <c r="I486" s="28">
        <f>SUMIFS($G:$G, $A:$A, "&lt;=" &amp; Name_Rankings_Appended[[#This Row],[Rank]], $F:$F, Name_Rankings_Appended[[#This Row],[Decade]])</f>
        <v>0.82896628680766549</v>
      </c>
      <c r="J486" s="28">
        <f>SUMIFS($H:$H, $A:$A, "&lt;=" &amp; Name_Rankings_Appended[[#This Row],[Rank]], $F:$F, Name_Rankings_Appended[[#This Row],[Decade]])</f>
        <v>0.75090080642700352</v>
      </c>
    </row>
    <row r="487" spans="1:10" x14ac:dyDescent="0.25">
      <c r="A487" s="22">
        <v>86</v>
      </c>
      <c r="B487" s="22" t="s">
        <v>383</v>
      </c>
      <c r="C487" s="23">
        <v>32664</v>
      </c>
      <c r="D487" s="22" t="s">
        <v>137</v>
      </c>
      <c r="E487" s="23">
        <v>37948</v>
      </c>
      <c r="F487" s="22">
        <v>1970</v>
      </c>
      <c r="G487" s="28">
        <f xml:space="preserve"> Name_Rankings_Appended[[#This Row],[Males Number]] / SUMIFS($C:$C, $F:$F, Name_Rankings_Appended[[#This Row],[Decade]])</f>
        <v>2.4488587811274738E-3</v>
      </c>
      <c r="H487" s="28">
        <f xml:space="preserve"> Name_Rankings_Appended[[#This Row],[Females Number]] / SUMIFS($E:$E, $F:$F, Name_Rankings_Appended[[#This Row],[Decade]])</f>
        <v>3.676171774909556E-3</v>
      </c>
      <c r="I487" s="28">
        <f>SUMIFS($G:$G, $A:$A, "&lt;=" &amp; Name_Rankings_Appended[[#This Row],[Rank]], $F:$F, Name_Rankings_Appended[[#This Row],[Decade]])</f>
        <v>0.83141514558879293</v>
      </c>
      <c r="J487" s="28">
        <f>SUMIFS($H:$H, $A:$A, "&lt;=" &amp; Name_Rankings_Appended[[#This Row],[Rank]], $F:$F, Name_Rankings_Appended[[#This Row],[Decade]])</f>
        <v>0.75457697820191305</v>
      </c>
    </row>
    <row r="488" spans="1:10" x14ac:dyDescent="0.25">
      <c r="A488" s="22">
        <v>87</v>
      </c>
      <c r="B488" s="22" t="s">
        <v>411</v>
      </c>
      <c r="C488" s="23">
        <v>32102</v>
      </c>
      <c r="D488" s="22" t="s">
        <v>239</v>
      </c>
      <c r="E488" s="23">
        <v>37805</v>
      </c>
      <c r="F488" s="22">
        <v>1970</v>
      </c>
      <c r="G488" s="28">
        <f xml:space="preserve"> Name_Rankings_Appended[[#This Row],[Males Number]] / SUMIFS($C:$C, $F:$F, Name_Rankings_Appended[[#This Row],[Decade]])</f>
        <v>2.4067249752557605E-3</v>
      </c>
      <c r="H488" s="28">
        <f xml:space="preserve"> Name_Rankings_Appended[[#This Row],[Females Number]] / SUMIFS($E:$E, $F:$F, Name_Rankings_Appended[[#This Row],[Decade]])</f>
        <v>3.6623188033745062E-3</v>
      </c>
      <c r="I488" s="28">
        <f>SUMIFS($G:$G, $A:$A, "&lt;=" &amp; Name_Rankings_Appended[[#This Row],[Rank]], $F:$F, Name_Rankings_Appended[[#This Row],[Decade]])</f>
        <v>0.83382187056404866</v>
      </c>
      <c r="J488" s="28">
        <f>SUMIFS($H:$H, $A:$A, "&lt;=" &amp; Name_Rankings_Appended[[#This Row],[Rank]], $F:$F, Name_Rankings_Appended[[#This Row],[Decade]])</f>
        <v>0.75823929700528758</v>
      </c>
    </row>
    <row r="489" spans="1:10" x14ac:dyDescent="0.25">
      <c r="A489" s="22">
        <v>88</v>
      </c>
      <c r="B489" s="22" t="s">
        <v>186</v>
      </c>
      <c r="C489" s="23">
        <v>32035</v>
      </c>
      <c r="D489" s="22" t="s">
        <v>189</v>
      </c>
      <c r="E489" s="23">
        <v>37596</v>
      </c>
      <c r="F489" s="22">
        <v>1970</v>
      </c>
      <c r="G489" s="28">
        <f xml:space="preserve"> Name_Rankings_Appended[[#This Row],[Males Number]] / SUMIFS($C:$C, $F:$F, Name_Rankings_Appended[[#This Row],[Decade]])</f>
        <v>2.4017019058724777E-3</v>
      </c>
      <c r="H489" s="28">
        <f xml:space="preserve"> Name_Rankings_Appended[[#This Row],[Females Number]] / SUMIFS($E:$E, $F:$F, Name_Rankings_Appended[[#This Row],[Decade]])</f>
        <v>3.6420721526694336E-3</v>
      </c>
      <c r="I489" s="28">
        <f>SUMIFS($G:$G, $A:$A, "&lt;=" &amp; Name_Rankings_Appended[[#This Row],[Rank]], $F:$F, Name_Rankings_Appended[[#This Row],[Decade]])</f>
        <v>0.83622357246992118</v>
      </c>
      <c r="J489" s="28">
        <f>SUMIFS($H:$H, $A:$A, "&lt;=" &amp; Name_Rankings_Appended[[#This Row],[Rank]], $F:$F, Name_Rankings_Appended[[#This Row],[Decade]])</f>
        <v>0.76188136915795701</v>
      </c>
    </row>
    <row r="490" spans="1:10" x14ac:dyDescent="0.25">
      <c r="A490" s="22">
        <v>89</v>
      </c>
      <c r="B490" s="22" t="s">
        <v>268</v>
      </c>
      <c r="C490" s="23">
        <v>31843</v>
      </c>
      <c r="D490" s="22" t="s">
        <v>491</v>
      </c>
      <c r="E490" s="23">
        <v>37368</v>
      </c>
      <c r="F490" s="22">
        <v>1970</v>
      </c>
      <c r="G490" s="28">
        <f xml:space="preserve"> Name_Rankings_Appended[[#This Row],[Males Number]] / SUMIFS($C:$C, $F:$F, Name_Rankings_Appended[[#This Row],[Decade]])</f>
        <v>2.3873074383860562E-3</v>
      </c>
      <c r="H490" s="28">
        <f xml:space="preserve"> Name_Rankings_Appended[[#This Row],[Females Number]] / SUMIFS($E:$E, $F:$F, Name_Rankings_Appended[[#This Row],[Decade]])</f>
        <v>3.6199848973548091E-3</v>
      </c>
      <c r="I490" s="28">
        <f>SUMIFS($G:$G, $A:$A, "&lt;=" &amp; Name_Rankings_Appended[[#This Row],[Rank]], $F:$F, Name_Rankings_Appended[[#This Row],[Decade]])</f>
        <v>0.83861087990830729</v>
      </c>
      <c r="J490" s="28">
        <f>SUMIFS($H:$H, $A:$A, "&lt;=" &amp; Name_Rankings_Appended[[#This Row],[Rank]], $F:$F, Name_Rankings_Appended[[#This Row],[Decade]])</f>
        <v>0.76550135405531183</v>
      </c>
    </row>
    <row r="491" spans="1:10" x14ac:dyDescent="0.25">
      <c r="A491" s="22">
        <v>90</v>
      </c>
      <c r="B491" s="22" t="s">
        <v>216</v>
      </c>
      <c r="C491" s="23">
        <v>31385</v>
      </c>
      <c r="D491" s="22" t="s">
        <v>249</v>
      </c>
      <c r="E491" s="23">
        <v>37075</v>
      </c>
      <c r="F491" s="22">
        <v>1970</v>
      </c>
      <c r="G491" s="28">
        <f xml:space="preserve"> Name_Rankings_Appended[[#This Row],[Males Number]] / SUMIFS($C:$C, $F:$F, Name_Rankings_Appended[[#This Row],[Decade]])</f>
        <v>2.3529706357361549E-3</v>
      </c>
      <c r="H491" s="28">
        <f xml:space="preserve"> Name_Rankings_Appended[[#This Row],[Females Number]] / SUMIFS($E:$E, $F:$F, Name_Rankings_Appended[[#This Row],[Decade]])</f>
        <v>3.5916008367969797E-3</v>
      </c>
      <c r="I491" s="28">
        <f>SUMIFS($G:$G, $A:$A, "&lt;=" &amp; Name_Rankings_Appended[[#This Row],[Rank]], $F:$F, Name_Rankings_Appended[[#This Row],[Decade]])</f>
        <v>0.84096385054404343</v>
      </c>
      <c r="J491" s="28">
        <f>SUMIFS($H:$H, $A:$A, "&lt;=" &amp; Name_Rankings_Appended[[#This Row],[Rank]], $F:$F, Name_Rankings_Appended[[#This Row],[Decade]])</f>
        <v>0.76909295489210883</v>
      </c>
    </row>
    <row r="492" spans="1:10" x14ac:dyDescent="0.25">
      <c r="A492" s="22">
        <v>91</v>
      </c>
      <c r="B492" s="22" t="s">
        <v>162</v>
      </c>
      <c r="C492" s="23">
        <v>31381</v>
      </c>
      <c r="D492" s="22" t="s">
        <v>271</v>
      </c>
      <c r="E492" s="23">
        <v>36439</v>
      </c>
      <c r="F492" s="22">
        <v>1970</v>
      </c>
      <c r="G492" s="28">
        <f xml:space="preserve"> Name_Rankings_Appended[[#This Row],[Males Number]] / SUMIFS($C:$C, $F:$F, Name_Rankings_Appended[[#This Row],[Decade]])</f>
        <v>2.3526707509968544E-3</v>
      </c>
      <c r="H492" s="28">
        <f xml:space="preserve"> Name_Rankings_Appended[[#This Row],[Females Number]] / SUMIFS($E:$E, $F:$F, Name_Rankings_Appended[[#This Row],[Decade]])</f>
        <v>3.529989019340395E-3</v>
      </c>
      <c r="I492" s="28">
        <f>SUMIFS($G:$G, $A:$A, "&lt;=" &amp; Name_Rankings_Appended[[#This Row],[Rank]], $F:$F, Name_Rankings_Appended[[#This Row],[Decade]])</f>
        <v>0.84331652129504031</v>
      </c>
      <c r="J492" s="28">
        <f>SUMIFS($H:$H, $A:$A, "&lt;=" &amp; Name_Rankings_Appended[[#This Row],[Rank]], $F:$F, Name_Rankings_Appended[[#This Row],[Decade]])</f>
        <v>0.77262294391144926</v>
      </c>
    </row>
    <row r="493" spans="1:10" x14ac:dyDescent="0.25">
      <c r="A493" s="22">
        <v>92</v>
      </c>
      <c r="B493" s="22" t="s">
        <v>148</v>
      </c>
      <c r="C493" s="23">
        <v>29725</v>
      </c>
      <c r="D493" s="22" t="s">
        <v>225</v>
      </c>
      <c r="E493" s="23">
        <v>36435</v>
      </c>
      <c r="F493" s="22">
        <v>1970</v>
      </c>
      <c r="G493" s="28">
        <f xml:space="preserve"> Name_Rankings_Appended[[#This Row],[Males Number]] / SUMIFS($C:$C, $F:$F, Name_Rankings_Appended[[#This Row],[Decade]])</f>
        <v>2.228518468926468E-3</v>
      </c>
      <c r="H493" s="28">
        <f xml:space="preserve"> Name_Rankings_Appended[[#This Row],[Females Number]] / SUMIFS($E:$E, $F:$F, Name_Rankings_Appended[[#This Row],[Decade]])</f>
        <v>3.5296015236331211E-3</v>
      </c>
      <c r="I493" s="28">
        <f>SUMIFS($G:$G, $A:$A, "&lt;=" &amp; Name_Rankings_Appended[[#This Row],[Rank]], $F:$F, Name_Rankings_Appended[[#This Row],[Decade]])</f>
        <v>0.84554503976396678</v>
      </c>
      <c r="J493" s="28">
        <f>SUMIFS($H:$H, $A:$A, "&lt;=" &amp; Name_Rankings_Appended[[#This Row],[Rank]], $F:$F, Name_Rankings_Appended[[#This Row],[Decade]])</f>
        <v>0.77615254543508239</v>
      </c>
    </row>
    <row r="494" spans="1:10" x14ac:dyDescent="0.25">
      <c r="A494" s="22">
        <v>93</v>
      </c>
      <c r="B494" s="22" t="s">
        <v>210</v>
      </c>
      <c r="C494" s="23">
        <v>29078</v>
      </c>
      <c r="D494" s="22" t="s">
        <v>97</v>
      </c>
      <c r="E494" s="23">
        <v>34609</v>
      </c>
      <c r="F494" s="22">
        <v>1970</v>
      </c>
      <c r="G494" s="28">
        <f xml:space="preserve"> Name_Rankings_Appended[[#This Row],[Males Number]] / SUMIFS($C:$C, $F:$F, Name_Rankings_Appended[[#This Row],[Decade]])</f>
        <v>2.1800121123446204E-3</v>
      </c>
      <c r="H494" s="28">
        <f xml:space="preserve"> Name_Rankings_Appended[[#This Row],[Females Number]] / SUMIFS($E:$E, $F:$F, Name_Rankings_Appended[[#This Row],[Decade]])</f>
        <v>3.352709733262486E-3</v>
      </c>
      <c r="I494" s="28">
        <f>SUMIFS($G:$G, $A:$A, "&lt;=" &amp; Name_Rankings_Appended[[#This Row],[Rank]], $F:$F, Name_Rankings_Appended[[#This Row],[Decade]])</f>
        <v>0.84772505187631142</v>
      </c>
      <c r="J494" s="28">
        <f>SUMIFS($H:$H, $A:$A, "&lt;=" &amp; Name_Rankings_Appended[[#This Row],[Rank]], $F:$F, Name_Rankings_Appended[[#This Row],[Decade]])</f>
        <v>0.7795052551683449</v>
      </c>
    </row>
    <row r="495" spans="1:10" x14ac:dyDescent="0.25">
      <c r="A495" s="22">
        <v>94</v>
      </c>
      <c r="B495" s="22" t="s">
        <v>302</v>
      </c>
      <c r="C495" s="23">
        <v>28936</v>
      </c>
      <c r="D495" s="22" t="s">
        <v>159</v>
      </c>
      <c r="E495" s="23">
        <v>34207</v>
      </c>
      <c r="F495" s="22">
        <v>1970</v>
      </c>
      <c r="G495" s="28">
        <f xml:space="preserve"> Name_Rankings_Appended[[#This Row],[Males Number]] / SUMIFS($C:$C, $F:$F, Name_Rankings_Appended[[#This Row],[Decade]])</f>
        <v>2.1693662040994542E-3</v>
      </c>
      <c r="H495" s="28">
        <f xml:space="preserve"> Name_Rankings_Appended[[#This Row],[Females Number]] / SUMIFS($E:$E, $F:$F, Name_Rankings_Appended[[#This Row],[Decade]])</f>
        <v>3.3137664146814373E-3</v>
      </c>
      <c r="I495" s="28">
        <f>SUMIFS($G:$G, $A:$A, "&lt;=" &amp; Name_Rankings_Appended[[#This Row],[Rank]], $F:$F, Name_Rankings_Appended[[#This Row],[Decade]])</f>
        <v>0.84989441808041088</v>
      </c>
      <c r="J495" s="28">
        <f>SUMIFS($H:$H, $A:$A, "&lt;=" &amp; Name_Rankings_Appended[[#This Row],[Rank]], $F:$F, Name_Rankings_Appended[[#This Row],[Decade]])</f>
        <v>0.7828190215830263</v>
      </c>
    </row>
    <row r="496" spans="1:10" x14ac:dyDescent="0.25">
      <c r="A496" s="22">
        <v>95</v>
      </c>
      <c r="B496" s="22" t="s">
        <v>164</v>
      </c>
      <c r="C496" s="23">
        <v>28868</v>
      </c>
      <c r="D496" s="22" t="s">
        <v>497</v>
      </c>
      <c r="E496" s="23">
        <v>34172</v>
      </c>
      <c r="F496" s="22">
        <v>1970</v>
      </c>
      <c r="G496" s="28">
        <f xml:space="preserve"> Name_Rankings_Appended[[#This Row],[Males Number]] / SUMIFS($C:$C, $F:$F, Name_Rankings_Appended[[#This Row],[Decade]])</f>
        <v>2.1642681635313469E-3</v>
      </c>
      <c r="H496" s="28">
        <f xml:space="preserve"> Name_Rankings_Appended[[#This Row],[Females Number]] / SUMIFS($E:$E, $F:$F, Name_Rankings_Appended[[#This Row],[Decade]])</f>
        <v>3.310375827242789E-3</v>
      </c>
      <c r="I496" s="28">
        <f>SUMIFS($G:$G, $A:$A, "&lt;=" &amp; Name_Rankings_Appended[[#This Row],[Rank]], $F:$F, Name_Rankings_Appended[[#This Row],[Decade]])</f>
        <v>0.85205868624394221</v>
      </c>
      <c r="J496" s="28">
        <f>SUMIFS($H:$H, $A:$A, "&lt;=" &amp; Name_Rankings_Appended[[#This Row],[Rank]], $F:$F, Name_Rankings_Appended[[#This Row],[Decade]])</f>
        <v>0.7861293974102691</v>
      </c>
    </row>
    <row r="497" spans="1:10" x14ac:dyDescent="0.25">
      <c r="A497" s="22">
        <v>96</v>
      </c>
      <c r="B497" s="22" t="s">
        <v>206</v>
      </c>
      <c r="C497" s="23">
        <v>28818</v>
      </c>
      <c r="D497" s="22" t="s">
        <v>187</v>
      </c>
      <c r="E497" s="23">
        <v>33816</v>
      </c>
      <c r="F497" s="22">
        <v>1970</v>
      </c>
      <c r="G497" s="28">
        <f xml:space="preserve"> Name_Rankings_Appended[[#This Row],[Males Number]] / SUMIFS($C:$C, $F:$F, Name_Rankings_Appended[[#This Row],[Decade]])</f>
        <v>2.1605196042900911E-3</v>
      </c>
      <c r="H497" s="28">
        <f xml:space="preserve"> Name_Rankings_Appended[[#This Row],[Females Number]] / SUMIFS($E:$E, $F:$F, Name_Rankings_Appended[[#This Row],[Decade]])</f>
        <v>3.2758887092953922E-3</v>
      </c>
      <c r="I497" s="28">
        <f>SUMIFS($G:$G, $A:$A, "&lt;=" &amp; Name_Rankings_Appended[[#This Row],[Rank]], $F:$F, Name_Rankings_Appended[[#This Row],[Decade]])</f>
        <v>0.8542192058482323</v>
      </c>
      <c r="J497" s="28">
        <f>SUMIFS($H:$H, $A:$A, "&lt;=" &amp; Name_Rankings_Appended[[#This Row],[Rank]], $F:$F, Name_Rankings_Appended[[#This Row],[Decade]])</f>
        <v>0.78940528611956451</v>
      </c>
    </row>
    <row r="498" spans="1:10" x14ac:dyDescent="0.25">
      <c r="A498" s="22">
        <v>97</v>
      </c>
      <c r="B498" s="22" t="s">
        <v>214</v>
      </c>
      <c r="C498" s="23">
        <v>28702</v>
      </c>
      <c r="D498" s="22" t="s">
        <v>175</v>
      </c>
      <c r="E498" s="23">
        <v>33348</v>
      </c>
      <c r="F498" s="22">
        <v>1970</v>
      </c>
      <c r="G498" s="28">
        <f xml:space="preserve"> Name_Rankings_Appended[[#This Row],[Males Number]] / SUMIFS($C:$C, $F:$F, Name_Rankings_Appended[[#This Row],[Decade]])</f>
        <v>2.1518229468503779E-3</v>
      </c>
      <c r="H498" s="28">
        <f xml:space="preserve"> Name_Rankings_Appended[[#This Row],[Females Number]] / SUMIFS($E:$E, $F:$F, Name_Rankings_Appended[[#This Row],[Decade]])</f>
        <v>3.2305517115443203E-3</v>
      </c>
      <c r="I498" s="28">
        <f>SUMIFS($G:$G, $A:$A, "&lt;=" &amp; Name_Rankings_Appended[[#This Row],[Rank]], $F:$F, Name_Rankings_Appended[[#This Row],[Decade]])</f>
        <v>0.85637102879508264</v>
      </c>
      <c r="J498" s="28">
        <f>SUMIFS($H:$H, $A:$A, "&lt;=" &amp; Name_Rankings_Appended[[#This Row],[Rank]], $F:$F, Name_Rankings_Appended[[#This Row],[Decade]])</f>
        <v>0.7926358378311088</v>
      </c>
    </row>
    <row r="499" spans="1:10" x14ac:dyDescent="0.25">
      <c r="A499" s="22">
        <v>98</v>
      </c>
      <c r="B499" s="22" t="s">
        <v>188</v>
      </c>
      <c r="C499" s="23">
        <v>27654</v>
      </c>
      <c r="D499" s="22" t="s">
        <v>157</v>
      </c>
      <c r="E499" s="23">
        <v>32726</v>
      </c>
      <c r="F499" s="22">
        <v>1970</v>
      </c>
      <c r="G499" s="28">
        <f xml:space="preserve"> Name_Rankings_Appended[[#This Row],[Males Number]] / SUMIFS($C:$C, $F:$F, Name_Rankings_Appended[[#This Row],[Decade]])</f>
        <v>2.0732531451536601E-3</v>
      </c>
      <c r="H499" s="28">
        <f xml:space="preserve"> Name_Rankings_Appended[[#This Row],[Females Number]] / SUMIFS($E:$E, $F:$F, Name_Rankings_Appended[[#This Row],[Decade]])</f>
        <v>3.1702961290631954E-3</v>
      </c>
      <c r="I499" s="28">
        <f>SUMIFS($G:$G, $A:$A, "&lt;=" &amp; Name_Rankings_Appended[[#This Row],[Rank]], $F:$F, Name_Rankings_Appended[[#This Row],[Decade]])</f>
        <v>0.85844428194023625</v>
      </c>
      <c r="J499" s="28">
        <f>SUMIFS($H:$H, $A:$A, "&lt;=" &amp; Name_Rankings_Appended[[#This Row],[Rank]], $F:$F, Name_Rankings_Appended[[#This Row],[Decade]])</f>
        <v>0.79580613396017197</v>
      </c>
    </row>
    <row r="500" spans="1:10" x14ac:dyDescent="0.25">
      <c r="A500" s="22">
        <v>99</v>
      </c>
      <c r="B500" s="22" t="s">
        <v>798</v>
      </c>
      <c r="C500" s="23">
        <v>27515</v>
      </c>
      <c r="D500" s="22" t="s">
        <v>799</v>
      </c>
      <c r="E500" s="23">
        <v>32649</v>
      </c>
      <c r="F500" s="22">
        <v>1970</v>
      </c>
      <c r="G500" s="28">
        <f xml:space="preserve"> Name_Rankings_Appended[[#This Row],[Males Number]] / SUMIFS($C:$C, $F:$F, Name_Rankings_Appended[[#This Row],[Decade]])</f>
        <v>2.0628321504629695E-3</v>
      </c>
      <c r="H500" s="28">
        <f xml:space="preserve"> Name_Rankings_Appended[[#This Row],[Females Number]] / SUMIFS($E:$E, $F:$F, Name_Rankings_Appended[[#This Row],[Decade]])</f>
        <v>3.1628368366981682E-3</v>
      </c>
      <c r="I500" s="28">
        <f>SUMIFS($G:$G, $A:$A, "&lt;=" &amp; Name_Rankings_Appended[[#This Row],[Rank]], $F:$F, Name_Rankings_Appended[[#This Row],[Decade]])</f>
        <v>0.86050711409069924</v>
      </c>
      <c r="J500" s="28">
        <f>SUMIFS($H:$H, $A:$A, "&lt;=" &amp; Name_Rankings_Appended[[#This Row],[Rank]], $F:$F, Name_Rankings_Appended[[#This Row],[Decade]])</f>
        <v>0.79896897079687013</v>
      </c>
    </row>
    <row r="501" spans="1:10" x14ac:dyDescent="0.25">
      <c r="A501" s="22">
        <v>100</v>
      </c>
      <c r="B501" s="22" t="s">
        <v>202</v>
      </c>
      <c r="C501" s="23">
        <v>27110</v>
      </c>
      <c r="D501" s="22" t="s">
        <v>169</v>
      </c>
      <c r="E501" s="23">
        <v>32030</v>
      </c>
      <c r="F501" s="22">
        <v>1970</v>
      </c>
      <c r="G501" s="28">
        <f xml:space="preserve"> Name_Rankings_Appended[[#This Row],[Males Number]] / SUMIFS($C:$C, $F:$F, Name_Rankings_Appended[[#This Row],[Decade]])</f>
        <v>2.0324688206087992E-3</v>
      </c>
      <c r="H501" s="28">
        <f xml:space="preserve"> Name_Rankings_Appended[[#This Row],[Females Number]] / SUMIFS($E:$E, $F:$F, Name_Rankings_Appended[[#This Row],[Decade]])</f>
        <v>3.1028718759974986E-3</v>
      </c>
      <c r="I501" s="28">
        <f>SUMIFS($G:$G, $A:$A, "&lt;=" &amp; Name_Rankings_Appended[[#This Row],[Rank]], $F:$F, Name_Rankings_Appended[[#This Row],[Decade]])</f>
        <v>0.86253958291130806</v>
      </c>
      <c r="J501" s="28">
        <f>SUMIFS($H:$H, $A:$A, "&lt;=" &amp; Name_Rankings_Appended[[#This Row],[Rank]], $F:$F, Name_Rankings_Appended[[#This Row],[Decade]])</f>
        <v>0.80207184267286757</v>
      </c>
    </row>
    <row r="502" spans="1:10" x14ac:dyDescent="0.25">
      <c r="A502" s="22">
        <v>101</v>
      </c>
      <c r="B502" s="22" t="s">
        <v>244</v>
      </c>
      <c r="C502" s="23">
        <v>26747</v>
      </c>
      <c r="D502" s="22" t="s">
        <v>155</v>
      </c>
      <c r="E502" s="23">
        <v>31955</v>
      </c>
      <c r="F502" s="22">
        <v>1970</v>
      </c>
      <c r="G502" s="28">
        <f xml:space="preserve"> Name_Rankings_Appended[[#This Row],[Males Number]] / SUMIFS($C:$C, $F:$F, Name_Rankings_Appended[[#This Row],[Decade]])</f>
        <v>2.0052542805172832E-3</v>
      </c>
      <c r="H502" s="28">
        <f xml:space="preserve"> Name_Rankings_Appended[[#This Row],[Females Number]] / SUMIFS($E:$E, $F:$F, Name_Rankings_Appended[[#This Row],[Decade]])</f>
        <v>3.0956063314861088E-3</v>
      </c>
      <c r="I502" s="28">
        <f>SUMIFS($G:$G, $A:$A, "&lt;=" &amp; Name_Rankings_Appended[[#This Row],[Rank]], $F:$F, Name_Rankings_Appended[[#This Row],[Decade]])</f>
        <v>0.86454483719182529</v>
      </c>
      <c r="J502" s="28">
        <f>SUMIFS($H:$H, $A:$A, "&lt;=" &amp; Name_Rankings_Appended[[#This Row],[Rank]], $F:$F, Name_Rankings_Appended[[#This Row],[Decade]])</f>
        <v>0.80516744900435366</v>
      </c>
    </row>
    <row r="503" spans="1:10" x14ac:dyDescent="0.25">
      <c r="A503" s="22">
        <v>102</v>
      </c>
      <c r="B503" s="22" t="s">
        <v>180</v>
      </c>
      <c r="C503" s="23">
        <v>26666</v>
      </c>
      <c r="D503" s="22" t="s">
        <v>261</v>
      </c>
      <c r="E503" s="23">
        <v>30889</v>
      </c>
      <c r="F503" s="22">
        <v>1970</v>
      </c>
      <c r="G503" s="28">
        <f xml:space="preserve"> Name_Rankings_Appended[[#This Row],[Males Number]] / SUMIFS($C:$C, $F:$F, Name_Rankings_Appended[[#This Row],[Decade]])</f>
        <v>1.9991816145464489E-3</v>
      </c>
      <c r="H503" s="28">
        <f xml:space="preserve"> Name_Rankings_Appended[[#This Row],[Females Number]] / SUMIFS($E:$E, $F:$F, Name_Rankings_Appended[[#This Row],[Decade]])</f>
        <v>2.9923387254975568E-3</v>
      </c>
      <c r="I503" s="28">
        <f>SUMIFS($G:$G, $A:$A, "&lt;=" &amp; Name_Rankings_Appended[[#This Row],[Rank]], $F:$F, Name_Rankings_Appended[[#This Row],[Decade]])</f>
        <v>0.86654401880637177</v>
      </c>
      <c r="J503" s="28">
        <f>SUMIFS($H:$H, $A:$A, "&lt;=" &amp; Name_Rankings_Appended[[#This Row],[Rank]], $F:$F, Name_Rankings_Appended[[#This Row],[Decade]])</f>
        <v>0.8081597877298512</v>
      </c>
    </row>
    <row r="504" spans="1:10" x14ac:dyDescent="0.25">
      <c r="A504" s="22">
        <v>103</v>
      </c>
      <c r="B504" s="22" t="s">
        <v>800</v>
      </c>
      <c r="C504" s="23">
        <v>26579</v>
      </c>
      <c r="D504" s="22" t="s">
        <v>141</v>
      </c>
      <c r="E504" s="23">
        <v>30881</v>
      </c>
      <c r="F504" s="22">
        <v>1970</v>
      </c>
      <c r="G504" s="28">
        <f xml:space="preserve"> Name_Rankings_Appended[[#This Row],[Males Number]] / SUMIFS($C:$C, $F:$F, Name_Rankings_Appended[[#This Row],[Decade]])</f>
        <v>1.9926591214666643E-3</v>
      </c>
      <c r="H504" s="28">
        <f xml:space="preserve"> Name_Rankings_Appended[[#This Row],[Females Number]] / SUMIFS($E:$E, $F:$F, Name_Rankings_Appended[[#This Row],[Decade]])</f>
        <v>2.9915637340830084E-3</v>
      </c>
      <c r="I504" s="28">
        <f>SUMIFS($G:$G, $A:$A, "&lt;=" &amp; Name_Rankings_Appended[[#This Row],[Rank]], $F:$F, Name_Rankings_Appended[[#This Row],[Decade]])</f>
        <v>0.8685366779278384</v>
      </c>
      <c r="J504" s="28">
        <f>SUMIFS($H:$H, $A:$A, "&lt;=" &amp; Name_Rankings_Appended[[#This Row],[Rank]], $F:$F, Name_Rankings_Appended[[#This Row],[Decade]])</f>
        <v>0.81115135146393424</v>
      </c>
    </row>
    <row r="505" spans="1:10" x14ac:dyDescent="0.25">
      <c r="A505" s="22">
        <v>104</v>
      </c>
      <c r="B505" s="22" t="s">
        <v>172</v>
      </c>
      <c r="C505" s="23">
        <v>26159</v>
      </c>
      <c r="D505" s="22" t="s">
        <v>336</v>
      </c>
      <c r="E505" s="23">
        <v>30353</v>
      </c>
      <c r="F505" s="22">
        <v>1970</v>
      </c>
      <c r="G505" s="28">
        <f xml:space="preserve"> Name_Rankings_Appended[[#This Row],[Males Number]] / SUMIFS($C:$C, $F:$F, Name_Rankings_Appended[[#This Row],[Decade]])</f>
        <v>1.9611712238401168E-3</v>
      </c>
      <c r="H505" s="28">
        <f xml:space="preserve"> Name_Rankings_Appended[[#This Row],[Females Number]] / SUMIFS($E:$E, $F:$F, Name_Rankings_Appended[[#This Row],[Decade]])</f>
        <v>2.9404143007228248E-3</v>
      </c>
      <c r="I505" s="28">
        <f>SUMIFS($G:$G, $A:$A, "&lt;=" &amp; Name_Rankings_Appended[[#This Row],[Rank]], $F:$F, Name_Rankings_Appended[[#This Row],[Decade]])</f>
        <v>0.87049784915167849</v>
      </c>
      <c r="J505" s="28">
        <f>SUMIFS($H:$H, $A:$A, "&lt;=" &amp; Name_Rankings_Appended[[#This Row],[Rank]], $F:$F, Name_Rankings_Appended[[#This Row],[Decade]])</f>
        <v>0.81409176576465703</v>
      </c>
    </row>
    <row r="506" spans="1:10" x14ac:dyDescent="0.25">
      <c r="A506" s="22">
        <v>105</v>
      </c>
      <c r="B506" s="22" t="s">
        <v>212</v>
      </c>
      <c r="C506" s="23">
        <v>25733</v>
      </c>
      <c r="D506" s="22" t="s">
        <v>410</v>
      </c>
      <c r="E506" s="23">
        <v>29804</v>
      </c>
      <c r="F506" s="22">
        <v>1970</v>
      </c>
      <c r="G506" s="28">
        <f xml:space="preserve"> Name_Rankings_Appended[[#This Row],[Males Number]] / SUMIFS($C:$C, $F:$F, Name_Rankings_Appended[[#This Row],[Decade]])</f>
        <v>1.9292334991046192E-3</v>
      </c>
      <c r="H506" s="28">
        <f xml:space="preserve"> Name_Rankings_Appended[[#This Row],[Females Number]] / SUMIFS($E:$E, $F:$F, Name_Rankings_Appended[[#This Row],[Decade]])</f>
        <v>2.8872305148994522E-3</v>
      </c>
      <c r="I506" s="28">
        <f>SUMIFS($G:$G, $A:$A, "&lt;=" &amp; Name_Rankings_Appended[[#This Row],[Rank]], $F:$F, Name_Rankings_Appended[[#This Row],[Decade]])</f>
        <v>0.87242708265078306</v>
      </c>
      <c r="J506" s="28">
        <f>SUMIFS($H:$H, $A:$A, "&lt;=" &amp; Name_Rankings_Appended[[#This Row],[Rank]], $F:$F, Name_Rankings_Appended[[#This Row],[Decade]])</f>
        <v>0.8169789962795565</v>
      </c>
    </row>
    <row r="507" spans="1:10" x14ac:dyDescent="0.25">
      <c r="A507" s="22">
        <v>106</v>
      </c>
      <c r="B507" s="22" t="s">
        <v>423</v>
      </c>
      <c r="C507" s="23">
        <v>24962</v>
      </c>
      <c r="D507" s="22" t="s">
        <v>801</v>
      </c>
      <c r="E507" s="23">
        <v>29076</v>
      </c>
      <c r="F507" s="22">
        <v>1970</v>
      </c>
      <c r="G507" s="28">
        <f xml:space="preserve"> Name_Rankings_Appended[[#This Row],[Males Number]] / SUMIFS($C:$C, $F:$F, Name_Rankings_Appended[[#This Row],[Decade]])</f>
        <v>1.8714307156044575E-3</v>
      </c>
      <c r="H507" s="28">
        <f xml:space="preserve"> Name_Rankings_Appended[[#This Row],[Females Number]] / SUMIFS($E:$E, $F:$F, Name_Rankings_Appended[[#This Row],[Decade]])</f>
        <v>2.8167062961755628E-3</v>
      </c>
      <c r="I507" s="28">
        <f>SUMIFS($G:$G, $A:$A, "&lt;=" &amp; Name_Rankings_Appended[[#This Row],[Rank]], $F:$F, Name_Rankings_Appended[[#This Row],[Decade]])</f>
        <v>0.87429851336638753</v>
      </c>
      <c r="J507" s="28">
        <f>SUMIFS($H:$H, $A:$A, "&lt;=" &amp; Name_Rankings_Appended[[#This Row],[Rank]], $F:$F, Name_Rankings_Appended[[#This Row],[Decade]])</f>
        <v>0.81979570257573209</v>
      </c>
    </row>
    <row r="508" spans="1:10" x14ac:dyDescent="0.25">
      <c r="A508" s="22">
        <v>107</v>
      </c>
      <c r="B508" s="22" t="s">
        <v>176</v>
      </c>
      <c r="C508" s="23">
        <v>24947</v>
      </c>
      <c r="D508" s="22" t="s">
        <v>802</v>
      </c>
      <c r="E508" s="23">
        <v>29036</v>
      </c>
      <c r="F508" s="22">
        <v>1970</v>
      </c>
      <c r="G508" s="28">
        <f xml:space="preserve"> Name_Rankings_Appended[[#This Row],[Males Number]] / SUMIFS($C:$C, $F:$F, Name_Rankings_Appended[[#This Row],[Decade]])</f>
        <v>1.8703061478320807E-3</v>
      </c>
      <c r="H508" s="28">
        <f xml:space="preserve"> Name_Rankings_Appended[[#This Row],[Females Number]] / SUMIFS($E:$E, $F:$F, Name_Rankings_Appended[[#This Row],[Decade]])</f>
        <v>2.8128313391028214E-3</v>
      </c>
      <c r="I508" s="28">
        <f>SUMIFS($G:$G, $A:$A, "&lt;=" &amp; Name_Rankings_Appended[[#This Row],[Rank]], $F:$F, Name_Rankings_Appended[[#This Row],[Decade]])</f>
        <v>0.87616881951421965</v>
      </c>
      <c r="J508" s="28">
        <f>SUMIFS($H:$H, $A:$A, "&lt;=" &amp; Name_Rankings_Appended[[#This Row],[Rank]], $F:$F, Name_Rankings_Appended[[#This Row],[Decade]])</f>
        <v>0.82260853391483491</v>
      </c>
    </row>
    <row r="509" spans="1:10" x14ac:dyDescent="0.25">
      <c r="A509" s="22">
        <v>108</v>
      </c>
      <c r="B509" s="22" t="s">
        <v>472</v>
      </c>
      <c r="C509" s="23">
        <v>24926</v>
      </c>
      <c r="D509" s="22" t="s">
        <v>179</v>
      </c>
      <c r="E509" s="23">
        <v>29034</v>
      </c>
      <c r="F509" s="22">
        <v>1970</v>
      </c>
      <c r="G509" s="28">
        <f xml:space="preserve"> Name_Rankings_Appended[[#This Row],[Males Number]] / SUMIFS($C:$C, $F:$F, Name_Rankings_Appended[[#This Row],[Decade]])</f>
        <v>1.8687317529507534E-3</v>
      </c>
      <c r="H509" s="28">
        <f xml:space="preserve"> Name_Rankings_Appended[[#This Row],[Females Number]] / SUMIFS($E:$E, $F:$F, Name_Rankings_Appended[[#This Row],[Decade]])</f>
        <v>2.8126375912491844E-3</v>
      </c>
      <c r="I509" s="28">
        <f>SUMIFS($G:$G, $A:$A, "&lt;=" &amp; Name_Rankings_Appended[[#This Row],[Rank]], $F:$F, Name_Rankings_Appended[[#This Row],[Decade]])</f>
        <v>0.87803755126717042</v>
      </c>
      <c r="J509" s="28">
        <f>SUMIFS($H:$H, $A:$A, "&lt;=" &amp; Name_Rankings_Appended[[#This Row],[Rank]], $F:$F, Name_Rankings_Appended[[#This Row],[Decade]])</f>
        <v>0.82542117150608407</v>
      </c>
    </row>
    <row r="510" spans="1:10" x14ac:dyDescent="0.25">
      <c r="A510" s="22">
        <v>109</v>
      </c>
      <c r="B510" s="22" t="s">
        <v>168</v>
      </c>
      <c r="C510" s="23">
        <v>24878</v>
      </c>
      <c r="D510" s="22" t="s">
        <v>457</v>
      </c>
      <c r="E510" s="23">
        <v>28920</v>
      </c>
      <c r="F510" s="22">
        <v>1970</v>
      </c>
      <c r="G510" s="28">
        <f xml:space="preserve"> Name_Rankings_Appended[[#This Row],[Males Number]] / SUMIFS($C:$C, $F:$F, Name_Rankings_Appended[[#This Row],[Decade]])</f>
        <v>1.8651331360791479E-3</v>
      </c>
      <c r="H510" s="28">
        <f xml:space="preserve"> Name_Rankings_Appended[[#This Row],[Females Number]] / SUMIFS($E:$E, $F:$F, Name_Rankings_Appended[[#This Row],[Decade]])</f>
        <v>2.8015939635918719E-3</v>
      </c>
      <c r="I510" s="28">
        <f>SUMIFS($G:$G, $A:$A, "&lt;=" &amp; Name_Rankings_Appended[[#This Row],[Rank]], $F:$F, Name_Rankings_Appended[[#This Row],[Decade]])</f>
        <v>0.87990268440324959</v>
      </c>
      <c r="J510" s="28">
        <f>SUMIFS($H:$H, $A:$A, "&lt;=" &amp; Name_Rankings_Appended[[#This Row],[Rank]], $F:$F, Name_Rankings_Appended[[#This Row],[Decade]])</f>
        <v>0.82822276546967599</v>
      </c>
    </row>
    <row r="511" spans="1:10" x14ac:dyDescent="0.25">
      <c r="A511" s="22">
        <v>110</v>
      </c>
      <c r="B511" s="22" t="s">
        <v>160</v>
      </c>
      <c r="C511" s="23">
        <v>24819</v>
      </c>
      <c r="D511" s="22" t="s">
        <v>183</v>
      </c>
      <c r="E511" s="23">
        <v>28863</v>
      </c>
      <c r="F511" s="22">
        <v>1970</v>
      </c>
      <c r="G511" s="28">
        <f xml:space="preserve"> Name_Rankings_Appended[[#This Row],[Males Number]] / SUMIFS($C:$C, $F:$F, Name_Rankings_Appended[[#This Row],[Decade]])</f>
        <v>1.8607098361744664E-3</v>
      </c>
      <c r="H511" s="28">
        <f xml:space="preserve"> Name_Rankings_Appended[[#This Row],[Females Number]] / SUMIFS($E:$E, $F:$F, Name_Rankings_Appended[[#This Row],[Decade]])</f>
        <v>2.7960721497632159E-3</v>
      </c>
      <c r="I511" s="28">
        <f>SUMIFS($G:$G, $A:$A, "&lt;=" &amp; Name_Rankings_Appended[[#This Row],[Rank]], $F:$F, Name_Rankings_Appended[[#This Row],[Decade]])</f>
        <v>0.88176339423942407</v>
      </c>
      <c r="J511" s="28">
        <f>SUMIFS($H:$H, $A:$A, "&lt;=" &amp; Name_Rankings_Appended[[#This Row],[Rank]], $F:$F, Name_Rankings_Appended[[#This Row],[Decade]])</f>
        <v>0.83101883761943918</v>
      </c>
    </row>
    <row r="512" spans="1:10" x14ac:dyDescent="0.25">
      <c r="A512" s="22">
        <v>111</v>
      </c>
      <c r="B512" s="22" t="s">
        <v>290</v>
      </c>
      <c r="C512" s="23">
        <v>24648</v>
      </c>
      <c r="D512" s="22" t="s">
        <v>245</v>
      </c>
      <c r="E512" s="23">
        <v>28749</v>
      </c>
      <c r="F512" s="22">
        <v>1970</v>
      </c>
      <c r="G512" s="28">
        <f xml:space="preserve"> Name_Rankings_Appended[[#This Row],[Males Number]] / SUMIFS($C:$C, $F:$F, Name_Rankings_Appended[[#This Row],[Decade]])</f>
        <v>1.8478897635693721E-3</v>
      </c>
      <c r="H512" s="28">
        <f xml:space="preserve"> Name_Rankings_Appended[[#This Row],[Females Number]] / SUMIFS($E:$E, $F:$F, Name_Rankings_Appended[[#This Row],[Decade]])</f>
        <v>2.7850285221059034E-3</v>
      </c>
      <c r="I512" s="28">
        <f>SUMIFS($G:$G, $A:$A, "&lt;=" &amp; Name_Rankings_Appended[[#This Row],[Rank]], $F:$F, Name_Rankings_Appended[[#This Row],[Decade]])</f>
        <v>0.88361128400299349</v>
      </c>
      <c r="J512" s="28">
        <f>SUMIFS($H:$H, $A:$A, "&lt;=" &amp; Name_Rankings_Appended[[#This Row],[Rank]], $F:$F, Name_Rankings_Appended[[#This Row],[Decade]])</f>
        <v>0.83380386614154511</v>
      </c>
    </row>
    <row r="513" spans="1:10" x14ac:dyDescent="0.25">
      <c r="A513" s="22">
        <v>112</v>
      </c>
      <c r="B513" s="22" t="s">
        <v>174</v>
      </c>
      <c r="C513" s="23">
        <v>24622</v>
      </c>
      <c r="D513" s="22" t="s">
        <v>217</v>
      </c>
      <c r="E513" s="23">
        <v>28318</v>
      </c>
      <c r="F513" s="22">
        <v>1970</v>
      </c>
      <c r="G513" s="28">
        <f xml:space="preserve"> Name_Rankings_Appended[[#This Row],[Males Number]] / SUMIFS($C:$C, $F:$F, Name_Rankings_Appended[[#This Row],[Decade]])</f>
        <v>1.8459405127639191E-3</v>
      </c>
      <c r="H513" s="28">
        <f xml:space="preserve"> Name_Rankings_Appended[[#This Row],[Females Number]] / SUMIFS($E:$E, $F:$F, Name_Rankings_Appended[[#This Row],[Decade]])</f>
        <v>2.7432758596471173E-3</v>
      </c>
      <c r="I513" s="28">
        <f>SUMIFS($G:$G, $A:$A, "&lt;=" &amp; Name_Rankings_Appended[[#This Row],[Rank]], $F:$F, Name_Rankings_Appended[[#This Row],[Decade]])</f>
        <v>0.88545722451575737</v>
      </c>
      <c r="J513" s="28">
        <f>SUMIFS($H:$H, $A:$A, "&lt;=" &amp; Name_Rankings_Appended[[#This Row],[Rank]], $F:$F, Name_Rankings_Appended[[#This Row],[Decade]])</f>
        <v>0.83654714200119218</v>
      </c>
    </row>
    <row r="514" spans="1:10" x14ac:dyDescent="0.25">
      <c r="A514" s="22">
        <v>113</v>
      </c>
      <c r="B514" s="22" t="s">
        <v>592</v>
      </c>
      <c r="C514" s="23">
        <v>24424</v>
      </c>
      <c r="D514" s="22" t="s">
        <v>404</v>
      </c>
      <c r="E514" s="23">
        <v>28078</v>
      </c>
      <c r="F514" s="22">
        <v>1970</v>
      </c>
      <c r="G514" s="28">
        <f xml:space="preserve"> Name_Rankings_Appended[[#This Row],[Males Number]] / SUMIFS($C:$C, $F:$F, Name_Rankings_Appended[[#This Row],[Decade]])</f>
        <v>1.831096218168547E-3</v>
      </c>
      <c r="H514" s="28">
        <f xml:space="preserve"> Name_Rankings_Appended[[#This Row],[Females Number]] / SUMIFS($E:$E, $F:$F, Name_Rankings_Appended[[#This Row],[Decade]])</f>
        <v>2.7200261172106704E-3</v>
      </c>
      <c r="I514" s="28">
        <f>SUMIFS($G:$G, $A:$A, "&lt;=" &amp; Name_Rankings_Appended[[#This Row],[Rank]], $F:$F, Name_Rankings_Appended[[#This Row],[Decade]])</f>
        <v>0.88728832073392594</v>
      </c>
      <c r="J514" s="28">
        <f>SUMIFS($H:$H, $A:$A, "&lt;=" &amp; Name_Rankings_Appended[[#This Row],[Rank]], $F:$F, Name_Rankings_Appended[[#This Row],[Decade]])</f>
        <v>0.83926716811840285</v>
      </c>
    </row>
    <row r="515" spans="1:10" x14ac:dyDescent="0.25">
      <c r="A515" s="22">
        <v>114</v>
      </c>
      <c r="B515" s="22" t="s">
        <v>483</v>
      </c>
      <c r="C515" s="23">
        <v>24405</v>
      </c>
      <c r="D515" s="22" t="s">
        <v>803</v>
      </c>
      <c r="E515" s="23">
        <v>27777</v>
      </c>
      <c r="F515" s="22">
        <v>1970</v>
      </c>
      <c r="G515" s="28">
        <f xml:space="preserve"> Name_Rankings_Appended[[#This Row],[Males Number]] / SUMIFS($C:$C, $F:$F, Name_Rankings_Appended[[#This Row],[Decade]])</f>
        <v>1.8296717656568699E-3</v>
      </c>
      <c r="H515" s="28">
        <f xml:space="preserve"> Name_Rankings_Appended[[#This Row],[Females Number]] / SUMIFS($E:$E, $F:$F, Name_Rankings_Appended[[#This Row],[Decade]])</f>
        <v>2.6908670652382931E-3</v>
      </c>
      <c r="I515" s="28">
        <f>SUMIFS($G:$G, $A:$A, "&lt;=" &amp; Name_Rankings_Appended[[#This Row],[Rank]], $F:$F, Name_Rankings_Appended[[#This Row],[Decade]])</f>
        <v>0.88911799249958279</v>
      </c>
      <c r="J515" s="28">
        <f>SUMIFS($H:$H, $A:$A, "&lt;=" &amp; Name_Rankings_Appended[[#This Row],[Rank]], $F:$F, Name_Rankings_Appended[[#This Row],[Decade]])</f>
        <v>0.8419580351836411</v>
      </c>
    </row>
    <row r="516" spans="1:10" x14ac:dyDescent="0.25">
      <c r="A516" s="22">
        <v>115</v>
      </c>
      <c r="B516" s="22" t="s">
        <v>190</v>
      </c>
      <c r="C516" s="23">
        <v>24283</v>
      </c>
      <c r="D516" s="22" t="s">
        <v>163</v>
      </c>
      <c r="E516" s="23">
        <v>27053</v>
      </c>
      <c r="F516" s="22">
        <v>1970</v>
      </c>
      <c r="G516" s="28">
        <f xml:space="preserve"> Name_Rankings_Appended[[#This Row],[Males Number]] / SUMIFS($C:$C, $F:$F, Name_Rankings_Appended[[#This Row],[Decade]])</f>
        <v>1.8205252811082061E-3</v>
      </c>
      <c r="H516" s="28">
        <f xml:space="preserve"> Name_Rankings_Appended[[#This Row],[Females Number]] / SUMIFS($E:$E, $F:$F, Name_Rankings_Appended[[#This Row],[Decade]])</f>
        <v>2.6207303422216776E-3</v>
      </c>
      <c r="I516" s="28">
        <f>SUMIFS($G:$G, $A:$A, "&lt;=" &amp; Name_Rankings_Appended[[#This Row],[Rank]], $F:$F, Name_Rankings_Appended[[#This Row],[Decade]])</f>
        <v>0.890938517780691</v>
      </c>
      <c r="J516" s="28">
        <f>SUMIFS($H:$H, $A:$A, "&lt;=" &amp; Name_Rankings_Appended[[#This Row],[Rank]], $F:$F, Name_Rankings_Appended[[#This Row],[Decade]])</f>
        <v>0.84457876552586275</v>
      </c>
    </row>
    <row r="517" spans="1:10" x14ac:dyDescent="0.25">
      <c r="A517" s="22">
        <v>116</v>
      </c>
      <c r="B517" s="22" t="s">
        <v>220</v>
      </c>
      <c r="C517" s="23">
        <v>23987</v>
      </c>
      <c r="D517" s="22" t="s">
        <v>323</v>
      </c>
      <c r="E517" s="23">
        <v>27032</v>
      </c>
      <c r="F517" s="22">
        <v>1970</v>
      </c>
      <c r="G517" s="28">
        <f xml:space="preserve"> Name_Rankings_Appended[[#This Row],[Males Number]] / SUMIFS($C:$C, $F:$F, Name_Rankings_Appended[[#This Row],[Decade]])</f>
        <v>1.7983338103999729E-3</v>
      </c>
      <c r="H517" s="28">
        <f xml:space="preserve"> Name_Rankings_Appended[[#This Row],[Females Number]] / SUMIFS($E:$E, $F:$F, Name_Rankings_Appended[[#This Row],[Decade]])</f>
        <v>2.6186959897584886E-3</v>
      </c>
      <c r="I517" s="28">
        <f>SUMIFS($G:$G, $A:$A, "&lt;=" &amp; Name_Rankings_Appended[[#This Row],[Rank]], $F:$F, Name_Rankings_Appended[[#This Row],[Decade]])</f>
        <v>0.89273685159109095</v>
      </c>
      <c r="J517" s="28">
        <f>SUMIFS($H:$H, $A:$A, "&lt;=" &amp; Name_Rankings_Appended[[#This Row],[Rank]], $F:$F, Name_Rankings_Appended[[#This Row],[Decade]])</f>
        <v>0.84719746151562125</v>
      </c>
    </row>
    <row r="518" spans="1:10" x14ac:dyDescent="0.25">
      <c r="A518" s="22">
        <v>117</v>
      </c>
      <c r="B518" s="22" t="s">
        <v>391</v>
      </c>
      <c r="C518" s="23">
        <v>23972</v>
      </c>
      <c r="D518" s="22" t="s">
        <v>303</v>
      </c>
      <c r="E518" s="23">
        <v>26982</v>
      </c>
      <c r="F518" s="22">
        <v>1970</v>
      </c>
      <c r="G518" s="28">
        <f xml:space="preserve"> Name_Rankings_Appended[[#This Row],[Males Number]] / SUMIFS($C:$C, $F:$F, Name_Rankings_Appended[[#This Row],[Decade]])</f>
        <v>1.7972092426275961E-3</v>
      </c>
      <c r="H518" s="28">
        <f xml:space="preserve"> Name_Rankings_Appended[[#This Row],[Females Number]] / SUMIFS($E:$E, $F:$F, Name_Rankings_Appended[[#This Row],[Decade]])</f>
        <v>2.6138522934175618E-3</v>
      </c>
      <c r="I518" s="28">
        <f>SUMIFS($G:$G, $A:$A, "&lt;=" &amp; Name_Rankings_Appended[[#This Row],[Rank]], $F:$F, Name_Rankings_Appended[[#This Row],[Decade]])</f>
        <v>0.89453406083371856</v>
      </c>
      <c r="J518" s="28">
        <f>SUMIFS($H:$H, $A:$A, "&lt;=" &amp; Name_Rankings_Appended[[#This Row],[Rank]], $F:$F, Name_Rankings_Appended[[#This Row],[Decade]])</f>
        <v>0.84981131380903885</v>
      </c>
    </row>
    <row r="519" spans="1:10" x14ac:dyDescent="0.25">
      <c r="A519" s="22">
        <v>118</v>
      </c>
      <c r="B519" s="22" t="s">
        <v>232</v>
      </c>
      <c r="C519" s="23">
        <v>23971</v>
      </c>
      <c r="D519" s="22" t="s">
        <v>207</v>
      </c>
      <c r="E519" s="23">
        <v>26847</v>
      </c>
      <c r="F519" s="22">
        <v>1970</v>
      </c>
      <c r="G519" s="28">
        <f xml:space="preserve"> Name_Rankings_Appended[[#This Row],[Males Number]] / SUMIFS($C:$C, $F:$F, Name_Rankings_Appended[[#This Row],[Decade]])</f>
        <v>1.797134271442771E-3</v>
      </c>
      <c r="H519" s="28">
        <f xml:space="preserve"> Name_Rankings_Appended[[#This Row],[Females Number]] / SUMIFS($E:$E, $F:$F, Name_Rankings_Appended[[#This Row],[Decade]])</f>
        <v>2.6007743132970603E-3</v>
      </c>
      <c r="I519" s="28">
        <f>SUMIFS($G:$G, $A:$A, "&lt;=" &amp; Name_Rankings_Appended[[#This Row],[Rank]], $F:$F, Name_Rankings_Appended[[#This Row],[Decade]])</f>
        <v>0.89633119510516135</v>
      </c>
      <c r="J519" s="28">
        <f>SUMIFS($H:$H, $A:$A, "&lt;=" &amp; Name_Rankings_Appended[[#This Row],[Rank]], $F:$F, Name_Rankings_Appended[[#This Row],[Decade]])</f>
        <v>0.85241208812233593</v>
      </c>
    </row>
    <row r="520" spans="1:10" x14ac:dyDescent="0.25">
      <c r="A520" s="22">
        <v>119</v>
      </c>
      <c r="B520" s="22" t="s">
        <v>266</v>
      </c>
      <c r="C520" s="23">
        <v>23796</v>
      </c>
      <c r="D520" s="22" t="s">
        <v>167</v>
      </c>
      <c r="E520" s="23">
        <v>26509</v>
      </c>
      <c r="F520" s="22">
        <v>1970</v>
      </c>
      <c r="G520" s="28">
        <f xml:space="preserve"> Name_Rankings_Appended[[#This Row],[Males Number]] / SUMIFS($C:$C, $F:$F, Name_Rankings_Appended[[#This Row],[Decade]])</f>
        <v>1.7840143140983762E-3</v>
      </c>
      <c r="H520" s="28">
        <f xml:space="preserve"> Name_Rankings_Appended[[#This Row],[Females Number]] / SUMIFS($E:$E, $F:$F, Name_Rankings_Appended[[#This Row],[Decade]])</f>
        <v>2.5680309260323977E-3</v>
      </c>
      <c r="I520" s="28">
        <f>SUMIFS($G:$G, $A:$A, "&lt;=" &amp; Name_Rankings_Appended[[#This Row],[Rank]], $F:$F, Name_Rankings_Appended[[#This Row],[Decade]])</f>
        <v>0.89811520941925971</v>
      </c>
      <c r="J520" s="28">
        <f>SUMIFS($H:$H, $A:$A, "&lt;=" &amp; Name_Rankings_Appended[[#This Row],[Rank]], $F:$F, Name_Rankings_Appended[[#This Row],[Decade]])</f>
        <v>0.85498011904836835</v>
      </c>
    </row>
    <row r="521" spans="1:10" x14ac:dyDescent="0.25">
      <c r="A521" s="22">
        <v>120</v>
      </c>
      <c r="B521" s="22" t="s">
        <v>238</v>
      </c>
      <c r="C521" s="23">
        <v>23522</v>
      </c>
      <c r="D521" s="22" t="s">
        <v>165</v>
      </c>
      <c r="E521" s="23">
        <v>26106</v>
      </c>
      <c r="F521" s="22">
        <v>1970</v>
      </c>
      <c r="G521" s="28">
        <f xml:space="preserve"> Name_Rankings_Appended[[#This Row],[Males Number]] / SUMIFS($C:$C, $F:$F, Name_Rankings_Appended[[#This Row],[Decade]])</f>
        <v>1.7634722094562955E-3</v>
      </c>
      <c r="H521" s="28">
        <f xml:space="preserve"> Name_Rankings_Appended[[#This Row],[Females Number]] / SUMIFS($E:$E, $F:$F, Name_Rankings_Appended[[#This Row],[Decade]])</f>
        <v>2.5289907335245302E-3</v>
      </c>
      <c r="I521" s="28">
        <f>SUMIFS($G:$G, $A:$A, "&lt;=" &amp; Name_Rankings_Appended[[#This Row],[Rank]], $F:$F, Name_Rankings_Appended[[#This Row],[Decade]])</f>
        <v>0.89987868162871598</v>
      </c>
      <c r="J521" s="28">
        <f>SUMIFS($H:$H, $A:$A, "&lt;=" &amp; Name_Rankings_Appended[[#This Row],[Rank]], $F:$F, Name_Rankings_Appended[[#This Row],[Decade]])</f>
        <v>0.85750910978189288</v>
      </c>
    </row>
    <row r="522" spans="1:10" x14ac:dyDescent="0.25">
      <c r="A522" s="22">
        <v>121</v>
      </c>
      <c r="B522" s="22" t="s">
        <v>369</v>
      </c>
      <c r="C522" s="23">
        <v>23264</v>
      </c>
      <c r="D522" s="22" t="s">
        <v>211</v>
      </c>
      <c r="E522" s="23">
        <v>25602</v>
      </c>
      <c r="F522" s="22">
        <v>1970</v>
      </c>
      <c r="G522" s="28">
        <f xml:space="preserve"> Name_Rankings_Appended[[#This Row],[Males Number]] / SUMIFS($C:$C, $F:$F, Name_Rankings_Appended[[#This Row],[Decade]])</f>
        <v>1.7441296437714165E-3</v>
      </c>
      <c r="H522" s="28">
        <f xml:space="preserve"> Name_Rankings_Appended[[#This Row],[Females Number]] / SUMIFS($E:$E, $F:$F, Name_Rankings_Appended[[#This Row],[Decade]])</f>
        <v>2.4801662744079913E-3</v>
      </c>
      <c r="I522" s="28">
        <f>SUMIFS($G:$G, $A:$A, "&lt;=" &amp; Name_Rankings_Appended[[#This Row],[Rank]], $F:$F, Name_Rankings_Appended[[#This Row],[Decade]])</f>
        <v>0.90162281127248745</v>
      </c>
      <c r="J522" s="28">
        <f>SUMIFS($H:$H, $A:$A, "&lt;=" &amp; Name_Rankings_Appended[[#This Row],[Rank]], $F:$F, Name_Rankings_Appended[[#This Row],[Decade]])</f>
        <v>0.85998927605630082</v>
      </c>
    </row>
    <row r="523" spans="1:10" x14ac:dyDescent="0.25">
      <c r="A523" s="22">
        <v>122</v>
      </c>
      <c r="B523" s="22" t="s">
        <v>178</v>
      </c>
      <c r="C523" s="23">
        <v>23039</v>
      </c>
      <c r="D523" s="22" t="s">
        <v>273</v>
      </c>
      <c r="E523" s="23">
        <v>25534</v>
      </c>
      <c r="F523" s="22">
        <v>1970</v>
      </c>
      <c r="G523" s="28">
        <f xml:space="preserve"> Name_Rankings_Appended[[#This Row],[Males Number]] / SUMIFS($C:$C, $F:$F, Name_Rankings_Appended[[#This Row],[Decade]])</f>
        <v>1.7272611271857662E-3</v>
      </c>
      <c r="H523" s="28">
        <f xml:space="preserve"> Name_Rankings_Appended[[#This Row],[Females Number]] / SUMIFS($E:$E, $F:$F, Name_Rankings_Appended[[#This Row],[Decade]])</f>
        <v>2.4735788473843313E-3</v>
      </c>
      <c r="I523" s="28">
        <f>SUMIFS($G:$G, $A:$A, "&lt;=" &amp; Name_Rankings_Appended[[#This Row],[Rank]], $F:$F, Name_Rankings_Appended[[#This Row],[Decade]])</f>
        <v>0.90335007239967324</v>
      </c>
      <c r="J523" s="28">
        <f>SUMIFS($H:$H, $A:$A, "&lt;=" &amp; Name_Rankings_Appended[[#This Row],[Rank]], $F:$F, Name_Rankings_Appended[[#This Row],[Decade]])</f>
        <v>0.86246285490368513</v>
      </c>
    </row>
    <row r="524" spans="1:10" x14ac:dyDescent="0.25">
      <c r="A524" s="22">
        <v>123</v>
      </c>
      <c r="B524" s="22" t="s">
        <v>347</v>
      </c>
      <c r="C524" s="23">
        <v>22622</v>
      </c>
      <c r="D524" s="22" t="s">
        <v>121</v>
      </c>
      <c r="E524" s="23">
        <v>25324</v>
      </c>
      <c r="F524" s="22">
        <v>1970</v>
      </c>
      <c r="G524" s="28">
        <f xml:space="preserve"> Name_Rankings_Appended[[#This Row],[Males Number]] / SUMIFS($C:$C, $F:$F, Name_Rankings_Appended[[#This Row],[Decade]])</f>
        <v>1.6959981431136943E-3</v>
      </c>
      <c r="H524" s="28">
        <f xml:space="preserve"> Name_Rankings_Appended[[#This Row],[Females Number]] / SUMIFS($E:$E, $F:$F, Name_Rankings_Appended[[#This Row],[Decade]])</f>
        <v>2.45323532275244E-3</v>
      </c>
      <c r="I524" s="28">
        <f>SUMIFS($G:$G, $A:$A, "&lt;=" &amp; Name_Rankings_Appended[[#This Row],[Rank]], $F:$F, Name_Rankings_Appended[[#This Row],[Decade]])</f>
        <v>0.90504607054278696</v>
      </c>
      <c r="J524" s="28">
        <f>SUMIFS($H:$H, $A:$A, "&lt;=" &amp; Name_Rankings_Appended[[#This Row],[Rank]], $F:$F, Name_Rankings_Appended[[#This Row],[Decade]])</f>
        <v>0.86491609022643756</v>
      </c>
    </row>
    <row r="525" spans="1:10" x14ac:dyDescent="0.25">
      <c r="A525" s="22">
        <v>124</v>
      </c>
      <c r="B525" s="22" t="s">
        <v>254</v>
      </c>
      <c r="C525" s="23">
        <v>22587</v>
      </c>
      <c r="D525" s="22" t="s">
        <v>654</v>
      </c>
      <c r="E525" s="23">
        <v>24495</v>
      </c>
      <c r="F525" s="22">
        <v>1970</v>
      </c>
      <c r="G525" s="28">
        <f xml:space="preserve"> Name_Rankings_Appended[[#This Row],[Males Number]] / SUMIFS($C:$C, $F:$F, Name_Rankings_Appended[[#This Row],[Decade]])</f>
        <v>1.6933741516448153E-3</v>
      </c>
      <c r="H525" s="28">
        <f xml:space="preserve"> Name_Rankings_Appended[[#This Row],[Females Number]] / SUMIFS($E:$E, $F:$F, Name_Rankings_Appended[[#This Row],[Decade]])</f>
        <v>2.3729268374198791E-3</v>
      </c>
      <c r="I525" s="28">
        <f>SUMIFS($G:$G, $A:$A, "&lt;=" &amp; Name_Rankings_Appended[[#This Row],[Rank]], $F:$F, Name_Rankings_Appended[[#This Row],[Decade]])</f>
        <v>0.9067394446944318</v>
      </c>
      <c r="J525" s="28">
        <f>SUMIFS($H:$H, $A:$A, "&lt;=" &amp; Name_Rankings_Appended[[#This Row],[Rank]], $F:$F, Name_Rankings_Appended[[#This Row],[Decade]])</f>
        <v>0.86728901706385741</v>
      </c>
    </row>
    <row r="526" spans="1:10" x14ac:dyDescent="0.25">
      <c r="A526" s="22">
        <v>125</v>
      </c>
      <c r="B526" s="22" t="s">
        <v>230</v>
      </c>
      <c r="C526" s="23">
        <v>22355</v>
      </c>
      <c r="D526" s="22" t="s">
        <v>143</v>
      </c>
      <c r="E526" s="23">
        <v>24451</v>
      </c>
      <c r="F526" s="22">
        <v>1970</v>
      </c>
      <c r="G526" s="28">
        <f xml:space="preserve"> Name_Rankings_Appended[[#This Row],[Males Number]] / SUMIFS($C:$C, $F:$F, Name_Rankings_Appended[[#This Row],[Decade]])</f>
        <v>1.6759808367653893E-3</v>
      </c>
      <c r="H526" s="28">
        <f xml:space="preserve"> Name_Rankings_Appended[[#This Row],[Females Number]] / SUMIFS($E:$E, $F:$F, Name_Rankings_Appended[[#This Row],[Decade]])</f>
        <v>2.3686643846398637E-3</v>
      </c>
      <c r="I526" s="28">
        <f>SUMIFS($G:$G, $A:$A, "&lt;=" &amp; Name_Rankings_Appended[[#This Row],[Rank]], $F:$F, Name_Rankings_Appended[[#This Row],[Decade]])</f>
        <v>0.90841542553119714</v>
      </c>
      <c r="J526" s="28">
        <f>SUMIFS($H:$H, $A:$A, "&lt;=" &amp; Name_Rankings_Appended[[#This Row],[Rank]], $F:$F, Name_Rankings_Appended[[#This Row],[Decade]])</f>
        <v>0.86965768144849731</v>
      </c>
    </row>
    <row r="527" spans="1:10" x14ac:dyDescent="0.25">
      <c r="A527" s="22">
        <v>126</v>
      </c>
      <c r="B527" s="22" t="s">
        <v>250</v>
      </c>
      <c r="C527" s="23">
        <v>22121</v>
      </c>
      <c r="D527" s="22" t="s">
        <v>804</v>
      </c>
      <c r="E527" s="23">
        <v>24307</v>
      </c>
      <c r="F527" s="22">
        <v>1970</v>
      </c>
      <c r="G527" s="28">
        <f xml:space="preserve"> Name_Rankings_Appended[[#This Row],[Males Number]] / SUMIFS($C:$C, $F:$F, Name_Rankings_Appended[[#This Row],[Decade]])</f>
        <v>1.658437579516313E-3</v>
      </c>
      <c r="H527" s="28">
        <f xml:space="preserve"> Name_Rankings_Appended[[#This Row],[Females Number]] / SUMIFS($E:$E, $F:$F, Name_Rankings_Appended[[#This Row],[Decade]])</f>
        <v>2.3547145391779956E-3</v>
      </c>
      <c r="I527" s="28">
        <f>SUMIFS($G:$G, $A:$A, "&lt;=" &amp; Name_Rankings_Appended[[#This Row],[Rank]], $F:$F, Name_Rankings_Appended[[#This Row],[Decade]])</f>
        <v>0.91007386311071348</v>
      </c>
      <c r="J527" s="28">
        <f>SUMIFS($H:$H, $A:$A, "&lt;=" &amp; Name_Rankings_Appended[[#This Row],[Rank]], $F:$F, Name_Rankings_Appended[[#This Row],[Decade]])</f>
        <v>0.87201239598767533</v>
      </c>
    </row>
    <row r="528" spans="1:10" x14ac:dyDescent="0.25">
      <c r="A528" s="22">
        <v>127</v>
      </c>
      <c r="B528" s="22" t="s">
        <v>234</v>
      </c>
      <c r="C528" s="23">
        <v>22107</v>
      </c>
      <c r="D528" s="22" t="s">
        <v>805</v>
      </c>
      <c r="E528" s="23">
        <v>24292</v>
      </c>
      <c r="F528" s="22">
        <v>1970</v>
      </c>
      <c r="G528" s="28">
        <f xml:space="preserve"> Name_Rankings_Appended[[#This Row],[Males Number]] / SUMIFS($C:$C, $F:$F, Name_Rankings_Appended[[#This Row],[Decade]])</f>
        <v>1.6573879829287614E-3</v>
      </c>
      <c r="H528" s="28">
        <f xml:space="preserve"> Name_Rankings_Appended[[#This Row],[Females Number]] / SUMIFS($E:$E, $F:$F, Name_Rankings_Appended[[#This Row],[Decade]])</f>
        <v>2.3532614302757176E-3</v>
      </c>
      <c r="I528" s="28">
        <f>SUMIFS($G:$G, $A:$A, "&lt;=" &amp; Name_Rankings_Appended[[#This Row],[Rank]], $F:$F, Name_Rankings_Appended[[#This Row],[Decade]])</f>
        <v>0.91173125109364228</v>
      </c>
      <c r="J528" s="28">
        <f>SUMIFS($H:$H, $A:$A, "&lt;=" &amp; Name_Rankings_Appended[[#This Row],[Rank]], $F:$F, Name_Rankings_Appended[[#This Row],[Decade]])</f>
        <v>0.87436565741795103</v>
      </c>
    </row>
    <row r="529" spans="1:10" x14ac:dyDescent="0.25">
      <c r="A529" s="22">
        <v>128</v>
      </c>
      <c r="B529" s="22" t="s">
        <v>152</v>
      </c>
      <c r="C529" s="23">
        <v>22074</v>
      </c>
      <c r="D529" s="22" t="s">
        <v>618</v>
      </c>
      <c r="E529" s="23">
        <v>23997</v>
      </c>
      <c r="F529" s="22">
        <v>1970</v>
      </c>
      <c r="G529" s="28">
        <f xml:space="preserve"> Name_Rankings_Appended[[#This Row],[Males Number]] / SUMIFS($C:$C, $F:$F, Name_Rankings_Appended[[#This Row],[Decade]])</f>
        <v>1.6549139338295326E-3</v>
      </c>
      <c r="H529" s="28">
        <f xml:space="preserve"> Name_Rankings_Appended[[#This Row],[Females Number]] / SUMIFS($E:$E, $F:$F, Name_Rankings_Appended[[#This Row],[Decade]])</f>
        <v>2.3246836218642516E-3</v>
      </c>
      <c r="I529" s="28">
        <f>SUMIFS($G:$G, $A:$A, "&lt;=" &amp; Name_Rankings_Appended[[#This Row],[Rank]], $F:$F, Name_Rankings_Appended[[#This Row],[Decade]])</f>
        <v>0.91338616502747183</v>
      </c>
      <c r="J529" s="28">
        <f>SUMIFS($H:$H, $A:$A, "&lt;=" &amp; Name_Rankings_Appended[[#This Row],[Rank]], $F:$F, Name_Rankings_Appended[[#This Row],[Decade]])</f>
        <v>0.87669034103981525</v>
      </c>
    </row>
    <row r="530" spans="1:10" x14ac:dyDescent="0.25">
      <c r="A530" s="22">
        <v>129</v>
      </c>
      <c r="B530" s="22" t="s">
        <v>359</v>
      </c>
      <c r="C530" s="23">
        <v>21813</v>
      </c>
      <c r="D530" s="22" t="s">
        <v>241</v>
      </c>
      <c r="E530" s="23">
        <v>23762</v>
      </c>
      <c r="F530" s="22">
        <v>1970</v>
      </c>
      <c r="G530" s="28">
        <f xml:space="preserve"> Name_Rankings_Appended[[#This Row],[Males Number]] / SUMIFS($C:$C, $F:$F, Name_Rankings_Appended[[#This Row],[Decade]])</f>
        <v>1.6353464545901782E-3</v>
      </c>
      <c r="H530" s="28">
        <f xml:space="preserve"> Name_Rankings_Appended[[#This Row],[Females Number]] / SUMIFS($E:$E, $F:$F, Name_Rankings_Appended[[#This Row],[Decade]])</f>
        <v>2.301918249061897E-3</v>
      </c>
      <c r="I530" s="28">
        <f>SUMIFS($G:$G, $A:$A, "&lt;=" &amp; Name_Rankings_Appended[[#This Row],[Rank]], $F:$F, Name_Rankings_Appended[[#This Row],[Decade]])</f>
        <v>0.91502151148206201</v>
      </c>
      <c r="J530" s="28">
        <f>SUMIFS($H:$H, $A:$A, "&lt;=" &amp; Name_Rankings_Appended[[#This Row],[Rank]], $F:$F, Name_Rankings_Appended[[#This Row],[Decade]])</f>
        <v>0.87899225928887714</v>
      </c>
    </row>
    <row r="531" spans="1:10" x14ac:dyDescent="0.25">
      <c r="A531" s="22">
        <v>130</v>
      </c>
      <c r="B531" s="22" t="s">
        <v>242</v>
      </c>
      <c r="C531" s="23">
        <v>21688</v>
      </c>
      <c r="D531" s="22" t="s">
        <v>125</v>
      </c>
      <c r="E531" s="23">
        <v>23478</v>
      </c>
      <c r="F531" s="22">
        <v>1970</v>
      </c>
      <c r="G531" s="28">
        <f xml:space="preserve"> Name_Rankings_Appended[[#This Row],[Males Number]] / SUMIFS($C:$C, $F:$F, Name_Rankings_Appended[[#This Row],[Decade]])</f>
        <v>1.6259750564870392E-3</v>
      </c>
      <c r="H531" s="28">
        <f xml:space="preserve"> Name_Rankings_Appended[[#This Row],[Females Number]] / SUMIFS($E:$E, $F:$F, Name_Rankings_Appended[[#This Row],[Decade]])</f>
        <v>2.2744060538454347E-3</v>
      </c>
      <c r="I531" s="28">
        <f>SUMIFS($G:$G, $A:$A, "&lt;=" &amp; Name_Rankings_Appended[[#This Row],[Rank]], $F:$F, Name_Rankings_Appended[[#This Row],[Decade]])</f>
        <v>0.91664748653854911</v>
      </c>
      <c r="J531" s="28">
        <f>SUMIFS($H:$H, $A:$A, "&lt;=" &amp; Name_Rankings_Appended[[#This Row],[Rank]], $F:$F, Name_Rankings_Appended[[#This Row],[Decade]])</f>
        <v>0.88126666534272258</v>
      </c>
    </row>
    <row r="532" spans="1:10" x14ac:dyDescent="0.25">
      <c r="A532" s="22">
        <v>131</v>
      </c>
      <c r="B532" s="22" t="s">
        <v>274</v>
      </c>
      <c r="C532" s="23">
        <v>21565</v>
      </c>
      <c r="D532" s="22" t="s">
        <v>284</v>
      </c>
      <c r="E532" s="23">
        <v>23422</v>
      </c>
      <c r="F532" s="22">
        <v>1970</v>
      </c>
      <c r="G532" s="28">
        <f xml:space="preserve"> Name_Rankings_Appended[[#This Row],[Males Number]] / SUMIFS($C:$C, $F:$F, Name_Rankings_Appended[[#This Row],[Decade]])</f>
        <v>1.6167536007535503E-3</v>
      </c>
      <c r="H532" s="28">
        <f xml:space="preserve"> Name_Rankings_Appended[[#This Row],[Females Number]] / SUMIFS($E:$E, $F:$F, Name_Rankings_Appended[[#This Row],[Decade]])</f>
        <v>2.268981113943597E-3</v>
      </c>
      <c r="I532" s="28">
        <f>SUMIFS($G:$G, $A:$A, "&lt;=" &amp; Name_Rankings_Appended[[#This Row],[Rank]], $F:$F, Name_Rankings_Appended[[#This Row],[Decade]])</f>
        <v>0.91826424013930263</v>
      </c>
      <c r="J532" s="28">
        <f>SUMIFS($H:$H, $A:$A, "&lt;=" &amp; Name_Rankings_Appended[[#This Row],[Rank]], $F:$F, Name_Rankings_Appended[[#This Row],[Decade]])</f>
        <v>0.88353564645666616</v>
      </c>
    </row>
    <row r="533" spans="1:10" x14ac:dyDescent="0.25">
      <c r="A533" s="22">
        <v>132</v>
      </c>
      <c r="B533" s="22" t="s">
        <v>377</v>
      </c>
      <c r="C533" s="23">
        <v>21146</v>
      </c>
      <c r="D533" s="22" t="s">
        <v>806</v>
      </c>
      <c r="E533" s="23">
        <v>22905</v>
      </c>
      <c r="F533" s="22">
        <v>1970</v>
      </c>
      <c r="G533" s="28">
        <f xml:space="preserve"> Name_Rankings_Appended[[#This Row],[Males Number]] / SUMIFS($C:$C, $F:$F, Name_Rankings_Appended[[#This Row],[Decade]])</f>
        <v>1.5853406743118283E-3</v>
      </c>
      <c r="H533" s="28">
        <f xml:space="preserve"> Name_Rankings_Appended[[#This Row],[Females Number]] / SUMIFS($E:$E, $F:$F, Name_Rankings_Appended[[#This Row],[Decade]])</f>
        <v>2.2188972937784174E-3</v>
      </c>
      <c r="I533" s="28">
        <f>SUMIFS($G:$G, $A:$A, "&lt;=" &amp; Name_Rankings_Appended[[#This Row],[Rank]], $F:$F, Name_Rankings_Appended[[#This Row],[Decade]])</f>
        <v>0.91984958081361445</v>
      </c>
      <c r="J533" s="28">
        <f>SUMIFS($H:$H, $A:$A, "&lt;=" &amp; Name_Rankings_Appended[[#This Row],[Rank]], $F:$F, Name_Rankings_Appended[[#This Row],[Decade]])</f>
        <v>0.8857545437504446</v>
      </c>
    </row>
    <row r="534" spans="1:10" x14ac:dyDescent="0.25">
      <c r="A534" s="22">
        <v>133</v>
      </c>
      <c r="B534" s="22" t="s">
        <v>142</v>
      </c>
      <c r="C534" s="23">
        <v>21132</v>
      </c>
      <c r="D534" s="22" t="s">
        <v>807</v>
      </c>
      <c r="E534" s="23">
        <v>22777</v>
      </c>
      <c r="F534" s="22">
        <v>1970</v>
      </c>
      <c r="G534" s="28">
        <f xml:space="preserve"> Name_Rankings_Appended[[#This Row],[Males Number]] / SUMIFS($C:$C, $F:$F, Name_Rankings_Appended[[#This Row],[Decade]])</f>
        <v>1.5842910777242767E-3</v>
      </c>
      <c r="H534" s="28">
        <f xml:space="preserve"> Name_Rankings_Appended[[#This Row],[Females Number]] / SUMIFS($E:$E, $F:$F, Name_Rankings_Appended[[#This Row],[Decade]])</f>
        <v>2.2064974311456456E-3</v>
      </c>
      <c r="I534" s="28">
        <f>SUMIFS($G:$G, $A:$A, "&lt;=" &amp; Name_Rankings_Appended[[#This Row],[Rank]], $F:$F, Name_Rankings_Appended[[#This Row],[Decade]])</f>
        <v>0.92143387189133874</v>
      </c>
      <c r="J534" s="28">
        <f>SUMIFS($H:$H, $A:$A, "&lt;=" &amp; Name_Rankings_Appended[[#This Row],[Rank]], $F:$F, Name_Rankings_Appended[[#This Row],[Decade]])</f>
        <v>0.88796104118159025</v>
      </c>
    </row>
    <row r="535" spans="1:10" x14ac:dyDescent="0.25">
      <c r="A535" s="22">
        <v>134</v>
      </c>
      <c r="B535" s="22" t="s">
        <v>698</v>
      </c>
      <c r="C535" s="23">
        <v>20954</v>
      </c>
      <c r="D535" s="22" t="s">
        <v>129</v>
      </c>
      <c r="E535" s="23">
        <v>22707</v>
      </c>
      <c r="F535" s="22">
        <v>1970</v>
      </c>
      <c r="G535" s="28">
        <f xml:space="preserve"> Name_Rankings_Appended[[#This Row],[Males Number]] / SUMIFS($C:$C, $F:$F, Name_Rankings_Appended[[#This Row],[Decade]])</f>
        <v>1.5709462068254066E-3</v>
      </c>
      <c r="H535" s="28">
        <f xml:space="preserve"> Name_Rankings_Appended[[#This Row],[Females Number]] / SUMIFS($E:$E, $F:$F, Name_Rankings_Appended[[#This Row],[Decade]])</f>
        <v>2.1997162562683486E-3</v>
      </c>
      <c r="I535" s="28">
        <f>SUMIFS($G:$G, $A:$A, "&lt;=" &amp; Name_Rankings_Appended[[#This Row],[Rank]], $F:$F, Name_Rankings_Appended[[#This Row],[Decade]])</f>
        <v>0.92300481809816415</v>
      </c>
      <c r="J535" s="28">
        <f>SUMIFS($H:$H, $A:$A, "&lt;=" &amp; Name_Rankings_Appended[[#This Row],[Rank]], $F:$F, Name_Rankings_Appended[[#This Row],[Decade]])</f>
        <v>0.89016075743785861</v>
      </c>
    </row>
    <row r="536" spans="1:10" x14ac:dyDescent="0.25">
      <c r="A536" s="22">
        <v>135</v>
      </c>
      <c r="B536" s="22" t="s">
        <v>270</v>
      </c>
      <c r="C536" s="23">
        <v>20731</v>
      </c>
      <c r="D536" s="22" t="s">
        <v>420</v>
      </c>
      <c r="E536" s="23">
        <v>22331</v>
      </c>
      <c r="F536" s="22">
        <v>1970</v>
      </c>
      <c r="G536" s="28">
        <f xml:space="preserve"> Name_Rankings_Appended[[#This Row],[Males Number]] / SUMIFS($C:$C, $F:$F, Name_Rankings_Appended[[#This Row],[Decade]])</f>
        <v>1.5542276326094065E-3</v>
      </c>
      <c r="H536" s="28">
        <f xml:space="preserve"> Name_Rankings_Appended[[#This Row],[Females Number]] / SUMIFS($E:$E, $F:$F, Name_Rankings_Appended[[#This Row],[Decade]])</f>
        <v>2.1632916597845815E-3</v>
      </c>
      <c r="I536" s="28">
        <f>SUMIFS($G:$G, $A:$A, "&lt;=" &amp; Name_Rankings_Appended[[#This Row],[Rank]], $F:$F, Name_Rankings_Appended[[#This Row],[Decade]])</f>
        <v>0.92455904573077352</v>
      </c>
      <c r="J536" s="28">
        <f>SUMIFS($H:$H, $A:$A, "&lt;=" &amp; Name_Rankings_Appended[[#This Row],[Rank]], $F:$F, Name_Rankings_Appended[[#This Row],[Decade]])</f>
        <v>0.89232404909764318</v>
      </c>
    </row>
    <row r="537" spans="1:10" x14ac:dyDescent="0.25">
      <c r="A537" s="22">
        <v>136</v>
      </c>
      <c r="B537" s="22" t="s">
        <v>262</v>
      </c>
      <c r="C537" s="23">
        <v>20159</v>
      </c>
      <c r="D537" s="22" t="s">
        <v>808</v>
      </c>
      <c r="E537" s="23">
        <v>22075</v>
      </c>
      <c r="F537" s="22">
        <v>1970</v>
      </c>
      <c r="G537" s="28">
        <f xml:space="preserve"> Name_Rankings_Appended[[#This Row],[Males Number]] / SUMIFS($C:$C, $F:$F, Name_Rankings_Appended[[#This Row],[Decade]])</f>
        <v>1.5113441148894423E-3</v>
      </c>
      <c r="H537" s="28">
        <f xml:space="preserve"> Name_Rankings_Appended[[#This Row],[Females Number]] / SUMIFS($E:$E, $F:$F, Name_Rankings_Appended[[#This Row],[Decade]])</f>
        <v>2.1384919345190379E-3</v>
      </c>
      <c r="I537" s="28">
        <f>SUMIFS($G:$G, $A:$A, "&lt;=" &amp; Name_Rankings_Appended[[#This Row],[Rank]], $F:$F, Name_Rankings_Appended[[#This Row],[Decade]])</f>
        <v>0.92607038984566292</v>
      </c>
      <c r="J537" s="28">
        <f>SUMIFS($H:$H, $A:$A, "&lt;=" &amp; Name_Rankings_Appended[[#This Row],[Rank]], $F:$F, Name_Rankings_Appended[[#This Row],[Decade]])</f>
        <v>0.89446254103216227</v>
      </c>
    </row>
    <row r="538" spans="1:10" x14ac:dyDescent="0.25">
      <c r="A538" s="22">
        <v>137</v>
      </c>
      <c r="B538" s="22" t="s">
        <v>240</v>
      </c>
      <c r="C538" s="23">
        <v>20077</v>
      </c>
      <c r="D538" s="22" t="s">
        <v>468</v>
      </c>
      <c r="E538" s="23">
        <v>21842</v>
      </c>
      <c r="F538" s="22">
        <v>1970</v>
      </c>
      <c r="G538" s="28">
        <f xml:space="preserve"> Name_Rankings_Appended[[#This Row],[Males Number]] / SUMIFS($C:$C, $F:$F, Name_Rankings_Appended[[#This Row],[Decade]])</f>
        <v>1.505196477733783E-3</v>
      </c>
      <c r="H538" s="28">
        <f xml:space="preserve"> Name_Rankings_Appended[[#This Row],[Females Number]] / SUMIFS($E:$E, $F:$F, Name_Rankings_Appended[[#This Row],[Decade]])</f>
        <v>2.1159203095703206E-3</v>
      </c>
      <c r="I538" s="28">
        <f>SUMIFS($G:$G, $A:$A, "&lt;=" &amp; Name_Rankings_Appended[[#This Row],[Rank]], $F:$F, Name_Rankings_Appended[[#This Row],[Decade]])</f>
        <v>0.92757558632339665</v>
      </c>
      <c r="J538" s="28">
        <f>SUMIFS($H:$H, $A:$A, "&lt;=" &amp; Name_Rankings_Appended[[#This Row],[Rank]], $F:$F, Name_Rankings_Appended[[#This Row],[Decade]])</f>
        <v>0.89657846134173258</v>
      </c>
    </row>
    <row r="539" spans="1:10" x14ac:dyDescent="0.25">
      <c r="A539" s="22">
        <v>138</v>
      </c>
      <c r="B539" s="22" t="s">
        <v>809</v>
      </c>
      <c r="C539" s="23">
        <v>20058</v>
      </c>
      <c r="D539" s="22" t="s">
        <v>810</v>
      </c>
      <c r="E539" s="23">
        <v>21542</v>
      </c>
      <c r="F539" s="22">
        <v>1970</v>
      </c>
      <c r="G539" s="28">
        <f xml:space="preserve"> Name_Rankings_Appended[[#This Row],[Males Number]] / SUMIFS($C:$C, $F:$F, Name_Rankings_Appended[[#This Row],[Decade]])</f>
        <v>1.5037720252221059E-3</v>
      </c>
      <c r="H539" s="28">
        <f xml:space="preserve"> Name_Rankings_Appended[[#This Row],[Females Number]] / SUMIFS($E:$E, $F:$F, Name_Rankings_Appended[[#This Row],[Decade]])</f>
        <v>2.0868581315247616E-3</v>
      </c>
      <c r="I539" s="28">
        <f>SUMIFS($G:$G, $A:$A, "&lt;=" &amp; Name_Rankings_Appended[[#This Row],[Rank]], $F:$F, Name_Rankings_Appended[[#This Row],[Decade]])</f>
        <v>0.92907935834861877</v>
      </c>
      <c r="J539" s="28">
        <f>SUMIFS($H:$H, $A:$A, "&lt;=" &amp; Name_Rankings_Appended[[#This Row],[Rank]], $F:$F, Name_Rankings_Appended[[#This Row],[Decade]])</f>
        <v>0.89866531947325734</v>
      </c>
    </row>
    <row r="540" spans="1:10" x14ac:dyDescent="0.25">
      <c r="A540" s="22">
        <v>139</v>
      </c>
      <c r="B540" s="22" t="s">
        <v>811</v>
      </c>
      <c r="C540" s="23">
        <v>19321</v>
      </c>
      <c r="D540" s="22" t="s">
        <v>533</v>
      </c>
      <c r="E540" s="23">
        <v>21149</v>
      </c>
      <c r="F540" s="22">
        <v>1970</v>
      </c>
      <c r="G540" s="28">
        <f xml:space="preserve"> Name_Rankings_Appended[[#This Row],[Males Number]] / SUMIFS($C:$C, $F:$F, Name_Rankings_Appended[[#This Row],[Decade]])</f>
        <v>1.448518262005998E-3</v>
      </c>
      <c r="H540" s="28">
        <f xml:space="preserve"> Name_Rankings_Appended[[#This Row],[Females Number]] / SUMIFS($E:$E, $F:$F, Name_Rankings_Appended[[#This Row],[Decade]])</f>
        <v>2.0487866782850795E-3</v>
      </c>
      <c r="I540" s="28">
        <f>SUMIFS($G:$G, $A:$A, "&lt;=" &amp; Name_Rankings_Appended[[#This Row],[Rank]], $F:$F, Name_Rankings_Appended[[#This Row],[Decade]])</f>
        <v>0.93052787661062475</v>
      </c>
      <c r="J540" s="28">
        <f>SUMIFS($H:$H, $A:$A, "&lt;=" &amp; Name_Rankings_Appended[[#This Row],[Rank]], $F:$F, Name_Rankings_Appended[[#This Row],[Decade]])</f>
        <v>0.90071410615154246</v>
      </c>
    </row>
    <row r="541" spans="1:10" x14ac:dyDescent="0.25">
      <c r="A541" s="22">
        <v>140</v>
      </c>
      <c r="B541" s="22" t="s">
        <v>529</v>
      </c>
      <c r="C541" s="23">
        <v>19192</v>
      </c>
      <c r="D541" s="22" t="s">
        <v>458</v>
      </c>
      <c r="E541" s="23">
        <v>21063</v>
      </c>
      <c r="F541" s="22">
        <v>1970</v>
      </c>
      <c r="G541" s="28">
        <f xml:space="preserve"> Name_Rankings_Appended[[#This Row],[Males Number]] / SUMIFS($C:$C, $F:$F, Name_Rankings_Appended[[#This Row],[Decade]])</f>
        <v>1.4388469791635585E-3</v>
      </c>
      <c r="H541" s="28">
        <f xml:space="preserve"> Name_Rankings_Appended[[#This Row],[Females Number]] / SUMIFS($E:$E, $F:$F, Name_Rankings_Appended[[#This Row],[Decade]])</f>
        <v>2.0404555205786861E-3</v>
      </c>
      <c r="I541" s="28">
        <f>SUMIFS($G:$G, $A:$A, "&lt;=" &amp; Name_Rankings_Appended[[#This Row],[Rank]], $F:$F, Name_Rankings_Appended[[#This Row],[Decade]])</f>
        <v>0.93196672358978827</v>
      </c>
      <c r="J541" s="28">
        <f>SUMIFS($H:$H, $A:$A, "&lt;=" &amp; Name_Rankings_Appended[[#This Row],[Rank]], $F:$F, Name_Rankings_Appended[[#This Row],[Decade]])</f>
        <v>0.90275456167212109</v>
      </c>
    </row>
    <row r="542" spans="1:10" x14ac:dyDescent="0.25">
      <c r="A542" s="22">
        <v>141</v>
      </c>
      <c r="B542" s="22" t="s">
        <v>477</v>
      </c>
      <c r="C542" s="23">
        <v>19081</v>
      </c>
      <c r="D542" s="22" t="s">
        <v>135</v>
      </c>
      <c r="E542" s="23">
        <v>20696</v>
      </c>
      <c r="F542" s="22">
        <v>1970</v>
      </c>
      <c r="G542" s="28">
        <f xml:space="preserve"> Name_Rankings_Appended[[#This Row],[Males Number]] / SUMIFS($C:$C, $F:$F, Name_Rankings_Appended[[#This Row],[Decade]])</f>
        <v>1.430525177647971E-3</v>
      </c>
      <c r="H542" s="28">
        <f xml:space="preserve"> Name_Rankings_Appended[[#This Row],[Females Number]] / SUMIFS($E:$E, $F:$F, Name_Rankings_Appended[[#This Row],[Decade]])</f>
        <v>2.0049027894362857E-3</v>
      </c>
      <c r="I542" s="28">
        <f>SUMIFS($G:$G, $A:$A, "&lt;=" &amp; Name_Rankings_Appended[[#This Row],[Rank]], $F:$F, Name_Rankings_Appended[[#This Row],[Decade]])</f>
        <v>0.93339724876743624</v>
      </c>
      <c r="J542" s="28">
        <f>SUMIFS($H:$H, $A:$A, "&lt;=" &amp; Name_Rankings_Appended[[#This Row],[Rank]], $F:$F, Name_Rankings_Appended[[#This Row],[Decade]])</f>
        <v>0.90475946446155742</v>
      </c>
    </row>
    <row r="543" spans="1:10" x14ac:dyDescent="0.25">
      <c r="A543" s="22">
        <v>142</v>
      </c>
      <c r="B543" s="22" t="s">
        <v>812</v>
      </c>
      <c r="C543" s="23">
        <v>18986</v>
      </c>
      <c r="D543" s="22" t="s">
        <v>414</v>
      </c>
      <c r="E543" s="23">
        <v>20677</v>
      </c>
      <c r="F543" s="22">
        <v>1970</v>
      </c>
      <c r="G543" s="28">
        <f xml:space="preserve"> Name_Rankings_Appended[[#This Row],[Males Number]] / SUMIFS($C:$C, $F:$F, Name_Rankings_Appended[[#This Row],[Decade]])</f>
        <v>1.4234029150895853E-3</v>
      </c>
      <c r="H543" s="28">
        <f xml:space="preserve"> Name_Rankings_Appended[[#This Row],[Females Number]] / SUMIFS($E:$E, $F:$F, Name_Rankings_Appended[[#This Row],[Decade]])</f>
        <v>2.0030621848267337E-3</v>
      </c>
      <c r="I543" s="28">
        <f>SUMIFS($G:$G, $A:$A, "&lt;=" &amp; Name_Rankings_Appended[[#This Row],[Rank]], $F:$F, Name_Rankings_Appended[[#This Row],[Decade]])</f>
        <v>0.93482065168252582</v>
      </c>
      <c r="J543" s="28">
        <f>SUMIFS($H:$H, $A:$A, "&lt;=" &amp; Name_Rankings_Appended[[#This Row],[Rank]], $F:$F, Name_Rankings_Appended[[#This Row],[Decade]])</f>
        <v>0.90676252664638413</v>
      </c>
    </row>
    <row r="544" spans="1:10" x14ac:dyDescent="0.25">
      <c r="A544" s="22">
        <v>143</v>
      </c>
      <c r="B544" s="22" t="s">
        <v>527</v>
      </c>
      <c r="C544" s="23">
        <v>18919</v>
      </c>
      <c r="D544" s="22" t="s">
        <v>368</v>
      </c>
      <c r="E544" s="23">
        <v>20545</v>
      </c>
      <c r="F544" s="22">
        <v>1970</v>
      </c>
      <c r="G544" s="28">
        <f xml:space="preserve"> Name_Rankings_Appended[[#This Row],[Males Number]] / SUMIFS($C:$C, $F:$F, Name_Rankings_Appended[[#This Row],[Decade]])</f>
        <v>1.4183798457063027E-3</v>
      </c>
      <c r="H544" s="28">
        <f xml:space="preserve"> Name_Rankings_Appended[[#This Row],[Females Number]] / SUMIFS($E:$E, $F:$F, Name_Rankings_Appended[[#This Row],[Decade]])</f>
        <v>1.9902748264866879E-3</v>
      </c>
      <c r="I544" s="28">
        <f>SUMIFS($G:$G, $A:$A, "&lt;=" &amp; Name_Rankings_Appended[[#This Row],[Rank]], $F:$F, Name_Rankings_Appended[[#This Row],[Decade]])</f>
        <v>0.93623903152823207</v>
      </c>
      <c r="J544" s="28">
        <f>SUMIFS($H:$H, $A:$A, "&lt;=" &amp; Name_Rankings_Appended[[#This Row],[Rank]], $F:$F, Name_Rankings_Appended[[#This Row],[Decade]])</f>
        <v>0.90875280147287085</v>
      </c>
    </row>
    <row r="545" spans="1:10" x14ac:dyDescent="0.25">
      <c r="A545" s="22">
        <v>144</v>
      </c>
      <c r="B545" s="22" t="s">
        <v>537</v>
      </c>
      <c r="C545" s="23">
        <v>18809</v>
      </c>
      <c r="D545" s="22" t="s">
        <v>813</v>
      </c>
      <c r="E545" s="23">
        <v>20521</v>
      </c>
      <c r="F545" s="22">
        <v>1970</v>
      </c>
      <c r="G545" s="28">
        <f xml:space="preserve"> Name_Rankings_Appended[[#This Row],[Males Number]] / SUMIFS($C:$C, $F:$F, Name_Rankings_Appended[[#This Row],[Decade]])</f>
        <v>1.4101330153755405E-3</v>
      </c>
      <c r="H545" s="28">
        <f xml:space="preserve"> Name_Rankings_Appended[[#This Row],[Females Number]] / SUMIFS($E:$E, $F:$F, Name_Rankings_Appended[[#This Row],[Decade]])</f>
        <v>1.9879498522430432E-3</v>
      </c>
      <c r="I545" s="28">
        <f>SUMIFS($G:$G, $A:$A, "&lt;=" &amp; Name_Rankings_Appended[[#This Row],[Rank]], $F:$F, Name_Rankings_Appended[[#This Row],[Decade]])</f>
        <v>0.93764916454360758</v>
      </c>
      <c r="J545" s="28">
        <f>SUMIFS($H:$H, $A:$A, "&lt;=" &amp; Name_Rankings_Appended[[#This Row],[Rank]], $F:$F, Name_Rankings_Appended[[#This Row],[Decade]])</f>
        <v>0.9107407513251139</v>
      </c>
    </row>
    <row r="546" spans="1:10" x14ac:dyDescent="0.25">
      <c r="A546" s="22">
        <v>145</v>
      </c>
      <c r="B546" s="22" t="s">
        <v>546</v>
      </c>
      <c r="C546" s="23">
        <v>18783</v>
      </c>
      <c r="D546" s="22" t="s">
        <v>396</v>
      </c>
      <c r="E546" s="23">
        <v>20119</v>
      </c>
      <c r="F546" s="22">
        <v>1970</v>
      </c>
      <c r="G546" s="28">
        <f xml:space="preserve"> Name_Rankings_Appended[[#This Row],[Males Number]] / SUMIFS($C:$C, $F:$F, Name_Rankings_Appended[[#This Row],[Decade]])</f>
        <v>1.4081837645700875E-3</v>
      </c>
      <c r="H546" s="28">
        <f xml:space="preserve"> Name_Rankings_Appended[[#This Row],[Females Number]] / SUMIFS($E:$E, $F:$F, Name_Rankings_Appended[[#This Row],[Decade]])</f>
        <v>1.9490065336619942E-3</v>
      </c>
      <c r="I546" s="28">
        <f>SUMIFS($G:$G, $A:$A, "&lt;=" &amp; Name_Rankings_Appended[[#This Row],[Rank]], $F:$F, Name_Rankings_Appended[[#This Row],[Decade]])</f>
        <v>0.93905734830817766</v>
      </c>
      <c r="J546" s="28">
        <f>SUMIFS($H:$H, $A:$A, "&lt;=" &amp; Name_Rankings_Appended[[#This Row],[Rank]], $F:$F, Name_Rankings_Appended[[#This Row],[Decade]])</f>
        <v>0.91268975785877593</v>
      </c>
    </row>
    <row r="547" spans="1:10" x14ac:dyDescent="0.25">
      <c r="A547" s="22">
        <v>146</v>
      </c>
      <c r="B547" s="22" t="s">
        <v>252</v>
      </c>
      <c r="C547" s="23">
        <v>18590</v>
      </c>
      <c r="D547" s="22" t="s">
        <v>814</v>
      </c>
      <c r="E547" s="23">
        <v>19811</v>
      </c>
      <c r="F547" s="22">
        <v>1970</v>
      </c>
      <c r="G547" s="28">
        <f xml:space="preserve"> Name_Rankings_Appended[[#This Row],[Males Number]] / SUMIFS($C:$C, $F:$F, Name_Rankings_Appended[[#This Row],[Decade]])</f>
        <v>1.3937143258988408E-3</v>
      </c>
      <c r="H547" s="28">
        <f xml:space="preserve"> Name_Rankings_Appended[[#This Row],[Females Number]] / SUMIFS($E:$E, $F:$F, Name_Rankings_Appended[[#This Row],[Decade]])</f>
        <v>1.9191693642018873E-3</v>
      </c>
      <c r="I547" s="28">
        <f>SUMIFS($G:$G, $A:$A, "&lt;=" &amp; Name_Rankings_Appended[[#This Row],[Rank]], $F:$F, Name_Rankings_Appended[[#This Row],[Decade]])</f>
        <v>0.94045106263407652</v>
      </c>
      <c r="J547" s="28">
        <f>SUMIFS($H:$H, $A:$A, "&lt;=" &amp; Name_Rankings_Appended[[#This Row],[Rank]], $F:$F, Name_Rankings_Appended[[#This Row],[Decade]])</f>
        <v>0.91460892722297782</v>
      </c>
    </row>
    <row r="548" spans="1:10" x14ac:dyDescent="0.25">
      <c r="A548" s="22">
        <v>147</v>
      </c>
      <c r="B548" s="22" t="s">
        <v>256</v>
      </c>
      <c r="C548" s="23">
        <v>18275</v>
      </c>
      <c r="D548" s="22" t="s">
        <v>815</v>
      </c>
      <c r="E548" s="23">
        <v>19762</v>
      </c>
      <c r="F548" s="22">
        <v>1970</v>
      </c>
      <c r="G548" s="28">
        <f xml:space="preserve"> Name_Rankings_Appended[[#This Row],[Males Number]] / SUMIFS($C:$C, $F:$F, Name_Rankings_Appended[[#This Row],[Decade]])</f>
        <v>1.3700984026789303E-3</v>
      </c>
      <c r="H548" s="28">
        <f xml:space="preserve"> Name_Rankings_Appended[[#This Row],[Females Number]] / SUMIFS($E:$E, $F:$F, Name_Rankings_Appended[[#This Row],[Decade]])</f>
        <v>1.9144225417877792E-3</v>
      </c>
      <c r="I548" s="28">
        <f>SUMIFS($G:$G, $A:$A, "&lt;=" &amp; Name_Rankings_Appended[[#This Row],[Rank]], $F:$F, Name_Rankings_Appended[[#This Row],[Decade]])</f>
        <v>0.94182116103675539</v>
      </c>
      <c r="J548" s="28">
        <f>SUMIFS($H:$H, $A:$A, "&lt;=" &amp; Name_Rankings_Appended[[#This Row],[Rank]], $F:$F, Name_Rankings_Appended[[#This Row],[Decade]])</f>
        <v>0.91652334976476557</v>
      </c>
    </row>
    <row r="549" spans="1:10" x14ac:dyDescent="0.25">
      <c r="A549" s="22">
        <v>148</v>
      </c>
      <c r="B549" s="22" t="s">
        <v>182</v>
      </c>
      <c r="C549" s="23">
        <v>18078</v>
      </c>
      <c r="D549" s="22" t="s">
        <v>177</v>
      </c>
      <c r="E549" s="23">
        <v>19603</v>
      </c>
      <c r="F549" s="22">
        <v>1970</v>
      </c>
      <c r="G549" s="28">
        <f xml:space="preserve"> Name_Rankings_Appended[[#This Row],[Males Number]] / SUMIFS($C:$C, $F:$F, Name_Rankings_Appended[[#This Row],[Decade]])</f>
        <v>1.3553290792683833E-3</v>
      </c>
      <c r="H549" s="28">
        <f xml:space="preserve"> Name_Rankings_Appended[[#This Row],[Females Number]] / SUMIFS($E:$E, $F:$F, Name_Rankings_Appended[[#This Row],[Decade]])</f>
        <v>1.899019587423633E-3</v>
      </c>
      <c r="I549" s="28">
        <f>SUMIFS($G:$G, $A:$A, "&lt;=" &amp; Name_Rankings_Appended[[#This Row],[Rank]], $F:$F, Name_Rankings_Appended[[#This Row],[Decade]])</f>
        <v>0.94317649011602378</v>
      </c>
      <c r="J549" s="28">
        <f>SUMIFS($H:$H, $A:$A, "&lt;=" &amp; Name_Rankings_Appended[[#This Row],[Rank]], $F:$F, Name_Rankings_Appended[[#This Row],[Decade]])</f>
        <v>0.91842236935218924</v>
      </c>
    </row>
    <row r="550" spans="1:10" x14ac:dyDescent="0.25">
      <c r="A550" s="22">
        <v>149</v>
      </c>
      <c r="B550" s="22" t="s">
        <v>385</v>
      </c>
      <c r="C550" s="23">
        <v>17918</v>
      </c>
      <c r="D550" s="22" t="s">
        <v>386</v>
      </c>
      <c r="E550" s="23">
        <v>19470</v>
      </c>
      <c r="F550" s="22">
        <v>1970</v>
      </c>
      <c r="G550" s="28">
        <f xml:space="preserve"> Name_Rankings_Appended[[#This Row],[Males Number]] / SUMIFS($C:$C, $F:$F, Name_Rankings_Appended[[#This Row],[Decade]])</f>
        <v>1.3433336896963653E-3</v>
      </c>
      <c r="H550" s="28">
        <f xml:space="preserve"> Name_Rankings_Appended[[#This Row],[Females Number]] / SUMIFS($E:$E, $F:$F, Name_Rankings_Appended[[#This Row],[Decade]])</f>
        <v>1.8861353551567687E-3</v>
      </c>
      <c r="I550" s="28">
        <f>SUMIFS($G:$G, $A:$A, "&lt;=" &amp; Name_Rankings_Appended[[#This Row],[Rank]], $F:$F, Name_Rankings_Appended[[#This Row],[Decade]])</f>
        <v>0.94451982380572019</v>
      </c>
      <c r="J550" s="28">
        <f>SUMIFS($H:$H, $A:$A, "&lt;=" &amp; Name_Rankings_Appended[[#This Row],[Rank]], $F:$F, Name_Rankings_Appended[[#This Row],[Decade]])</f>
        <v>0.92030850470734604</v>
      </c>
    </row>
    <row r="551" spans="1:10" x14ac:dyDescent="0.25">
      <c r="A551" s="22">
        <v>150</v>
      </c>
      <c r="B551" s="22" t="s">
        <v>387</v>
      </c>
      <c r="C551" s="23">
        <v>17700</v>
      </c>
      <c r="D551" s="22" t="s">
        <v>816</v>
      </c>
      <c r="E551" s="23">
        <v>19408</v>
      </c>
      <c r="F551" s="22">
        <v>1970</v>
      </c>
      <c r="G551" s="28">
        <f xml:space="preserve"> Name_Rankings_Appended[[#This Row],[Males Number]] / SUMIFS($C:$C, $F:$F, Name_Rankings_Appended[[#This Row],[Decade]])</f>
        <v>1.3269899714044907E-3</v>
      </c>
      <c r="H551" s="28">
        <f xml:space="preserve"> Name_Rankings_Appended[[#This Row],[Females Number]] / SUMIFS($E:$E, $F:$F, Name_Rankings_Appended[[#This Row],[Decade]])</f>
        <v>1.8801291716940198E-3</v>
      </c>
      <c r="I551" s="28">
        <f>SUMIFS($G:$G, $A:$A, "&lt;=" &amp; Name_Rankings_Appended[[#This Row],[Rank]], $F:$F, Name_Rankings_Appended[[#This Row],[Decade]])</f>
        <v>0.94584681377712465</v>
      </c>
      <c r="J551" s="28">
        <f>SUMIFS($H:$H, $A:$A, "&lt;=" &amp; Name_Rankings_Appended[[#This Row],[Rank]], $F:$F, Name_Rankings_Appended[[#This Row],[Decade]])</f>
        <v>0.92218863387904004</v>
      </c>
    </row>
    <row r="552" spans="1:10" x14ac:dyDescent="0.25">
      <c r="A552" s="22">
        <v>151</v>
      </c>
      <c r="B552" s="22" t="s">
        <v>651</v>
      </c>
      <c r="C552" s="23">
        <v>17667</v>
      </c>
      <c r="D552" s="22" t="s">
        <v>817</v>
      </c>
      <c r="E552" s="23">
        <v>19331</v>
      </c>
      <c r="F552" s="22">
        <v>1970</v>
      </c>
      <c r="G552" s="28">
        <f xml:space="preserve"> Name_Rankings_Appended[[#This Row],[Males Number]] / SUMIFS($C:$C, $F:$F, Name_Rankings_Appended[[#This Row],[Decade]])</f>
        <v>1.324515922305262E-3</v>
      </c>
      <c r="H552" s="28">
        <f xml:space="preserve"> Name_Rankings_Appended[[#This Row],[Females Number]] / SUMIFS($E:$E, $F:$F, Name_Rankings_Appended[[#This Row],[Decade]])</f>
        <v>1.8726698793289931E-3</v>
      </c>
      <c r="I552" s="28">
        <f>SUMIFS($G:$G, $A:$A, "&lt;=" &amp; Name_Rankings_Appended[[#This Row],[Rank]], $F:$F, Name_Rankings_Appended[[#This Row],[Decade]])</f>
        <v>0.94717132969942996</v>
      </c>
      <c r="J552" s="28">
        <f>SUMIFS($H:$H, $A:$A, "&lt;=" &amp; Name_Rankings_Appended[[#This Row],[Rank]], $F:$F, Name_Rankings_Appended[[#This Row],[Decade]])</f>
        <v>0.92406130375836903</v>
      </c>
    </row>
    <row r="553" spans="1:10" x14ac:dyDescent="0.25">
      <c r="A553" s="22">
        <v>152</v>
      </c>
      <c r="B553" s="22" t="s">
        <v>246</v>
      </c>
      <c r="C553" s="23">
        <v>17591</v>
      </c>
      <c r="D553" s="22" t="s">
        <v>689</v>
      </c>
      <c r="E553" s="23">
        <v>19019</v>
      </c>
      <c r="F553" s="22">
        <v>1970</v>
      </c>
      <c r="G553" s="28">
        <f xml:space="preserve"> Name_Rankings_Appended[[#This Row],[Males Number]] / SUMIFS($C:$C, $F:$F, Name_Rankings_Appended[[#This Row],[Decade]])</f>
        <v>1.3188181122585534E-3</v>
      </c>
      <c r="H553" s="28">
        <f xml:space="preserve"> Name_Rankings_Appended[[#This Row],[Females Number]] / SUMIFS($E:$E, $F:$F, Name_Rankings_Appended[[#This Row],[Decade]])</f>
        <v>1.8424452141616119E-3</v>
      </c>
      <c r="I553" s="28">
        <f>SUMIFS($G:$G, $A:$A, "&lt;=" &amp; Name_Rankings_Appended[[#This Row],[Rank]], $F:$F, Name_Rankings_Appended[[#This Row],[Decade]])</f>
        <v>0.9484901478116885</v>
      </c>
      <c r="J553" s="28">
        <f>SUMIFS($H:$H, $A:$A, "&lt;=" &amp; Name_Rankings_Appended[[#This Row],[Rank]], $F:$F, Name_Rankings_Appended[[#This Row],[Decade]])</f>
        <v>0.92590374897253069</v>
      </c>
    </row>
    <row r="554" spans="1:10" x14ac:dyDescent="0.25">
      <c r="A554" s="22">
        <v>153</v>
      </c>
      <c r="B554" s="22" t="s">
        <v>109</v>
      </c>
      <c r="C554" s="23">
        <v>17323</v>
      </c>
      <c r="D554" s="22" t="s">
        <v>818</v>
      </c>
      <c r="E554" s="23">
        <v>18873</v>
      </c>
      <c r="F554" s="22">
        <v>1970</v>
      </c>
      <c r="G554" s="28">
        <f xml:space="preserve"> Name_Rankings_Appended[[#This Row],[Males Number]] / SUMIFS($C:$C, $F:$F, Name_Rankings_Appended[[#This Row],[Decade]])</f>
        <v>1.2987258347254233E-3</v>
      </c>
      <c r="H554" s="28">
        <f xml:space="preserve"> Name_Rankings_Appended[[#This Row],[Females Number]] / SUMIFS($E:$E, $F:$F, Name_Rankings_Appended[[#This Row],[Decade]])</f>
        <v>1.8283016208461066E-3</v>
      </c>
      <c r="I554" s="28">
        <f>SUMIFS($G:$G, $A:$A, "&lt;=" &amp; Name_Rankings_Appended[[#This Row],[Rank]], $F:$F, Name_Rankings_Appended[[#This Row],[Decade]])</f>
        <v>0.94978887364641396</v>
      </c>
      <c r="J554" s="28">
        <f>SUMIFS($H:$H, $A:$A, "&lt;=" &amp; Name_Rankings_Appended[[#This Row],[Rank]], $F:$F, Name_Rankings_Appended[[#This Row],[Decade]])</f>
        <v>0.92773205059337682</v>
      </c>
    </row>
    <row r="555" spans="1:10" x14ac:dyDescent="0.25">
      <c r="A555" s="22">
        <v>154</v>
      </c>
      <c r="B555" s="22" t="s">
        <v>208</v>
      </c>
      <c r="C555" s="23">
        <v>17253</v>
      </c>
      <c r="D555" s="22" t="s">
        <v>227</v>
      </c>
      <c r="E555" s="23">
        <v>18832</v>
      </c>
      <c r="F555" s="22">
        <v>1970</v>
      </c>
      <c r="G555" s="28">
        <f xml:space="preserve"> Name_Rankings_Appended[[#This Row],[Males Number]] / SUMIFS($C:$C, $F:$F, Name_Rankings_Appended[[#This Row],[Decade]])</f>
        <v>1.2934778517876655E-3</v>
      </c>
      <c r="H555" s="28">
        <f xml:space="preserve"> Name_Rankings_Appended[[#This Row],[Females Number]] / SUMIFS($E:$E, $F:$F, Name_Rankings_Appended[[#This Row],[Decade]])</f>
        <v>1.8243297898465469E-3</v>
      </c>
      <c r="I555" s="28">
        <f>SUMIFS($G:$G, $A:$A, "&lt;=" &amp; Name_Rankings_Appended[[#This Row],[Rank]], $F:$F, Name_Rankings_Appended[[#This Row],[Decade]])</f>
        <v>0.95108235149820164</v>
      </c>
      <c r="J555" s="28">
        <f>SUMIFS($H:$H, $A:$A, "&lt;=" &amp; Name_Rankings_Appended[[#This Row],[Rank]], $F:$F, Name_Rankings_Appended[[#This Row],[Decade]])</f>
        <v>0.92955638038322341</v>
      </c>
    </row>
    <row r="556" spans="1:10" x14ac:dyDescent="0.25">
      <c r="A556" s="22">
        <v>155</v>
      </c>
      <c r="B556" s="22" t="s">
        <v>535</v>
      </c>
      <c r="C556" s="23">
        <v>17208</v>
      </c>
      <c r="D556" s="22" t="s">
        <v>819</v>
      </c>
      <c r="E556" s="23">
        <v>18753</v>
      </c>
      <c r="F556" s="22">
        <v>1970</v>
      </c>
      <c r="G556" s="28">
        <f xml:space="preserve"> Name_Rankings_Appended[[#This Row],[Males Number]] / SUMIFS($C:$C, $F:$F, Name_Rankings_Appended[[#This Row],[Decade]])</f>
        <v>1.2901041484705354E-3</v>
      </c>
      <c r="H556" s="28">
        <f xml:space="preserve"> Name_Rankings_Appended[[#This Row],[Females Number]] / SUMIFS($E:$E, $F:$F, Name_Rankings_Appended[[#This Row],[Decade]])</f>
        <v>1.8166767496278831E-3</v>
      </c>
      <c r="I556" s="28">
        <f>SUMIFS($G:$G, $A:$A, "&lt;=" &amp; Name_Rankings_Appended[[#This Row],[Rank]], $F:$F, Name_Rankings_Appended[[#This Row],[Decade]])</f>
        <v>0.95237245564667217</v>
      </c>
      <c r="J556" s="28">
        <f>SUMIFS($H:$H, $A:$A, "&lt;=" &amp; Name_Rankings_Appended[[#This Row],[Rank]], $F:$F, Name_Rankings_Appended[[#This Row],[Decade]])</f>
        <v>0.93137305713285135</v>
      </c>
    </row>
    <row r="557" spans="1:10" x14ac:dyDescent="0.25">
      <c r="A557" s="22">
        <v>156</v>
      </c>
      <c r="B557" s="22" t="s">
        <v>310</v>
      </c>
      <c r="C557" s="23">
        <v>17199</v>
      </c>
      <c r="D557" s="22" t="s">
        <v>820</v>
      </c>
      <c r="E557" s="23">
        <v>18520</v>
      </c>
      <c r="F557" s="22">
        <v>1970</v>
      </c>
      <c r="G557" s="28">
        <f xml:space="preserve"> Name_Rankings_Appended[[#This Row],[Males Number]] / SUMIFS($C:$C, $F:$F, Name_Rankings_Appended[[#This Row],[Decade]])</f>
        <v>1.2894294078071094E-3</v>
      </c>
      <c r="H557" s="28">
        <f xml:space="preserve"> Name_Rankings_Appended[[#This Row],[Females Number]] / SUMIFS($E:$E, $F:$F, Name_Rankings_Appended[[#This Row],[Decade]])</f>
        <v>1.7941051246791657E-3</v>
      </c>
      <c r="I557" s="28">
        <f>SUMIFS($G:$G, $A:$A, "&lt;=" &amp; Name_Rankings_Appended[[#This Row],[Rank]], $F:$F, Name_Rankings_Appended[[#This Row],[Decade]])</f>
        <v>0.95366188505447924</v>
      </c>
      <c r="J557" s="28">
        <f>SUMIFS($H:$H, $A:$A, "&lt;=" &amp; Name_Rankings_Appended[[#This Row],[Rank]], $F:$F, Name_Rankings_Appended[[#This Row],[Decade]])</f>
        <v>0.93316716225753049</v>
      </c>
    </row>
    <row r="558" spans="1:10" x14ac:dyDescent="0.25">
      <c r="A558" s="22">
        <v>157</v>
      </c>
      <c r="B558" s="22" t="s">
        <v>196</v>
      </c>
      <c r="C558" s="23">
        <v>16892</v>
      </c>
      <c r="D558" s="22" t="s">
        <v>821</v>
      </c>
      <c r="E558" s="23">
        <v>18177</v>
      </c>
      <c r="F558" s="22">
        <v>1970</v>
      </c>
      <c r="G558" s="28">
        <f xml:space="preserve"> Name_Rankings_Appended[[#This Row],[Males Number]] / SUMIFS($C:$C, $F:$F, Name_Rankings_Appended[[#This Row],[Decade]])</f>
        <v>1.2664132540657997E-3</v>
      </c>
      <c r="H558" s="28">
        <f xml:space="preserve"> Name_Rankings_Appended[[#This Row],[Females Number]] / SUMIFS($E:$E, $F:$F, Name_Rankings_Appended[[#This Row],[Decade]])</f>
        <v>1.76087736778041E-3</v>
      </c>
      <c r="I558" s="28">
        <f>SUMIFS($G:$G, $A:$A, "&lt;=" &amp; Name_Rankings_Appended[[#This Row],[Rank]], $F:$F, Name_Rankings_Appended[[#This Row],[Decade]])</f>
        <v>0.95492829830854509</v>
      </c>
      <c r="J558" s="28">
        <f>SUMIFS($H:$H, $A:$A, "&lt;=" &amp; Name_Rankings_Appended[[#This Row],[Rank]], $F:$F, Name_Rankings_Appended[[#This Row],[Decade]])</f>
        <v>0.9349280396253109</v>
      </c>
    </row>
    <row r="559" spans="1:10" x14ac:dyDescent="0.25">
      <c r="A559" s="22">
        <v>158</v>
      </c>
      <c r="B559" s="22" t="s">
        <v>296</v>
      </c>
      <c r="C559" s="23">
        <v>16759</v>
      </c>
      <c r="D559" s="22" t="s">
        <v>279</v>
      </c>
      <c r="E559" s="23">
        <v>18133</v>
      </c>
      <c r="F559" s="22">
        <v>1970</v>
      </c>
      <c r="G559" s="28">
        <f xml:space="preserve"> Name_Rankings_Appended[[#This Row],[Males Number]] / SUMIFS($C:$C, $F:$F, Name_Rankings_Appended[[#This Row],[Decade]])</f>
        <v>1.2564420864840599E-3</v>
      </c>
      <c r="H559" s="28">
        <f xml:space="preserve"> Name_Rankings_Appended[[#This Row],[Females Number]] / SUMIFS($E:$E, $F:$F, Name_Rankings_Appended[[#This Row],[Decade]])</f>
        <v>1.7566149150003948E-3</v>
      </c>
      <c r="I559" s="28">
        <f>SUMIFS($G:$G, $A:$A, "&lt;=" &amp; Name_Rankings_Appended[[#This Row],[Rank]], $F:$F, Name_Rankings_Appended[[#This Row],[Decade]])</f>
        <v>0.9561847403950291</v>
      </c>
      <c r="J559" s="28">
        <f>SUMIFS($H:$H, $A:$A, "&lt;=" &amp; Name_Rankings_Appended[[#This Row],[Rank]], $F:$F, Name_Rankings_Appended[[#This Row],[Decade]])</f>
        <v>0.93668465454031125</v>
      </c>
    </row>
    <row r="560" spans="1:10" x14ac:dyDescent="0.25">
      <c r="A560" s="22">
        <v>159</v>
      </c>
      <c r="B560" s="22" t="s">
        <v>154</v>
      </c>
      <c r="C560" s="23">
        <v>16666</v>
      </c>
      <c r="D560" s="22" t="s">
        <v>277</v>
      </c>
      <c r="E560" s="23">
        <v>18051</v>
      </c>
      <c r="F560" s="22">
        <v>1970</v>
      </c>
      <c r="G560" s="28">
        <f xml:space="preserve"> Name_Rankings_Appended[[#This Row],[Males Number]] / SUMIFS($C:$C, $F:$F, Name_Rankings_Appended[[#This Row],[Decade]])</f>
        <v>1.2494697662953243E-3</v>
      </c>
      <c r="H560" s="28">
        <f xml:space="preserve"> Name_Rankings_Appended[[#This Row],[Females Number]] / SUMIFS($E:$E, $F:$F, Name_Rankings_Appended[[#This Row],[Decade]])</f>
        <v>1.7486712530012753E-3</v>
      </c>
      <c r="I560" s="28">
        <f>SUMIFS($G:$G, $A:$A, "&lt;=" &amp; Name_Rankings_Appended[[#This Row],[Rank]], $F:$F, Name_Rankings_Appended[[#This Row],[Decade]])</f>
        <v>0.95743421016132446</v>
      </c>
      <c r="J560" s="28">
        <f>SUMIFS($H:$H, $A:$A, "&lt;=" &amp; Name_Rankings_Appended[[#This Row],[Rank]], $F:$F, Name_Rankings_Appended[[#This Row],[Decade]])</f>
        <v>0.93843332579331251</v>
      </c>
    </row>
    <row r="561" spans="1:10" x14ac:dyDescent="0.25">
      <c r="A561" s="22">
        <v>160</v>
      </c>
      <c r="B561" s="22" t="s">
        <v>567</v>
      </c>
      <c r="C561" s="23">
        <v>16590</v>
      </c>
      <c r="D561" s="22" t="s">
        <v>173</v>
      </c>
      <c r="E561" s="23">
        <v>17959</v>
      </c>
      <c r="F561" s="22">
        <v>1970</v>
      </c>
      <c r="G561" s="28">
        <f xml:space="preserve"> Name_Rankings_Appended[[#This Row],[Males Number]] / SUMIFS($C:$C, $F:$F, Name_Rankings_Appended[[#This Row],[Decade]])</f>
        <v>1.243771956248616E-3</v>
      </c>
      <c r="H561" s="28">
        <f xml:space="preserve"> Name_Rankings_Appended[[#This Row],[Females Number]] / SUMIFS($E:$E, $F:$F, Name_Rankings_Appended[[#This Row],[Decade]])</f>
        <v>1.7397588517339706E-3</v>
      </c>
      <c r="I561" s="28">
        <f>SUMIFS($G:$G, $A:$A, "&lt;=" &amp; Name_Rankings_Appended[[#This Row],[Rank]], $F:$F, Name_Rankings_Appended[[#This Row],[Decade]])</f>
        <v>0.95867798211757305</v>
      </c>
      <c r="J561" s="28">
        <f>SUMIFS($H:$H, $A:$A, "&lt;=" &amp; Name_Rankings_Appended[[#This Row],[Rank]], $F:$F, Name_Rankings_Appended[[#This Row],[Decade]])</f>
        <v>0.94017308464504645</v>
      </c>
    </row>
    <row r="562" spans="1:10" x14ac:dyDescent="0.25">
      <c r="A562" s="22">
        <v>161</v>
      </c>
      <c r="B562" s="22" t="s">
        <v>280</v>
      </c>
      <c r="C562" s="23">
        <v>16545</v>
      </c>
      <c r="D562" s="22" t="s">
        <v>237</v>
      </c>
      <c r="E562" s="23">
        <v>17920</v>
      </c>
      <c r="F562" s="22">
        <v>1970</v>
      </c>
      <c r="G562" s="28">
        <f xml:space="preserve"> Name_Rankings_Appended[[#This Row],[Males Number]] / SUMIFS($C:$C, $F:$F, Name_Rankings_Appended[[#This Row],[Decade]])</f>
        <v>1.2403982529314858E-3</v>
      </c>
      <c r="H562" s="28">
        <f xml:space="preserve"> Name_Rankings_Appended[[#This Row],[Females Number]] / SUMIFS($E:$E, $F:$F, Name_Rankings_Appended[[#This Row],[Decade]])</f>
        <v>1.7359807685880481E-3</v>
      </c>
      <c r="I562" s="28">
        <f>SUMIFS($G:$G, $A:$A, "&lt;=" &amp; Name_Rankings_Appended[[#This Row],[Rank]], $F:$F, Name_Rankings_Appended[[#This Row],[Decade]])</f>
        <v>0.95991838037050459</v>
      </c>
      <c r="J562" s="28">
        <f>SUMIFS($H:$H, $A:$A, "&lt;=" &amp; Name_Rankings_Appended[[#This Row],[Rank]], $F:$F, Name_Rankings_Appended[[#This Row],[Decade]])</f>
        <v>0.94190906541363451</v>
      </c>
    </row>
    <row r="563" spans="1:10" x14ac:dyDescent="0.25">
      <c r="A563" s="22">
        <v>162</v>
      </c>
      <c r="B563" s="22" t="s">
        <v>822</v>
      </c>
      <c r="C563" s="23">
        <v>16352</v>
      </c>
      <c r="D563" s="22" t="s">
        <v>378</v>
      </c>
      <c r="E563" s="23">
        <v>17875</v>
      </c>
      <c r="F563" s="22">
        <v>1970</v>
      </c>
      <c r="G563" s="28">
        <f xml:space="preserve"> Name_Rankings_Appended[[#This Row],[Males Number]] / SUMIFS($C:$C, $F:$F, Name_Rankings_Appended[[#This Row],[Decade]])</f>
        <v>1.2259288142602391E-3</v>
      </c>
      <c r="H563" s="28">
        <f xml:space="preserve"> Name_Rankings_Appended[[#This Row],[Females Number]] / SUMIFS($E:$E, $F:$F, Name_Rankings_Appended[[#This Row],[Decade]])</f>
        <v>1.7316214418812142E-3</v>
      </c>
      <c r="I563" s="28">
        <f>SUMIFS($G:$G, $A:$A, "&lt;=" &amp; Name_Rankings_Appended[[#This Row],[Rank]], $F:$F, Name_Rankings_Appended[[#This Row],[Decade]])</f>
        <v>0.96114430918476479</v>
      </c>
      <c r="J563" s="28">
        <f>SUMIFS($H:$H, $A:$A, "&lt;=" &amp; Name_Rankings_Appended[[#This Row],[Rank]], $F:$F, Name_Rankings_Appended[[#This Row],[Decade]])</f>
        <v>0.94364068685551572</v>
      </c>
    </row>
    <row r="564" spans="1:10" x14ac:dyDescent="0.25">
      <c r="A564" s="22">
        <v>163</v>
      </c>
      <c r="B564" s="22" t="s">
        <v>574</v>
      </c>
      <c r="C564" s="23">
        <v>16320</v>
      </c>
      <c r="D564" s="22" t="s">
        <v>823</v>
      </c>
      <c r="E564" s="23">
        <v>17832</v>
      </c>
      <c r="F564" s="22">
        <v>1970</v>
      </c>
      <c r="G564" s="28">
        <f xml:space="preserve"> Name_Rankings_Appended[[#This Row],[Males Number]] / SUMIFS($C:$C, $F:$F, Name_Rankings_Appended[[#This Row],[Decade]])</f>
        <v>1.2235297363458355E-3</v>
      </c>
      <c r="H564" s="28">
        <f xml:space="preserve"> Name_Rankings_Appended[[#This Row],[Females Number]] / SUMIFS($E:$E, $F:$F, Name_Rankings_Appended[[#This Row],[Decade]])</f>
        <v>1.7274558630280175E-3</v>
      </c>
      <c r="I564" s="28">
        <f>SUMIFS($G:$G, $A:$A, "&lt;=" &amp; Name_Rankings_Appended[[#This Row],[Rank]], $F:$F, Name_Rankings_Appended[[#This Row],[Decade]])</f>
        <v>0.96236783892111066</v>
      </c>
      <c r="J564" s="28">
        <f>SUMIFS($H:$H, $A:$A, "&lt;=" &amp; Name_Rankings_Appended[[#This Row],[Rank]], $F:$F, Name_Rankings_Appended[[#This Row],[Decade]])</f>
        <v>0.94536814271854375</v>
      </c>
    </row>
    <row r="565" spans="1:10" x14ac:dyDescent="0.25">
      <c r="A565" s="22">
        <v>164</v>
      </c>
      <c r="B565" s="22" t="s">
        <v>278</v>
      </c>
      <c r="C565" s="23">
        <v>16179</v>
      </c>
      <c r="D565" s="22" t="s">
        <v>197</v>
      </c>
      <c r="E565" s="23">
        <v>17613</v>
      </c>
      <c r="F565" s="22">
        <v>1970</v>
      </c>
      <c r="G565" s="28">
        <f xml:space="preserve"> Name_Rankings_Appended[[#This Row],[Males Number]] / SUMIFS($C:$C, $F:$F, Name_Rankings_Appended[[#This Row],[Decade]])</f>
        <v>1.2129587992854947E-3</v>
      </c>
      <c r="H565" s="28">
        <f xml:space="preserve"> Name_Rankings_Appended[[#This Row],[Females Number]] / SUMIFS($E:$E, $F:$F, Name_Rankings_Appended[[#This Row],[Decade]])</f>
        <v>1.7062404730547594E-3</v>
      </c>
      <c r="I565" s="28">
        <f>SUMIFS($G:$G, $A:$A, "&lt;=" &amp; Name_Rankings_Appended[[#This Row],[Rank]], $F:$F, Name_Rankings_Appended[[#This Row],[Decade]])</f>
        <v>0.96358079772039618</v>
      </c>
      <c r="J565" s="28">
        <f>SUMIFS($H:$H, $A:$A, "&lt;=" &amp; Name_Rankings_Appended[[#This Row],[Rank]], $F:$F, Name_Rankings_Appended[[#This Row],[Decade]])</f>
        <v>0.94707438319159853</v>
      </c>
    </row>
    <row r="566" spans="1:10" x14ac:dyDescent="0.25">
      <c r="A566" s="22">
        <v>165</v>
      </c>
      <c r="B566" s="22" t="s">
        <v>272</v>
      </c>
      <c r="C566" s="23">
        <v>15872</v>
      </c>
      <c r="D566" s="22" t="s">
        <v>593</v>
      </c>
      <c r="E566" s="23">
        <v>17480</v>
      </c>
      <c r="F566" s="22">
        <v>1970</v>
      </c>
      <c r="G566" s="28">
        <f xml:space="preserve"> Name_Rankings_Appended[[#This Row],[Males Number]] / SUMIFS($C:$C, $F:$F, Name_Rankings_Appended[[#This Row],[Decade]])</f>
        <v>1.189942645544185E-3</v>
      </c>
      <c r="H566" s="28">
        <f xml:space="preserve"> Name_Rankings_Appended[[#This Row],[Females Number]] / SUMIFS($E:$E, $F:$F, Name_Rankings_Appended[[#This Row],[Decade]])</f>
        <v>1.6933562407878951E-3</v>
      </c>
      <c r="I566" s="28">
        <f>SUMIFS($G:$G, $A:$A, "&lt;=" &amp; Name_Rankings_Appended[[#This Row],[Rank]], $F:$F, Name_Rankings_Appended[[#This Row],[Decade]])</f>
        <v>0.96477074036594035</v>
      </c>
      <c r="J566" s="28">
        <f>SUMIFS($H:$H, $A:$A, "&lt;=" &amp; Name_Rankings_Appended[[#This Row],[Rank]], $F:$F, Name_Rankings_Appended[[#This Row],[Decade]])</f>
        <v>0.94876773943238646</v>
      </c>
    </row>
    <row r="567" spans="1:10" x14ac:dyDescent="0.25">
      <c r="A567" s="22">
        <v>166</v>
      </c>
      <c r="B567" s="22" t="s">
        <v>287</v>
      </c>
      <c r="C567" s="23">
        <v>15803</v>
      </c>
      <c r="D567" s="22" t="s">
        <v>824</v>
      </c>
      <c r="E567" s="23">
        <v>17473</v>
      </c>
      <c r="F567" s="22">
        <v>1970</v>
      </c>
      <c r="G567" s="28">
        <f xml:space="preserve"> Name_Rankings_Appended[[#This Row],[Males Number]] / SUMIFS($C:$C, $F:$F, Name_Rankings_Appended[[#This Row],[Decade]])</f>
        <v>1.1847696337912523E-3</v>
      </c>
      <c r="H567" s="28">
        <f xml:space="preserve"> Name_Rankings_Appended[[#This Row],[Females Number]] / SUMIFS($E:$E, $F:$F, Name_Rankings_Appended[[#This Row],[Decade]])</f>
        <v>1.6926781233001654E-3</v>
      </c>
      <c r="I567" s="28">
        <f>SUMIFS($G:$G, $A:$A, "&lt;=" &amp; Name_Rankings_Appended[[#This Row],[Rank]], $F:$F, Name_Rankings_Appended[[#This Row],[Decade]])</f>
        <v>0.96595550999973157</v>
      </c>
      <c r="J567" s="28">
        <f>SUMIFS($H:$H, $A:$A, "&lt;=" &amp; Name_Rankings_Appended[[#This Row],[Rank]], $F:$F, Name_Rankings_Appended[[#This Row],[Decade]])</f>
        <v>0.95046041755568667</v>
      </c>
    </row>
    <row r="568" spans="1:10" x14ac:dyDescent="0.25">
      <c r="A568" s="22">
        <v>167</v>
      </c>
      <c r="B568" s="22" t="s">
        <v>413</v>
      </c>
      <c r="C568" s="23">
        <v>15235</v>
      </c>
      <c r="D568" s="22" t="s">
        <v>825</v>
      </c>
      <c r="E568" s="23">
        <v>17369</v>
      </c>
      <c r="F568" s="22">
        <v>1970</v>
      </c>
      <c r="G568" s="28">
        <f xml:space="preserve"> Name_Rankings_Appended[[#This Row],[Males Number]] / SUMIFS($C:$C, $F:$F, Name_Rankings_Appended[[#This Row],[Decade]])</f>
        <v>1.1421860008105885E-3</v>
      </c>
      <c r="H568" s="28">
        <f xml:space="preserve"> Name_Rankings_Appended[[#This Row],[Females Number]] / SUMIFS($E:$E, $F:$F, Name_Rankings_Appended[[#This Row],[Decade]])</f>
        <v>1.6826032349110383E-3</v>
      </c>
      <c r="I568" s="28">
        <f>SUMIFS($G:$G, $A:$A, "&lt;=" &amp; Name_Rankings_Appended[[#This Row],[Rank]], $F:$F, Name_Rankings_Appended[[#This Row],[Decade]])</f>
        <v>0.96709769600054218</v>
      </c>
      <c r="J568" s="28">
        <f>SUMIFS($H:$H, $A:$A, "&lt;=" &amp; Name_Rankings_Appended[[#This Row],[Rank]], $F:$F, Name_Rankings_Appended[[#This Row],[Decade]])</f>
        <v>0.95214302079059765</v>
      </c>
    </row>
    <row r="569" spans="1:10" x14ac:dyDescent="0.25">
      <c r="A569" s="22">
        <v>168</v>
      </c>
      <c r="B569" s="22" t="s">
        <v>826</v>
      </c>
      <c r="C569" s="23">
        <v>15157</v>
      </c>
      <c r="D569" s="22" t="s">
        <v>356</v>
      </c>
      <c r="E569" s="23">
        <v>17284</v>
      </c>
      <c r="F569" s="22">
        <v>1970</v>
      </c>
      <c r="G569" s="28">
        <f xml:space="preserve"> Name_Rankings_Appended[[#This Row],[Males Number]] / SUMIFS($C:$C, $F:$F, Name_Rankings_Appended[[#This Row],[Decade]])</f>
        <v>1.1363382483942296E-3</v>
      </c>
      <c r="H569" s="28">
        <f xml:space="preserve"> Name_Rankings_Appended[[#This Row],[Females Number]] / SUMIFS($E:$E, $F:$F, Name_Rankings_Appended[[#This Row],[Decade]])</f>
        <v>1.6743689511314632E-3</v>
      </c>
      <c r="I569" s="28">
        <f>SUMIFS($G:$G, $A:$A, "&lt;=" &amp; Name_Rankings_Appended[[#This Row],[Rank]], $F:$F, Name_Rankings_Appended[[#This Row],[Decade]])</f>
        <v>0.96823403424893639</v>
      </c>
      <c r="J569" s="28">
        <f>SUMIFS($H:$H, $A:$A, "&lt;=" &amp; Name_Rankings_Appended[[#This Row],[Rank]], $F:$F, Name_Rankings_Appended[[#This Row],[Decade]])</f>
        <v>0.95381738974172914</v>
      </c>
    </row>
    <row r="570" spans="1:10" x14ac:dyDescent="0.25">
      <c r="A570" s="22">
        <v>169</v>
      </c>
      <c r="B570" s="22" t="s">
        <v>298</v>
      </c>
      <c r="C570" s="23">
        <v>14811</v>
      </c>
      <c r="D570" s="22" t="s">
        <v>235</v>
      </c>
      <c r="E570" s="23">
        <v>17084</v>
      </c>
      <c r="F570" s="22">
        <v>1970</v>
      </c>
      <c r="G570" s="28">
        <f xml:space="preserve"> Name_Rankings_Appended[[#This Row],[Males Number]] / SUMIFS($C:$C, $F:$F, Name_Rankings_Appended[[#This Row],[Decade]])</f>
        <v>1.1103982184447407E-3</v>
      </c>
      <c r="H570" s="28">
        <f xml:space="preserve"> Name_Rankings_Appended[[#This Row],[Females Number]] / SUMIFS($E:$E, $F:$F, Name_Rankings_Appended[[#This Row],[Decade]])</f>
        <v>1.6549941657677573E-3</v>
      </c>
      <c r="I570" s="28">
        <f>SUMIFS($G:$G, $A:$A, "&lt;=" &amp; Name_Rankings_Appended[[#This Row],[Rank]], $F:$F, Name_Rankings_Appended[[#This Row],[Decade]])</f>
        <v>0.96934443246738111</v>
      </c>
      <c r="J570" s="28">
        <f>SUMIFS($H:$H, $A:$A, "&lt;=" &amp; Name_Rankings_Appended[[#This Row],[Rank]], $F:$F, Name_Rankings_Appended[[#This Row],[Decade]])</f>
        <v>0.95547238390749689</v>
      </c>
    </row>
    <row r="571" spans="1:10" x14ac:dyDescent="0.25">
      <c r="A571" s="22">
        <v>170</v>
      </c>
      <c r="B571" s="22" t="s">
        <v>335</v>
      </c>
      <c r="C571" s="23">
        <v>14788</v>
      </c>
      <c r="D571" s="22" t="s">
        <v>500</v>
      </c>
      <c r="E571" s="23">
        <v>16817</v>
      </c>
      <c r="F571" s="22">
        <v>1970</v>
      </c>
      <c r="G571" s="28">
        <f xml:space="preserve"> Name_Rankings_Appended[[#This Row],[Males Number]] / SUMIFS($C:$C, $F:$F, Name_Rankings_Appended[[#This Row],[Decade]])</f>
        <v>1.1086738811937633E-3</v>
      </c>
      <c r="H571" s="28">
        <f xml:space="preserve"> Name_Rankings_Appended[[#This Row],[Females Number]] / SUMIFS($E:$E, $F:$F, Name_Rankings_Appended[[#This Row],[Decade]])</f>
        <v>1.62912882730721E-3</v>
      </c>
      <c r="I571" s="28">
        <f>SUMIFS($G:$G, $A:$A, "&lt;=" &amp; Name_Rankings_Appended[[#This Row],[Rank]], $F:$F, Name_Rankings_Appended[[#This Row],[Decade]])</f>
        <v>0.97045310634857485</v>
      </c>
      <c r="J571" s="28">
        <f>SUMIFS($H:$H, $A:$A, "&lt;=" &amp; Name_Rankings_Appended[[#This Row],[Rank]], $F:$F, Name_Rankings_Appended[[#This Row],[Decade]])</f>
        <v>0.95710151273480415</v>
      </c>
    </row>
    <row r="572" spans="1:10" x14ac:dyDescent="0.25">
      <c r="A572" s="22">
        <v>171</v>
      </c>
      <c r="B572" s="22" t="s">
        <v>258</v>
      </c>
      <c r="C572" s="23">
        <v>14759</v>
      </c>
      <c r="D572" s="22" t="s">
        <v>223</v>
      </c>
      <c r="E572" s="23">
        <v>16674</v>
      </c>
      <c r="F572" s="22">
        <v>1970</v>
      </c>
      <c r="G572" s="28">
        <f xml:space="preserve"> Name_Rankings_Appended[[#This Row],[Males Number]] / SUMIFS($C:$C, $F:$F, Name_Rankings_Appended[[#This Row],[Decade]])</f>
        <v>1.1064997168338348E-3</v>
      </c>
      <c r="H572" s="28">
        <f xml:space="preserve"> Name_Rankings_Appended[[#This Row],[Females Number]] / SUMIFS($E:$E, $F:$F, Name_Rankings_Appended[[#This Row],[Decade]])</f>
        <v>1.6152758557721602E-3</v>
      </c>
      <c r="I572" s="28">
        <f>SUMIFS($G:$G, $A:$A, "&lt;=" &amp; Name_Rankings_Appended[[#This Row],[Rank]], $F:$F, Name_Rankings_Appended[[#This Row],[Decade]])</f>
        <v>0.9715596060654087</v>
      </c>
      <c r="J572" s="28">
        <f>SUMIFS($H:$H, $A:$A, "&lt;=" &amp; Name_Rankings_Appended[[#This Row],[Rank]], $F:$F, Name_Rankings_Appended[[#This Row],[Decade]])</f>
        <v>0.9587167885905763</v>
      </c>
    </row>
    <row r="573" spans="1:10" x14ac:dyDescent="0.25">
      <c r="A573" s="22">
        <v>172</v>
      </c>
      <c r="B573" s="22" t="s">
        <v>291</v>
      </c>
      <c r="C573" s="23">
        <v>14733</v>
      </c>
      <c r="D573" s="22" t="s">
        <v>827</v>
      </c>
      <c r="E573" s="23">
        <v>16246</v>
      </c>
      <c r="F573" s="22">
        <v>1970</v>
      </c>
      <c r="G573" s="28">
        <f xml:space="preserve"> Name_Rankings_Appended[[#This Row],[Males Number]] / SUMIFS($C:$C, $F:$F, Name_Rankings_Appended[[#This Row],[Decade]])</f>
        <v>1.1045504660283821E-3</v>
      </c>
      <c r="H573" s="28">
        <f xml:space="preserve"> Name_Rankings_Appended[[#This Row],[Females Number]] / SUMIFS($E:$E, $F:$F, Name_Rankings_Appended[[#This Row],[Decade]])</f>
        <v>1.5738138150938297E-3</v>
      </c>
      <c r="I573" s="28">
        <f>SUMIFS($G:$G, $A:$A, "&lt;=" &amp; Name_Rankings_Appended[[#This Row],[Rank]], $F:$F, Name_Rankings_Appended[[#This Row],[Decade]])</f>
        <v>0.97266415653143712</v>
      </c>
      <c r="J573" s="28">
        <f>SUMIFS($H:$H, $A:$A, "&lt;=" &amp; Name_Rankings_Appended[[#This Row],[Rank]], $F:$F, Name_Rankings_Appended[[#This Row],[Decade]])</f>
        <v>0.9602906024056701</v>
      </c>
    </row>
    <row r="574" spans="1:10" x14ac:dyDescent="0.25">
      <c r="A574" s="22">
        <v>173</v>
      </c>
      <c r="B574" s="22" t="s">
        <v>660</v>
      </c>
      <c r="C574" s="23">
        <v>14644</v>
      </c>
      <c r="D574" s="22" t="s">
        <v>438</v>
      </c>
      <c r="E574" s="23">
        <v>16222</v>
      </c>
      <c r="F574" s="22">
        <v>1970</v>
      </c>
      <c r="G574" s="28">
        <f xml:space="preserve"> Name_Rankings_Appended[[#This Row],[Males Number]] / SUMIFS($C:$C, $F:$F, Name_Rankings_Appended[[#This Row],[Decade]])</f>
        <v>1.097878030578947E-3</v>
      </c>
      <c r="H574" s="28">
        <f xml:space="preserve"> Name_Rankings_Appended[[#This Row],[Females Number]] / SUMIFS($E:$E, $F:$F, Name_Rankings_Appended[[#This Row],[Decade]])</f>
        <v>1.5714888408501851E-3</v>
      </c>
      <c r="I574" s="28">
        <f>SUMIFS($G:$G, $A:$A, "&lt;=" &amp; Name_Rankings_Appended[[#This Row],[Rank]], $F:$F, Name_Rankings_Appended[[#This Row],[Decade]])</f>
        <v>0.97376203456201604</v>
      </c>
      <c r="J574" s="28">
        <f>SUMIFS($H:$H, $A:$A, "&lt;=" &amp; Name_Rankings_Appended[[#This Row],[Rank]], $F:$F, Name_Rankings_Appended[[#This Row],[Decade]])</f>
        <v>0.96186209124652033</v>
      </c>
    </row>
    <row r="575" spans="1:10" x14ac:dyDescent="0.25">
      <c r="A575" s="22">
        <v>174</v>
      </c>
      <c r="B575" s="22" t="s">
        <v>616</v>
      </c>
      <c r="C575" s="23">
        <v>14644</v>
      </c>
      <c r="D575" s="22" t="s">
        <v>828</v>
      </c>
      <c r="E575" s="23">
        <v>16182</v>
      </c>
      <c r="F575" s="22">
        <v>1970</v>
      </c>
      <c r="G575" s="28">
        <f xml:space="preserve"> Name_Rankings_Appended[[#This Row],[Males Number]] / SUMIFS($C:$C, $F:$F, Name_Rankings_Appended[[#This Row],[Decade]])</f>
        <v>1.097878030578947E-3</v>
      </c>
      <c r="H575" s="28">
        <f xml:space="preserve"> Name_Rankings_Appended[[#This Row],[Females Number]] / SUMIFS($E:$E, $F:$F, Name_Rankings_Appended[[#This Row],[Decade]])</f>
        <v>1.5676138837774438E-3</v>
      </c>
      <c r="I575" s="28">
        <f>SUMIFS($G:$G, $A:$A, "&lt;=" &amp; Name_Rankings_Appended[[#This Row],[Rank]], $F:$F, Name_Rankings_Appended[[#This Row],[Decade]])</f>
        <v>0.97485991259259497</v>
      </c>
      <c r="J575" s="28">
        <f>SUMIFS($H:$H, $A:$A, "&lt;=" &amp; Name_Rankings_Appended[[#This Row],[Rank]], $F:$F, Name_Rankings_Appended[[#This Row],[Decade]])</f>
        <v>0.9634297051302978</v>
      </c>
    </row>
    <row r="576" spans="1:10" x14ac:dyDescent="0.25">
      <c r="A576" s="22">
        <v>175</v>
      </c>
      <c r="B576" s="22" t="s">
        <v>764</v>
      </c>
      <c r="C576" s="23">
        <v>14048</v>
      </c>
      <c r="D576" s="22" t="s">
        <v>401</v>
      </c>
      <c r="E576" s="23">
        <v>16126</v>
      </c>
      <c r="F576" s="22">
        <v>1970</v>
      </c>
      <c r="G576" s="28">
        <f xml:space="preserve"> Name_Rankings_Appended[[#This Row],[Males Number]] / SUMIFS($C:$C, $F:$F, Name_Rankings_Appended[[#This Row],[Decade]])</f>
        <v>1.05319520442318E-3</v>
      </c>
      <c r="H576" s="28">
        <f xml:space="preserve"> Name_Rankings_Appended[[#This Row],[Females Number]] / SUMIFS($E:$E, $F:$F, Name_Rankings_Appended[[#This Row],[Decade]])</f>
        <v>1.5621889438756061E-3</v>
      </c>
      <c r="I576" s="28">
        <f>SUMIFS($G:$G, $A:$A, "&lt;=" &amp; Name_Rankings_Appended[[#This Row],[Rank]], $F:$F, Name_Rankings_Appended[[#This Row],[Decade]])</f>
        <v>0.97591310779701812</v>
      </c>
      <c r="J576" s="28">
        <f>SUMIFS($H:$H, $A:$A, "&lt;=" &amp; Name_Rankings_Appended[[#This Row],[Rank]], $F:$F, Name_Rankings_Appended[[#This Row],[Decade]])</f>
        <v>0.96499189407417341</v>
      </c>
    </row>
    <row r="577" spans="1:10" x14ac:dyDescent="0.25">
      <c r="A577" s="22">
        <v>176</v>
      </c>
      <c r="B577" s="22" t="s">
        <v>531</v>
      </c>
      <c r="C577" s="23">
        <v>14023</v>
      </c>
      <c r="D577" s="22" t="s">
        <v>199</v>
      </c>
      <c r="E577" s="23">
        <v>16057</v>
      </c>
      <c r="F577" s="22">
        <v>1970</v>
      </c>
      <c r="G577" s="28">
        <f xml:space="preserve"> Name_Rankings_Appended[[#This Row],[Males Number]] / SUMIFS($C:$C, $F:$F, Name_Rankings_Appended[[#This Row],[Decade]])</f>
        <v>1.0513209248025521E-3</v>
      </c>
      <c r="H577" s="28">
        <f xml:space="preserve"> Name_Rankings_Appended[[#This Row],[Females Number]] / SUMIFS($E:$E, $F:$F, Name_Rankings_Appended[[#This Row],[Decade]])</f>
        <v>1.5555046429251275E-3</v>
      </c>
      <c r="I577" s="28">
        <f>SUMIFS($G:$G, $A:$A, "&lt;=" &amp; Name_Rankings_Appended[[#This Row],[Rank]], $F:$F, Name_Rankings_Appended[[#This Row],[Decade]])</f>
        <v>0.97696442872182065</v>
      </c>
      <c r="J577" s="28">
        <f>SUMIFS($H:$H, $A:$A, "&lt;=" &amp; Name_Rankings_Appended[[#This Row],[Rank]], $F:$F, Name_Rankings_Appended[[#This Row],[Decade]])</f>
        <v>0.96654739871709849</v>
      </c>
    </row>
    <row r="578" spans="1:10" x14ac:dyDescent="0.25">
      <c r="A578" s="22">
        <v>177</v>
      </c>
      <c r="B578" s="22" t="s">
        <v>224</v>
      </c>
      <c r="C578" s="23">
        <v>13903</v>
      </c>
      <c r="D578" s="22" t="s">
        <v>315</v>
      </c>
      <c r="E578" s="23">
        <v>15994</v>
      </c>
      <c r="F578" s="22">
        <v>1970</v>
      </c>
      <c r="G578" s="28">
        <f xml:space="preserve"> Name_Rankings_Appended[[#This Row],[Males Number]] / SUMIFS($C:$C, $F:$F, Name_Rankings_Appended[[#This Row],[Decade]])</f>
        <v>1.0423243826235386E-3</v>
      </c>
      <c r="H578" s="28">
        <f xml:space="preserve"> Name_Rankings_Appended[[#This Row],[Females Number]] / SUMIFS($E:$E, $F:$F, Name_Rankings_Appended[[#This Row],[Decade]])</f>
        <v>1.5494015855355603E-3</v>
      </c>
      <c r="I578" s="28">
        <f>SUMIFS($G:$G, $A:$A, "&lt;=" &amp; Name_Rankings_Appended[[#This Row],[Rank]], $F:$F, Name_Rankings_Appended[[#This Row],[Decade]])</f>
        <v>0.97800675310444418</v>
      </c>
      <c r="J578" s="28">
        <f>SUMIFS($H:$H, $A:$A, "&lt;=" &amp; Name_Rankings_Appended[[#This Row],[Rank]], $F:$F, Name_Rankings_Appended[[#This Row],[Decade]])</f>
        <v>0.96809680030263401</v>
      </c>
    </row>
    <row r="579" spans="1:10" x14ac:dyDescent="0.25">
      <c r="A579" s="22">
        <v>178</v>
      </c>
      <c r="B579" s="22" t="s">
        <v>829</v>
      </c>
      <c r="C579" s="23">
        <v>13886</v>
      </c>
      <c r="D579" s="22" t="s">
        <v>358</v>
      </c>
      <c r="E579" s="23">
        <v>15899</v>
      </c>
      <c r="F579" s="22">
        <v>1970</v>
      </c>
      <c r="G579" s="28">
        <f xml:space="preserve"> Name_Rankings_Appended[[#This Row],[Males Number]] / SUMIFS($C:$C, $F:$F, Name_Rankings_Appended[[#This Row],[Decade]])</f>
        <v>1.0410498724815118E-3</v>
      </c>
      <c r="H579" s="28">
        <f xml:space="preserve"> Name_Rankings_Appended[[#This Row],[Females Number]] / SUMIFS($E:$E, $F:$F, Name_Rankings_Appended[[#This Row],[Decade]])</f>
        <v>1.5401985624878E-3</v>
      </c>
      <c r="I579" s="28">
        <f>SUMIFS($G:$G, $A:$A, "&lt;=" &amp; Name_Rankings_Appended[[#This Row],[Rank]], $F:$F, Name_Rankings_Appended[[#This Row],[Decade]])</f>
        <v>0.97904780297692573</v>
      </c>
      <c r="J579" s="28">
        <f>SUMIFS($H:$H, $A:$A, "&lt;=" &amp; Name_Rankings_Appended[[#This Row],[Rank]], $F:$F, Name_Rankings_Appended[[#This Row],[Decade]])</f>
        <v>0.96963699886512178</v>
      </c>
    </row>
    <row r="580" spans="1:10" x14ac:dyDescent="0.25">
      <c r="A580" s="22">
        <v>179</v>
      </c>
      <c r="B580" s="22" t="s">
        <v>343</v>
      </c>
      <c r="C580" s="23">
        <v>13821</v>
      </c>
      <c r="D580" s="22" t="s">
        <v>830</v>
      </c>
      <c r="E580" s="23">
        <v>15840</v>
      </c>
      <c r="F580" s="22">
        <v>1970</v>
      </c>
      <c r="G580" s="28">
        <f xml:space="preserve"> Name_Rankings_Appended[[#This Row],[Males Number]] / SUMIFS($C:$C, $F:$F, Name_Rankings_Appended[[#This Row],[Decade]])</f>
        <v>1.0361767454678795E-3</v>
      </c>
      <c r="H580" s="28">
        <f xml:space="preserve"> Name_Rankings_Appended[[#This Row],[Females Number]] / SUMIFS($E:$E, $F:$F, Name_Rankings_Appended[[#This Row],[Decade]])</f>
        <v>1.5344830008055066E-3</v>
      </c>
      <c r="I580" s="28">
        <f>SUMIFS($G:$G, $A:$A, "&lt;=" &amp; Name_Rankings_Appended[[#This Row],[Rank]], $F:$F, Name_Rankings_Appended[[#This Row],[Decade]])</f>
        <v>0.98008397972239358</v>
      </c>
      <c r="J580" s="28">
        <f>SUMIFS($H:$H, $A:$A, "&lt;=" &amp; Name_Rankings_Appended[[#This Row],[Rank]], $F:$F, Name_Rankings_Appended[[#This Row],[Decade]])</f>
        <v>0.97117148186592728</v>
      </c>
    </row>
    <row r="581" spans="1:10" x14ac:dyDescent="0.25">
      <c r="A581" s="22">
        <v>180</v>
      </c>
      <c r="B581" s="22" t="s">
        <v>289</v>
      </c>
      <c r="C581" s="23">
        <v>13674</v>
      </c>
      <c r="D581" s="22" t="s">
        <v>582</v>
      </c>
      <c r="E581" s="23">
        <v>15723</v>
      </c>
      <c r="F581" s="22">
        <v>1970</v>
      </c>
      <c r="G581" s="28">
        <f xml:space="preserve"> Name_Rankings_Appended[[#This Row],[Males Number]] / SUMIFS($C:$C, $F:$F, Name_Rankings_Appended[[#This Row],[Decade]])</f>
        <v>1.025155981298588E-3</v>
      </c>
      <c r="H581" s="28">
        <f xml:space="preserve"> Name_Rankings_Appended[[#This Row],[Females Number]] / SUMIFS($E:$E, $F:$F, Name_Rankings_Appended[[#This Row],[Decade]])</f>
        <v>1.5231487513677389E-3</v>
      </c>
      <c r="I581" s="28">
        <f>SUMIFS($G:$G, $A:$A, "&lt;=" &amp; Name_Rankings_Appended[[#This Row],[Rank]], $F:$F, Name_Rankings_Appended[[#This Row],[Decade]])</f>
        <v>0.98110913570369218</v>
      </c>
      <c r="J581" s="28">
        <f>SUMIFS($H:$H, $A:$A, "&lt;=" &amp; Name_Rankings_Appended[[#This Row],[Rank]], $F:$F, Name_Rankings_Appended[[#This Row],[Decade]])</f>
        <v>0.972694630617295</v>
      </c>
    </row>
    <row r="582" spans="1:10" x14ac:dyDescent="0.25">
      <c r="A582" s="22">
        <v>181</v>
      </c>
      <c r="B582" s="22" t="s">
        <v>349</v>
      </c>
      <c r="C582" s="23">
        <v>13579</v>
      </c>
      <c r="D582" s="22" t="s">
        <v>831</v>
      </c>
      <c r="E582" s="23">
        <v>15665</v>
      </c>
      <c r="F582" s="22">
        <v>1970</v>
      </c>
      <c r="G582" s="28">
        <f xml:space="preserve"> Name_Rankings_Appended[[#This Row],[Males Number]] / SUMIFS($C:$C, $F:$F, Name_Rankings_Appended[[#This Row],[Decade]])</f>
        <v>1.0180337187402021E-3</v>
      </c>
      <c r="H582" s="28">
        <f xml:space="preserve"> Name_Rankings_Appended[[#This Row],[Females Number]] / SUMIFS($E:$E, $F:$F, Name_Rankings_Appended[[#This Row],[Decade]])</f>
        <v>1.5175300636122641E-3</v>
      </c>
      <c r="I582" s="28">
        <f>SUMIFS($G:$G, $A:$A, "&lt;=" &amp; Name_Rankings_Appended[[#This Row],[Rank]], $F:$F, Name_Rankings_Appended[[#This Row],[Decade]])</f>
        <v>0.98212716942243239</v>
      </c>
      <c r="J582" s="28">
        <f>SUMIFS($H:$H, $A:$A, "&lt;=" &amp; Name_Rankings_Appended[[#This Row],[Rank]], $F:$F, Name_Rankings_Appended[[#This Row],[Decade]])</f>
        <v>0.97421216068090721</v>
      </c>
    </row>
    <row r="583" spans="1:10" x14ac:dyDescent="0.25">
      <c r="A583" s="22">
        <v>182</v>
      </c>
      <c r="B583" s="22" t="s">
        <v>832</v>
      </c>
      <c r="C583" s="23">
        <v>13545</v>
      </c>
      <c r="D583" s="22" t="s">
        <v>833</v>
      </c>
      <c r="E583" s="23">
        <v>15281</v>
      </c>
      <c r="F583" s="22">
        <v>1970</v>
      </c>
      <c r="G583" s="28">
        <f xml:space="preserve"> Name_Rankings_Appended[[#This Row],[Males Number]] / SUMIFS($C:$C, $F:$F, Name_Rankings_Appended[[#This Row],[Decade]])</f>
        <v>1.0154846984561485E-3</v>
      </c>
      <c r="H583" s="28">
        <f xml:space="preserve"> Name_Rankings_Appended[[#This Row],[Females Number]] / SUMIFS($E:$E, $F:$F, Name_Rankings_Appended[[#This Row],[Decade]])</f>
        <v>1.4803304757139487E-3</v>
      </c>
      <c r="I583" s="28">
        <f>SUMIFS($G:$G, $A:$A, "&lt;=" &amp; Name_Rankings_Appended[[#This Row],[Rank]], $F:$F, Name_Rankings_Appended[[#This Row],[Decade]])</f>
        <v>0.98314265412088853</v>
      </c>
      <c r="J583" s="28">
        <f>SUMIFS($H:$H, $A:$A, "&lt;=" &amp; Name_Rankings_Appended[[#This Row],[Rank]], $F:$F, Name_Rankings_Appended[[#This Row],[Decade]])</f>
        <v>0.97569249115662116</v>
      </c>
    </row>
    <row r="584" spans="1:10" x14ac:dyDescent="0.25">
      <c r="A584" s="22">
        <v>183</v>
      </c>
      <c r="B584" s="22" t="s">
        <v>834</v>
      </c>
      <c r="C584" s="23">
        <v>13527</v>
      </c>
      <c r="D584" s="22" t="s">
        <v>835</v>
      </c>
      <c r="E584" s="23">
        <v>15202</v>
      </c>
      <c r="F584" s="22">
        <v>1970</v>
      </c>
      <c r="G584" s="28">
        <f xml:space="preserve"> Name_Rankings_Appended[[#This Row],[Males Number]] / SUMIFS($C:$C, $F:$F, Name_Rankings_Appended[[#This Row],[Decade]])</f>
        <v>1.0141352171292963E-3</v>
      </c>
      <c r="H584" s="28">
        <f xml:space="preserve"> Name_Rankings_Appended[[#This Row],[Females Number]] / SUMIFS($E:$E, $F:$F, Name_Rankings_Appended[[#This Row],[Decade]])</f>
        <v>1.4726774354952849E-3</v>
      </c>
      <c r="I584" s="28">
        <f>SUMIFS($G:$G, $A:$A, "&lt;=" &amp; Name_Rankings_Appended[[#This Row],[Rank]], $F:$F, Name_Rankings_Appended[[#This Row],[Decade]])</f>
        <v>0.98415678933801787</v>
      </c>
      <c r="J584" s="28">
        <f>SUMIFS($H:$H, $A:$A, "&lt;=" &amp; Name_Rankings_Appended[[#This Row],[Rank]], $F:$F, Name_Rankings_Appended[[#This Row],[Decade]])</f>
        <v>0.97716516859211644</v>
      </c>
    </row>
    <row r="585" spans="1:10" x14ac:dyDescent="0.25">
      <c r="A585" s="22">
        <v>184</v>
      </c>
      <c r="B585" s="22" t="s">
        <v>127</v>
      </c>
      <c r="C585" s="23">
        <v>13420</v>
      </c>
      <c r="D585" s="22" t="s">
        <v>185</v>
      </c>
      <c r="E585" s="23">
        <v>14835</v>
      </c>
      <c r="F585" s="22">
        <v>1970</v>
      </c>
      <c r="G585" s="28">
        <f xml:space="preserve"> Name_Rankings_Appended[[#This Row],[Males Number]] / SUMIFS($C:$C, $F:$F, Name_Rankings_Appended[[#This Row],[Decade]])</f>
        <v>1.0061133003530093E-3</v>
      </c>
      <c r="H585" s="28">
        <f xml:space="preserve"> Name_Rankings_Appended[[#This Row],[Females Number]] / SUMIFS($E:$E, $F:$F, Name_Rankings_Appended[[#This Row],[Decade]])</f>
        <v>1.4371247043528845E-3</v>
      </c>
      <c r="I585" s="28">
        <f>SUMIFS($G:$G, $A:$A, "&lt;=" &amp; Name_Rankings_Appended[[#This Row],[Rank]], $F:$F, Name_Rankings_Appended[[#This Row],[Decade]])</f>
        <v>0.98516290263837092</v>
      </c>
      <c r="J585" s="28">
        <f>SUMIFS($H:$H, $A:$A, "&lt;=" &amp; Name_Rankings_Appended[[#This Row],[Rank]], $F:$F, Name_Rankings_Appended[[#This Row],[Decade]])</f>
        <v>0.97860229329646931</v>
      </c>
    </row>
    <row r="586" spans="1:10" x14ac:dyDescent="0.25">
      <c r="A586" s="22">
        <v>185</v>
      </c>
      <c r="B586" s="22" t="s">
        <v>355</v>
      </c>
      <c r="C586" s="23">
        <v>13368</v>
      </c>
      <c r="D586" s="22" t="s">
        <v>836</v>
      </c>
      <c r="E586" s="23">
        <v>14686</v>
      </c>
      <c r="F586" s="22">
        <v>1970</v>
      </c>
      <c r="G586" s="28">
        <f xml:space="preserve"> Name_Rankings_Appended[[#This Row],[Males Number]] / SUMIFS($C:$C, $F:$F, Name_Rankings_Appended[[#This Row],[Decade]])</f>
        <v>1.0022147987421035E-3</v>
      </c>
      <c r="H586" s="28">
        <f xml:space="preserve"> Name_Rankings_Appended[[#This Row],[Females Number]] / SUMIFS($E:$E, $F:$F, Name_Rankings_Appended[[#This Row],[Decade]])</f>
        <v>1.4226904892569237E-3</v>
      </c>
      <c r="I586" s="28">
        <f>SUMIFS($G:$G, $A:$A, "&lt;=" &amp; Name_Rankings_Appended[[#This Row],[Rank]], $F:$F, Name_Rankings_Appended[[#This Row],[Decade]])</f>
        <v>0.98616511743711299</v>
      </c>
      <c r="J586" s="28">
        <f>SUMIFS($H:$H, $A:$A, "&lt;=" &amp; Name_Rankings_Appended[[#This Row],[Rank]], $F:$F, Name_Rankings_Appended[[#This Row],[Decade]])</f>
        <v>0.98002498378572622</v>
      </c>
    </row>
    <row r="587" spans="1:10" x14ac:dyDescent="0.25">
      <c r="A587" s="22">
        <v>186</v>
      </c>
      <c r="B587" s="22" t="s">
        <v>276</v>
      </c>
      <c r="C587" s="23">
        <v>13228</v>
      </c>
      <c r="D587" s="22" t="s">
        <v>508</v>
      </c>
      <c r="E587" s="23">
        <v>14518</v>
      </c>
      <c r="F587" s="22">
        <v>1970</v>
      </c>
      <c r="G587" s="28">
        <f xml:space="preserve"> Name_Rankings_Appended[[#This Row],[Males Number]] / SUMIFS($C:$C, $F:$F, Name_Rankings_Appended[[#This Row],[Decade]])</f>
        <v>9.917188328665877E-4</v>
      </c>
      <c r="H587" s="28">
        <f xml:space="preserve"> Name_Rankings_Appended[[#This Row],[Females Number]] / SUMIFS($E:$E, $F:$F, Name_Rankings_Appended[[#This Row],[Decade]])</f>
        <v>1.4064156695514107E-3</v>
      </c>
      <c r="I587" s="28">
        <f>SUMIFS($G:$G, $A:$A, "&lt;=" &amp; Name_Rankings_Appended[[#This Row],[Rank]], $F:$F, Name_Rankings_Appended[[#This Row],[Decade]])</f>
        <v>0.98715683626997963</v>
      </c>
      <c r="J587" s="28">
        <f>SUMIFS($H:$H, $A:$A, "&lt;=" &amp; Name_Rankings_Appended[[#This Row],[Rank]], $F:$F, Name_Rankings_Appended[[#This Row],[Decade]])</f>
        <v>0.98143139945527769</v>
      </c>
    </row>
    <row r="588" spans="1:10" x14ac:dyDescent="0.25">
      <c r="A588" s="22">
        <v>187</v>
      </c>
      <c r="B588" s="22" t="s">
        <v>318</v>
      </c>
      <c r="C588" s="23">
        <v>13127</v>
      </c>
      <c r="D588" s="22" t="s">
        <v>837</v>
      </c>
      <c r="E588" s="23">
        <v>14448</v>
      </c>
      <c r="F588" s="22">
        <v>1970</v>
      </c>
      <c r="G588" s="28">
        <f xml:space="preserve"> Name_Rankings_Appended[[#This Row],[Males Number]] / SUMIFS($C:$C, $F:$F, Name_Rankings_Appended[[#This Row],[Decade]])</f>
        <v>9.8414674319925147E-4</v>
      </c>
      <c r="H588" s="28">
        <f xml:space="preserve"> Name_Rankings_Appended[[#This Row],[Females Number]] / SUMIFS($E:$E, $F:$F, Name_Rankings_Appended[[#This Row],[Decade]])</f>
        <v>1.3996344946741136E-3</v>
      </c>
      <c r="I588" s="28">
        <f>SUMIFS($G:$G, $A:$A, "&lt;=" &amp; Name_Rankings_Appended[[#This Row],[Rank]], $F:$F, Name_Rankings_Appended[[#This Row],[Decade]])</f>
        <v>0.98814098301317888</v>
      </c>
      <c r="J588" s="28">
        <f>SUMIFS($H:$H, $A:$A, "&lt;=" &amp; Name_Rankings_Appended[[#This Row],[Rank]], $F:$F, Name_Rankings_Appended[[#This Row],[Decade]])</f>
        <v>0.98283103394995175</v>
      </c>
    </row>
    <row r="589" spans="1:10" x14ac:dyDescent="0.25">
      <c r="A589" s="22">
        <v>188</v>
      </c>
      <c r="B589" s="22" t="s">
        <v>285</v>
      </c>
      <c r="C589" s="23">
        <v>12987</v>
      </c>
      <c r="D589" s="22" t="s">
        <v>330</v>
      </c>
      <c r="E589" s="23">
        <v>14396</v>
      </c>
      <c r="F589" s="22">
        <v>1970</v>
      </c>
      <c r="G589" s="28">
        <f xml:space="preserve"> Name_Rankings_Appended[[#This Row],[Males Number]] / SUMIFS($C:$C, $F:$F, Name_Rankings_Appended[[#This Row],[Decade]])</f>
        <v>9.736507773237356E-4</v>
      </c>
      <c r="H589" s="28">
        <f xml:space="preserve"> Name_Rankings_Appended[[#This Row],[Females Number]] / SUMIFS($E:$E, $F:$F, Name_Rankings_Appended[[#This Row],[Decade]])</f>
        <v>1.3945970504795503E-3</v>
      </c>
      <c r="I589" s="28">
        <f>SUMIFS($G:$G, $A:$A, "&lt;=" &amp; Name_Rankings_Appended[[#This Row],[Rank]], $F:$F, Name_Rankings_Appended[[#This Row],[Decade]])</f>
        <v>0.98911463379050257</v>
      </c>
      <c r="J589" s="28">
        <f>SUMIFS($H:$H, $A:$A, "&lt;=" &amp; Name_Rankings_Appended[[#This Row],[Rank]], $F:$F, Name_Rankings_Appended[[#This Row],[Decade]])</f>
        <v>0.98422563100043126</v>
      </c>
    </row>
    <row r="590" spans="1:10" x14ac:dyDescent="0.25">
      <c r="A590" s="22">
        <v>189</v>
      </c>
      <c r="B590" s="22" t="s">
        <v>326</v>
      </c>
      <c r="C590" s="23">
        <v>12978</v>
      </c>
      <c r="D590" s="22" t="s">
        <v>317</v>
      </c>
      <c r="E590" s="23">
        <v>14311</v>
      </c>
      <c r="F590" s="22">
        <v>1970</v>
      </c>
      <c r="G590" s="28">
        <f xml:space="preserve"> Name_Rankings_Appended[[#This Row],[Males Number]] / SUMIFS($C:$C, $F:$F, Name_Rankings_Appended[[#This Row],[Decade]])</f>
        <v>9.7297603666030962E-4</v>
      </c>
      <c r="H590" s="28">
        <f xml:space="preserve"> Name_Rankings_Appended[[#This Row],[Females Number]] / SUMIFS($E:$E, $F:$F, Name_Rankings_Appended[[#This Row],[Decade]])</f>
        <v>1.3863627666999751E-3</v>
      </c>
      <c r="I590" s="28">
        <f>SUMIFS($G:$G, $A:$A, "&lt;=" &amp; Name_Rankings_Appended[[#This Row],[Rank]], $F:$F, Name_Rankings_Appended[[#This Row],[Decade]])</f>
        <v>0.99008760982716293</v>
      </c>
      <c r="J590" s="28">
        <f>SUMIFS($H:$H, $A:$A, "&lt;=" &amp; Name_Rankings_Appended[[#This Row],[Rank]], $F:$F, Name_Rankings_Appended[[#This Row],[Decade]])</f>
        <v>0.98561199376713127</v>
      </c>
    </row>
    <row r="591" spans="1:10" x14ac:dyDescent="0.25">
      <c r="A591" s="22">
        <v>190</v>
      </c>
      <c r="B591" s="22" t="s">
        <v>312</v>
      </c>
      <c r="C591" s="23">
        <v>12409</v>
      </c>
      <c r="D591" s="22" t="s">
        <v>251</v>
      </c>
      <c r="E591" s="23">
        <v>14224</v>
      </c>
      <c r="F591" s="22">
        <v>1970</v>
      </c>
      <c r="G591" s="28">
        <f xml:space="preserve"> Name_Rankings_Appended[[#This Row],[Males Number]] / SUMIFS($C:$C, $F:$F, Name_Rankings_Appended[[#This Row],[Decade]])</f>
        <v>9.3031743249482061E-4</v>
      </c>
      <c r="H591" s="28">
        <f xml:space="preserve"> Name_Rankings_Appended[[#This Row],[Females Number]] / SUMIFS($E:$E, $F:$F, Name_Rankings_Appended[[#This Row],[Decade]])</f>
        <v>1.377934735066763E-3</v>
      </c>
      <c r="I591" s="28">
        <f>SUMIFS($G:$G, $A:$A, "&lt;=" &amp; Name_Rankings_Appended[[#This Row],[Rank]], $F:$F, Name_Rankings_Appended[[#This Row],[Decade]])</f>
        <v>0.99101792725965776</v>
      </c>
      <c r="J591" s="28">
        <f>SUMIFS($H:$H, $A:$A, "&lt;=" &amp; Name_Rankings_Appended[[#This Row],[Rank]], $F:$F, Name_Rankings_Appended[[#This Row],[Decade]])</f>
        <v>0.98698992850219802</v>
      </c>
    </row>
    <row r="592" spans="1:10" x14ac:dyDescent="0.25">
      <c r="A592" s="22">
        <v>191</v>
      </c>
      <c r="B592" s="22" t="s">
        <v>586</v>
      </c>
      <c r="C592" s="23">
        <v>12354</v>
      </c>
      <c r="D592" s="22" t="s">
        <v>838</v>
      </c>
      <c r="E592" s="23">
        <v>14023</v>
      </c>
      <c r="F592" s="22">
        <v>1970</v>
      </c>
      <c r="G592" s="28">
        <f xml:space="preserve"> Name_Rankings_Appended[[#This Row],[Males Number]] / SUMIFS($C:$C, $F:$F, Name_Rankings_Appended[[#This Row],[Decade]])</f>
        <v>9.261940173294394E-4</v>
      </c>
      <c r="H592" s="28">
        <f xml:space="preserve"> Name_Rankings_Appended[[#This Row],[Females Number]] / SUMIFS($E:$E, $F:$F, Name_Rankings_Appended[[#This Row],[Decade]])</f>
        <v>1.3584630757762387E-3</v>
      </c>
      <c r="I592" s="28">
        <f>SUMIFS($G:$G, $A:$A, "&lt;=" &amp; Name_Rankings_Appended[[#This Row],[Rank]], $F:$F, Name_Rankings_Appended[[#This Row],[Decade]])</f>
        <v>0.99194412127698717</v>
      </c>
      <c r="J592" s="28">
        <f>SUMIFS($H:$H, $A:$A, "&lt;=" &amp; Name_Rankings_Appended[[#This Row],[Rank]], $F:$F, Name_Rankings_Appended[[#This Row],[Decade]])</f>
        <v>0.98834839157797427</v>
      </c>
    </row>
    <row r="593" spans="1:10" x14ac:dyDescent="0.25">
      <c r="A593" s="22">
        <v>192</v>
      </c>
      <c r="B593" s="22" t="s">
        <v>156</v>
      </c>
      <c r="C593" s="23">
        <v>12259</v>
      </c>
      <c r="D593" s="22" t="s">
        <v>839</v>
      </c>
      <c r="E593" s="23">
        <v>13794</v>
      </c>
      <c r="F593" s="22">
        <v>1970</v>
      </c>
      <c r="G593" s="28">
        <f xml:space="preserve"> Name_Rankings_Appended[[#This Row],[Males Number]] / SUMIFS($C:$C, $F:$F, Name_Rankings_Appended[[#This Row],[Decade]])</f>
        <v>9.1907175477105375E-4</v>
      </c>
      <c r="H593" s="28">
        <f xml:space="preserve"> Name_Rankings_Appended[[#This Row],[Females Number]] / SUMIFS($E:$E, $F:$F, Name_Rankings_Appended[[#This Row],[Decade]])</f>
        <v>1.3362789465347954E-3</v>
      </c>
      <c r="I593" s="28">
        <f>SUMIFS($G:$G, $A:$A, "&lt;=" &amp; Name_Rankings_Appended[[#This Row],[Rank]], $F:$F, Name_Rankings_Appended[[#This Row],[Decade]])</f>
        <v>0.99286319303175818</v>
      </c>
      <c r="J593" s="28">
        <f>SUMIFS($H:$H, $A:$A, "&lt;=" &amp; Name_Rankings_Appended[[#This Row],[Rank]], $F:$F, Name_Rankings_Appended[[#This Row],[Decade]])</f>
        <v>0.98968467052450904</v>
      </c>
    </row>
    <row r="594" spans="1:10" x14ac:dyDescent="0.25">
      <c r="A594" s="22">
        <v>193</v>
      </c>
      <c r="B594" s="22" t="s">
        <v>840</v>
      </c>
      <c r="C594" s="23">
        <v>12185</v>
      </c>
      <c r="D594" s="22" t="s">
        <v>841</v>
      </c>
      <c r="E594" s="23">
        <v>13784</v>
      </c>
      <c r="F594" s="22">
        <v>1970</v>
      </c>
      <c r="G594" s="28">
        <f xml:space="preserve"> Name_Rankings_Appended[[#This Row],[Males Number]] / SUMIFS($C:$C, $F:$F, Name_Rankings_Appended[[#This Row],[Decade]])</f>
        <v>9.1352388709399544E-4</v>
      </c>
      <c r="H594" s="28">
        <f xml:space="preserve"> Name_Rankings_Appended[[#This Row],[Females Number]] / SUMIFS($E:$E, $F:$F, Name_Rankings_Appended[[#This Row],[Decade]])</f>
        <v>1.3353102072666101E-3</v>
      </c>
      <c r="I594" s="28">
        <f>SUMIFS($G:$G, $A:$A, "&lt;=" &amp; Name_Rankings_Appended[[#This Row],[Rank]], $F:$F, Name_Rankings_Appended[[#This Row],[Decade]])</f>
        <v>0.99377671691885217</v>
      </c>
      <c r="J594" s="28">
        <f>SUMIFS($H:$H, $A:$A, "&lt;=" &amp; Name_Rankings_Appended[[#This Row],[Rank]], $F:$F, Name_Rankings_Appended[[#This Row],[Decade]])</f>
        <v>0.99101998073177566</v>
      </c>
    </row>
    <row r="595" spans="1:10" x14ac:dyDescent="0.25">
      <c r="A595" s="22">
        <v>194</v>
      </c>
      <c r="B595" s="22" t="s">
        <v>712</v>
      </c>
      <c r="C595" s="23">
        <v>12134</v>
      </c>
      <c r="D595" s="22" t="s">
        <v>842</v>
      </c>
      <c r="E595" s="23">
        <v>13670</v>
      </c>
      <c r="F595" s="22">
        <v>1970</v>
      </c>
      <c r="G595" s="28">
        <f xml:space="preserve"> Name_Rankings_Appended[[#This Row],[Males Number]] / SUMIFS($C:$C, $F:$F, Name_Rankings_Appended[[#This Row],[Decade]])</f>
        <v>9.0970035666791465E-4</v>
      </c>
      <c r="H595" s="28">
        <f xml:space="preserve"> Name_Rankings_Appended[[#This Row],[Females Number]] / SUMIFS($E:$E, $F:$F, Name_Rankings_Appended[[#This Row],[Decade]])</f>
        <v>1.3242665796092978E-3</v>
      </c>
      <c r="I595" s="28">
        <f>SUMIFS($G:$G, $A:$A, "&lt;=" &amp; Name_Rankings_Appended[[#This Row],[Rank]], $F:$F, Name_Rankings_Appended[[#This Row],[Decade]])</f>
        <v>0.9946864172755201</v>
      </c>
      <c r="J595" s="28">
        <f>SUMIFS($H:$H, $A:$A, "&lt;=" &amp; Name_Rankings_Appended[[#This Row],[Rank]], $F:$F, Name_Rankings_Appended[[#This Row],[Decade]])</f>
        <v>0.99234424731138493</v>
      </c>
    </row>
    <row r="596" spans="1:10" x14ac:dyDescent="0.25">
      <c r="A596" s="22">
        <v>195</v>
      </c>
      <c r="B596" s="22" t="s">
        <v>843</v>
      </c>
      <c r="C596" s="23">
        <v>11904</v>
      </c>
      <c r="D596" s="22" t="s">
        <v>754</v>
      </c>
      <c r="E596" s="23">
        <v>13608</v>
      </c>
      <c r="F596" s="22">
        <v>1970</v>
      </c>
      <c r="G596" s="28">
        <f xml:space="preserve"> Name_Rankings_Appended[[#This Row],[Males Number]] / SUMIFS($C:$C, $F:$F, Name_Rankings_Appended[[#This Row],[Decade]])</f>
        <v>8.9245698415813879E-4</v>
      </c>
      <c r="H596" s="28">
        <f xml:space="preserve"> Name_Rankings_Appended[[#This Row],[Females Number]] / SUMIFS($E:$E, $F:$F, Name_Rankings_Appended[[#This Row],[Decade]])</f>
        <v>1.3182603961465489E-3</v>
      </c>
      <c r="I596" s="28">
        <f>SUMIFS($G:$G, $A:$A, "&lt;=" &amp; Name_Rankings_Appended[[#This Row],[Rank]], $F:$F, Name_Rankings_Appended[[#This Row],[Decade]])</f>
        <v>0.99557887425967828</v>
      </c>
      <c r="J596" s="28">
        <f>SUMIFS($H:$H, $A:$A, "&lt;=" &amp; Name_Rankings_Appended[[#This Row],[Rank]], $F:$F, Name_Rankings_Appended[[#This Row],[Decade]])</f>
        <v>0.99366250770753151</v>
      </c>
    </row>
    <row r="597" spans="1:10" x14ac:dyDescent="0.25">
      <c r="A597" s="22">
        <v>196</v>
      </c>
      <c r="B597" s="22" t="s">
        <v>844</v>
      </c>
      <c r="C597" s="23">
        <v>11890</v>
      </c>
      <c r="D597" s="22" t="s">
        <v>283</v>
      </c>
      <c r="E597" s="23">
        <v>13428</v>
      </c>
      <c r="F597" s="22">
        <v>1970</v>
      </c>
      <c r="G597" s="28">
        <f xml:space="preserve"> Name_Rankings_Appended[[#This Row],[Males Number]] / SUMIFS($C:$C, $F:$F, Name_Rankings_Appended[[#This Row],[Decade]])</f>
        <v>8.9140738757058726E-4</v>
      </c>
      <c r="H597" s="28">
        <f xml:space="preserve"> Name_Rankings_Appended[[#This Row],[Females Number]] / SUMIFS($E:$E, $F:$F, Name_Rankings_Appended[[#This Row],[Decade]])</f>
        <v>1.3008230893192137E-3</v>
      </c>
      <c r="I597" s="28">
        <f>SUMIFS($G:$G, $A:$A, "&lt;=" &amp; Name_Rankings_Appended[[#This Row],[Rank]], $F:$F, Name_Rankings_Appended[[#This Row],[Decade]])</f>
        <v>0.99647028164724882</v>
      </c>
      <c r="J597" s="28">
        <f>SUMIFS($H:$H, $A:$A, "&lt;=" &amp; Name_Rankings_Appended[[#This Row],[Rank]], $F:$F, Name_Rankings_Appended[[#This Row],[Decade]])</f>
        <v>0.99496333079685073</v>
      </c>
    </row>
    <row r="598" spans="1:10" x14ac:dyDescent="0.25">
      <c r="A598" s="22">
        <v>197</v>
      </c>
      <c r="B598" s="22" t="s">
        <v>612</v>
      </c>
      <c r="C598" s="23">
        <v>11853</v>
      </c>
      <c r="D598" s="22" t="s">
        <v>209</v>
      </c>
      <c r="E598" s="23">
        <v>13280</v>
      </c>
      <c r="F598" s="22">
        <v>1970</v>
      </c>
      <c r="G598" s="28">
        <f xml:space="preserve"> Name_Rankings_Appended[[#This Row],[Males Number]] / SUMIFS($C:$C, $F:$F, Name_Rankings_Appended[[#This Row],[Decade]])</f>
        <v>8.8863345373205811E-4</v>
      </c>
      <c r="H598" s="28">
        <f xml:space="preserve"> Name_Rankings_Appended[[#This Row],[Females Number]] / SUMIFS($E:$E, $F:$F, Name_Rankings_Appended[[#This Row],[Decade]])</f>
        <v>1.2864857481500714E-3</v>
      </c>
      <c r="I598" s="28">
        <f>SUMIFS($G:$G, $A:$A, "&lt;=" &amp; Name_Rankings_Appended[[#This Row],[Rank]], $F:$F, Name_Rankings_Appended[[#This Row],[Decade]])</f>
        <v>0.99735891510098085</v>
      </c>
      <c r="J598" s="28">
        <f>SUMIFS($H:$H, $A:$A, "&lt;=" &amp; Name_Rankings_Appended[[#This Row],[Rank]], $F:$F, Name_Rankings_Appended[[#This Row],[Decade]])</f>
        <v>0.99624981654500078</v>
      </c>
    </row>
    <row r="599" spans="1:10" x14ac:dyDescent="0.25">
      <c r="A599" s="22">
        <v>198</v>
      </c>
      <c r="B599" s="22" t="s">
        <v>807</v>
      </c>
      <c r="C599" s="23">
        <v>11808</v>
      </c>
      <c r="D599" s="22" t="s">
        <v>390</v>
      </c>
      <c r="E599" s="23">
        <v>12970</v>
      </c>
      <c r="F599" s="22">
        <v>1970</v>
      </c>
      <c r="G599" s="28">
        <f xml:space="preserve"> Name_Rankings_Appended[[#This Row],[Males Number]] / SUMIFS($C:$C, $F:$F, Name_Rankings_Appended[[#This Row],[Decade]])</f>
        <v>8.8525975041492801E-4</v>
      </c>
      <c r="H599" s="28">
        <f xml:space="preserve"> Name_Rankings_Appended[[#This Row],[Females Number]] / SUMIFS($E:$E, $F:$F, Name_Rankings_Appended[[#This Row],[Decade]])</f>
        <v>1.2564548308363272E-3</v>
      </c>
      <c r="I599" s="28">
        <f>SUMIFS($G:$G, $A:$A, "&lt;=" &amp; Name_Rankings_Appended[[#This Row],[Rank]], $F:$F, Name_Rankings_Appended[[#This Row],[Decade]])</f>
        <v>0.99824417485139583</v>
      </c>
      <c r="J599" s="28">
        <f>SUMIFS($H:$H, $A:$A, "&lt;=" &amp; Name_Rankings_Appended[[#This Row],[Rank]], $F:$F, Name_Rankings_Appended[[#This Row],[Decade]])</f>
        <v>0.99750627137583714</v>
      </c>
    </row>
    <row r="600" spans="1:10" x14ac:dyDescent="0.25">
      <c r="A600" s="22">
        <v>199</v>
      </c>
      <c r="B600" s="22" t="s">
        <v>363</v>
      </c>
      <c r="C600" s="23">
        <v>11766</v>
      </c>
      <c r="D600" s="22" t="s">
        <v>201</v>
      </c>
      <c r="E600" s="23">
        <v>12944</v>
      </c>
      <c r="F600" s="22">
        <v>1970</v>
      </c>
      <c r="G600" s="28">
        <f xml:space="preserve"> Name_Rankings_Appended[[#This Row],[Males Number]] / SUMIFS($C:$C, $F:$F, Name_Rankings_Appended[[#This Row],[Decade]])</f>
        <v>8.821109606522733E-4</v>
      </c>
      <c r="H600" s="28">
        <f xml:space="preserve"> Name_Rankings_Appended[[#This Row],[Females Number]] / SUMIFS($E:$E, $F:$F, Name_Rankings_Appended[[#This Row],[Decade]])</f>
        <v>1.2539361087390453E-3</v>
      </c>
      <c r="I600" s="28">
        <f>SUMIFS($G:$G, $A:$A, "&lt;=" &amp; Name_Rankings_Appended[[#This Row],[Rank]], $F:$F, Name_Rankings_Appended[[#This Row],[Decade]])</f>
        <v>0.9991262858120481</v>
      </c>
      <c r="J600" s="28">
        <f>SUMIFS($H:$H, $A:$A, "&lt;=" &amp; Name_Rankings_Appended[[#This Row],[Rank]], $F:$F, Name_Rankings_Appended[[#This Row],[Decade]])</f>
        <v>0.99876020748457617</v>
      </c>
    </row>
    <row r="601" spans="1:10" x14ac:dyDescent="0.25">
      <c r="A601" s="22">
        <v>200</v>
      </c>
      <c r="B601" s="22" t="s">
        <v>327</v>
      </c>
      <c r="C601" s="23">
        <v>11654</v>
      </c>
      <c r="D601" s="22" t="s">
        <v>845</v>
      </c>
      <c r="E601" s="23">
        <v>12798</v>
      </c>
      <c r="F601" s="22">
        <v>1970</v>
      </c>
      <c r="G601" s="28">
        <f xml:space="preserve"> Name_Rankings_Appended[[#This Row],[Males Number]] / SUMIFS($C:$C, $F:$F, Name_Rankings_Appended[[#This Row],[Decade]])</f>
        <v>8.7371418795186072E-4</v>
      </c>
      <c r="H601" s="28">
        <f xml:space="preserve"> Name_Rankings_Appended[[#This Row],[Females Number]] / SUMIFS($E:$E, $F:$F, Name_Rankings_Appended[[#This Row],[Decade]])</f>
        <v>1.23979251542354E-3</v>
      </c>
      <c r="I601" s="28">
        <f>SUMIFS($G:$G, $A:$A, "&lt;=" &amp; Name_Rankings_Appended[[#This Row],[Rank]], $F:$F, Name_Rankings_Appended[[#This Row],[Decade]])</f>
        <v>1</v>
      </c>
      <c r="J601" s="28">
        <f>SUMIFS($H:$H, $A:$A, "&lt;=" &amp; Name_Rankings_Appended[[#This Row],[Rank]], $F:$F, Name_Rankings_Appended[[#This Row],[Decade]])</f>
        <v>0.99999999999999967</v>
      </c>
    </row>
    <row r="602" spans="1:10" x14ac:dyDescent="0.25">
      <c r="A602" s="22">
        <v>1</v>
      </c>
      <c r="B602" s="22" t="s">
        <v>50</v>
      </c>
      <c r="C602" s="23">
        <v>663844</v>
      </c>
      <c r="D602" s="22" t="s">
        <v>475</v>
      </c>
      <c r="E602" s="23">
        <v>469520</v>
      </c>
      <c r="F602" s="22">
        <v>1980</v>
      </c>
      <c r="G602" s="28">
        <f xml:space="preserve"> Name_Rankings_Appended[[#This Row],[Males Number]] / SUMIFS($C:$C, $F:$F, Name_Rankings_Appended[[#This Row],[Decade]])</f>
        <v>4.5283251566715074E-2</v>
      </c>
      <c r="H602" s="28">
        <f xml:space="preserve"> Name_Rankings_Appended[[#This Row],[Females Number]] / SUMIFS($E:$E, $F:$F, Name_Rankings_Appended[[#This Row],[Decade]])</f>
        <v>4.1715006332059337E-2</v>
      </c>
      <c r="I602" s="28">
        <f>SUMIFS($G:$G, $A:$A, "&lt;=" &amp; Name_Rankings_Appended[[#This Row],[Rank]], $F:$F, Name_Rankings_Appended[[#This Row],[Decade]])</f>
        <v>4.5283251566715074E-2</v>
      </c>
      <c r="J602" s="28">
        <f>SUMIFS($H:$H, $A:$A, "&lt;=" &amp; Name_Rankings_Appended[[#This Row],[Rank]], $F:$F, Name_Rankings_Appended[[#This Row],[Decade]])</f>
        <v>4.1715006332059337E-2</v>
      </c>
    </row>
    <row r="603" spans="1:10" x14ac:dyDescent="0.25">
      <c r="A603" s="22">
        <v>2</v>
      </c>
      <c r="B603" s="22" t="s">
        <v>88</v>
      </c>
      <c r="C603" s="23">
        <v>554976</v>
      </c>
      <c r="D603" s="22" t="s">
        <v>89</v>
      </c>
      <c r="E603" s="23">
        <v>440895</v>
      </c>
      <c r="F603" s="22">
        <v>1980</v>
      </c>
      <c r="G603" s="28">
        <f xml:space="preserve"> Name_Rankings_Appended[[#This Row],[Males Number]] / SUMIFS($C:$C, $F:$F, Name_Rankings_Appended[[#This Row],[Decade]])</f>
        <v>3.7856963114058825E-2</v>
      </c>
      <c r="H603" s="28">
        <f xml:space="preserve"> Name_Rankings_Appended[[#This Row],[Females Number]] / SUMIFS($E:$E, $F:$F, Name_Rankings_Appended[[#This Row],[Decade]])</f>
        <v>3.9171787606008909E-2</v>
      </c>
      <c r="I603" s="28">
        <f>SUMIFS($G:$G, $A:$A, "&lt;=" &amp; Name_Rankings_Appended[[#This Row],[Rank]], $F:$F, Name_Rankings_Appended[[#This Row],[Decade]])</f>
        <v>8.31402146807739E-2</v>
      </c>
      <c r="J603" s="28">
        <f>SUMIFS($H:$H, $A:$A, "&lt;=" &amp; Name_Rankings_Appended[[#This Row],[Rank]], $F:$F, Name_Rankings_Appended[[#This Row],[Decade]])</f>
        <v>8.0886793938068247E-2</v>
      </c>
    </row>
    <row r="604" spans="1:10" x14ac:dyDescent="0.25">
      <c r="A604" s="22">
        <v>3</v>
      </c>
      <c r="B604" s="22" t="s">
        <v>120</v>
      </c>
      <c r="C604" s="23">
        <v>459044</v>
      </c>
      <c r="D604" s="22" t="s">
        <v>443</v>
      </c>
      <c r="E604" s="23">
        <v>369735</v>
      </c>
      <c r="F604" s="22">
        <v>1980</v>
      </c>
      <c r="G604" s="28">
        <f xml:space="preserve"> Name_Rankings_Appended[[#This Row],[Males Number]] / SUMIFS($C:$C, $F:$F, Name_Rankings_Appended[[#This Row],[Decade]])</f>
        <v>3.1313087008681489E-2</v>
      </c>
      <c r="H604" s="28">
        <f xml:space="preserve"> Name_Rankings_Appended[[#This Row],[Females Number]] / SUMIFS($E:$E, $F:$F, Name_Rankings_Appended[[#This Row],[Decade]])</f>
        <v>3.2849501333668339E-2</v>
      </c>
      <c r="I604" s="28">
        <f>SUMIFS($G:$G, $A:$A, "&lt;=" &amp; Name_Rankings_Appended[[#This Row],[Rank]], $F:$F, Name_Rankings_Appended[[#This Row],[Decade]])</f>
        <v>0.11445330168945539</v>
      </c>
      <c r="J604" s="28">
        <f>SUMIFS($H:$H, $A:$A, "&lt;=" &amp; Name_Rankings_Appended[[#This Row],[Rank]], $F:$F, Name_Rankings_Appended[[#This Row],[Decade]])</f>
        <v>0.11373629527173659</v>
      </c>
    </row>
    <row r="605" spans="1:10" x14ac:dyDescent="0.25">
      <c r="A605" s="22">
        <v>4</v>
      </c>
      <c r="B605" s="22" t="s">
        <v>450</v>
      </c>
      <c r="C605" s="23">
        <v>396628</v>
      </c>
      <c r="D605" s="22" t="s">
        <v>458</v>
      </c>
      <c r="E605" s="23">
        <v>352192</v>
      </c>
      <c r="F605" s="22">
        <v>1980</v>
      </c>
      <c r="G605" s="28">
        <f xml:space="preserve"> Name_Rankings_Appended[[#This Row],[Males Number]] / SUMIFS($C:$C, $F:$F, Name_Rankings_Appended[[#This Row],[Decade]])</f>
        <v>2.7055461075799533E-2</v>
      </c>
      <c r="H605" s="28">
        <f xml:space="preserve"> Name_Rankings_Appended[[#This Row],[Females Number]] / SUMIFS($E:$E, $F:$F, Name_Rankings_Appended[[#This Row],[Decade]])</f>
        <v>3.1290874744634184E-2</v>
      </c>
      <c r="I605" s="28">
        <f>SUMIFS($G:$G, $A:$A, "&lt;=" &amp; Name_Rankings_Appended[[#This Row],[Rank]], $F:$F, Name_Rankings_Appended[[#This Row],[Decade]])</f>
        <v>0.14150876276525493</v>
      </c>
      <c r="J605" s="28">
        <f>SUMIFS($H:$H, $A:$A, "&lt;=" &amp; Name_Rankings_Appended[[#This Row],[Rank]], $F:$F, Name_Rankings_Appended[[#This Row],[Decade]])</f>
        <v>0.14502717001637078</v>
      </c>
    </row>
    <row r="606" spans="1:10" x14ac:dyDescent="0.25">
      <c r="A606" s="22">
        <v>5</v>
      </c>
      <c r="B606" s="22" t="s">
        <v>52</v>
      </c>
      <c r="C606" s="23">
        <v>383784</v>
      </c>
      <c r="D606" s="22" t="s">
        <v>229</v>
      </c>
      <c r="E606" s="23">
        <v>272636</v>
      </c>
      <c r="F606" s="22">
        <v>1980</v>
      </c>
      <c r="G606" s="28">
        <f xml:space="preserve"> Name_Rankings_Appended[[#This Row],[Males Number]] / SUMIFS($C:$C, $F:$F, Name_Rankings_Appended[[#This Row],[Decade]])</f>
        <v>2.6179324388380672E-2</v>
      </c>
      <c r="H606" s="28">
        <f xml:space="preserve"> Name_Rankings_Appended[[#This Row],[Females Number]] / SUMIFS($E:$E, $F:$F, Name_Rankings_Appended[[#This Row],[Decade]])</f>
        <v>2.4222636876698182E-2</v>
      </c>
      <c r="I606" s="28">
        <f>SUMIFS($G:$G, $A:$A, "&lt;=" &amp; Name_Rankings_Appended[[#This Row],[Rank]], $F:$F, Name_Rankings_Appended[[#This Row],[Decade]])</f>
        <v>0.16768808715363559</v>
      </c>
      <c r="J606" s="28">
        <f>SUMIFS($H:$H, $A:$A, "&lt;=" &amp; Name_Rankings_Appended[[#This Row],[Rank]], $F:$F, Name_Rankings_Appended[[#This Row],[Decade]])</f>
        <v>0.16924980689306895</v>
      </c>
    </row>
    <row r="607" spans="1:10" x14ac:dyDescent="0.25">
      <c r="A607" s="22">
        <v>6</v>
      </c>
      <c r="B607" s="22" t="s">
        <v>56</v>
      </c>
      <c r="C607" s="23">
        <v>356548</v>
      </c>
      <c r="D607" s="22" t="s">
        <v>139</v>
      </c>
      <c r="E607" s="23">
        <v>218162</v>
      </c>
      <c r="F607" s="22">
        <v>1980</v>
      </c>
      <c r="G607" s="28">
        <f xml:space="preserve"> Name_Rankings_Appended[[#This Row],[Males Number]] / SUMIFS($C:$C, $F:$F, Name_Rankings_Appended[[#This Row],[Decade]])</f>
        <v>2.4321456215028119E-2</v>
      </c>
      <c r="H607" s="28">
        <f xml:space="preserve"> Name_Rankings_Appended[[#This Row],[Females Number]] / SUMIFS($E:$E, $F:$F, Name_Rankings_Appended[[#This Row],[Decade]])</f>
        <v>1.9382836112231065E-2</v>
      </c>
      <c r="I607" s="28">
        <f>SUMIFS($G:$G, $A:$A, "&lt;=" &amp; Name_Rankings_Appended[[#This Row],[Rank]], $F:$F, Name_Rankings_Appended[[#This Row],[Decade]])</f>
        <v>0.19200954336866372</v>
      </c>
      <c r="J607" s="28">
        <f>SUMIFS($H:$H, $A:$A, "&lt;=" &amp; Name_Rankings_Appended[[#This Row],[Rank]], $F:$F, Name_Rankings_Appended[[#This Row],[Decade]])</f>
        <v>0.18863264300530003</v>
      </c>
    </row>
    <row r="608" spans="1:10" x14ac:dyDescent="0.25">
      <c r="A608" s="22">
        <v>7</v>
      </c>
      <c r="B608" s="22" t="s">
        <v>86</v>
      </c>
      <c r="C608" s="23">
        <v>345576</v>
      </c>
      <c r="D608" s="22" t="s">
        <v>115</v>
      </c>
      <c r="E608" s="23">
        <v>217933</v>
      </c>
      <c r="F608" s="22">
        <v>1980</v>
      </c>
      <c r="G608" s="28">
        <f xml:space="preserve"> Name_Rankings_Appended[[#This Row],[Males Number]] / SUMIFS($C:$C, $F:$F, Name_Rankings_Appended[[#This Row],[Decade]])</f>
        <v>2.3573015563022531E-2</v>
      </c>
      <c r="H608" s="28">
        <f xml:space="preserve"> Name_Rankings_Appended[[#This Row],[Females Number]] / SUMIFS($E:$E, $F:$F, Name_Rankings_Appended[[#This Row],[Decade]])</f>
        <v>1.9362490362422661E-2</v>
      </c>
      <c r="I608" s="28">
        <f>SUMIFS($G:$G, $A:$A, "&lt;=" &amp; Name_Rankings_Appended[[#This Row],[Rank]], $F:$F, Name_Rankings_Appended[[#This Row],[Decade]])</f>
        <v>0.21558255893168624</v>
      </c>
      <c r="J608" s="28">
        <f>SUMIFS($H:$H, $A:$A, "&lt;=" &amp; Name_Rankings_Appended[[#This Row],[Rank]], $F:$F, Name_Rankings_Appended[[#This Row],[Decade]])</f>
        <v>0.20799513336772268</v>
      </c>
    </row>
    <row r="609" spans="1:10" x14ac:dyDescent="0.25">
      <c r="A609" s="22">
        <v>8</v>
      </c>
      <c r="B609" s="22" t="s">
        <v>58</v>
      </c>
      <c r="C609" s="23">
        <v>321719</v>
      </c>
      <c r="D609" s="22" t="s">
        <v>418</v>
      </c>
      <c r="E609" s="23">
        <v>210500</v>
      </c>
      <c r="F609" s="22">
        <v>1980</v>
      </c>
      <c r="G609" s="28">
        <f xml:space="preserve"> Name_Rankings_Appended[[#This Row],[Males Number]] / SUMIFS($C:$C, $F:$F, Name_Rankings_Appended[[#This Row],[Decade]])</f>
        <v>2.1945641462138704E-2</v>
      </c>
      <c r="H609" s="28">
        <f xml:space="preserve"> Name_Rankings_Appended[[#This Row],[Females Number]] / SUMIFS($E:$E, $F:$F, Name_Rankings_Appended[[#This Row],[Decade]])</f>
        <v>1.8702097531305358E-2</v>
      </c>
      <c r="I609" s="28">
        <f>SUMIFS($G:$G, $A:$A, "&lt;=" &amp; Name_Rankings_Appended[[#This Row],[Rank]], $F:$F, Name_Rankings_Appended[[#This Row],[Decade]])</f>
        <v>0.23752820039382494</v>
      </c>
      <c r="J609" s="28">
        <f>SUMIFS($H:$H, $A:$A, "&lt;=" &amp; Name_Rankings_Appended[[#This Row],[Rank]], $F:$F, Name_Rankings_Appended[[#This Row],[Decade]])</f>
        <v>0.22669723089902805</v>
      </c>
    </row>
    <row r="610" spans="1:10" x14ac:dyDescent="0.25">
      <c r="A610" s="22">
        <v>9</v>
      </c>
      <c r="B610" s="22" t="s">
        <v>54</v>
      </c>
      <c r="C610" s="23">
        <v>321226</v>
      </c>
      <c r="D610" s="22" t="s">
        <v>83</v>
      </c>
      <c r="E610" s="23">
        <v>198984</v>
      </c>
      <c r="F610" s="22">
        <v>1980</v>
      </c>
      <c r="G610" s="28">
        <f xml:space="preserve"> Name_Rankings_Appended[[#This Row],[Males Number]] / SUMIFS($C:$C, $F:$F, Name_Rankings_Appended[[#This Row],[Decade]])</f>
        <v>2.1912012110932112E-2</v>
      </c>
      <c r="H610" s="28">
        <f xml:space="preserve"> Name_Rankings_Appended[[#This Row],[Females Number]] / SUMIFS($E:$E, $F:$F, Name_Rankings_Appended[[#This Row],[Decade]])</f>
        <v>1.7678946200329049E-2</v>
      </c>
      <c r="I610" s="28">
        <f>SUMIFS($G:$G, $A:$A, "&lt;=" &amp; Name_Rankings_Appended[[#This Row],[Rank]], $F:$F, Name_Rankings_Appended[[#This Row],[Decade]])</f>
        <v>0.25944021250475707</v>
      </c>
      <c r="J610" s="28">
        <f>SUMIFS($H:$H, $A:$A, "&lt;=" &amp; Name_Rankings_Appended[[#This Row],[Rank]], $F:$F, Name_Rankings_Appended[[#This Row],[Decade]])</f>
        <v>0.24437617709935711</v>
      </c>
    </row>
    <row r="611" spans="1:10" x14ac:dyDescent="0.25">
      <c r="A611" s="22">
        <v>10</v>
      </c>
      <c r="B611" s="22" t="s">
        <v>72</v>
      </c>
      <c r="C611" s="23">
        <v>299485</v>
      </c>
      <c r="D611" s="22" t="s">
        <v>301</v>
      </c>
      <c r="E611" s="23">
        <v>191863</v>
      </c>
      <c r="F611" s="22">
        <v>1980</v>
      </c>
      <c r="G611" s="28">
        <f xml:space="preserve"> Name_Rankings_Appended[[#This Row],[Males Number]] / SUMIFS($C:$C, $F:$F, Name_Rankings_Appended[[#This Row],[Decade]])</f>
        <v>2.0428978186829531E-2</v>
      </c>
      <c r="H611" s="28">
        <f xml:space="preserve"> Name_Rankings_Appended[[#This Row],[Females Number]] / SUMIFS($E:$E, $F:$F, Name_Rankings_Appended[[#This Row],[Decade]])</f>
        <v>1.7046273342749833E-2</v>
      </c>
      <c r="I611" s="28">
        <f>SUMIFS($G:$G, $A:$A, "&lt;=" &amp; Name_Rankings_Appended[[#This Row],[Rank]], $F:$F, Name_Rankings_Appended[[#This Row],[Decade]])</f>
        <v>0.27986919069158661</v>
      </c>
      <c r="J611" s="28">
        <f>SUMIFS($H:$H, $A:$A, "&lt;=" &amp; Name_Rankings_Appended[[#This Row],[Rank]], $F:$F, Name_Rankings_Appended[[#This Row],[Decade]])</f>
        <v>0.26142245044210694</v>
      </c>
    </row>
    <row r="612" spans="1:10" x14ac:dyDescent="0.25">
      <c r="A612" s="22">
        <v>11</v>
      </c>
      <c r="B612" s="22" t="s">
        <v>222</v>
      </c>
      <c r="C612" s="23">
        <v>292153</v>
      </c>
      <c r="D612" s="22" t="s">
        <v>687</v>
      </c>
      <c r="E612" s="23">
        <v>158626</v>
      </c>
      <c r="F612" s="22">
        <v>1980</v>
      </c>
      <c r="G612" s="28">
        <f xml:space="preserve"> Name_Rankings_Appended[[#This Row],[Males Number]] / SUMIFS($C:$C, $F:$F, Name_Rankings_Appended[[#This Row],[Decade]])</f>
        <v>1.9928835381460869E-2</v>
      </c>
      <c r="H612" s="28">
        <f xml:space="preserve"> Name_Rankings_Appended[[#This Row],[Females Number]] / SUMIFS($E:$E, $F:$F, Name_Rankings_Appended[[#This Row],[Decade]])</f>
        <v>1.4093296546322296E-2</v>
      </c>
      <c r="I612" s="28">
        <f>SUMIFS($G:$G, $A:$A, "&lt;=" &amp; Name_Rankings_Appended[[#This Row],[Rank]], $F:$F, Name_Rankings_Appended[[#This Row],[Decade]])</f>
        <v>0.29979802607304751</v>
      </c>
      <c r="J612" s="28">
        <f>SUMIFS($H:$H, $A:$A, "&lt;=" &amp; Name_Rankings_Appended[[#This Row],[Rank]], $F:$F, Name_Rankings_Appended[[#This Row],[Decade]])</f>
        <v>0.27551574698842923</v>
      </c>
    </row>
    <row r="613" spans="1:10" x14ac:dyDescent="0.25">
      <c r="A613" s="22">
        <v>12</v>
      </c>
      <c r="B613" s="22" t="s">
        <v>481</v>
      </c>
      <c r="C613" s="23">
        <v>289842</v>
      </c>
      <c r="D613" s="22" t="s">
        <v>67</v>
      </c>
      <c r="E613" s="23">
        <v>154028</v>
      </c>
      <c r="F613" s="22">
        <v>1980</v>
      </c>
      <c r="G613" s="28">
        <f xml:space="preserve"> Name_Rankings_Appended[[#This Row],[Males Number]] / SUMIFS($C:$C, $F:$F, Name_Rankings_Appended[[#This Row],[Decade]])</f>
        <v>1.9771193534324074E-2</v>
      </c>
      <c r="H613" s="28">
        <f xml:space="preserve"> Name_Rankings_Appended[[#This Row],[Females Number]] / SUMIFS($E:$E, $F:$F, Name_Rankings_Appended[[#This Row],[Decade]])</f>
        <v>1.3684782320911646E-2</v>
      </c>
      <c r="I613" s="28">
        <f>SUMIFS($G:$G, $A:$A, "&lt;=" &amp; Name_Rankings_Appended[[#This Row],[Rank]], $F:$F, Name_Rankings_Appended[[#This Row],[Decade]])</f>
        <v>0.31956921960737156</v>
      </c>
      <c r="J613" s="28">
        <f>SUMIFS($H:$H, $A:$A, "&lt;=" &amp; Name_Rankings_Appended[[#This Row],[Rank]], $F:$F, Name_Rankings_Appended[[#This Row],[Decade]])</f>
        <v>0.28920052930934087</v>
      </c>
    </row>
    <row r="614" spans="1:10" x14ac:dyDescent="0.25">
      <c r="A614" s="22">
        <v>13</v>
      </c>
      <c r="B614" s="22" t="s">
        <v>124</v>
      </c>
      <c r="C614" s="23">
        <v>285125</v>
      </c>
      <c r="D614" s="22" t="s">
        <v>570</v>
      </c>
      <c r="E614" s="23">
        <v>153956</v>
      </c>
      <c r="F614" s="22">
        <v>1980</v>
      </c>
      <c r="G614" s="28">
        <f xml:space="preserve"> Name_Rankings_Appended[[#This Row],[Males Number]] / SUMIFS($C:$C, $F:$F, Name_Rankings_Appended[[#This Row],[Decade]])</f>
        <v>1.9449429539108037E-2</v>
      </c>
      <c r="H614" s="28">
        <f xml:space="preserve"> Name_Rankings_Appended[[#This Row],[Females Number]] / SUMIFS($E:$E, $F:$F, Name_Rankings_Appended[[#This Row],[Decade]])</f>
        <v>1.3678385403941317E-2</v>
      </c>
      <c r="I614" s="28">
        <f>SUMIFS($G:$G, $A:$A, "&lt;=" &amp; Name_Rankings_Appended[[#This Row],[Rank]], $F:$F, Name_Rankings_Appended[[#This Row],[Decade]])</f>
        <v>0.33901864914647961</v>
      </c>
      <c r="J614" s="28">
        <f>SUMIFS($H:$H, $A:$A, "&lt;=" &amp; Name_Rankings_Appended[[#This Row],[Rank]], $F:$F, Name_Rankings_Appended[[#This Row],[Decade]])</f>
        <v>0.30287891471328221</v>
      </c>
    </row>
    <row r="615" spans="1:10" x14ac:dyDescent="0.25">
      <c r="A615" s="22">
        <v>14</v>
      </c>
      <c r="B615" s="22" t="s">
        <v>462</v>
      </c>
      <c r="C615" s="23">
        <v>279025</v>
      </c>
      <c r="D615" s="22" t="s">
        <v>491</v>
      </c>
      <c r="E615" s="23">
        <v>153511</v>
      </c>
      <c r="F615" s="22">
        <v>1980</v>
      </c>
      <c r="G615" s="28">
        <f xml:space="preserve"> Name_Rankings_Appended[[#This Row],[Males Number]] / SUMIFS($C:$C, $F:$F, Name_Rankings_Appended[[#This Row],[Decade]])</f>
        <v>1.9033326004908795E-2</v>
      </c>
      <c r="H615" s="28">
        <f xml:space="preserve"> Name_Rankings_Appended[[#This Row],[Females Number]] / SUMIFS($E:$E, $F:$F, Name_Rankings_Appended[[#This Row],[Decade]])</f>
        <v>1.3638848903221932E-2</v>
      </c>
      <c r="I615" s="28">
        <f>SUMIFS($G:$G, $A:$A, "&lt;=" &amp; Name_Rankings_Appended[[#This Row],[Rank]], $F:$F, Name_Rankings_Appended[[#This Row],[Decade]])</f>
        <v>0.35805197515138842</v>
      </c>
      <c r="J615" s="28">
        <f>SUMIFS($H:$H, $A:$A, "&lt;=" &amp; Name_Rankings_Appended[[#This Row],[Rank]], $F:$F, Name_Rankings_Appended[[#This Row],[Decade]])</f>
        <v>0.31651776361650413</v>
      </c>
    </row>
    <row r="616" spans="1:10" x14ac:dyDescent="0.25">
      <c r="A616" s="22">
        <v>15</v>
      </c>
      <c r="B616" s="22" t="s">
        <v>62</v>
      </c>
      <c r="C616" s="23">
        <v>248332</v>
      </c>
      <c r="D616" s="22" t="s">
        <v>119</v>
      </c>
      <c r="E616" s="23">
        <v>150670</v>
      </c>
      <c r="F616" s="22">
        <v>1980</v>
      </c>
      <c r="G616" s="28">
        <f xml:space="preserve"> Name_Rankings_Appended[[#This Row],[Males Number]] / SUMIFS($C:$C, $F:$F, Name_Rankings_Appended[[#This Row],[Decade]])</f>
        <v>1.6939643090945294E-2</v>
      </c>
      <c r="H616" s="28">
        <f xml:space="preserve"> Name_Rankings_Appended[[#This Row],[Females Number]] / SUMIFS($E:$E, $F:$F, Name_Rankings_Appended[[#This Row],[Decade]])</f>
        <v>1.3386437221101083E-2</v>
      </c>
      <c r="I616" s="28">
        <f>SUMIFS($G:$G, $A:$A, "&lt;=" &amp; Name_Rankings_Appended[[#This Row],[Rank]], $F:$F, Name_Rankings_Appended[[#This Row],[Decade]])</f>
        <v>0.37499161824233374</v>
      </c>
      <c r="J616" s="28">
        <f>SUMIFS($H:$H, $A:$A, "&lt;=" &amp; Name_Rankings_Appended[[#This Row],[Rank]], $F:$F, Name_Rankings_Appended[[#This Row],[Decade]])</f>
        <v>0.32990420083760519</v>
      </c>
    </row>
    <row r="617" spans="1:10" x14ac:dyDescent="0.25">
      <c r="A617" s="22">
        <v>16</v>
      </c>
      <c r="B617" s="22" t="s">
        <v>80</v>
      </c>
      <c r="C617" s="23">
        <v>234057</v>
      </c>
      <c r="D617" s="22" t="s">
        <v>338</v>
      </c>
      <c r="E617" s="23">
        <v>146676</v>
      </c>
      <c r="F617" s="22">
        <v>1980</v>
      </c>
      <c r="G617" s="28">
        <f xml:space="preserve"> Name_Rankings_Appended[[#This Row],[Males Number]] / SUMIFS($C:$C, $F:$F, Name_Rankings_Appended[[#This Row],[Decade]])</f>
        <v>1.5965892607224936E-2</v>
      </c>
      <c r="H617" s="28">
        <f xml:space="preserve"> Name_Rankings_Appended[[#This Row],[Females Number]] / SUMIFS($E:$E, $F:$F, Name_Rankings_Appended[[#This Row],[Decade]])</f>
        <v>1.303158602138596E-2</v>
      </c>
      <c r="I617" s="28">
        <f>SUMIFS($G:$G, $A:$A, "&lt;=" &amp; Name_Rankings_Appended[[#This Row],[Rank]], $F:$F, Name_Rankings_Appended[[#This Row],[Decade]])</f>
        <v>0.39095751084955865</v>
      </c>
      <c r="J617" s="28">
        <f>SUMIFS($H:$H, $A:$A, "&lt;=" &amp; Name_Rankings_Appended[[#This Row],[Rank]], $F:$F, Name_Rankings_Appended[[#This Row],[Decade]])</f>
        <v>0.34293578685899118</v>
      </c>
    </row>
    <row r="618" spans="1:10" x14ac:dyDescent="0.25">
      <c r="A618" s="22">
        <v>17</v>
      </c>
      <c r="B618" s="22" t="s">
        <v>471</v>
      </c>
      <c r="C618" s="23">
        <v>232250</v>
      </c>
      <c r="D618" s="22" t="s">
        <v>59</v>
      </c>
      <c r="E618" s="23">
        <v>146442</v>
      </c>
      <c r="F618" s="22">
        <v>1980</v>
      </c>
      <c r="G618" s="28">
        <f xml:space="preserve"> Name_Rankings_Appended[[#This Row],[Males Number]] / SUMIFS($C:$C, $F:$F, Name_Rankings_Appended[[#This Row],[Decade]])</f>
        <v>1.5842630461930175E-2</v>
      </c>
      <c r="H618" s="28">
        <f xml:space="preserve"> Name_Rankings_Appended[[#This Row],[Females Number]] / SUMIFS($E:$E, $F:$F, Name_Rankings_Appended[[#This Row],[Decade]])</f>
        <v>1.3010796041232394E-2</v>
      </c>
      <c r="I618" s="28">
        <f>SUMIFS($G:$G, $A:$A, "&lt;=" &amp; Name_Rankings_Appended[[#This Row],[Rank]], $F:$F, Name_Rankings_Appended[[#This Row],[Decade]])</f>
        <v>0.40680014131148884</v>
      </c>
      <c r="J618" s="28">
        <f>SUMIFS($H:$H, $A:$A, "&lt;=" &amp; Name_Rankings_Appended[[#This Row],[Rank]], $F:$F, Name_Rankings_Appended[[#This Row],[Decade]])</f>
        <v>0.35594658290022357</v>
      </c>
    </row>
    <row r="619" spans="1:10" x14ac:dyDescent="0.25">
      <c r="A619" s="22">
        <v>18</v>
      </c>
      <c r="B619" s="22" t="s">
        <v>200</v>
      </c>
      <c r="C619" s="23">
        <v>229994</v>
      </c>
      <c r="D619" s="22" t="s">
        <v>193</v>
      </c>
      <c r="E619" s="23">
        <v>146014</v>
      </c>
      <c r="F619" s="22">
        <v>1980</v>
      </c>
      <c r="G619" s="28">
        <f xml:space="preserve"> Name_Rankings_Appended[[#This Row],[Males Number]] / SUMIFS($C:$C, $F:$F, Name_Rankings_Appended[[#This Row],[Decade]])</f>
        <v>1.5688740367970588E-2</v>
      </c>
      <c r="H619" s="28">
        <f xml:space="preserve"> Name_Rankings_Appended[[#This Row],[Females Number]] / SUMIFS($E:$E, $F:$F, Name_Rankings_Appended[[#This Row],[Decade]])</f>
        <v>1.2972769923686558E-2</v>
      </c>
      <c r="I619" s="28">
        <f>SUMIFS($G:$G, $A:$A, "&lt;=" &amp; Name_Rankings_Appended[[#This Row],[Rank]], $F:$F, Name_Rankings_Appended[[#This Row],[Decade]])</f>
        <v>0.42248888167945942</v>
      </c>
      <c r="J619" s="28">
        <f>SUMIFS($H:$H, $A:$A, "&lt;=" &amp; Name_Rankings_Appended[[#This Row],[Rank]], $F:$F, Name_Rankings_Appended[[#This Row],[Decade]])</f>
        <v>0.36891935282391014</v>
      </c>
    </row>
    <row r="620" spans="1:10" x14ac:dyDescent="0.25">
      <c r="A620" s="22">
        <v>19</v>
      </c>
      <c r="B620" s="22" t="s">
        <v>333</v>
      </c>
      <c r="C620" s="23">
        <v>223355</v>
      </c>
      <c r="D620" s="22" t="s">
        <v>468</v>
      </c>
      <c r="E620" s="23">
        <v>145162</v>
      </c>
      <c r="F620" s="22">
        <v>1980</v>
      </c>
      <c r="G620" s="28">
        <f xml:space="preserve"> Name_Rankings_Appended[[#This Row],[Males Number]] / SUMIFS($C:$C, $F:$F, Name_Rankings_Appended[[#This Row],[Decade]])</f>
        <v>1.5235869652634723E-2</v>
      </c>
      <c r="H620" s="28">
        <f xml:space="preserve"> Name_Rankings_Appended[[#This Row],[Females Number]] / SUMIFS($E:$E, $F:$F, Name_Rankings_Appended[[#This Row],[Decade]])</f>
        <v>1.2897073072871013E-2</v>
      </c>
      <c r="I620" s="28">
        <f>SUMIFS($G:$G, $A:$A, "&lt;=" &amp; Name_Rankings_Appended[[#This Row],[Rank]], $F:$F, Name_Rankings_Appended[[#This Row],[Decade]])</f>
        <v>0.43772475133209415</v>
      </c>
      <c r="J620" s="28">
        <f>SUMIFS($H:$H, $A:$A, "&lt;=" &amp; Name_Rankings_Appended[[#This Row],[Rank]], $F:$F, Name_Rankings_Appended[[#This Row],[Decade]])</f>
        <v>0.38181642589678116</v>
      </c>
    </row>
    <row r="621" spans="1:10" x14ac:dyDescent="0.25">
      <c r="A621" s="22">
        <v>20</v>
      </c>
      <c r="B621" s="22" t="s">
        <v>92</v>
      </c>
      <c r="C621" s="23">
        <v>211883</v>
      </c>
      <c r="D621" s="22" t="s">
        <v>350</v>
      </c>
      <c r="E621" s="23">
        <v>141013</v>
      </c>
      <c r="F621" s="22">
        <v>1980</v>
      </c>
      <c r="G621" s="28">
        <f xml:space="preserve"> Name_Rankings_Appended[[#This Row],[Males Number]] / SUMIFS($C:$C, $F:$F, Name_Rankings_Appended[[#This Row],[Decade]])</f>
        <v>1.4453322153563623E-2</v>
      </c>
      <c r="H621" s="28">
        <f xml:space="preserve"> Name_Rankings_Appended[[#This Row],[Females Number]] / SUMIFS($E:$E, $F:$F, Name_Rankings_Appended[[#This Row],[Decade]])</f>
        <v>1.2528450732455877E-2</v>
      </c>
      <c r="I621" s="28">
        <f>SUMIFS($G:$G, $A:$A, "&lt;=" &amp; Name_Rankings_Appended[[#This Row],[Rank]], $F:$F, Name_Rankings_Appended[[#This Row],[Decade]])</f>
        <v>0.45217807348565775</v>
      </c>
      <c r="J621" s="28">
        <f>SUMIFS($H:$H, $A:$A, "&lt;=" &amp; Name_Rankings_Appended[[#This Row],[Rank]], $F:$F, Name_Rankings_Appended[[#This Row],[Decade]])</f>
        <v>0.39434487662923706</v>
      </c>
    </row>
    <row r="622" spans="1:10" x14ac:dyDescent="0.25">
      <c r="A622" s="22">
        <v>21</v>
      </c>
      <c r="B622" s="22" t="s">
        <v>104</v>
      </c>
      <c r="C622" s="23">
        <v>204272</v>
      </c>
      <c r="D622" s="22" t="s">
        <v>717</v>
      </c>
      <c r="E622" s="23">
        <v>140860</v>
      </c>
      <c r="F622" s="22">
        <v>1980</v>
      </c>
      <c r="G622" s="28">
        <f xml:space="preserve"> Name_Rankings_Appended[[#This Row],[Males Number]] / SUMIFS($C:$C, $F:$F, Name_Rankings_Appended[[#This Row],[Decade]])</f>
        <v>1.3934147727532405E-2</v>
      </c>
      <c r="H622" s="28">
        <f xml:space="preserve"> Name_Rankings_Appended[[#This Row],[Females Number]] / SUMIFS($E:$E, $F:$F, Name_Rankings_Appended[[#This Row],[Decade]])</f>
        <v>1.2514857283893932E-2</v>
      </c>
      <c r="I622" s="28">
        <f>SUMIFS($G:$G, $A:$A, "&lt;=" &amp; Name_Rankings_Appended[[#This Row],[Rank]], $F:$F, Name_Rankings_Appended[[#This Row],[Decade]])</f>
        <v>0.46611222121319018</v>
      </c>
      <c r="J622" s="28">
        <f>SUMIFS($H:$H, $A:$A, "&lt;=" &amp; Name_Rankings_Appended[[#This Row],[Rank]], $F:$F, Name_Rankings_Appended[[#This Row],[Decade]])</f>
        <v>0.40685973391313102</v>
      </c>
    </row>
    <row r="623" spans="1:10" x14ac:dyDescent="0.25">
      <c r="A623" s="22">
        <v>22</v>
      </c>
      <c r="B623" s="22" t="s">
        <v>320</v>
      </c>
      <c r="C623" s="23">
        <v>195123</v>
      </c>
      <c r="D623" s="22" t="s">
        <v>131</v>
      </c>
      <c r="E623" s="23">
        <v>136238</v>
      </c>
      <c r="F623" s="22">
        <v>1980</v>
      </c>
      <c r="G623" s="28">
        <f xml:space="preserve"> Name_Rankings_Appended[[#This Row],[Males Number]] / SUMIFS($C:$C, $F:$F, Name_Rankings_Appended[[#This Row],[Decade]])</f>
        <v>1.3310060639927672E-2</v>
      </c>
      <c r="H623" s="28">
        <f xml:space="preserve"> Name_Rankings_Appended[[#This Row],[Females Number]] / SUMIFS($E:$E, $F:$F, Name_Rankings_Appended[[#This Row],[Decade]])</f>
        <v>1.2104210752826505E-2</v>
      </c>
      <c r="I623" s="28">
        <f>SUMIFS($G:$G, $A:$A, "&lt;=" &amp; Name_Rankings_Appended[[#This Row],[Rank]], $F:$F, Name_Rankings_Appended[[#This Row],[Decade]])</f>
        <v>0.47942228185311786</v>
      </c>
      <c r="J623" s="28">
        <f>SUMIFS($H:$H, $A:$A, "&lt;=" &amp; Name_Rankings_Appended[[#This Row],[Rank]], $F:$F, Name_Rankings_Appended[[#This Row],[Decade]])</f>
        <v>0.41896394466595754</v>
      </c>
    </row>
    <row r="624" spans="1:10" x14ac:dyDescent="0.25">
      <c r="A624" s="22">
        <v>23</v>
      </c>
      <c r="B624" s="22" t="s">
        <v>76</v>
      </c>
      <c r="C624" s="23">
        <v>188709</v>
      </c>
      <c r="D624" s="22" t="s">
        <v>81</v>
      </c>
      <c r="E624" s="23">
        <v>134613</v>
      </c>
      <c r="F624" s="22">
        <v>1980</v>
      </c>
      <c r="G624" s="28">
        <f xml:space="preserve"> Name_Rankings_Appended[[#This Row],[Males Number]] / SUMIFS($C:$C, $F:$F, Name_Rankings_Appended[[#This Row],[Decade]])</f>
        <v>1.2872538005771287E-2</v>
      </c>
      <c r="H624" s="28">
        <f xml:space="preserve"> Name_Rankings_Appended[[#This Row],[Females Number]] / SUMIFS($E:$E, $F:$F, Name_Rankings_Appended[[#This Row],[Decade]])</f>
        <v>1.195983589064897E-2</v>
      </c>
      <c r="I624" s="28">
        <f>SUMIFS($G:$G, $A:$A, "&lt;=" &amp; Name_Rankings_Appended[[#This Row],[Rank]], $F:$F, Name_Rankings_Appended[[#This Row],[Decade]])</f>
        <v>0.49229481985888912</v>
      </c>
      <c r="J624" s="28">
        <f>SUMIFS($H:$H, $A:$A, "&lt;=" &amp; Name_Rankings_Appended[[#This Row],[Rank]], $F:$F, Name_Rankings_Appended[[#This Row],[Decade]])</f>
        <v>0.43092378055660652</v>
      </c>
    </row>
    <row r="625" spans="1:10" x14ac:dyDescent="0.25">
      <c r="A625" s="22">
        <v>24</v>
      </c>
      <c r="B625" s="22" t="s">
        <v>66</v>
      </c>
      <c r="C625" s="23">
        <v>177851</v>
      </c>
      <c r="D625" s="22" t="s">
        <v>575</v>
      </c>
      <c r="E625" s="23">
        <v>134379</v>
      </c>
      <c r="F625" s="22">
        <v>1980</v>
      </c>
      <c r="G625" s="28">
        <f xml:space="preserve"> Name_Rankings_Appended[[#This Row],[Males Number]] / SUMIFS($C:$C, $F:$F, Name_Rankings_Appended[[#This Row],[Decade]])</f>
        <v>1.2131873714896636E-2</v>
      </c>
      <c r="H625" s="28">
        <f xml:space="preserve"> Name_Rankings_Appended[[#This Row],[Females Number]] / SUMIFS($E:$E, $F:$F, Name_Rankings_Appended[[#This Row],[Decade]])</f>
        <v>1.1939045910495404E-2</v>
      </c>
      <c r="I625" s="28">
        <f>SUMIFS($G:$G, $A:$A, "&lt;=" &amp; Name_Rankings_Appended[[#This Row],[Rank]], $F:$F, Name_Rankings_Appended[[#This Row],[Decade]])</f>
        <v>0.50442669357378578</v>
      </c>
      <c r="J625" s="28">
        <f>SUMIFS($H:$H, $A:$A, "&lt;=" &amp; Name_Rankings_Appended[[#This Row],[Rank]], $F:$F, Name_Rankings_Appended[[#This Row],[Decade]])</f>
        <v>0.4428628264671019</v>
      </c>
    </row>
    <row r="626" spans="1:10" x14ac:dyDescent="0.25">
      <c r="A626" s="22">
        <v>25</v>
      </c>
      <c r="B626" s="22" t="s">
        <v>70</v>
      </c>
      <c r="C626" s="23">
        <v>177469</v>
      </c>
      <c r="D626" s="22" t="s">
        <v>448</v>
      </c>
      <c r="E626" s="23">
        <v>131761</v>
      </c>
      <c r="F626" s="22">
        <v>1980</v>
      </c>
      <c r="G626" s="28">
        <f xml:space="preserve"> Name_Rankings_Appended[[#This Row],[Males Number]] / SUMIFS($C:$C, $F:$F, Name_Rankings_Appended[[#This Row],[Decade]])</f>
        <v>1.2105816083738586E-2</v>
      </c>
      <c r="H626" s="28">
        <f xml:space="preserve"> Name_Rankings_Appended[[#This Row],[Females Number]] / SUMIFS($E:$E, $F:$F, Name_Rankings_Appended[[#This Row],[Decade]])</f>
        <v>1.1706446901768766E-2</v>
      </c>
      <c r="I626" s="28">
        <f>SUMIFS($G:$G, $A:$A, "&lt;=" &amp; Name_Rankings_Appended[[#This Row],[Rank]], $F:$F, Name_Rankings_Appended[[#This Row],[Decade]])</f>
        <v>0.5165325096575244</v>
      </c>
      <c r="J626" s="28">
        <f>SUMIFS($H:$H, $A:$A, "&lt;=" &amp; Name_Rankings_Appended[[#This Row],[Rank]], $F:$F, Name_Rankings_Appended[[#This Row],[Decade]])</f>
        <v>0.45456927336887065</v>
      </c>
    </row>
    <row r="627" spans="1:10" x14ac:dyDescent="0.25">
      <c r="A627" s="22">
        <v>26</v>
      </c>
      <c r="B627" s="22" t="s">
        <v>74</v>
      </c>
      <c r="C627" s="23">
        <v>172856</v>
      </c>
      <c r="D627" s="22" t="s">
        <v>457</v>
      </c>
      <c r="E627" s="23">
        <v>121142</v>
      </c>
      <c r="F627" s="22">
        <v>1980</v>
      </c>
      <c r="G627" s="28">
        <f xml:space="preserve"> Name_Rankings_Appended[[#This Row],[Males Number]] / SUMIFS($C:$C, $F:$F, Name_Rankings_Appended[[#This Row],[Decade]])</f>
        <v>1.1791146312712174E-2</v>
      </c>
      <c r="H627" s="28">
        <f xml:space="preserve"> Name_Rankings_Appended[[#This Row],[Females Number]] / SUMIFS($E:$E, $F:$F, Name_Rankings_Appended[[#This Row],[Decade]])</f>
        <v>1.0762990494714459E-2</v>
      </c>
      <c r="I627" s="28">
        <f>SUMIFS($G:$G, $A:$A, "&lt;=" &amp; Name_Rankings_Appended[[#This Row],[Rank]], $F:$F, Name_Rankings_Appended[[#This Row],[Decade]])</f>
        <v>0.52832365597023656</v>
      </c>
      <c r="J627" s="28">
        <f>SUMIFS($H:$H, $A:$A, "&lt;=" &amp; Name_Rankings_Appended[[#This Row],[Rank]], $F:$F, Name_Rankings_Appended[[#This Row],[Decade]])</f>
        <v>0.46533226386358512</v>
      </c>
    </row>
    <row r="628" spans="1:10" x14ac:dyDescent="0.25">
      <c r="A628" s="22">
        <v>27</v>
      </c>
      <c r="B628" s="22" t="s">
        <v>64</v>
      </c>
      <c r="C628" s="23">
        <v>154770</v>
      </c>
      <c r="D628" s="22" t="s">
        <v>93</v>
      </c>
      <c r="E628" s="23">
        <v>116590</v>
      </c>
      <c r="F628" s="22">
        <v>1980</v>
      </c>
      <c r="G628" s="28">
        <f xml:space="preserve"> Name_Rankings_Appended[[#This Row],[Males Number]] / SUMIFS($C:$C, $F:$F, Name_Rankings_Appended[[#This Row],[Decade]])</f>
        <v>1.0557433440658485E-2</v>
      </c>
      <c r="H628" s="28">
        <f xml:space="preserve"> Name_Rankings_Appended[[#This Row],[Females Number]] / SUMIFS($E:$E, $F:$F, Name_Rankings_Appended[[#This Row],[Decade]])</f>
        <v>1.0358563188479294E-2</v>
      </c>
      <c r="I628" s="28">
        <f>SUMIFS($G:$G, $A:$A, "&lt;=" &amp; Name_Rankings_Appended[[#This Row],[Rank]], $F:$F, Name_Rankings_Appended[[#This Row],[Decade]])</f>
        <v>0.53888108941089508</v>
      </c>
      <c r="J628" s="28">
        <f>SUMIFS($H:$H, $A:$A, "&lt;=" &amp; Name_Rankings_Appended[[#This Row],[Rank]], $F:$F, Name_Rankings_Appended[[#This Row],[Decade]])</f>
        <v>0.47569082705206439</v>
      </c>
    </row>
    <row r="629" spans="1:10" x14ac:dyDescent="0.25">
      <c r="A629" s="22">
        <v>28</v>
      </c>
      <c r="B629" s="22" t="s">
        <v>594</v>
      </c>
      <c r="C629" s="23">
        <v>153446</v>
      </c>
      <c r="D629" s="22" t="s">
        <v>579</v>
      </c>
      <c r="E629" s="23">
        <v>115814</v>
      </c>
      <c r="F629" s="22">
        <v>1980</v>
      </c>
      <c r="G629" s="28">
        <f xml:space="preserve"> Name_Rankings_Appended[[#This Row],[Males Number]] / SUMIFS($C:$C, $F:$F, Name_Rankings_Appended[[#This Row],[Decade]])</f>
        <v>1.0467118509629012E-2</v>
      </c>
      <c r="H629" s="28">
        <f xml:space="preserve"> Name_Rankings_Appended[[#This Row],[Females Number]] / SUMIFS($E:$E, $F:$F, Name_Rankings_Appended[[#This Row],[Decade]])</f>
        <v>1.0289618638910206E-2</v>
      </c>
      <c r="I629" s="28">
        <f>SUMIFS($G:$G, $A:$A, "&lt;=" &amp; Name_Rankings_Appended[[#This Row],[Rank]], $F:$F, Name_Rankings_Appended[[#This Row],[Decade]])</f>
        <v>0.54934820792052408</v>
      </c>
      <c r="J629" s="28">
        <f>SUMIFS($H:$H, $A:$A, "&lt;=" &amp; Name_Rankings_Appended[[#This Row],[Rank]], $F:$F, Name_Rankings_Appended[[#This Row],[Decade]])</f>
        <v>0.48598044569097459</v>
      </c>
    </row>
    <row r="630" spans="1:10" x14ac:dyDescent="0.25">
      <c r="A630" s="22">
        <v>29</v>
      </c>
      <c r="B630" s="22" t="s">
        <v>68</v>
      </c>
      <c r="C630" s="23">
        <v>144821</v>
      </c>
      <c r="D630" s="22" t="s">
        <v>109</v>
      </c>
      <c r="E630" s="23">
        <v>109555</v>
      </c>
      <c r="F630" s="22">
        <v>1980</v>
      </c>
      <c r="G630" s="28">
        <f xml:space="preserve"> Name_Rankings_Appended[[#This Row],[Males Number]] / SUMIFS($C:$C, $F:$F, Name_Rankings_Appended[[#This Row],[Decade]])</f>
        <v>9.8787753977489338E-3</v>
      </c>
      <c r="H630" s="28">
        <f xml:space="preserve"> Name_Rankings_Appended[[#This Row],[Females Number]] / SUMIFS($E:$E, $F:$F, Name_Rankings_Appended[[#This Row],[Decade]])</f>
        <v>9.7335310928368564E-3</v>
      </c>
      <c r="I630" s="28">
        <f>SUMIFS($G:$G, $A:$A, "&lt;=" &amp; Name_Rankings_Appended[[#This Row],[Rank]], $F:$F, Name_Rankings_Appended[[#This Row],[Decade]])</f>
        <v>0.55922698331827303</v>
      </c>
      <c r="J630" s="28">
        <f>SUMIFS($H:$H, $A:$A, "&lt;=" &amp; Name_Rankings_Appended[[#This Row],[Rank]], $F:$F, Name_Rankings_Appended[[#This Row],[Decade]])</f>
        <v>0.49571397678381146</v>
      </c>
    </row>
    <row r="631" spans="1:10" x14ac:dyDescent="0.25">
      <c r="A631" s="22">
        <v>30</v>
      </c>
      <c r="B631" s="22" t="s">
        <v>383</v>
      </c>
      <c r="C631" s="23">
        <v>141966</v>
      </c>
      <c r="D631" s="22" t="s">
        <v>372</v>
      </c>
      <c r="E631" s="23">
        <v>104675</v>
      </c>
      <c r="F631" s="22">
        <v>1980</v>
      </c>
      <c r="G631" s="28">
        <f xml:space="preserve"> Name_Rankings_Appended[[#This Row],[Males Number]] / SUMIFS($C:$C, $F:$F, Name_Rankings_Appended[[#This Row],[Decade]])</f>
        <v>9.6840253010048623E-3</v>
      </c>
      <c r="H631" s="28">
        <f xml:space="preserve"> Name_Rankings_Appended[[#This Row],[Females Number]] / SUMIFS($E:$E, $F:$F, Name_Rankings_Appended[[#This Row],[Decade]])</f>
        <v>9.2999622759590891E-3</v>
      </c>
      <c r="I631" s="28">
        <f>SUMIFS($G:$G, $A:$A, "&lt;=" &amp; Name_Rankings_Appended[[#This Row],[Rank]], $F:$F, Name_Rankings_Appended[[#This Row],[Decade]])</f>
        <v>0.5689110086192779</v>
      </c>
      <c r="J631" s="28">
        <f>SUMIFS($H:$H, $A:$A, "&lt;=" &amp; Name_Rankings_Appended[[#This Row],[Rank]], $F:$F, Name_Rankings_Appended[[#This Row],[Decade]])</f>
        <v>0.50501393905977054</v>
      </c>
    </row>
    <row r="632" spans="1:10" x14ac:dyDescent="0.25">
      <c r="A632" s="22">
        <v>31</v>
      </c>
      <c r="B632" s="22" t="s">
        <v>306</v>
      </c>
      <c r="C632" s="23">
        <v>141430</v>
      </c>
      <c r="D632" s="22" t="s">
        <v>51</v>
      </c>
      <c r="E632" s="23">
        <v>102613</v>
      </c>
      <c r="F632" s="22">
        <v>1980</v>
      </c>
      <c r="G632" s="28">
        <f xml:space="preserve"> Name_Rankings_Appended[[#This Row],[Males Number]] / SUMIFS($C:$C, $F:$F, Name_Rankings_Appended[[#This Row],[Decade]])</f>
        <v>9.6474627609506348E-3</v>
      </c>
      <c r="H632" s="28">
        <f xml:space="preserve"> Name_Rankings_Appended[[#This Row],[Females Number]] / SUMIFS($E:$E, $F:$F, Name_Rankings_Appended[[#This Row],[Decade]])</f>
        <v>9.1167616816144256E-3</v>
      </c>
      <c r="I632" s="28">
        <f>SUMIFS($G:$G, $A:$A, "&lt;=" &amp; Name_Rankings_Appended[[#This Row],[Rank]], $F:$F, Name_Rankings_Appended[[#This Row],[Decade]])</f>
        <v>0.57855847138022853</v>
      </c>
      <c r="J632" s="28">
        <f>SUMIFS($H:$H, $A:$A, "&lt;=" &amp; Name_Rankings_Appended[[#This Row],[Rank]], $F:$F, Name_Rankings_Appended[[#This Row],[Decade]])</f>
        <v>0.514130700741385</v>
      </c>
    </row>
    <row r="633" spans="1:10" x14ac:dyDescent="0.25">
      <c r="A633" s="22">
        <v>32</v>
      </c>
      <c r="B633" s="22" t="s">
        <v>300</v>
      </c>
      <c r="C633" s="23">
        <v>138384</v>
      </c>
      <c r="D633" s="22" t="s">
        <v>203</v>
      </c>
      <c r="E633" s="23">
        <v>99185</v>
      </c>
      <c r="F633" s="22">
        <v>1980</v>
      </c>
      <c r="G633" s="28">
        <f xml:space="preserve"> Name_Rankings_Appended[[#This Row],[Males Number]] / SUMIFS($C:$C, $F:$F, Name_Rankings_Appended[[#This Row],[Decade]])</f>
        <v>9.4396838486275371E-3</v>
      </c>
      <c r="H633" s="28">
        <f xml:space="preserve"> Name_Rankings_Appended[[#This Row],[Females Number]] / SUMIFS($E:$E, $F:$F, Name_Rankings_Appended[[#This Row],[Decade]])</f>
        <v>8.8121973569716006E-3</v>
      </c>
      <c r="I633" s="28">
        <f>SUMIFS($G:$G, $A:$A, "&lt;=" &amp; Name_Rankings_Appended[[#This Row],[Rank]], $F:$F, Name_Rankings_Appended[[#This Row],[Decade]])</f>
        <v>0.58799815522885612</v>
      </c>
      <c r="J633" s="28">
        <f>SUMIFS($H:$H, $A:$A, "&lt;=" &amp; Name_Rankings_Appended[[#This Row],[Rank]], $F:$F, Name_Rankings_Appended[[#This Row],[Decade]])</f>
        <v>0.52294289809835659</v>
      </c>
    </row>
    <row r="634" spans="1:10" x14ac:dyDescent="0.25">
      <c r="A634" s="22">
        <v>33</v>
      </c>
      <c r="B634" s="22" t="s">
        <v>82</v>
      </c>
      <c r="C634" s="23">
        <v>131926</v>
      </c>
      <c r="D634" s="22" t="s">
        <v>181</v>
      </c>
      <c r="E634" s="23">
        <v>98262</v>
      </c>
      <c r="F634" s="22">
        <v>1980</v>
      </c>
      <c r="G634" s="28">
        <f xml:space="preserve"> Name_Rankings_Appended[[#This Row],[Males Number]] / SUMIFS($C:$C, $F:$F, Name_Rankings_Appended[[#This Row],[Decade]])</f>
        <v>8.9991598119293879E-3</v>
      </c>
      <c r="H634" s="28">
        <f xml:space="preserve"> Name_Rankings_Appended[[#This Row],[Females Number]] / SUMIFS($E:$E, $F:$F, Name_Rankings_Appended[[#This Row],[Decade]])</f>
        <v>8.7301924352547605E-3</v>
      </c>
      <c r="I634" s="28">
        <f>SUMIFS($G:$G, $A:$A, "&lt;=" &amp; Name_Rankings_Appended[[#This Row],[Rank]], $F:$F, Name_Rankings_Appended[[#This Row],[Decade]])</f>
        <v>0.59699731504078546</v>
      </c>
      <c r="J634" s="28">
        <f>SUMIFS($H:$H, $A:$A, "&lt;=" &amp; Name_Rankings_Appended[[#This Row],[Rank]], $F:$F, Name_Rankings_Appended[[#This Row],[Decade]])</f>
        <v>0.53167309053361134</v>
      </c>
    </row>
    <row r="635" spans="1:10" x14ac:dyDescent="0.25">
      <c r="A635" s="22">
        <v>34</v>
      </c>
      <c r="B635" s="22" t="s">
        <v>60</v>
      </c>
      <c r="C635" s="23">
        <v>129471</v>
      </c>
      <c r="D635" s="22" t="s">
        <v>346</v>
      </c>
      <c r="E635" s="23">
        <v>96554</v>
      </c>
      <c r="F635" s="22">
        <v>1980</v>
      </c>
      <c r="G635" s="28">
        <f xml:space="preserve"> Name_Rankings_Appended[[#This Row],[Males Number]] / SUMIFS($C:$C, $F:$F, Name_Rankings_Appended[[#This Row],[Decade]])</f>
        <v>8.8316951928377255E-3</v>
      </c>
      <c r="H635" s="28">
        <f xml:space="preserve"> Name_Rankings_Appended[[#This Row],[Females Number]] / SUMIFS($E:$E, $F:$F, Name_Rankings_Appended[[#This Row],[Decade]])</f>
        <v>8.5784433493475403E-3</v>
      </c>
      <c r="I635" s="28">
        <f>SUMIFS($G:$G, $A:$A, "&lt;=" &amp; Name_Rankings_Appended[[#This Row],[Rank]], $F:$F, Name_Rankings_Appended[[#This Row],[Decade]])</f>
        <v>0.60582901023362323</v>
      </c>
      <c r="J635" s="28">
        <f>SUMIFS($H:$H, $A:$A, "&lt;=" &amp; Name_Rankings_Appended[[#This Row],[Rank]], $F:$F, Name_Rankings_Appended[[#This Row],[Decade]])</f>
        <v>0.54025153388295888</v>
      </c>
    </row>
    <row r="636" spans="1:10" x14ac:dyDescent="0.25">
      <c r="A636" s="22">
        <v>35</v>
      </c>
      <c r="B636" s="22" t="s">
        <v>447</v>
      </c>
      <c r="C636" s="23">
        <v>124270</v>
      </c>
      <c r="D636" s="22" t="s">
        <v>53</v>
      </c>
      <c r="E636" s="23">
        <v>95862</v>
      </c>
      <c r="F636" s="22">
        <v>1980</v>
      </c>
      <c r="G636" s="28">
        <f xml:space="preserve"> Name_Rankings_Appended[[#This Row],[Males Number]] / SUMIFS($C:$C, $F:$F, Name_Rankings_Appended[[#This Row],[Decade]])</f>
        <v>8.4769157696622729E-3</v>
      </c>
      <c r="H636" s="28">
        <f xml:space="preserve"> Name_Rankings_Appended[[#This Row],[Females Number]] / SUMIFS($E:$E, $F:$F, Name_Rankings_Appended[[#This Row],[Decade]])</f>
        <v>8.5169618695771689E-3</v>
      </c>
      <c r="I636" s="28">
        <f>SUMIFS($G:$G, $A:$A, "&lt;=" &amp; Name_Rankings_Appended[[#This Row],[Rank]], $F:$F, Name_Rankings_Appended[[#This Row],[Decade]])</f>
        <v>0.61430592600328549</v>
      </c>
      <c r="J636" s="28">
        <f>SUMIFS($H:$H, $A:$A, "&lt;=" &amp; Name_Rankings_Appended[[#This Row],[Rank]], $F:$F, Name_Rankings_Appended[[#This Row],[Decade]])</f>
        <v>0.54876849575253606</v>
      </c>
    </row>
    <row r="637" spans="1:10" x14ac:dyDescent="0.25">
      <c r="A637" s="22">
        <v>36</v>
      </c>
      <c r="B637" s="22" t="s">
        <v>102</v>
      </c>
      <c r="C637" s="23">
        <v>113641</v>
      </c>
      <c r="D637" s="22" t="s">
        <v>706</v>
      </c>
      <c r="E637" s="23">
        <v>93154</v>
      </c>
      <c r="F637" s="22">
        <v>1980</v>
      </c>
      <c r="G637" s="28">
        <f xml:space="preserve"> Name_Rankings_Appended[[#This Row],[Males Number]] / SUMIFS($C:$C, $F:$F, Name_Rankings_Appended[[#This Row],[Decade]])</f>
        <v>7.7518724147436257E-3</v>
      </c>
      <c r="H637" s="28">
        <f xml:space="preserve"> Name_Rankings_Appended[[#This Row],[Females Number]] / SUMIFS($E:$E, $F:$F, Name_Rankings_Appended[[#This Row],[Decade]])</f>
        <v>8.2763667146376202E-3</v>
      </c>
      <c r="I637" s="28">
        <f>SUMIFS($G:$G, $A:$A, "&lt;=" &amp; Name_Rankings_Appended[[#This Row],[Rank]], $F:$F, Name_Rankings_Appended[[#This Row],[Decade]])</f>
        <v>0.62205779841802911</v>
      </c>
      <c r="J637" s="28">
        <f>SUMIFS($H:$H, $A:$A, "&lt;=" &amp; Name_Rankings_Appended[[#This Row],[Rank]], $F:$F, Name_Rankings_Appended[[#This Row],[Decade]])</f>
        <v>0.55704486246717366</v>
      </c>
    </row>
    <row r="638" spans="1:10" x14ac:dyDescent="0.25">
      <c r="A638" s="22">
        <v>37</v>
      </c>
      <c r="B638" s="22" t="s">
        <v>112</v>
      </c>
      <c r="C638" s="23">
        <v>111436</v>
      </c>
      <c r="D638" s="22" t="s">
        <v>618</v>
      </c>
      <c r="E638" s="23">
        <v>84314</v>
      </c>
      <c r="F638" s="22">
        <v>1980</v>
      </c>
      <c r="G638" s="28">
        <f xml:space="preserve"> Name_Rankings_Appended[[#This Row],[Males Number]] / SUMIFS($C:$C, $F:$F, Name_Rankings_Appended[[#This Row],[Decade]])</f>
        <v>7.6014612191847193E-3</v>
      </c>
      <c r="H638" s="28">
        <f xml:space="preserve"> Name_Rankings_Appended[[#This Row],[Females Number]] / SUMIFS($E:$E, $F:$F, Name_Rankings_Appended[[#This Row],[Decade]])</f>
        <v>7.4909674643918282E-3</v>
      </c>
      <c r="I638" s="28">
        <f>SUMIFS($G:$G, $A:$A, "&lt;=" &amp; Name_Rankings_Appended[[#This Row],[Rank]], $F:$F, Name_Rankings_Appended[[#This Row],[Decade]])</f>
        <v>0.62965925963721381</v>
      </c>
      <c r="J638" s="28">
        <f>SUMIFS($H:$H, $A:$A, "&lt;=" &amp; Name_Rankings_Appended[[#This Row],[Rank]], $F:$F, Name_Rankings_Appended[[#This Row],[Decade]])</f>
        <v>0.56453582993156548</v>
      </c>
    </row>
    <row r="639" spans="1:10" x14ac:dyDescent="0.25">
      <c r="A639" s="22">
        <v>38</v>
      </c>
      <c r="B639" s="22" t="s">
        <v>78</v>
      </c>
      <c r="C639" s="23">
        <v>108193</v>
      </c>
      <c r="D639" s="22" t="s">
        <v>432</v>
      </c>
      <c r="E639" s="23">
        <v>83229</v>
      </c>
      <c r="F639" s="22">
        <v>1980</v>
      </c>
      <c r="G639" s="28">
        <f xml:space="preserve"> Name_Rankings_Appended[[#This Row],[Males Number]] / SUMIFS($C:$C, $F:$F, Name_Rankings_Appended[[#This Row],[Decade]])</f>
        <v>7.380244209117811E-3</v>
      </c>
      <c r="H639" s="28">
        <f xml:space="preserve"> Name_Rankings_Appended[[#This Row],[Females Number]] / SUMIFS($E:$E, $F:$F, Name_Rankings_Appended[[#This Row],[Decade]])</f>
        <v>7.3945694794917511E-3</v>
      </c>
      <c r="I639" s="28">
        <f>SUMIFS($G:$G, $A:$A, "&lt;=" &amp; Name_Rankings_Appended[[#This Row],[Rank]], $F:$F, Name_Rankings_Appended[[#This Row],[Decade]])</f>
        <v>0.63703950384633157</v>
      </c>
      <c r="J639" s="28">
        <f>SUMIFS($H:$H, $A:$A, "&lt;=" &amp; Name_Rankings_Appended[[#This Row],[Rank]], $F:$F, Name_Rankings_Appended[[#This Row],[Decade]])</f>
        <v>0.57193039941105728</v>
      </c>
    </row>
    <row r="640" spans="1:10" x14ac:dyDescent="0.25">
      <c r="A640" s="22">
        <v>39</v>
      </c>
      <c r="B640" s="22" t="s">
        <v>397</v>
      </c>
      <c r="C640" s="23">
        <v>106014</v>
      </c>
      <c r="D640" s="22" t="s">
        <v>290</v>
      </c>
      <c r="E640" s="23">
        <v>78422</v>
      </c>
      <c r="F640" s="22">
        <v>1980</v>
      </c>
      <c r="G640" s="28">
        <f xml:space="preserve"> Name_Rankings_Appended[[#This Row],[Males Number]] / SUMIFS($C:$C, $F:$F, Name_Rankings_Appended[[#This Row],[Decade]])</f>
        <v>7.2316065696063107E-3</v>
      </c>
      <c r="H640" s="28">
        <f xml:space="preserve"> Name_Rankings_Appended[[#This Row],[Females Number]] / SUMIFS($E:$E, $F:$F, Name_Rankings_Appended[[#This Row],[Decade]])</f>
        <v>6.9674864256533426E-3</v>
      </c>
      <c r="I640" s="28">
        <f>SUMIFS($G:$G, $A:$A, "&lt;=" &amp; Name_Rankings_Appended[[#This Row],[Rank]], $F:$F, Name_Rankings_Appended[[#This Row],[Decade]])</f>
        <v>0.64427111041593788</v>
      </c>
      <c r="J640" s="28">
        <f>SUMIFS($H:$H, $A:$A, "&lt;=" &amp; Name_Rankings_Appended[[#This Row],[Rank]], $F:$F, Name_Rankings_Appended[[#This Row],[Decade]])</f>
        <v>0.57889788583671065</v>
      </c>
    </row>
    <row r="641" spans="1:10" x14ac:dyDescent="0.25">
      <c r="A641" s="22">
        <v>40</v>
      </c>
      <c r="B641" s="22" t="s">
        <v>84</v>
      </c>
      <c r="C641" s="23">
        <v>104410</v>
      </c>
      <c r="D641" s="22" t="s">
        <v>325</v>
      </c>
      <c r="E641" s="23">
        <v>75948</v>
      </c>
      <c r="F641" s="22">
        <v>1980</v>
      </c>
      <c r="G641" s="28">
        <f xml:space="preserve"> Name_Rankings_Appended[[#This Row],[Males Number]] / SUMIFS($C:$C, $F:$F, Name_Rankings_Appended[[#This Row],[Decade]])</f>
        <v>7.1221918042201496E-3</v>
      </c>
      <c r="H641" s="28">
        <f xml:space="preserve"> Name_Rankings_Appended[[#This Row],[Females Number]] / SUMIFS($E:$E, $F:$F, Name_Rankings_Appended[[#This Row],[Decade]])</f>
        <v>6.74768125086736E-3</v>
      </c>
      <c r="I641" s="28">
        <f>SUMIFS($G:$G, $A:$A, "&lt;=" &amp; Name_Rankings_Appended[[#This Row],[Rank]], $F:$F, Name_Rankings_Appended[[#This Row],[Decade]])</f>
        <v>0.65139330222015801</v>
      </c>
      <c r="J641" s="28">
        <f>SUMIFS($H:$H, $A:$A, "&lt;=" &amp; Name_Rankings_Appended[[#This Row],[Rank]], $F:$F, Name_Rankings_Appended[[#This Row],[Decade]])</f>
        <v>0.58564556708757798</v>
      </c>
    </row>
    <row r="642" spans="1:10" x14ac:dyDescent="0.25">
      <c r="A642" s="22">
        <v>41</v>
      </c>
      <c r="B642" s="22" t="s">
        <v>204</v>
      </c>
      <c r="C642" s="23">
        <v>103882</v>
      </c>
      <c r="D642" s="22" t="s">
        <v>593</v>
      </c>
      <c r="E642" s="23">
        <v>72877</v>
      </c>
      <c r="F642" s="22">
        <v>1980</v>
      </c>
      <c r="G642" s="28">
        <f xml:space="preserve"> Name_Rankings_Appended[[#This Row],[Males Number]] / SUMIFS($C:$C, $F:$F, Name_Rankings_Appended[[#This Row],[Decade]])</f>
        <v>7.0861749737189689E-3</v>
      </c>
      <c r="H642" s="28">
        <f xml:space="preserve"> Name_Rankings_Appended[[#This Row],[Females Number]] / SUMIFS($E:$E, $F:$F, Name_Rankings_Appended[[#This Row],[Decade]])</f>
        <v>6.4748349728690757E-3</v>
      </c>
      <c r="I642" s="28">
        <f>SUMIFS($G:$G, $A:$A, "&lt;=" &amp; Name_Rankings_Appended[[#This Row],[Rank]], $F:$F, Name_Rankings_Appended[[#This Row],[Decade]])</f>
        <v>0.65847947719387701</v>
      </c>
      <c r="J642" s="28">
        <f>SUMIFS($H:$H, $A:$A, "&lt;=" &amp; Name_Rankings_Appended[[#This Row],[Rank]], $F:$F, Name_Rankings_Appended[[#This Row],[Decade]])</f>
        <v>0.59212040206044703</v>
      </c>
    </row>
    <row r="643" spans="1:10" x14ac:dyDescent="0.25">
      <c r="A643" s="22">
        <v>42</v>
      </c>
      <c r="B643" s="22" t="s">
        <v>673</v>
      </c>
      <c r="C643" s="23">
        <v>102951</v>
      </c>
      <c r="D643" s="22" t="s">
        <v>666</v>
      </c>
      <c r="E643" s="23">
        <v>71940</v>
      </c>
      <c r="F643" s="22">
        <v>1980</v>
      </c>
      <c r="G643" s="28">
        <f xml:space="preserve"> Name_Rankings_Appended[[#This Row],[Males Number]] / SUMIFS($C:$C, $F:$F, Name_Rankings_Appended[[#This Row],[Decade]])</f>
        <v>7.0226680244829861E-3</v>
      </c>
      <c r="H643" s="28">
        <f xml:space="preserve"> Name_Rankings_Appended[[#This Row],[Females Number]] / SUMIFS($E:$E, $F:$F, Name_Rankings_Appended[[#This Row],[Decade]])</f>
        <v>6.3915862061857832E-3</v>
      </c>
      <c r="I643" s="28">
        <f>SUMIFS($G:$G, $A:$A, "&lt;=" &amp; Name_Rankings_Appended[[#This Row],[Rank]], $F:$F, Name_Rankings_Appended[[#This Row],[Decade]])</f>
        <v>0.66550214521836004</v>
      </c>
      <c r="J643" s="28">
        <f>SUMIFS($H:$H, $A:$A, "&lt;=" &amp; Name_Rankings_Appended[[#This Row],[Rank]], $F:$F, Name_Rankings_Appended[[#This Row],[Decade]])</f>
        <v>0.59851198826663277</v>
      </c>
    </row>
    <row r="644" spans="1:10" x14ac:dyDescent="0.25">
      <c r="A644" s="22">
        <v>43</v>
      </c>
      <c r="B644" s="22" t="s">
        <v>477</v>
      </c>
      <c r="C644" s="23">
        <v>101854</v>
      </c>
      <c r="D644" s="22" t="s">
        <v>362</v>
      </c>
      <c r="E644" s="23">
        <v>70558</v>
      </c>
      <c r="F644" s="22">
        <v>1980</v>
      </c>
      <c r="G644" s="28">
        <f xml:space="preserve"> Name_Rankings_Appended[[#This Row],[Males Number]] / SUMIFS($C:$C, $F:$F, Name_Rankings_Appended[[#This Row],[Decade]])</f>
        <v>6.9478376020212533E-3</v>
      </c>
      <c r="H644" s="28">
        <f xml:space="preserve"> Name_Rankings_Appended[[#This Row],[Females Number]] / SUMIFS($E:$E, $F:$F, Name_Rankings_Appended[[#This Row],[Decade]])</f>
        <v>6.2688009387831039E-3</v>
      </c>
      <c r="I644" s="28">
        <f>SUMIFS($G:$G, $A:$A, "&lt;=" &amp; Name_Rankings_Appended[[#This Row],[Rank]], $F:$F, Name_Rankings_Appended[[#This Row],[Decade]])</f>
        <v>0.67244998282038126</v>
      </c>
      <c r="J644" s="28">
        <f>SUMIFS($H:$H, $A:$A, "&lt;=" &amp; Name_Rankings_Appended[[#This Row],[Rank]], $F:$F, Name_Rankings_Appended[[#This Row],[Decade]])</f>
        <v>0.60478078920541589</v>
      </c>
    </row>
    <row r="645" spans="1:10" x14ac:dyDescent="0.25">
      <c r="A645" s="22">
        <v>44</v>
      </c>
      <c r="B645" s="22" t="s">
        <v>800</v>
      </c>
      <c r="C645" s="23">
        <v>97323</v>
      </c>
      <c r="D645" s="22" t="s">
        <v>846</v>
      </c>
      <c r="E645" s="23">
        <v>68491</v>
      </c>
      <c r="F645" s="22">
        <v>1980</v>
      </c>
      <c r="G645" s="28">
        <f xml:space="preserve"> Name_Rankings_Appended[[#This Row],[Males Number]] / SUMIFS($C:$C, $F:$F, Name_Rankings_Appended[[#This Row],[Decade]])</f>
        <v>6.6387613539135868E-3</v>
      </c>
      <c r="H645" s="28">
        <f xml:space="preserve"> Name_Rankings_Appended[[#This Row],[Females Number]] / SUMIFS($E:$E, $F:$F, Name_Rankings_Appended[[#This Row],[Decade]])</f>
        <v>6.0851561140932786E-3</v>
      </c>
      <c r="I645" s="28">
        <f>SUMIFS($G:$G, $A:$A, "&lt;=" &amp; Name_Rankings_Appended[[#This Row],[Rank]], $F:$F, Name_Rankings_Appended[[#This Row],[Decade]])</f>
        <v>0.67908874417429488</v>
      </c>
      <c r="J645" s="28">
        <f>SUMIFS($H:$H, $A:$A, "&lt;=" &amp; Name_Rankings_Appended[[#This Row],[Rank]], $F:$F, Name_Rankings_Appended[[#This Row],[Decade]])</f>
        <v>0.61086594531950922</v>
      </c>
    </row>
    <row r="646" spans="1:10" x14ac:dyDescent="0.25">
      <c r="A646" s="22">
        <v>45</v>
      </c>
      <c r="B646" s="22" t="s">
        <v>94</v>
      </c>
      <c r="C646" s="23">
        <v>93674</v>
      </c>
      <c r="D646" s="22" t="s">
        <v>103</v>
      </c>
      <c r="E646" s="23">
        <v>68018</v>
      </c>
      <c r="F646" s="22">
        <v>1980</v>
      </c>
      <c r="G646" s="28">
        <f xml:space="preserve"> Name_Rankings_Appended[[#This Row],[Males Number]] / SUMIFS($C:$C, $F:$F, Name_Rankings_Appended[[#This Row],[Decade]])</f>
        <v>6.3898495840294823E-3</v>
      </c>
      <c r="H646" s="28">
        <f xml:space="preserve"> Name_Rankings_Appended[[#This Row],[Females Number]] / SUMIFS($E:$E, $F:$F, Name_Rankings_Appended[[#This Row],[Decade]])</f>
        <v>6.0431319234409871E-3</v>
      </c>
      <c r="I646" s="28">
        <f>SUMIFS($G:$G, $A:$A, "&lt;=" &amp; Name_Rankings_Appended[[#This Row],[Rank]], $F:$F, Name_Rankings_Appended[[#This Row],[Decade]])</f>
        <v>0.68547859375832432</v>
      </c>
      <c r="J646" s="28">
        <f>SUMIFS($H:$H, $A:$A, "&lt;=" &amp; Name_Rankings_Appended[[#This Row],[Rank]], $F:$F, Name_Rankings_Appended[[#This Row],[Decade]])</f>
        <v>0.61690907724295019</v>
      </c>
    </row>
    <row r="647" spans="1:10" x14ac:dyDescent="0.25">
      <c r="A647" s="22">
        <v>46</v>
      </c>
      <c r="B647" s="22" t="s">
        <v>90</v>
      </c>
      <c r="C647" s="23">
        <v>89141</v>
      </c>
      <c r="D647" s="22" t="s">
        <v>384</v>
      </c>
      <c r="E647" s="23">
        <v>66967</v>
      </c>
      <c r="F647" s="22">
        <v>1980</v>
      </c>
      <c r="G647" s="28">
        <f xml:space="preserve"> Name_Rankings_Appended[[#This Row],[Males Number]] / SUMIFS($C:$C, $F:$F, Name_Rankings_Appended[[#This Row],[Decade]])</f>
        <v>6.0806369085335535E-3</v>
      </c>
      <c r="H647" s="28">
        <f xml:space="preserve"> Name_Rankings_Appended[[#This Row],[Females Number]] / SUMIFS($E:$E, $F:$F, Name_Rankings_Appended[[#This Row],[Decade]])</f>
        <v>5.9497547048880089E-3</v>
      </c>
      <c r="I647" s="28">
        <f>SUMIFS($G:$G, $A:$A, "&lt;=" &amp; Name_Rankings_Appended[[#This Row],[Rank]], $F:$F, Name_Rankings_Appended[[#This Row],[Decade]])</f>
        <v>0.69155923066685787</v>
      </c>
      <c r="J647" s="28">
        <f>SUMIFS($H:$H, $A:$A, "&lt;=" &amp; Name_Rankings_Appended[[#This Row],[Rank]], $F:$F, Name_Rankings_Appended[[#This Row],[Decade]])</f>
        <v>0.6228588319478382</v>
      </c>
    </row>
    <row r="648" spans="1:10" x14ac:dyDescent="0.25">
      <c r="A648" s="22">
        <v>47</v>
      </c>
      <c r="B648" s="22" t="s">
        <v>226</v>
      </c>
      <c r="C648" s="23">
        <v>86634</v>
      </c>
      <c r="D648" s="22" t="s">
        <v>147</v>
      </c>
      <c r="E648" s="23">
        <v>65752</v>
      </c>
      <c r="F648" s="22">
        <v>1980</v>
      </c>
      <c r="G648" s="28">
        <f xml:space="preserve"> Name_Rankings_Appended[[#This Row],[Males Number]] / SUMIFS($C:$C, $F:$F, Name_Rankings_Appended[[#This Row],[Decade]])</f>
        <v>5.9096251773470779E-3</v>
      </c>
      <c r="H648" s="28">
        <f xml:space="preserve"> Name_Rankings_Appended[[#This Row],[Females Number]] / SUMIFS($E:$E, $F:$F, Name_Rankings_Appended[[#This Row],[Decade]])</f>
        <v>5.8418067310137285E-3</v>
      </c>
      <c r="I648" s="28">
        <f>SUMIFS($G:$G, $A:$A, "&lt;=" &amp; Name_Rankings_Appended[[#This Row],[Rank]], $F:$F, Name_Rankings_Appended[[#This Row],[Decade]])</f>
        <v>0.69746885584420493</v>
      </c>
      <c r="J648" s="28">
        <f>SUMIFS($H:$H, $A:$A, "&lt;=" &amp; Name_Rankings_Appended[[#This Row],[Rank]], $F:$F, Name_Rankings_Appended[[#This Row],[Decade]])</f>
        <v>0.62870063867885195</v>
      </c>
    </row>
    <row r="649" spans="1:10" x14ac:dyDescent="0.25">
      <c r="A649" s="22">
        <v>48</v>
      </c>
      <c r="B649" s="22" t="s">
        <v>464</v>
      </c>
      <c r="C649" s="23">
        <v>86470</v>
      </c>
      <c r="D649" s="22" t="s">
        <v>404</v>
      </c>
      <c r="E649" s="23">
        <v>65726</v>
      </c>
      <c r="F649" s="22">
        <v>1980</v>
      </c>
      <c r="G649" s="28">
        <f xml:space="preserve"> Name_Rankings_Appended[[#This Row],[Males Number]] / SUMIFS($C:$C, $F:$F, Name_Rankings_Appended[[#This Row],[Decade]])</f>
        <v>5.8984381315095903E-3</v>
      </c>
      <c r="H649" s="28">
        <f xml:space="preserve"> Name_Rankings_Appended[[#This Row],[Females Number]] / SUMIFS($E:$E, $F:$F, Name_Rankings_Appended[[#This Row],[Decade]])</f>
        <v>5.839496733218888E-3</v>
      </c>
      <c r="I649" s="28">
        <f>SUMIFS($G:$G, $A:$A, "&lt;=" &amp; Name_Rankings_Appended[[#This Row],[Rank]], $F:$F, Name_Rankings_Appended[[#This Row],[Decade]])</f>
        <v>0.70336729397571451</v>
      </c>
      <c r="J649" s="28">
        <f>SUMIFS($H:$H, $A:$A, "&lt;=" &amp; Name_Rankings_Appended[[#This Row],[Rank]], $F:$F, Name_Rankings_Appended[[#This Row],[Decade]])</f>
        <v>0.63454013541207088</v>
      </c>
    </row>
    <row r="650" spans="1:10" x14ac:dyDescent="0.25">
      <c r="A650" s="22">
        <v>49</v>
      </c>
      <c r="B650" s="22" t="s">
        <v>329</v>
      </c>
      <c r="C650" s="23">
        <v>85934</v>
      </c>
      <c r="D650" s="22" t="s">
        <v>225</v>
      </c>
      <c r="E650" s="23">
        <v>62443</v>
      </c>
      <c r="F650" s="22">
        <v>1980</v>
      </c>
      <c r="G650" s="28">
        <f xml:space="preserve"> Name_Rankings_Appended[[#This Row],[Males Number]] / SUMIFS($C:$C, $F:$F, Name_Rankings_Appended[[#This Row],[Decade]])</f>
        <v>5.861875591455362E-3</v>
      </c>
      <c r="H650" s="28">
        <f xml:space="preserve"> Name_Rankings_Appended[[#This Row],[Females Number]] / SUMIFS($E:$E, $F:$F, Name_Rankings_Appended[[#This Row],[Decade]])</f>
        <v>5.5478150885857501E-3</v>
      </c>
      <c r="I650" s="28">
        <f>SUMIFS($G:$G, $A:$A, "&lt;=" &amp; Name_Rankings_Appended[[#This Row],[Rank]], $F:$F, Name_Rankings_Appended[[#This Row],[Decade]])</f>
        <v>0.70922916956716986</v>
      </c>
      <c r="J650" s="28">
        <f>SUMIFS($H:$H, $A:$A, "&lt;=" &amp; Name_Rankings_Appended[[#This Row],[Rank]], $F:$F, Name_Rankings_Appended[[#This Row],[Decade]])</f>
        <v>0.64008795050065659</v>
      </c>
    </row>
    <row r="651" spans="1:10" x14ac:dyDescent="0.25">
      <c r="A651" s="22">
        <v>50</v>
      </c>
      <c r="B651" s="22" t="s">
        <v>423</v>
      </c>
      <c r="C651" s="23">
        <v>82034</v>
      </c>
      <c r="D651" s="22" t="s">
        <v>497</v>
      </c>
      <c r="E651" s="23">
        <v>62332</v>
      </c>
      <c r="F651" s="22">
        <v>1980</v>
      </c>
      <c r="G651" s="28">
        <f xml:space="preserve"> Name_Rankings_Appended[[#This Row],[Males Number]] / SUMIFS($C:$C, $F:$F, Name_Rankings_Appended[[#This Row],[Decade]])</f>
        <v>5.5958421843443707E-3</v>
      </c>
      <c r="H651" s="28">
        <f xml:space="preserve"> Name_Rankings_Appended[[#This Row],[Females Number]] / SUMIFS($E:$E, $F:$F, Name_Rankings_Appended[[#This Row],[Decade]])</f>
        <v>5.5379531749231619E-3</v>
      </c>
      <c r="I651" s="28">
        <f>SUMIFS($G:$G, $A:$A, "&lt;=" &amp; Name_Rankings_Appended[[#This Row],[Rank]], $F:$F, Name_Rankings_Appended[[#This Row],[Decade]])</f>
        <v>0.71482501175151425</v>
      </c>
      <c r="J651" s="28">
        <f>SUMIFS($H:$H, $A:$A, "&lt;=" &amp; Name_Rankings_Appended[[#This Row],[Rank]], $F:$F, Name_Rankings_Appended[[#This Row],[Decade]])</f>
        <v>0.6456259036755797</v>
      </c>
    </row>
    <row r="652" spans="1:10" x14ac:dyDescent="0.25">
      <c r="A652" s="22">
        <v>51</v>
      </c>
      <c r="B652" s="22" t="s">
        <v>170</v>
      </c>
      <c r="C652" s="23">
        <v>80514</v>
      </c>
      <c r="D652" s="22" t="s">
        <v>85</v>
      </c>
      <c r="E652" s="23">
        <v>61687</v>
      </c>
      <c r="F652" s="22">
        <v>1980</v>
      </c>
      <c r="G652" s="28">
        <f xml:space="preserve"> Name_Rankings_Appended[[#This Row],[Males Number]] / SUMIFS($C:$C, $F:$F, Name_Rankings_Appended[[#This Row],[Decade]])</f>
        <v>5.4921573692652149E-3</v>
      </c>
      <c r="H652" s="28">
        <f xml:space="preserve"> Name_Rankings_Appended[[#This Row],[Females Number]] / SUMIFS($E:$E, $F:$F, Name_Rankings_Appended[[#This Row],[Decade]])</f>
        <v>5.4806474603973088E-3</v>
      </c>
      <c r="I652" s="28">
        <f>SUMIFS($G:$G, $A:$A, "&lt;=" &amp; Name_Rankings_Appended[[#This Row],[Rank]], $F:$F, Name_Rankings_Appended[[#This Row],[Decade]])</f>
        <v>0.72031716912077948</v>
      </c>
      <c r="J652" s="28">
        <f>SUMIFS($H:$H, $A:$A, "&lt;=" &amp; Name_Rankings_Appended[[#This Row],[Rank]], $F:$F, Name_Rankings_Appended[[#This Row],[Decade]])</f>
        <v>0.65110655113597704</v>
      </c>
    </row>
    <row r="653" spans="1:10" x14ac:dyDescent="0.25">
      <c r="A653" s="22">
        <v>52</v>
      </c>
      <c r="B653" s="22" t="s">
        <v>218</v>
      </c>
      <c r="C653" s="23">
        <v>73461</v>
      </c>
      <c r="D653" s="22" t="s">
        <v>239</v>
      </c>
      <c r="E653" s="23">
        <v>57324</v>
      </c>
      <c r="F653" s="22">
        <v>1980</v>
      </c>
      <c r="G653" s="28">
        <f xml:space="preserve"> Name_Rankings_Appended[[#This Row],[Males Number]] / SUMIFS($C:$C, $F:$F, Name_Rankings_Appended[[#This Row],[Decade]])</f>
        <v>5.0110461845591075E-3</v>
      </c>
      <c r="H653" s="28">
        <f xml:space="preserve"> Name_Rankings_Appended[[#This Row],[Females Number]] / SUMIFS($E:$E, $F:$F, Name_Rankings_Appended[[#This Row],[Decade]])</f>
        <v>5.0930120612092556E-3</v>
      </c>
      <c r="I653" s="28">
        <f>SUMIFS($G:$G, $A:$A, "&lt;=" &amp; Name_Rankings_Appended[[#This Row],[Rank]], $F:$F, Name_Rankings_Appended[[#This Row],[Decade]])</f>
        <v>0.72532821530533853</v>
      </c>
      <c r="J653" s="28">
        <f>SUMIFS($H:$H, $A:$A, "&lt;=" &amp; Name_Rankings_Appended[[#This Row],[Rank]], $F:$F, Name_Rankings_Appended[[#This Row],[Decade]])</f>
        <v>0.65619956319718631</v>
      </c>
    </row>
    <row r="654" spans="1:10" x14ac:dyDescent="0.25">
      <c r="A654" s="22">
        <v>53</v>
      </c>
      <c r="B654" s="22" t="s">
        <v>367</v>
      </c>
      <c r="C654" s="23">
        <v>72926</v>
      </c>
      <c r="D654" s="22" t="s">
        <v>793</v>
      </c>
      <c r="E654" s="23">
        <v>56339</v>
      </c>
      <c r="F654" s="22">
        <v>1980</v>
      </c>
      <c r="G654" s="28">
        <f xml:space="preserve"> Name_Rankings_Appended[[#This Row],[Males Number]] / SUMIFS($C:$C, $F:$F, Name_Rankings_Appended[[#This Row],[Decade]])</f>
        <v>4.9745518581990099E-3</v>
      </c>
      <c r="H654" s="28">
        <f xml:space="preserve"> Name_Rankings_Appended[[#This Row],[Females Number]] / SUMIFS($E:$E, $F:$F, Name_Rankings_Appended[[#This Row],[Decade]])</f>
        <v>5.0054986832124108E-3</v>
      </c>
      <c r="I654" s="28">
        <f>SUMIFS($G:$G, $A:$A, "&lt;=" &amp; Name_Rankings_Appended[[#This Row],[Rank]], $F:$F, Name_Rankings_Appended[[#This Row],[Decade]])</f>
        <v>0.73030276716353759</v>
      </c>
      <c r="J654" s="28">
        <f>SUMIFS($H:$H, $A:$A, "&lt;=" &amp; Name_Rankings_Appended[[#This Row],[Rank]], $F:$F, Name_Rankings_Appended[[#This Row],[Decade]])</f>
        <v>0.66120506188039874</v>
      </c>
    </row>
    <row r="655" spans="1:10" x14ac:dyDescent="0.25">
      <c r="A655" s="22">
        <v>54</v>
      </c>
      <c r="B655" s="22" t="s">
        <v>192</v>
      </c>
      <c r="C655" s="23">
        <v>69364</v>
      </c>
      <c r="D655" s="22" t="s">
        <v>473</v>
      </c>
      <c r="E655" s="23">
        <v>55290</v>
      </c>
      <c r="F655" s="22">
        <v>1980</v>
      </c>
      <c r="G655" s="28">
        <f xml:space="preserve"> Name_Rankings_Appended[[#This Row],[Males Number]] / SUMIFS($C:$C, $F:$F, Name_Rankings_Appended[[#This Row],[Decade]])</f>
        <v>4.7315746797043047E-3</v>
      </c>
      <c r="H655" s="28">
        <f xml:space="preserve"> Name_Rankings_Appended[[#This Row],[Females Number]] / SUMIFS($E:$E, $F:$F, Name_Rankings_Appended[[#This Row],[Decade]])</f>
        <v>4.912299156797497E-3</v>
      </c>
      <c r="I655" s="28">
        <f>SUMIFS($G:$G, $A:$A, "&lt;=" &amp; Name_Rankings_Appended[[#This Row],[Rank]], $F:$F, Name_Rankings_Appended[[#This Row],[Decade]])</f>
        <v>0.7350343418432419</v>
      </c>
      <c r="J655" s="28">
        <f>SUMIFS($H:$H, $A:$A, "&lt;=" &amp; Name_Rankings_Appended[[#This Row],[Rank]], $F:$F, Name_Rankings_Appended[[#This Row],[Decade]])</f>
        <v>0.66611736103719621</v>
      </c>
    </row>
    <row r="656" spans="1:10" x14ac:dyDescent="0.25">
      <c r="A656" s="22">
        <v>55</v>
      </c>
      <c r="B656" s="22" t="s">
        <v>389</v>
      </c>
      <c r="C656" s="23">
        <v>69070</v>
      </c>
      <c r="D656" s="22" t="s">
        <v>410</v>
      </c>
      <c r="E656" s="23">
        <v>54443</v>
      </c>
      <c r="F656" s="22">
        <v>1980</v>
      </c>
      <c r="G656" s="28">
        <f xml:space="preserve"> Name_Rankings_Appended[[#This Row],[Males Number]] / SUMIFS($C:$C, $F:$F, Name_Rankings_Appended[[#This Row],[Decade]])</f>
        <v>4.711519853629784E-3</v>
      </c>
      <c r="H656" s="28">
        <f xml:space="preserve"> Name_Rankings_Appended[[#This Row],[Females Number]] / SUMIFS($E:$E, $F:$F, Name_Rankings_Appended[[#This Row],[Decade]])</f>
        <v>4.837046536327114E-3</v>
      </c>
      <c r="I656" s="28">
        <f>SUMIFS($G:$G, $A:$A, "&lt;=" &amp; Name_Rankings_Appended[[#This Row],[Rank]], $F:$F, Name_Rankings_Appended[[#This Row],[Decade]])</f>
        <v>0.73974586169687173</v>
      </c>
      <c r="J656" s="28">
        <f>SUMIFS($H:$H, $A:$A, "&lt;=" &amp; Name_Rankings_Appended[[#This Row],[Rank]], $F:$F, Name_Rankings_Appended[[#This Row],[Decade]])</f>
        <v>0.67095440757352331</v>
      </c>
    </row>
    <row r="657" spans="1:10" x14ac:dyDescent="0.25">
      <c r="A657" s="22">
        <v>56</v>
      </c>
      <c r="B657" s="22" t="s">
        <v>198</v>
      </c>
      <c r="C657" s="23">
        <v>65610</v>
      </c>
      <c r="D657" s="22" t="s">
        <v>261</v>
      </c>
      <c r="E657" s="23">
        <v>53274</v>
      </c>
      <c r="F657" s="22">
        <v>1980</v>
      </c>
      <c r="G657" s="28">
        <f xml:space="preserve"> Name_Rankings_Appended[[#This Row],[Males Number]] / SUMIFS($C:$C, $F:$F, Name_Rankings_Appended[[#This Row],[Decade]])</f>
        <v>4.4755004719364425E-3</v>
      </c>
      <c r="H657" s="28">
        <f xml:space="preserve"> Name_Rankings_Appended[[#This Row],[Females Number]] / SUMIFS($E:$E, $F:$F, Name_Rankings_Appended[[#This Row],[Decade]])</f>
        <v>4.7331854816283214E-3</v>
      </c>
      <c r="I657" s="28">
        <f>SUMIFS($G:$G, $A:$A, "&lt;=" &amp; Name_Rankings_Appended[[#This Row],[Rank]], $F:$F, Name_Rankings_Appended[[#This Row],[Decade]])</f>
        <v>0.74422136216880819</v>
      </c>
      <c r="J657" s="28">
        <f>SUMIFS($H:$H, $A:$A, "&lt;=" &amp; Name_Rankings_Appended[[#This Row],[Rank]], $F:$F, Name_Rankings_Appended[[#This Row],[Decade]])</f>
        <v>0.67568759305515158</v>
      </c>
    </row>
    <row r="658" spans="1:10" x14ac:dyDescent="0.25">
      <c r="A658" s="22">
        <v>57</v>
      </c>
      <c r="B658" s="22" t="s">
        <v>106</v>
      </c>
      <c r="C658" s="23">
        <v>60842</v>
      </c>
      <c r="D658" s="22" t="s">
        <v>221</v>
      </c>
      <c r="E658" s="23">
        <v>51869</v>
      </c>
      <c r="F658" s="22">
        <v>1980</v>
      </c>
      <c r="G658" s="28">
        <f xml:space="preserve"> Name_Rankings_Appended[[#This Row],[Males Number]] / SUMIFS($C:$C, $F:$F, Name_Rankings_Appended[[#This Row],[Decade]])</f>
        <v>4.1502575783197238E-3</v>
      </c>
      <c r="H658" s="28">
        <f xml:space="preserve"> Name_Rankings_Appended[[#This Row],[Females Number]] / SUMIFS($E:$E, $F:$F, Name_Rankings_Appended[[#This Row],[Decade]])</f>
        <v>4.6083567546378983E-3</v>
      </c>
      <c r="I658" s="28">
        <f>SUMIFS($G:$G, $A:$A, "&lt;=" &amp; Name_Rankings_Appended[[#This Row],[Rank]], $F:$F, Name_Rankings_Appended[[#This Row],[Decade]])</f>
        <v>0.74837161974712796</v>
      </c>
      <c r="J658" s="28">
        <f>SUMIFS($H:$H, $A:$A, "&lt;=" &amp; Name_Rankings_Appended[[#This Row],[Rank]], $F:$F, Name_Rankings_Appended[[#This Row],[Decade]])</f>
        <v>0.68029594980978947</v>
      </c>
    </row>
    <row r="659" spans="1:10" x14ac:dyDescent="0.25">
      <c r="A659" s="22">
        <v>58</v>
      </c>
      <c r="B659" s="22" t="s">
        <v>592</v>
      </c>
      <c r="C659" s="23">
        <v>60309</v>
      </c>
      <c r="D659" s="22" t="s">
        <v>151</v>
      </c>
      <c r="E659" s="23">
        <v>51560</v>
      </c>
      <c r="F659" s="22">
        <v>1980</v>
      </c>
      <c r="G659" s="28">
        <f xml:space="preserve"> Name_Rankings_Appended[[#This Row],[Males Number]] / SUMIFS($C:$C, $F:$F, Name_Rankings_Appended[[#This Row],[Decade]])</f>
        <v>4.1138996793478877E-3</v>
      </c>
      <c r="H659" s="28">
        <f xml:space="preserve"> Name_Rankings_Appended[[#This Row],[Females Number]] / SUMIFS($E:$E, $F:$F, Name_Rankings_Appended[[#This Row],[Decade]])</f>
        <v>4.5809033193069081E-3</v>
      </c>
      <c r="I659" s="28">
        <f>SUMIFS($G:$G, $A:$A, "&lt;=" &amp; Name_Rankings_Appended[[#This Row],[Rank]], $F:$F, Name_Rankings_Appended[[#This Row],[Decade]])</f>
        <v>0.7524855194264759</v>
      </c>
      <c r="J659" s="28">
        <f>SUMIFS($H:$H, $A:$A, "&lt;=" &amp; Name_Rankings_Appended[[#This Row],[Rank]], $F:$F, Name_Rankings_Appended[[#This Row],[Decade]])</f>
        <v>0.68487685312909641</v>
      </c>
    </row>
    <row r="660" spans="1:10" x14ac:dyDescent="0.25">
      <c r="A660" s="22">
        <v>59</v>
      </c>
      <c r="B660" s="22" t="s">
        <v>564</v>
      </c>
      <c r="C660" s="23">
        <v>60283</v>
      </c>
      <c r="D660" s="22" t="s">
        <v>305</v>
      </c>
      <c r="E660" s="23">
        <v>49656</v>
      </c>
      <c r="F660" s="22">
        <v>1980</v>
      </c>
      <c r="G660" s="28">
        <f xml:space="preserve"> Name_Rankings_Appended[[#This Row],[Males Number]] / SUMIFS($C:$C, $F:$F, Name_Rankings_Appended[[#This Row],[Decade]])</f>
        <v>4.1121261233004816E-3</v>
      </c>
      <c r="H660" s="28">
        <f xml:space="preserve"> Name_Rankings_Appended[[#This Row],[Females Number]] / SUMIFS($E:$E, $F:$F, Name_Rankings_Appended[[#This Row],[Decade]])</f>
        <v>4.4117404038693528E-3</v>
      </c>
      <c r="I660" s="28">
        <f>SUMIFS($G:$G, $A:$A, "&lt;=" &amp; Name_Rankings_Appended[[#This Row],[Rank]], $F:$F, Name_Rankings_Appended[[#This Row],[Decade]])</f>
        <v>0.75659764554977638</v>
      </c>
      <c r="J660" s="28">
        <f>SUMIFS($H:$H, $A:$A, "&lt;=" &amp; Name_Rankings_Appended[[#This Row],[Rank]], $F:$F, Name_Rankings_Appended[[#This Row],[Decade]])</f>
        <v>0.68928859353296579</v>
      </c>
    </row>
    <row r="661" spans="1:10" x14ac:dyDescent="0.25">
      <c r="A661" s="22">
        <v>60</v>
      </c>
      <c r="B661" s="22" t="s">
        <v>492</v>
      </c>
      <c r="C661" s="23">
        <v>57175</v>
      </c>
      <c r="D661" s="22" t="s">
        <v>799</v>
      </c>
      <c r="E661" s="23">
        <v>45948</v>
      </c>
      <c r="F661" s="22">
        <v>1980</v>
      </c>
      <c r="G661" s="28">
        <f xml:space="preserve"> Name_Rankings_Appended[[#This Row],[Males Number]] / SUMIFS($C:$C, $F:$F, Name_Rankings_Appended[[#This Row],[Decade]])</f>
        <v>3.9001179619412608E-3</v>
      </c>
      <c r="H661" s="28">
        <f xml:space="preserve"> Name_Rankings_Appended[[#This Row],[Females Number]] / SUMIFS($E:$E, $F:$F, Name_Rankings_Appended[[#This Row],[Decade]])</f>
        <v>4.0822991798974756E-3</v>
      </c>
      <c r="I661" s="28">
        <f>SUMIFS($G:$G, $A:$A, "&lt;=" &amp; Name_Rankings_Appended[[#This Row],[Rank]], $F:$F, Name_Rankings_Appended[[#This Row],[Decade]])</f>
        <v>0.76049776351171761</v>
      </c>
      <c r="J661" s="28">
        <f>SUMIFS($H:$H, $A:$A, "&lt;=" &amp; Name_Rankings_Appended[[#This Row],[Rank]], $F:$F, Name_Rankings_Appended[[#This Row],[Decade]])</f>
        <v>0.69337089271286323</v>
      </c>
    </row>
    <row r="662" spans="1:10" x14ac:dyDescent="0.25">
      <c r="A662" s="22">
        <v>61</v>
      </c>
      <c r="B662" s="22" t="s">
        <v>132</v>
      </c>
      <c r="C662" s="23">
        <v>56735</v>
      </c>
      <c r="D662" s="22" t="s">
        <v>61</v>
      </c>
      <c r="E662" s="23">
        <v>45126</v>
      </c>
      <c r="F662" s="22">
        <v>1980</v>
      </c>
      <c r="G662" s="28">
        <f xml:space="preserve"> Name_Rankings_Appended[[#This Row],[Males Number]] / SUMIFS($C:$C, $F:$F, Name_Rankings_Appended[[#This Row],[Decade]])</f>
        <v>3.8701039365236106E-3</v>
      </c>
      <c r="H662" s="28">
        <f xml:space="preserve"> Name_Rankings_Appended[[#This Row],[Females Number]] / SUMIFS($E:$E, $F:$F, Name_Rankings_Appended[[#This Row],[Decade]])</f>
        <v>4.0092677111529E-3</v>
      </c>
      <c r="I662" s="28">
        <f>SUMIFS($G:$G, $A:$A, "&lt;=" &amp; Name_Rankings_Appended[[#This Row],[Rank]], $F:$F, Name_Rankings_Appended[[#This Row],[Decade]])</f>
        <v>0.76436786744824126</v>
      </c>
      <c r="J662" s="28">
        <f>SUMIFS($H:$H, $A:$A, "&lt;=" &amp; Name_Rankings_Appended[[#This Row],[Rank]], $F:$F, Name_Rankings_Appended[[#This Row],[Decade]])</f>
        <v>0.69738016042401618</v>
      </c>
    </row>
    <row r="663" spans="1:10" x14ac:dyDescent="0.25">
      <c r="A663" s="22">
        <v>62</v>
      </c>
      <c r="B663" s="22" t="s">
        <v>794</v>
      </c>
      <c r="C663" s="23">
        <v>53620</v>
      </c>
      <c r="D663" s="22" t="s">
        <v>689</v>
      </c>
      <c r="E663" s="23">
        <v>44910</v>
      </c>
      <c r="F663" s="22">
        <v>1980</v>
      </c>
      <c r="G663" s="28">
        <f xml:space="preserve"> Name_Rankings_Appended[[#This Row],[Males Number]] / SUMIFS($C:$C, $F:$F, Name_Rankings_Appended[[#This Row],[Decade]])</f>
        <v>3.6576182793054729E-3</v>
      </c>
      <c r="H663" s="28">
        <f xml:space="preserve"> Name_Rankings_Appended[[#This Row],[Females Number]] / SUMIFS($E:$E, $F:$F, Name_Rankings_Appended[[#This Row],[Decade]])</f>
        <v>3.9900769602419176E-3</v>
      </c>
      <c r="I663" s="28">
        <f>SUMIFS($G:$G, $A:$A, "&lt;=" &amp; Name_Rankings_Appended[[#This Row],[Rank]], $F:$F, Name_Rankings_Appended[[#This Row],[Decade]])</f>
        <v>0.7680254857275467</v>
      </c>
      <c r="J663" s="28">
        <f>SUMIFS($H:$H, $A:$A, "&lt;=" &amp; Name_Rankings_Appended[[#This Row],[Rank]], $F:$F, Name_Rankings_Appended[[#This Row],[Decade]])</f>
        <v>0.70137023738425808</v>
      </c>
    </row>
    <row r="664" spans="1:10" x14ac:dyDescent="0.25">
      <c r="A664" s="22">
        <v>63</v>
      </c>
      <c r="B664" s="22" t="s">
        <v>116</v>
      </c>
      <c r="C664" s="23">
        <v>52646</v>
      </c>
      <c r="D664" s="22" t="s">
        <v>797</v>
      </c>
      <c r="E664" s="23">
        <v>44526</v>
      </c>
      <c r="F664" s="22">
        <v>1980</v>
      </c>
      <c r="G664" s="28">
        <f xml:space="preserve"> Name_Rankings_Appended[[#This Row],[Males Number]] / SUMIFS($C:$C, $F:$F, Name_Rankings_Appended[[#This Row],[Decade]])</f>
        <v>3.5911781412218558E-3</v>
      </c>
      <c r="H664" s="28">
        <f xml:space="preserve"> Name_Rankings_Appended[[#This Row],[Females Number]] / SUMIFS($E:$E, $F:$F, Name_Rankings_Appended[[#This Row],[Decade]])</f>
        <v>3.9559600697335025E-3</v>
      </c>
      <c r="I664" s="28">
        <f>SUMIFS($G:$G, $A:$A, "&lt;=" &amp; Name_Rankings_Appended[[#This Row],[Rank]], $F:$F, Name_Rankings_Appended[[#This Row],[Decade]])</f>
        <v>0.77161666386876859</v>
      </c>
      <c r="J664" s="28">
        <f>SUMIFS($H:$H, $A:$A, "&lt;=" &amp; Name_Rankings_Appended[[#This Row],[Rank]], $F:$F, Name_Rankings_Appended[[#This Row],[Decade]])</f>
        <v>0.70532619745399161</v>
      </c>
    </row>
    <row r="665" spans="1:10" x14ac:dyDescent="0.25">
      <c r="A665" s="22">
        <v>64</v>
      </c>
      <c r="B665" s="22" t="s">
        <v>415</v>
      </c>
      <c r="C665" s="23">
        <v>51810</v>
      </c>
      <c r="D665" s="22" t="s">
        <v>847</v>
      </c>
      <c r="E665" s="23">
        <v>44374</v>
      </c>
      <c r="F665" s="22">
        <v>1980</v>
      </c>
      <c r="G665" s="28">
        <f xml:space="preserve"> Name_Rankings_Appended[[#This Row],[Males Number]] / SUMIFS($C:$C, $F:$F, Name_Rankings_Appended[[#This Row],[Decade]])</f>
        <v>3.5341514929283203E-3</v>
      </c>
      <c r="H665" s="28">
        <f xml:space="preserve"> Name_Rankings_Appended[[#This Row],[Females Number]] / SUMIFS($E:$E, $F:$F, Name_Rankings_Appended[[#This Row],[Decade]])</f>
        <v>3.9424554672405883E-3</v>
      </c>
      <c r="I665" s="28">
        <f>SUMIFS($G:$G, $A:$A, "&lt;=" &amp; Name_Rankings_Appended[[#This Row],[Rank]], $F:$F, Name_Rankings_Appended[[#This Row],[Decade]])</f>
        <v>0.77515081536169694</v>
      </c>
      <c r="J665" s="28">
        <f>SUMIFS($H:$H, $A:$A, "&lt;=" &amp; Name_Rankings_Appended[[#This Row],[Rank]], $F:$F, Name_Rankings_Appended[[#This Row],[Decade]])</f>
        <v>0.7092686529212322</v>
      </c>
    </row>
    <row r="666" spans="1:10" x14ac:dyDescent="0.25">
      <c r="A666" s="22">
        <v>65</v>
      </c>
      <c r="B666" s="22" t="s">
        <v>314</v>
      </c>
      <c r="C666" s="23">
        <v>51438</v>
      </c>
      <c r="D666" s="22" t="s">
        <v>711</v>
      </c>
      <c r="E666" s="23">
        <v>43163</v>
      </c>
      <c r="F666" s="22">
        <v>1980</v>
      </c>
      <c r="G666" s="28">
        <f xml:space="preserve"> Name_Rankings_Appended[[#This Row],[Males Number]] / SUMIFS($C:$C, $F:$F, Name_Rankings_Appended[[#This Row],[Decade]])</f>
        <v>3.5087759987115796E-3</v>
      </c>
      <c r="H666" s="28">
        <f xml:space="preserve"> Name_Rankings_Appended[[#This Row],[Females Number]] / SUMIFS($E:$E, $F:$F, Name_Rankings_Appended[[#This Row],[Decade]])</f>
        <v>3.8348628776424375E-3</v>
      </c>
      <c r="I666" s="28">
        <f>SUMIFS($G:$G, $A:$A, "&lt;=" &amp; Name_Rankings_Appended[[#This Row],[Rank]], $F:$F, Name_Rankings_Appended[[#This Row],[Decade]])</f>
        <v>0.77865959136040852</v>
      </c>
      <c r="J666" s="28">
        <f>SUMIFS($H:$H, $A:$A, "&lt;=" &amp; Name_Rankings_Appended[[#This Row],[Rank]], $F:$F, Name_Rankings_Appended[[#This Row],[Decade]])</f>
        <v>0.71310351579887465</v>
      </c>
    </row>
    <row r="667" spans="1:10" x14ac:dyDescent="0.25">
      <c r="A667" s="22">
        <v>66</v>
      </c>
      <c r="B667" s="22" t="s">
        <v>98</v>
      </c>
      <c r="C667" s="23">
        <v>50854</v>
      </c>
      <c r="D667" s="22" t="s">
        <v>801</v>
      </c>
      <c r="E667" s="23">
        <v>42888</v>
      </c>
      <c r="F667" s="22">
        <v>1980</v>
      </c>
      <c r="G667" s="28">
        <f xml:space="preserve"> Name_Rankings_Appended[[#This Row],[Males Number]] / SUMIFS($C:$C, $F:$F, Name_Rankings_Appended[[#This Row],[Decade]])</f>
        <v>3.4689392013390621E-3</v>
      </c>
      <c r="H667" s="28">
        <f xml:space="preserve"> Name_Rankings_Appended[[#This Row],[Females Number]] / SUMIFS($E:$E, $F:$F, Name_Rankings_Appended[[#This Row],[Decade]])</f>
        <v>3.8104302086585471E-3</v>
      </c>
      <c r="I667" s="28">
        <f>SUMIFS($G:$G, $A:$A, "&lt;=" &amp; Name_Rankings_Appended[[#This Row],[Rank]], $F:$F, Name_Rankings_Appended[[#This Row],[Decade]])</f>
        <v>0.78212853056174758</v>
      </c>
      <c r="J667" s="28">
        <f>SUMIFS($H:$H, $A:$A, "&lt;=" &amp; Name_Rankings_Appended[[#This Row],[Rank]], $F:$F, Name_Rankings_Appended[[#This Row],[Decade]])</f>
        <v>0.71691394600753322</v>
      </c>
    </row>
    <row r="668" spans="1:10" x14ac:dyDescent="0.25">
      <c r="A668" s="22">
        <v>67</v>
      </c>
      <c r="B668" s="22" t="s">
        <v>96</v>
      </c>
      <c r="C668" s="23">
        <v>46678</v>
      </c>
      <c r="D668" s="22" t="s">
        <v>161</v>
      </c>
      <c r="E668" s="23">
        <v>42433</v>
      </c>
      <c r="F668" s="22">
        <v>1980</v>
      </c>
      <c r="G668" s="28">
        <f xml:space="preserve"> Name_Rankings_Appended[[#This Row],[Males Number]] / SUMIFS($C:$C, $F:$F, Name_Rankings_Appended[[#This Row],[Decade]])</f>
        <v>3.1840788146479085E-3</v>
      </c>
      <c r="H668" s="28">
        <f xml:space="preserve"> Name_Rankings_Appended[[#This Row],[Females Number]] / SUMIFS($E:$E, $F:$F, Name_Rankings_Appended[[#This Row],[Decade]])</f>
        <v>3.7700052472488372E-3</v>
      </c>
      <c r="I668" s="28">
        <f>SUMIFS($G:$G, $A:$A, "&lt;=" &amp; Name_Rankings_Appended[[#This Row],[Rank]], $F:$F, Name_Rankings_Appended[[#This Row],[Decade]])</f>
        <v>0.78531260937639547</v>
      </c>
      <c r="J668" s="28">
        <f>SUMIFS($H:$H, $A:$A, "&lt;=" &amp; Name_Rankings_Appended[[#This Row],[Rank]], $F:$F, Name_Rankings_Appended[[#This Row],[Decade]])</f>
        <v>0.72068395125478202</v>
      </c>
    </row>
    <row r="669" spans="1:10" x14ac:dyDescent="0.25">
      <c r="A669" s="22">
        <v>68</v>
      </c>
      <c r="B669" s="22" t="s">
        <v>114</v>
      </c>
      <c r="C669" s="23">
        <v>45721</v>
      </c>
      <c r="D669" s="22" t="s">
        <v>69</v>
      </c>
      <c r="E669" s="23">
        <v>41667</v>
      </c>
      <c r="F669" s="22">
        <v>1980</v>
      </c>
      <c r="G669" s="28">
        <f xml:space="preserve"> Name_Rankings_Appended[[#This Row],[Males Number]] / SUMIFS($C:$C, $F:$F, Name_Rankings_Appended[[#This Row],[Decade]])</f>
        <v>3.1187983093645191E-3</v>
      </c>
      <c r="H669" s="28">
        <f xml:space="preserve"> Name_Rankings_Appended[[#This Row],[Females Number]] / SUMIFS($E:$E, $F:$F, Name_Rankings_Appended[[#This Row],[Decade]])</f>
        <v>3.7019491583700726E-3</v>
      </c>
      <c r="I669" s="28">
        <f>SUMIFS($G:$G, $A:$A, "&lt;=" &amp; Name_Rankings_Appended[[#This Row],[Rank]], $F:$F, Name_Rankings_Appended[[#This Row],[Decade]])</f>
        <v>0.78843140768576003</v>
      </c>
      <c r="J669" s="28">
        <f>SUMIFS($H:$H, $A:$A, "&lt;=" &amp; Name_Rankings_Appended[[#This Row],[Rank]], $F:$F, Name_Rankings_Appended[[#This Row],[Decade]])</f>
        <v>0.7243859004131521</v>
      </c>
    </row>
    <row r="670" spans="1:10" x14ac:dyDescent="0.25">
      <c r="A670" s="22">
        <v>69</v>
      </c>
      <c r="B670" s="22" t="s">
        <v>184</v>
      </c>
      <c r="C670" s="23">
        <v>45712</v>
      </c>
      <c r="D670" s="22" t="s">
        <v>113</v>
      </c>
      <c r="E670" s="23">
        <v>39404</v>
      </c>
      <c r="F670" s="22">
        <v>1980</v>
      </c>
      <c r="G670" s="28">
        <f xml:space="preserve"> Name_Rankings_Appended[[#This Row],[Males Number]] / SUMIFS($C:$C, $F:$F, Name_Rankings_Appended[[#This Row],[Decade]])</f>
        <v>3.1181843861173399E-3</v>
      </c>
      <c r="H670" s="28">
        <f xml:space="preserve"> Name_Rankings_Appended[[#This Row],[Females Number]] / SUMIFS($E:$E, $F:$F, Name_Rankings_Appended[[#This Row],[Decade]])</f>
        <v>3.500890504149911E-3</v>
      </c>
      <c r="I670" s="28">
        <f>SUMIFS($G:$G, $A:$A, "&lt;=" &amp; Name_Rankings_Appended[[#This Row],[Rank]], $F:$F, Name_Rankings_Appended[[#This Row],[Decade]])</f>
        <v>0.79154959207187736</v>
      </c>
      <c r="J670" s="28">
        <f>SUMIFS($H:$H, $A:$A, "&lt;=" &amp; Name_Rankings_Appended[[#This Row],[Rank]], $F:$F, Name_Rankings_Appended[[#This Row],[Decade]])</f>
        <v>0.72788679091730202</v>
      </c>
    </row>
    <row r="671" spans="1:10" x14ac:dyDescent="0.25">
      <c r="A671" s="22">
        <v>70</v>
      </c>
      <c r="B671" s="22" t="s">
        <v>798</v>
      </c>
      <c r="C671" s="23">
        <v>44371</v>
      </c>
      <c r="D671" s="22" t="s">
        <v>313</v>
      </c>
      <c r="E671" s="23">
        <v>39234</v>
      </c>
      <c r="F671" s="22">
        <v>1980</v>
      </c>
      <c r="G671" s="28">
        <f xml:space="preserve"> Name_Rankings_Appended[[#This Row],[Males Number]] / SUMIFS($C:$C, $F:$F, Name_Rankings_Appended[[#This Row],[Decade]])</f>
        <v>3.0267098222876375E-3</v>
      </c>
      <c r="H671" s="28">
        <f xml:space="preserve"> Name_Rankings_Appended[[#This Row],[Females Number]] / SUMIFS($E:$E, $F:$F, Name_Rankings_Appended[[#This Row],[Decade]])</f>
        <v>3.4857866724144152E-3</v>
      </c>
      <c r="I671" s="28">
        <f>SUMIFS($G:$G, $A:$A, "&lt;=" &amp; Name_Rankings_Appended[[#This Row],[Rank]], $F:$F, Name_Rankings_Appended[[#This Row],[Decade]])</f>
        <v>0.79457630189416495</v>
      </c>
      <c r="J671" s="28">
        <f>SUMIFS($H:$H, $A:$A, "&lt;=" &amp; Name_Rankings_Appended[[#This Row],[Rank]], $F:$F, Name_Rankings_Appended[[#This Row],[Decade]])</f>
        <v>0.73137257758971641</v>
      </c>
    </row>
    <row r="672" spans="1:10" x14ac:dyDescent="0.25">
      <c r="A672" s="22">
        <v>71</v>
      </c>
      <c r="B672" s="22" t="s">
        <v>260</v>
      </c>
      <c r="C672" s="23">
        <v>43572</v>
      </c>
      <c r="D672" s="22" t="s">
        <v>191</v>
      </c>
      <c r="E672" s="23">
        <v>38728</v>
      </c>
      <c r="F672" s="22">
        <v>1980</v>
      </c>
      <c r="G672" s="28">
        <f xml:space="preserve"> Name_Rankings_Appended[[#This Row],[Males Number]] / SUMIFS($C:$C, $F:$F, Name_Rankings_Appended[[#This Row],[Decade]])</f>
        <v>2.9722070806769501E-3</v>
      </c>
      <c r="H672" s="28">
        <f xml:space="preserve"> Name_Rankings_Appended[[#This Row],[Females Number]] / SUMIFS($E:$E, $F:$F, Name_Rankings_Appended[[#This Row],[Decade]])</f>
        <v>3.4408305614840565E-3</v>
      </c>
      <c r="I672" s="28">
        <f>SUMIFS($G:$G, $A:$A, "&lt;=" &amp; Name_Rankings_Appended[[#This Row],[Rank]], $F:$F, Name_Rankings_Appended[[#This Row],[Decade]])</f>
        <v>0.79754850897484186</v>
      </c>
      <c r="J672" s="28">
        <f>SUMIFS($H:$H, $A:$A, "&lt;=" &amp; Name_Rankings_Appended[[#This Row],[Rank]], $F:$F, Name_Rankings_Appended[[#This Row],[Decade]])</f>
        <v>0.73481340815120044</v>
      </c>
    </row>
    <row r="673" spans="1:10" x14ac:dyDescent="0.25">
      <c r="A673" s="22">
        <v>72</v>
      </c>
      <c r="B673" s="22" t="s">
        <v>429</v>
      </c>
      <c r="C673" s="23">
        <v>43184</v>
      </c>
      <c r="D673" s="22" t="s">
        <v>817</v>
      </c>
      <c r="E673" s="23">
        <v>38209</v>
      </c>
      <c r="F673" s="22">
        <v>1980</v>
      </c>
      <c r="G673" s="28">
        <f xml:space="preserve"> Name_Rankings_Appended[[#This Row],[Males Number]] / SUMIFS($C:$C, $F:$F, Name_Rankings_Appended[[#This Row],[Decade]])</f>
        <v>2.9457401673541128E-3</v>
      </c>
      <c r="H673" s="28">
        <f xml:space="preserve"> Name_Rankings_Appended[[#This Row],[Females Number]] / SUMIFS($E:$E, $F:$F, Name_Rankings_Appended[[#This Row],[Decade]])</f>
        <v>3.3947194516562775E-3</v>
      </c>
      <c r="I673" s="28">
        <f>SUMIFS($G:$G, $A:$A, "&lt;=" &amp; Name_Rankings_Appended[[#This Row],[Rank]], $F:$F, Name_Rankings_Appended[[#This Row],[Decade]])</f>
        <v>0.80049424914219602</v>
      </c>
      <c r="J673" s="28">
        <f>SUMIFS($H:$H, $A:$A, "&lt;=" &amp; Name_Rankings_Appended[[#This Row],[Rank]], $F:$F, Name_Rankings_Appended[[#This Row],[Decade]])</f>
        <v>0.7382081276028567</v>
      </c>
    </row>
    <row r="674" spans="1:10" x14ac:dyDescent="0.25">
      <c r="A674" s="22">
        <v>73</v>
      </c>
      <c r="B674" s="22" t="s">
        <v>108</v>
      </c>
      <c r="C674" s="23">
        <v>41756</v>
      </c>
      <c r="D674" s="22" t="s">
        <v>848</v>
      </c>
      <c r="E674" s="23">
        <v>37496</v>
      </c>
      <c r="F674" s="22">
        <v>1980</v>
      </c>
      <c r="G674" s="28">
        <f xml:space="preserve"> Name_Rankings_Appended[[#This Row],[Males Number]] / SUMIFS($C:$C, $F:$F, Name_Rankings_Appended[[#This Row],[Decade]])</f>
        <v>2.8483310121350117E-3</v>
      </c>
      <c r="H674" s="28">
        <f xml:space="preserve"> Name_Rankings_Appended[[#This Row],[Females Number]] / SUMIFS($E:$E, $F:$F, Name_Rankings_Appended[[#This Row],[Decade]])</f>
        <v>3.3313722044362262E-3</v>
      </c>
      <c r="I674" s="28">
        <f>SUMIFS($G:$G, $A:$A, "&lt;=" &amp; Name_Rankings_Appended[[#This Row],[Rank]], $F:$F, Name_Rankings_Appended[[#This Row],[Decade]])</f>
        <v>0.80334258015433102</v>
      </c>
      <c r="J674" s="28">
        <f>SUMIFS($H:$H, $A:$A, "&lt;=" &amp; Name_Rankings_Appended[[#This Row],[Rank]], $F:$F, Name_Rankings_Appended[[#This Row],[Decade]])</f>
        <v>0.74153949980729295</v>
      </c>
    </row>
    <row r="675" spans="1:10" x14ac:dyDescent="0.25">
      <c r="A675" s="22">
        <v>74</v>
      </c>
      <c r="B675" s="22" t="s">
        <v>373</v>
      </c>
      <c r="C675" s="23">
        <v>41623</v>
      </c>
      <c r="D675" s="22" t="s">
        <v>275</v>
      </c>
      <c r="E675" s="23">
        <v>36991</v>
      </c>
      <c r="F675" s="22">
        <v>1980</v>
      </c>
      <c r="G675" s="28">
        <f xml:space="preserve"> Name_Rankings_Appended[[#This Row],[Males Number]] / SUMIFS($C:$C, $F:$F, Name_Rankings_Appended[[#This Row],[Decade]])</f>
        <v>2.8392585908155856E-3</v>
      </c>
      <c r="H675" s="28">
        <f xml:space="preserve"> Name_Rankings_Appended[[#This Row],[Females Number]] / SUMIFS($E:$E, $F:$F, Name_Rankings_Appended[[#This Row],[Decade]])</f>
        <v>3.2865049395749001E-3</v>
      </c>
      <c r="I675" s="28">
        <f>SUMIFS($G:$G, $A:$A, "&lt;=" &amp; Name_Rankings_Appended[[#This Row],[Rank]], $F:$F, Name_Rankings_Appended[[#This Row],[Decade]])</f>
        <v>0.8061818387451466</v>
      </c>
      <c r="J675" s="28">
        <f>SUMIFS($H:$H, $A:$A, "&lt;=" &amp; Name_Rankings_Appended[[#This Row],[Rank]], $F:$F, Name_Rankings_Appended[[#This Row],[Decade]])</f>
        <v>0.74482600474686789</v>
      </c>
    </row>
    <row r="676" spans="1:10" x14ac:dyDescent="0.25">
      <c r="A676" s="22">
        <v>75</v>
      </c>
      <c r="B676" s="22" t="s">
        <v>138</v>
      </c>
      <c r="C676" s="23">
        <v>41514</v>
      </c>
      <c r="D676" s="22" t="s">
        <v>175</v>
      </c>
      <c r="E676" s="23">
        <v>36898</v>
      </c>
      <c r="F676" s="22">
        <v>1980</v>
      </c>
      <c r="G676" s="28">
        <f xml:space="preserve"> Name_Rankings_Appended[[#This Row],[Males Number]] / SUMIFS($C:$C, $F:$F, Name_Rankings_Appended[[#This Row],[Decade]])</f>
        <v>2.8318232981553041E-3</v>
      </c>
      <c r="H676" s="28">
        <f xml:space="preserve"> Name_Rankings_Appended[[#This Row],[Females Number]] / SUMIFS($E:$E, $F:$F, Name_Rankings_Appended[[#This Row],[Decade]])</f>
        <v>3.2782422551548935E-3</v>
      </c>
      <c r="I676" s="28">
        <f>SUMIFS($G:$G, $A:$A, "&lt;=" &amp; Name_Rankings_Appended[[#This Row],[Rank]], $F:$F, Name_Rankings_Appended[[#This Row],[Decade]])</f>
        <v>0.80901366204330194</v>
      </c>
      <c r="J676" s="28">
        <f>SUMIFS($H:$H, $A:$A, "&lt;=" &amp; Name_Rankings_Appended[[#This Row],[Rank]], $F:$F, Name_Rankings_Appended[[#This Row],[Decade]])</f>
        <v>0.74810424700202283</v>
      </c>
    </row>
    <row r="677" spans="1:10" x14ac:dyDescent="0.25">
      <c r="A677" s="22">
        <v>76</v>
      </c>
      <c r="B677" s="22" t="s">
        <v>331</v>
      </c>
      <c r="C677" s="23">
        <v>41497</v>
      </c>
      <c r="D677" s="22" t="s">
        <v>804</v>
      </c>
      <c r="E677" s="23">
        <v>36852</v>
      </c>
      <c r="F677" s="22">
        <v>1980</v>
      </c>
      <c r="G677" s="28">
        <f xml:space="preserve"> Name_Rankings_Appended[[#This Row],[Males Number]] / SUMIFS($C:$C, $F:$F, Name_Rankings_Appended[[#This Row],[Decade]])</f>
        <v>2.8306636653550763E-3</v>
      </c>
      <c r="H677" s="28">
        <f xml:space="preserve"> Name_Rankings_Appended[[#This Row],[Females Number]] / SUMIFS($E:$E, $F:$F, Name_Rankings_Appended[[#This Row],[Decade]])</f>
        <v>3.2741553359794061E-3</v>
      </c>
      <c r="I677" s="28">
        <f>SUMIFS($G:$G, $A:$A, "&lt;=" &amp; Name_Rankings_Appended[[#This Row],[Rank]], $F:$F, Name_Rankings_Appended[[#This Row],[Decade]])</f>
        <v>0.81184432570865706</v>
      </c>
      <c r="J677" s="28">
        <f>SUMIFS($H:$H, $A:$A, "&lt;=" &amp; Name_Rankings_Appended[[#This Row],[Rank]], $F:$F, Name_Rankings_Appended[[#This Row],[Decade]])</f>
        <v>0.75137840233800224</v>
      </c>
    </row>
    <row r="678" spans="1:10" x14ac:dyDescent="0.25">
      <c r="A678" s="22">
        <v>77</v>
      </c>
      <c r="B678" s="22" t="s">
        <v>302</v>
      </c>
      <c r="C678" s="23">
        <v>41304</v>
      </c>
      <c r="D678" s="22" t="s">
        <v>213</v>
      </c>
      <c r="E678" s="23">
        <v>36822</v>
      </c>
      <c r="F678" s="22">
        <v>1980</v>
      </c>
      <c r="G678" s="28">
        <f xml:space="preserve"> Name_Rankings_Appended[[#This Row],[Males Number]] / SUMIFS($C:$C, $F:$F, Name_Rankings_Appended[[#This Row],[Decade]])</f>
        <v>2.8174984223877891E-3</v>
      </c>
      <c r="H678" s="28">
        <f xml:space="preserve"> Name_Rankings_Appended[[#This Row],[Females Number]] / SUMIFS($E:$E, $F:$F, Name_Rankings_Appended[[#This Row],[Decade]])</f>
        <v>3.2714899539084364E-3</v>
      </c>
      <c r="I678" s="28">
        <f>SUMIFS($G:$G, $A:$A, "&lt;=" &amp; Name_Rankings_Appended[[#This Row],[Rank]], $F:$F, Name_Rankings_Appended[[#This Row],[Decade]])</f>
        <v>0.81466182413104482</v>
      </c>
      <c r="J678" s="28">
        <f>SUMIFS($H:$H, $A:$A, "&lt;=" &amp; Name_Rankings_Appended[[#This Row],[Rank]], $F:$F, Name_Rankings_Appended[[#This Row],[Decade]])</f>
        <v>0.75464989229191071</v>
      </c>
    </row>
    <row r="679" spans="1:10" x14ac:dyDescent="0.25">
      <c r="A679" s="22">
        <v>78</v>
      </c>
      <c r="B679" s="22" t="s">
        <v>100</v>
      </c>
      <c r="C679" s="23">
        <v>40239</v>
      </c>
      <c r="D679" s="22" t="s">
        <v>534</v>
      </c>
      <c r="E679" s="23">
        <v>36599</v>
      </c>
      <c r="F679" s="22">
        <v>1980</v>
      </c>
      <c r="G679" s="28">
        <f xml:space="preserve"> Name_Rankings_Appended[[#This Row],[Males Number]] / SUMIFS($C:$C, $F:$F, Name_Rankings_Appended[[#This Row],[Decade]])</f>
        <v>2.744850838138249E-3</v>
      </c>
      <c r="H679" s="28">
        <f xml:space="preserve"> Name_Rankings_Appended[[#This Row],[Females Number]] / SUMIFS($E:$E, $F:$F, Name_Rankings_Appended[[#This Row],[Decade]])</f>
        <v>3.251677280514227E-3</v>
      </c>
      <c r="I679" s="28">
        <f>SUMIFS($G:$G, $A:$A, "&lt;=" &amp; Name_Rankings_Appended[[#This Row],[Rank]], $F:$F, Name_Rankings_Appended[[#This Row],[Decade]])</f>
        <v>0.81740667496918307</v>
      </c>
      <c r="J679" s="28">
        <f>SUMIFS($H:$H, $A:$A, "&lt;=" &amp; Name_Rankings_Appended[[#This Row],[Rank]], $F:$F, Name_Rankings_Appended[[#This Row],[Decade]])</f>
        <v>0.75790156957242494</v>
      </c>
    </row>
    <row r="680" spans="1:10" x14ac:dyDescent="0.25">
      <c r="A680" s="22">
        <v>79</v>
      </c>
      <c r="B680" s="22" t="s">
        <v>531</v>
      </c>
      <c r="C680" s="23">
        <v>38719</v>
      </c>
      <c r="D680" s="22" t="s">
        <v>849</v>
      </c>
      <c r="E680" s="23">
        <v>36212</v>
      </c>
      <c r="F680" s="22">
        <v>1980</v>
      </c>
      <c r="G680" s="28">
        <f xml:space="preserve"> Name_Rankings_Appended[[#This Row],[Males Number]] / SUMIFS($C:$C, $F:$F, Name_Rankings_Appended[[#This Row],[Decade]])</f>
        <v>2.6411660230590936E-3</v>
      </c>
      <c r="H680" s="28">
        <f xml:space="preserve"> Name_Rankings_Appended[[#This Row],[Females Number]] / SUMIFS($E:$E, $F:$F, Name_Rankings_Appended[[#This Row],[Decade]])</f>
        <v>3.2172938517987153E-3</v>
      </c>
      <c r="I680" s="28">
        <f>SUMIFS($G:$G, $A:$A, "&lt;=" &amp; Name_Rankings_Appended[[#This Row],[Rank]], $F:$F, Name_Rankings_Appended[[#This Row],[Decade]])</f>
        <v>0.82004784099224215</v>
      </c>
      <c r="J680" s="28">
        <f>SUMIFS($H:$H, $A:$A, "&lt;=" &amp; Name_Rankings_Appended[[#This Row],[Rank]], $F:$F, Name_Rankings_Appended[[#This Row],[Decade]])</f>
        <v>0.76111886342422364</v>
      </c>
    </row>
    <row r="681" spans="1:10" x14ac:dyDescent="0.25">
      <c r="A681" s="22">
        <v>80</v>
      </c>
      <c r="B681" s="22" t="s">
        <v>529</v>
      </c>
      <c r="C681" s="23">
        <v>38659</v>
      </c>
      <c r="D681" s="22" t="s">
        <v>311</v>
      </c>
      <c r="E681" s="23">
        <v>36082</v>
      </c>
      <c r="F681" s="22">
        <v>1980</v>
      </c>
      <c r="G681" s="28">
        <f xml:space="preserve"> Name_Rankings_Appended[[#This Row],[Males Number]] / SUMIFS($C:$C, $F:$F, Name_Rankings_Appended[[#This Row],[Decade]])</f>
        <v>2.6370732014112321E-3</v>
      </c>
      <c r="H681" s="28">
        <f xml:space="preserve"> Name_Rankings_Appended[[#This Row],[Females Number]] / SUMIFS($E:$E, $F:$F, Name_Rankings_Appended[[#This Row],[Decade]])</f>
        <v>3.2057438628245124E-3</v>
      </c>
      <c r="I681" s="28">
        <f>SUMIFS($G:$G, $A:$A, "&lt;=" &amp; Name_Rankings_Appended[[#This Row],[Rank]], $F:$F, Name_Rankings_Appended[[#This Row],[Decade]])</f>
        <v>0.82268491419365342</v>
      </c>
      <c r="J681" s="28">
        <f>SUMIFS($H:$H, $A:$A, "&lt;=" &amp; Name_Rankings_Appended[[#This Row],[Rank]], $F:$F, Name_Rankings_Appended[[#This Row],[Decade]])</f>
        <v>0.7643246072870481</v>
      </c>
    </row>
    <row r="682" spans="1:10" x14ac:dyDescent="0.25">
      <c r="A682" s="22">
        <v>81</v>
      </c>
      <c r="B682" s="22" t="s">
        <v>136</v>
      </c>
      <c r="C682" s="23">
        <v>38112</v>
      </c>
      <c r="D682" s="22" t="s">
        <v>533</v>
      </c>
      <c r="E682" s="23">
        <v>36051</v>
      </c>
      <c r="F682" s="22">
        <v>1980</v>
      </c>
      <c r="G682" s="28">
        <f xml:space="preserve"> Name_Rankings_Appended[[#This Row],[Males Number]] / SUMIFS($C:$C, $F:$F, Name_Rankings_Appended[[#This Row],[Decade]])</f>
        <v>2.5997603107215622E-3</v>
      </c>
      <c r="H682" s="28">
        <f xml:space="preserve"> Name_Rankings_Appended[[#This Row],[Females Number]] / SUMIFS($E:$E, $F:$F, Name_Rankings_Appended[[#This Row],[Decade]])</f>
        <v>3.2029896346845101E-3</v>
      </c>
      <c r="I682" s="28">
        <f>SUMIFS($G:$G, $A:$A, "&lt;=" &amp; Name_Rankings_Appended[[#This Row],[Rank]], $F:$F, Name_Rankings_Appended[[#This Row],[Decade]])</f>
        <v>0.82528467450437493</v>
      </c>
      <c r="J682" s="28">
        <f>SUMIFS($H:$H, $A:$A, "&lt;=" &amp; Name_Rankings_Appended[[#This Row],[Rank]], $F:$F, Name_Rankings_Appended[[#This Row],[Decade]])</f>
        <v>0.76752759692173256</v>
      </c>
    </row>
    <row r="683" spans="1:10" x14ac:dyDescent="0.25">
      <c r="A683" s="22">
        <v>82</v>
      </c>
      <c r="B683" s="22" t="s">
        <v>535</v>
      </c>
      <c r="C683" s="23">
        <v>37794</v>
      </c>
      <c r="D683" s="22" t="s">
        <v>267</v>
      </c>
      <c r="E683" s="23">
        <v>35953</v>
      </c>
      <c r="F683" s="22">
        <v>1980</v>
      </c>
      <c r="G683" s="28">
        <f xml:space="preserve"> Name_Rankings_Appended[[#This Row],[Males Number]] / SUMIFS($C:$C, $F:$F, Name_Rankings_Appended[[#This Row],[Decade]])</f>
        <v>2.5780683559878969E-3</v>
      </c>
      <c r="H683" s="28">
        <f xml:space="preserve"> Name_Rankings_Appended[[#This Row],[Females Number]] / SUMIFS($E:$E, $F:$F, Name_Rankings_Appended[[#This Row],[Decade]])</f>
        <v>3.1942827199193421E-3</v>
      </c>
      <c r="I683" s="28">
        <f>SUMIFS($G:$G, $A:$A, "&lt;=" &amp; Name_Rankings_Appended[[#This Row],[Rank]], $F:$F, Name_Rankings_Appended[[#This Row],[Decade]])</f>
        <v>0.82786274286036288</v>
      </c>
      <c r="J683" s="28">
        <f>SUMIFS($H:$H, $A:$A, "&lt;=" &amp; Name_Rankings_Appended[[#This Row],[Rank]], $F:$F, Name_Rankings_Appended[[#This Row],[Decade]])</f>
        <v>0.77072187964165195</v>
      </c>
    </row>
    <row r="684" spans="1:10" x14ac:dyDescent="0.25">
      <c r="A684" s="22">
        <v>83</v>
      </c>
      <c r="B684" s="22" t="s">
        <v>391</v>
      </c>
      <c r="C684" s="23">
        <v>37437</v>
      </c>
      <c r="D684" s="22" t="s">
        <v>508</v>
      </c>
      <c r="E684" s="23">
        <v>34982</v>
      </c>
      <c r="F684" s="22">
        <v>1980</v>
      </c>
      <c r="G684" s="28">
        <f xml:space="preserve"> Name_Rankings_Appended[[#This Row],[Males Number]] / SUMIFS($C:$C, $F:$F, Name_Rankings_Appended[[#This Row],[Decade]])</f>
        <v>2.5537160671831216E-3</v>
      </c>
      <c r="H684" s="28">
        <f xml:space="preserve"> Name_Rankings_Appended[[#This Row],[Females Number]] / SUMIFS($E:$E, $F:$F, Name_Rankings_Appended[[#This Row],[Decade]])</f>
        <v>3.1080131868889502E-3</v>
      </c>
      <c r="I684" s="28">
        <f>SUMIFS($G:$G, $A:$A, "&lt;=" &amp; Name_Rankings_Appended[[#This Row],[Rank]], $F:$F, Name_Rankings_Appended[[#This Row],[Decade]])</f>
        <v>0.83041645892754601</v>
      </c>
      <c r="J684" s="28">
        <f>SUMIFS($H:$H, $A:$A, "&lt;=" &amp; Name_Rankings_Appended[[#This Row],[Rank]], $F:$F, Name_Rankings_Appended[[#This Row],[Decade]])</f>
        <v>0.77382989282854087</v>
      </c>
    </row>
    <row r="685" spans="1:10" x14ac:dyDescent="0.25">
      <c r="A685" s="22">
        <v>84</v>
      </c>
      <c r="B685" s="22" t="s">
        <v>411</v>
      </c>
      <c r="C685" s="23">
        <v>36354</v>
      </c>
      <c r="D685" s="22" t="s">
        <v>57</v>
      </c>
      <c r="E685" s="23">
        <v>34919</v>
      </c>
      <c r="F685" s="22">
        <v>1980</v>
      </c>
      <c r="G685" s="28">
        <f xml:space="preserve"> Name_Rankings_Appended[[#This Row],[Males Number]] / SUMIFS($C:$C, $F:$F, Name_Rankings_Appended[[#This Row],[Decade]])</f>
        <v>2.4798406364392235E-3</v>
      </c>
      <c r="H685" s="28">
        <f xml:space="preserve"> Name_Rankings_Appended[[#This Row],[Females Number]] / SUMIFS($E:$E, $F:$F, Name_Rankings_Appended[[#This Row],[Decade]])</f>
        <v>3.1024158845399134E-3</v>
      </c>
      <c r="I685" s="28">
        <f>SUMIFS($G:$G, $A:$A, "&lt;=" &amp; Name_Rankings_Appended[[#This Row],[Rank]], $F:$F, Name_Rankings_Appended[[#This Row],[Decade]])</f>
        <v>0.83289629956398525</v>
      </c>
      <c r="J685" s="28">
        <f>SUMIFS($H:$H, $A:$A, "&lt;=" &amp; Name_Rankings_Appended[[#This Row],[Rank]], $F:$F, Name_Rankings_Appended[[#This Row],[Decade]])</f>
        <v>0.77693230871308083</v>
      </c>
    </row>
    <row r="686" spans="1:10" x14ac:dyDescent="0.25">
      <c r="A686" s="22">
        <v>85</v>
      </c>
      <c r="B686" s="22" t="s">
        <v>351</v>
      </c>
      <c r="C686" s="23">
        <v>36350</v>
      </c>
      <c r="D686" s="22" t="s">
        <v>495</v>
      </c>
      <c r="E686" s="23">
        <v>34810</v>
      </c>
      <c r="F686" s="22">
        <v>1980</v>
      </c>
      <c r="G686" s="28">
        <f xml:space="preserve"> Name_Rankings_Appended[[#This Row],[Males Number]] / SUMIFS($C:$C, $F:$F, Name_Rankings_Appended[[#This Row],[Decade]])</f>
        <v>2.4795677816626992E-3</v>
      </c>
      <c r="H686" s="28">
        <f xml:space="preserve"> Name_Rankings_Appended[[#This Row],[Females Number]] / SUMIFS($E:$E, $F:$F, Name_Rankings_Appended[[#This Row],[Decade]])</f>
        <v>3.0927316630153896E-3</v>
      </c>
      <c r="I686" s="28">
        <f>SUMIFS($G:$G, $A:$A, "&lt;=" &amp; Name_Rankings_Appended[[#This Row],[Rank]], $F:$F, Name_Rankings_Appended[[#This Row],[Decade]])</f>
        <v>0.83537586734564795</v>
      </c>
      <c r="J686" s="28">
        <f>SUMIFS($H:$H, $A:$A, "&lt;=" &amp; Name_Rankings_Appended[[#This Row],[Rank]], $F:$F, Name_Rankings_Appended[[#This Row],[Decade]])</f>
        <v>0.78002504037609621</v>
      </c>
    </row>
    <row r="687" spans="1:10" x14ac:dyDescent="0.25">
      <c r="A687" s="22">
        <v>86</v>
      </c>
      <c r="B687" s="22" t="s">
        <v>812</v>
      </c>
      <c r="C687" s="23">
        <v>35978</v>
      </c>
      <c r="D687" s="22" t="s">
        <v>187</v>
      </c>
      <c r="E687" s="23">
        <v>34628</v>
      </c>
      <c r="F687" s="22">
        <v>1980</v>
      </c>
      <c r="G687" s="28">
        <f xml:space="preserve"> Name_Rankings_Appended[[#This Row],[Males Number]] / SUMIFS($C:$C, $F:$F, Name_Rankings_Appended[[#This Row],[Decade]])</f>
        <v>2.4541922874459585E-3</v>
      </c>
      <c r="H687" s="28">
        <f xml:space="preserve"> Name_Rankings_Appended[[#This Row],[Females Number]] / SUMIFS($E:$E, $F:$F, Name_Rankings_Appended[[#This Row],[Decade]])</f>
        <v>3.0765616784515053E-3</v>
      </c>
      <c r="I687" s="28">
        <f>SUMIFS($G:$G, $A:$A, "&lt;=" &amp; Name_Rankings_Appended[[#This Row],[Rank]], $F:$F, Name_Rankings_Appended[[#This Row],[Decade]])</f>
        <v>0.83783005963309387</v>
      </c>
      <c r="J687" s="28">
        <f>SUMIFS($H:$H, $A:$A, "&lt;=" &amp; Name_Rankings_Appended[[#This Row],[Rank]], $F:$F, Name_Rankings_Appended[[#This Row],[Decade]])</f>
        <v>0.78310160205454771</v>
      </c>
    </row>
    <row r="688" spans="1:10" x14ac:dyDescent="0.25">
      <c r="A688" s="22">
        <v>87</v>
      </c>
      <c r="B688" s="22" t="s">
        <v>216</v>
      </c>
      <c r="C688" s="23">
        <v>35735</v>
      </c>
      <c r="D688" s="22" t="s">
        <v>655</v>
      </c>
      <c r="E688" s="23">
        <v>33600</v>
      </c>
      <c r="F688" s="22">
        <v>1980</v>
      </c>
      <c r="G688" s="28">
        <f xml:space="preserve"> Name_Rankings_Appended[[#This Row],[Males Number]] / SUMIFS($C:$C, $F:$F, Name_Rankings_Appended[[#This Row],[Decade]])</f>
        <v>2.4376163597721197E-3</v>
      </c>
      <c r="H688" s="28">
        <f xml:space="preserve"> Name_Rankings_Appended[[#This Row],[Females Number]] / SUMIFS($E:$E, $F:$F, Name_Rankings_Appended[[#This Row],[Decade]])</f>
        <v>2.9852279194862706E-3</v>
      </c>
      <c r="I688" s="28">
        <f>SUMIFS($G:$G, $A:$A, "&lt;=" &amp; Name_Rankings_Appended[[#This Row],[Rank]], $F:$F, Name_Rankings_Appended[[#This Row],[Decade]])</f>
        <v>0.840267675992866</v>
      </c>
      <c r="J688" s="28">
        <f>SUMIFS($H:$H, $A:$A, "&lt;=" &amp; Name_Rankings_Appended[[#This Row],[Rank]], $F:$F, Name_Rankings_Appended[[#This Row],[Decade]])</f>
        <v>0.78608682997403401</v>
      </c>
    </row>
    <row r="689" spans="1:10" x14ac:dyDescent="0.25">
      <c r="A689" s="22">
        <v>88</v>
      </c>
      <c r="B689" s="22" t="s">
        <v>134</v>
      </c>
      <c r="C689" s="23">
        <v>33613</v>
      </c>
      <c r="D689" s="22" t="s">
        <v>284</v>
      </c>
      <c r="E689" s="23">
        <v>33356</v>
      </c>
      <c r="F689" s="22">
        <v>1980</v>
      </c>
      <c r="G689" s="28">
        <f xml:space="preserve"> Name_Rankings_Appended[[#This Row],[Males Number]] / SUMIFS($C:$C, $F:$F, Name_Rankings_Appended[[#This Row],[Decade]])</f>
        <v>2.2928669008260884E-3</v>
      </c>
      <c r="H689" s="28">
        <f xml:space="preserve"> Name_Rankings_Appended[[#This Row],[Females Number]] / SUMIFS($E:$E, $F:$F, Name_Rankings_Appended[[#This Row],[Decade]])</f>
        <v>2.9635494786423825E-3</v>
      </c>
      <c r="I689" s="28">
        <f>SUMIFS($G:$G, $A:$A, "&lt;=" &amp; Name_Rankings_Appended[[#This Row],[Rank]], $F:$F, Name_Rankings_Appended[[#This Row],[Decade]])</f>
        <v>0.84256054289369209</v>
      </c>
      <c r="J689" s="28">
        <f>SUMIFS($H:$H, $A:$A, "&lt;=" &amp; Name_Rankings_Appended[[#This Row],[Rank]], $F:$F, Name_Rankings_Appended[[#This Row],[Decade]])</f>
        <v>0.78905037945267642</v>
      </c>
    </row>
    <row r="690" spans="1:10" x14ac:dyDescent="0.25">
      <c r="A690" s="22">
        <v>89</v>
      </c>
      <c r="B690" s="22" t="s">
        <v>503</v>
      </c>
      <c r="C690" s="23">
        <v>32483</v>
      </c>
      <c r="D690" s="22" t="s">
        <v>482</v>
      </c>
      <c r="E690" s="23">
        <v>32955</v>
      </c>
      <c r="F690" s="22">
        <v>1980</v>
      </c>
      <c r="G690" s="28">
        <f xml:space="preserve"> Name_Rankings_Appended[[#This Row],[Males Number]] / SUMIFS($C:$C, $F:$F, Name_Rankings_Appended[[#This Row],[Decade]])</f>
        <v>2.2157854264580317E-3</v>
      </c>
      <c r="H690" s="28">
        <f xml:space="preserve"> Name_Rankings_Appended[[#This Row],[Females Number]] / SUMIFS($E:$E, $F:$F, Name_Rankings_Appended[[#This Row],[Decade]])</f>
        <v>2.9279222049604183E-3</v>
      </c>
      <c r="I690" s="28">
        <f>SUMIFS($G:$G, $A:$A, "&lt;=" &amp; Name_Rankings_Appended[[#This Row],[Rank]], $F:$F, Name_Rankings_Appended[[#This Row],[Decade]])</f>
        <v>0.84477632832015015</v>
      </c>
      <c r="J690" s="28">
        <f>SUMIFS($H:$H, $A:$A, "&lt;=" &amp; Name_Rankings_Appended[[#This Row],[Rank]], $F:$F, Name_Rankings_Appended[[#This Row],[Decade]])</f>
        <v>0.79197830165763683</v>
      </c>
    </row>
    <row r="691" spans="1:10" x14ac:dyDescent="0.25">
      <c r="A691" s="22">
        <v>90</v>
      </c>
      <c r="B691" s="22" t="s">
        <v>483</v>
      </c>
      <c r="C691" s="23">
        <v>32336</v>
      </c>
      <c r="D691" s="22" t="s">
        <v>461</v>
      </c>
      <c r="E691" s="23">
        <v>32951</v>
      </c>
      <c r="F691" s="22">
        <v>1980</v>
      </c>
      <c r="G691" s="28">
        <f xml:space="preserve"> Name_Rankings_Appended[[#This Row],[Males Number]] / SUMIFS($C:$C, $F:$F, Name_Rankings_Appended[[#This Row],[Decade]])</f>
        <v>2.2057580134207714E-3</v>
      </c>
      <c r="H691" s="28">
        <f xml:space="preserve"> Name_Rankings_Appended[[#This Row],[Females Number]] / SUMIFS($E:$E, $F:$F, Name_Rankings_Appended[[#This Row],[Decade]])</f>
        <v>2.9275668206842887E-3</v>
      </c>
      <c r="I691" s="28">
        <f>SUMIFS($G:$G, $A:$A, "&lt;=" &amp; Name_Rankings_Appended[[#This Row],[Rank]], $F:$F, Name_Rankings_Appended[[#This Row],[Decade]])</f>
        <v>0.84698208633357097</v>
      </c>
      <c r="J691" s="28">
        <f>SUMIFS($H:$H, $A:$A, "&lt;=" &amp; Name_Rankings_Appended[[#This Row],[Rank]], $F:$F, Name_Rankings_Appended[[#This Row],[Decade]])</f>
        <v>0.79490586847832112</v>
      </c>
    </row>
    <row r="692" spans="1:10" x14ac:dyDescent="0.25">
      <c r="A692" s="22">
        <v>91</v>
      </c>
      <c r="B692" s="22" t="s">
        <v>244</v>
      </c>
      <c r="C692" s="23">
        <v>32284</v>
      </c>
      <c r="D692" s="22" t="s">
        <v>453</v>
      </c>
      <c r="E692" s="23">
        <v>32705</v>
      </c>
      <c r="F692" s="22">
        <v>1980</v>
      </c>
      <c r="G692" s="28">
        <f xml:space="preserve"> Name_Rankings_Appended[[#This Row],[Males Number]] / SUMIFS($C:$C, $F:$F, Name_Rankings_Appended[[#This Row],[Decade]])</f>
        <v>2.2022109013259583E-3</v>
      </c>
      <c r="H692" s="28">
        <f xml:space="preserve"> Name_Rankings_Appended[[#This Row],[Females Number]] / SUMIFS($E:$E, $F:$F, Name_Rankings_Appended[[#This Row],[Decade]])</f>
        <v>2.9057106877023358E-3</v>
      </c>
      <c r="I692" s="28">
        <f>SUMIFS($G:$G, $A:$A, "&lt;=" &amp; Name_Rankings_Appended[[#This Row],[Rank]], $F:$F, Name_Rankings_Appended[[#This Row],[Decade]])</f>
        <v>0.84918429723489697</v>
      </c>
      <c r="J692" s="28">
        <f>SUMIFS($H:$H, $A:$A, "&lt;=" &amp; Name_Rankings_Appended[[#This Row],[Rank]], $F:$F, Name_Rankings_Appended[[#This Row],[Decade]])</f>
        <v>0.79781157916602341</v>
      </c>
    </row>
    <row r="693" spans="1:10" x14ac:dyDescent="0.25">
      <c r="A693" s="22">
        <v>92</v>
      </c>
      <c r="B693" s="22" t="s">
        <v>188</v>
      </c>
      <c r="C693" s="23">
        <v>32062</v>
      </c>
      <c r="D693" s="22" t="s">
        <v>255</v>
      </c>
      <c r="E693" s="23">
        <v>32137</v>
      </c>
      <c r="F693" s="22">
        <v>1980</v>
      </c>
      <c r="G693" s="28">
        <f xml:space="preserve"> Name_Rankings_Appended[[#This Row],[Males Number]] / SUMIFS($C:$C, $F:$F, Name_Rankings_Appended[[#This Row],[Decade]])</f>
        <v>2.1870674612288711E-3</v>
      </c>
      <c r="H693" s="28">
        <f xml:space="preserve"> Name_Rankings_Appended[[#This Row],[Females Number]] / SUMIFS($E:$E, $F:$F, Name_Rankings_Appended[[#This Row],[Decade]])</f>
        <v>2.8552461204919728E-3</v>
      </c>
      <c r="I693" s="28">
        <f>SUMIFS($G:$G, $A:$A, "&lt;=" &amp; Name_Rankings_Appended[[#This Row],[Rank]], $F:$F, Name_Rankings_Appended[[#This Row],[Decade]])</f>
        <v>0.85137136469612584</v>
      </c>
      <c r="J693" s="28">
        <f>SUMIFS($H:$H, $A:$A, "&lt;=" &amp; Name_Rankings_Appended[[#This Row],[Rank]], $F:$F, Name_Rankings_Appended[[#This Row],[Decade]])</f>
        <v>0.80066682528651534</v>
      </c>
    </row>
    <row r="694" spans="1:10" x14ac:dyDescent="0.25">
      <c r="A694" s="22">
        <v>93</v>
      </c>
      <c r="B694" s="22" t="s">
        <v>485</v>
      </c>
      <c r="C694" s="23">
        <v>31308</v>
      </c>
      <c r="D694" s="22" t="s">
        <v>850</v>
      </c>
      <c r="E694" s="23">
        <v>31535</v>
      </c>
      <c r="F694" s="22">
        <v>1980</v>
      </c>
      <c r="G694" s="28">
        <f xml:space="preserve"> Name_Rankings_Appended[[#This Row],[Males Number]] / SUMIFS($C:$C, $F:$F, Name_Rankings_Appended[[#This Row],[Decade]])</f>
        <v>2.1356343358540793E-3</v>
      </c>
      <c r="H694" s="28">
        <f xml:space="preserve"> Name_Rankings_Appended[[#This Row],[Females Number]] / SUMIFS($E:$E, $F:$F, Name_Rankings_Appended[[#This Row],[Decade]])</f>
        <v>2.8017607869345101E-3</v>
      </c>
      <c r="I694" s="28">
        <f>SUMIFS($G:$G, $A:$A, "&lt;=" &amp; Name_Rankings_Appended[[#This Row],[Rank]], $F:$F, Name_Rankings_Appended[[#This Row],[Decade]])</f>
        <v>0.85350699903197991</v>
      </c>
      <c r="J694" s="28">
        <f>SUMIFS($H:$H, $A:$A, "&lt;=" &amp; Name_Rankings_Appended[[#This Row],[Rank]], $F:$F, Name_Rankings_Appended[[#This Row],[Decade]])</f>
        <v>0.80346858607344984</v>
      </c>
    </row>
    <row r="695" spans="1:10" x14ac:dyDescent="0.25">
      <c r="A695" s="22">
        <v>94</v>
      </c>
      <c r="B695" s="22" t="s">
        <v>294</v>
      </c>
      <c r="C695" s="23">
        <v>31289</v>
      </c>
      <c r="D695" s="22" t="s">
        <v>55</v>
      </c>
      <c r="E695" s="23">
        <v>30552</v>
      </c>
      <c r="F695" s="22">
        <v>1980</v>
      </c>
      <c r="G695" s="28">
        <f xml:space="preserve"> Name_Rankings_Appended[[#This Row],[Males Number]] / SUMIFS($C:$C, $F:$F, Name_Rankings_Appended[[#This Row],[Decade]])</f>
        <v>2.1343382756655901E-3</v>
      </c>
      <c r="H695" s="28">
        <f xml:space="preserve"> Name_Rankings_Appended[[#This Row],[Females Number]] / SUMIFS($E:$E, $F:$F, Name_Rankings_Appended[[#This Row],[Decade]])</f>
        <v>2.7144251010757306E-3</v>
      </c>
      <c r="I695" s="28">
        <f>SUMIFS($G:$G, $A:$A, "&lt;=" &amp; Name_Rankings_Appended[[#This Row],[Rank]], $F:$F, Name_Rankings_Appended[[#This Row],[Decade]])</f>
        <v>0.85564133730764547</v>
      </c>
      <c r="J695" s="28">
        <f>SUMIFS($H:$H, $A:$A, "&lt;=" &amp; Name_Rankings_Appended[[#This Row],[Rank]], $F:$F, Name_Rankings_Appended[[#This Row],[Decade]])</f>
        <v>0.80618301117452562</v>
      </c>
    </row>
    <row r="696" spans="1:10" x14ac:dyDescent="0.25">
      <c r="A696" s="22">
        <v>95</v>
      </c>
      <c r="B696" s="22" t="s">
        <v>118</v>
      </c>
      <c r="C696" s="23">
        <v>31284</v>
      </c>
      <c r="D696" s="22" t="s">
        <v>155</v>
      </c>
      <c r="E696" s="23">
        <v>30359</v>
      </c>
      <c r="F696" s="22">
        <v>1980</v>
      </c>
      <c r="G696" s="28">
        <f xml:space="preserve"> Name_Rankings_Appended[[#This Row],[Males Number]] / SUMIFS($C:$C, $F:$F, Name_Rankings_Appended[[#This Row],[Decade]])</f>
        <v>2.1339972071949347E-3</v>
      </c>
      <c r="H696" s="28">
        <f xml:space="preserve"> Name_Rankings_Appended[[#This Row],[Females Number]] / SUMIFS($E:$E, $F:$F, Name_Rankings_Appended[[#This Row],[Decade]])</f>
        <v>2.6972778097524908E-3</v>
      </c>
      <c r="I696" s="28">
        <f>SUMIFS($G:$G, $A:$A, "&lt;=" &amp; Name_Rankings_Appended[[#This Row],[Rank]], $F:$F, Name_Rankings_Appended[[#This Row],[Decade]])</f>
        <v>0.85777533451484045</v>
      </c>
      <c r="J696" s="28">
        <f>SUMIFS($H:$H, $A:$A, "&lt;=" &amp; Name_Rankings_Appended[[#This Row],[Rank]], $F:$F, Name_Rankings_Appended[[#This Row],[Decade]])</f>
        <v>0.80888028898427811</v>
      </c>
    </row>
    <row r="697" spans="1:10" x14ac:dyDescent="0.25">
      <c r="A697" s="22">
        <v>96</v>
      </c>
      <c r="B697" s="22" t="s">
        <v>567</v>
      </c>
      <c r="C697" s="23">
        <v>31137</v>
      </c>
      <c r="D697" s="22" t="s">
        <v>71</v>
      </c>
      <c r="E697" s="23">
        <v>30038</v>
      </c>
      <c r="F697" s="22">
        <v>1980</v>
      </c>
      <c r="G697" s="28">
        <f xml:space="preserve"> Name_Rankings_Appended[[#This Row],[Males Number]] / SUMIFS($C:$C, $F:$F, Name_Rankings_Appended[[#This Row],[Decade]])</f>
        <v>2.1239697941576744E-3</v>
      </c>
      <c r="H697" s="28">
        <f xml:space="preserve"> Name_Rankings_Appended[[#This Row],[Females Number]] / SUMIFS($E:$E, $F:$F, Name_Rankings_Appended[[#This Row],[Decade]])</f>
        <v>2.668758221593113E-3</v>
      </c>
      <c r="I697" s="28">
        <f>SUMIFS($G:$G, $A:$A, "&lt;=" &amp; Name_Rankings_Appended[[#This Row],[Rank]], $F:$F, Name_Rankings_Appended[[#This Row],[Decade]])</f>
        <v>0.85989930430899808</v>
      </c>
      <c r="J697" s="28">
        <f>SUMIFS($H:$H, $A:$A, "&lt;=" &amp; Name_Rankings_Appended[[#This Row],[Rank]], $F:$F, Name_Rankings_Appended[[#This Row],[Decade]])</f>
        <v>0.81154904720587118</v>
      </c>
    </row>
    <row r="698" spans="1:10" x14ac:dyDescent="0.25">
      <c r="A698" s="22">
        <v>97</v>
      </c>
      <c r="B698" s="22" t="s">
        <v>369</v>
      </c>
      <c r="C698" s="23">
        <v>31096</v>
      </c>
      <c r="D698" s="22" t="s">
        <v>851</v>
      </c>
      <c r="E698" s="23">
        <v>29848</v>
      </c>
      <c r="F698" s="22">
        <v>1980</v>
      </c>
      <c r="G698" s="28">
        <f xml:space="preserve"> Name_Rankings_Appended[[#This Row],[Males Number]] / SUMIFS($C:$C, $F:$F, Name_Rankings_Appended[[#This Row],[Decade]])</f>
        <v>2.1211730326983025E-3</v>
      </c>
      <c r="H698" s="28">
        <f xml:space="preserve"> Name_Rankings_Appended[[#This Row],[Females Number]] / SUMIFS($E:$E, $F:$F, Name_Rankings_Appended[[#This Row],[Decade]])</f>
        <v>2.6518774684769703E-3</v>
      </c>
      <c r="I698" s="28">
        <f>SUMIFS($G:$G, $A:$A, "&lt;=" &amp; Name_Rankings_Appended[[#This Row],[Rank]], $F:$F, Name_Rankings_Appended[[#This Row],[Decade]])</f>
        <v>0.8620204773416964</v>
      </c>
      <c r="J698" s="28">
        <f>SUMIFS($H:$H, $A:$A, "&lt;=" &amp; Name_Rankings_Appended[[#This Row],[Rank]], $F:$F, Name_Rankings_Appended[[#This Row],[Decade]])</f>
        <v>0.81420092467434813</v>
      </c>
    </row>
    <row r="699" spans="1:10" x14ac:dyDescent="0.25">
      <c r="A699" s="22">
        <v>98</v>
      </c>
      <c r="B699" s="22" t="s">
        <v>126</v>
      </c>
      <c r="C699" s="23">
        <v>30471</v>
      </c>
      <c r="D699" s="22" t="s">
        <v>852</v>
      </c>
      <c r="E699" s="23">
        <v>29537</v>
      </c>
      <c r="F699" s="22">
        <v>1980</v>
      </c>
      <c r="G699" s="28">
        <f xml:space="preserve"> Name_Rankings_Appended[[#This Row],[Males Number]] / SUMIFS($C:$C, $F:$F, Name_Rankings_Appended[[#This Row],[Decade]])</f>
        <v>2.078539473866413E-3</v>
      </c>
      <c r="H699" s="28">
        <f xml:space="preserve"> Name_Rankings_Appended[[#This Row],[Females Number]] / SUMIFS($E:$E, $F:$F, Name_Rankings_Appended[[#This Row],[Decade]])</f>
        <v>2.6242463410079161E-3</v>
      </c>
      <c r="I699" s="28">
        <f>SUMIFS($G:$G, $A:$A, "&lt;=" &amp; Name_Rankings_Appended[[#This Row],[Rank]], $F:$F, Name_Rankings_Appended[[#This Row],[Decade]])</f>
        <v>0.86409901681556278</v>
      </c>
      <c r="J699" s="28">
        <f>SUMIFS($H:$H, $A:$A, "&lt;=" &amp; Name_Rankings_Appended[[#This Row],[Rank]], $F:$F, Name_Rankings_Appended[[#This Row],[Decade]])</f>
        <v>0.81682517101535601</v>
      </c>
    </row>
    <row r="700" spans="1:10" x14ac:dyDescent="0.25">
      <c r="A700" s="22">
        <v>99</v>
      </c>
      <c r="B700" s="22" t="s">
        <v>110</v>
      </c>
      <c r="C700" s="23">
        <v>30341</v>
      </c>
      <c r="D700" s="22" t="s">
        <v>853</v>
      </c>
      <c r="E700" s="23">
        <v>29342</v>
      </c>
      <c r="F700" s="22">
        <v>1980</v>
      </c>
      <c r="G700" s="28">
        <f xml:space="preserve"> Name_Rankings_Appended[[#This Row],[Males Number]] / SUMIFS($C:$C, $F:$F, Name_Rankings_Appended[[#This Row],[Decade]])</f>
        <v>2.06967169362938E-3</v>
      </c>
      <c r="H700" s="28">
        <f xml:space="preserve"> Name_Rankings_Appended[[#This Row],[Females Number]] / SUMIFS($E:$E, $F:$F, Name_Rankings_Appended[[#This Row],[Decade]])</f>
        <v>2.6069213575466116E-3</v>
      </c>
      <c r="I700" s="28">
        <f>SUMIFS($G:$G, $A:$A, "&lt;=" &amp; Name_Rankings_Appended[[#This Row],[Rank]], $F:$F, Name_Rankings_Appended[[#This Row],[Decade]])</f>
        <v>0.86616868850919215</v>
      </c>
      <c r="J700" s="28">
        <f>SUMIFS($H:$H, $A:$A, "&lt;=" &amp; Name_Rankings_Appended[[#This Row],[Rank]], $F:$F, Name_Rankings_Appended[[#This Row],[Decade]])</f>
        <v>0.8194320923729026</v>
      </c>
    </row>
    <row r="701" spans="1:10" x14ac:dyDescent="0.25">
      <c r="A701" s="22">
        <v>100</v>
      </c>
      <c r="B701" s="22" t="s">
        <v>472</v>
      </c>
      <c r="C701" s="23">
        <v>30284</v>
      </c>
      <c r="D701" s="22" t="s">
        <v>796</v>
      </c>
      <c r="E701" s="23">
        <v>29116</v>
      </c>
      <c r="F701" s="22">
        <v>1980</v>
      </c>
      <c r="G701" s="28">
        <f xml:space="preserve"> Name_Rankings_Appended[[#This Row],[Males Number]] / SUMIFS($C:$C, $F:$F, Name_Rankings_Appended[[#This Row],[Decade]])</f>
        <v>2.0657835130639115E-3</v>
      </c>
      <c r="H701" s="28">
        <f xml:space="preserve"> Name_Rankings_Appended[[#This Row],[Females Number]] / SUMIFS($E:$E, $F:$F, Name_Rankings_Appended[[#This Row],[Decade]])</f>
        <v>2.5868421459453051E-3</v>
      </c>
      <c r="I701" s="28">
        <f>SUMIFS($G:$G, $A:$A, "&lt;=" &amp; Name_Rankings_Appended[[#This Row],[Rank]], $F:$F, Name_Rankings_Appended[[#This Row],[Decade]])</f>
        <v>0.86823447202225601</v>
      </c>
      <c r="J701" s="28">
        <f>SUMIFS($H:$H, $A:$A, "&lt;=" &amp; Name_Rankings_Appended[[#This Row],[Rank]], $F:$F, Name_Rankings_Appended[[#This Row],[Decade]])</f>
        <v>0.82201893451884789</v>
      </c>
    </row>
    <row r="702" spans="1:10" x14ac:dyDescent="0.25">
      <c r="A702" s="22">
        <v>101</v>
      </c>
      <c r="B702" s="22" t="s">
        <v>206</v>
      </c>
      <c r="C702" s="23">
        <v>29906</v>
      </c>
      <c r="D702" s="22" t="s">
        <v>805</v>
      </c>
      <c r="E702" s="23">
        <v>28834</v>
      </c>
      <c r="F702" s="22">
        <v>1980</v>
      </c>
      <c r="G702" s="28">
        <f xml:space="preserve"> Name_Rankings_Appended[[#This Row],[Males Number]] / SUMIFS($C:$C, $F:$F, Name_Rankings_Appended[[#This Row],[Decade]])</f>
        <v>2.0399987366823847E-3</v>
      </c>
      <c r="H702" s="28">
        <f xml:space="preserve"> Name_Rankings_Appended[[#This Row],[Females Number]] / SUMIFS($E:$E, $F:$F, Name_Rankings_Appended[[#This Row],[Decade]])</f>
        <v>2.5617875544781885E-3</v>
      </c>
      <c r="I702" s="28">
        <f>SUMIFS($G:$G, $A:$A, "&lt;=" &amp; Name_Rankings_Appended[[#This Row],[Rank]], $F:$F, Name_Rankings_Appended[[#This Row],[Decade]])</f>
        <v>0.87027447075893838</v>
      </c>
      <c r="J702" s="28">
        <f>SUMIFS($H:$H, $A:$A, "&lt;=" &amp; Name_Rankings_Appended[[#This Row],[Rank]], $F:$F, Name_Rankings_Appended[[#This Row],[Decade]])</f>
        <v>0.82458072207332611</v>
      </c>
    </row>
    <row r="703" spans="1:10" x14ac:dyDescent="0.25">
      <c r="A703" s="22">
        <v>102</v>
      </c>
      <c r="B703" s="22" t="s">
        <v>140</v>
      </c>
      <c r="C703" s="23">
        <v>29578</v>
      </c>
      <c r="D703" s="22" t="s">
        <v>127</v>
      </c>
      <c r="E703" s="23">
        <v>28493</v>
      </c>
      <c r="F703" s="22">
        <v>1980</v>
      </c>
      <c r="G703" s="28">
        <f xml:space="preserve"> Name_Rankings_Appended[[#This Row],[Males Number]] / SUMIFS($C:$C, $F:$F, Name_Rankings_Appended[[#This Row],[Decade]])</f>
        <v>2.017624645007409E-3</v>
      </c>
      <c r="H703" s="28">
        <f xml:space="preserve"> Name_Rankings_Appended[[#This Row],[Females Number]] / SUMIFS($E:$E, $F:$F, Name_Rankings_Appended[[#This Row],[Decade]])</f>
        <v>2.5314910449381642E-3</v>
      </c>
      <c r="I703" s="28">
        <f>SUMIFS($G:$G, $A:$A, "&lt;=" &amp; Name_Rankings_Appended[[#This Row],[Rank]], $F:$F, Name_Rankings_Appended[[#This Row],[Decade]])</f>
        <v>0.87229209540394581</v>
      </c>
      <c r="J703" s="28">
        <f>SUMIFS($H:$H, $A:$A, "&lt;=" &amp; Name_Rankings_Appended[[#This Row],[Rank]], $F:$F, Name_Rankings_Appended[[#This Row],[Decade]])</f>
        <v>0.82711221311826433</v>
      </c>
    </row>
    <row r="704" spans="1:10" x14ac:dyDescent="0.25">
      <c r="A704" s="22">
        <v>103</v>
      </c>
      <c r="B704" s="22" t="s">
        <v>128</v>
      </c>
      <c r="C704" s="23">
        <v>29518</v>
      </c>
      <c r="D704" s="22" t="s">
        <v>812</v>
      </c>
      <c r="E704" s="23">
        <v>27916</v>
      </c>
      <c r="F704" s="22">
        <v>1980</v>
      </c>
      <c r="G704" s="28">
        <f xml:space="preserve"> Name_Rankings_Appended[[#This Row],[Males Number]] / SUMIFS($C:$C, $F:$F, Name_Rankings_Appended[[#This Row],[Decade]])</f>
        <v>2.0135318233595475E-3</v>
      </c>
      <c r="H704" s="28">
        <f xml:space="preserve"> Name_Rankings_Appended[[#This Row],[Females Number]] / SUMIFS($E:$E, $F:$F, Name_Rankings_Appended[[#This Row],[Decade]])</f>
        <v>2.4802268631065097E-3</v>
      </c>
      <c r="I704" s="28">
        <f>SUMIFS($G:$G, $A:$A, "&lt;=" &amp; Name_Rankings_Appended[[#This Row],[Rank]], $F:$F, Name_Rankings_Appended[[#This Row],[Decade]])</f>
        <v>0.87430562722730532</v>
      </c>
      <c r="J704" s="28">
        <f>SUMIFS($H:$H, $A:$A, "&lt;=" &amp; Name_Rankings_Appended[[#This Row],[Rank]], $F:$F, Name_Rankings_Appended[[#This Row],[Decade]])</f>
        <v>0.82959243998137089</v>
      </c>
    </row>
    <row r="705" spans="1:10" x14ac:dyDescent="0.25">
      <c r="A705" s="22">
        <v>104</v>
      </c>
      <c r="B705" s="22" t="s">
        <v>546</v>
      </c>
      <c r="C705" s="23">
        <v>28339</v>
      </c>
      <c r="D705" s="22" t="s">
        <v>640</v>
      </c>
      <c r="E705" s="23">
        <v>27760</v>
      </c>
      <c r="F705" s="22">
        <v>1980</v>
      </c>
      <c r="G705" s="28">
        <f xml:space="preserve"> Name_Rankings_Appended[[#This Row],[Males Number]] / SUMIFS($C:$C, $F:$F, Name_Rankings_Appended[[#This Row],[Decade]])</f>
        <v>1.9331078779790711E-3</v>
      </c>
      <c r="H705" s="28">
        <f xml:space="preserve"> Name_Rankings_Appended[[#This Row],[Females Number]] / SUMIFS($E:$E, $F:$F, Name_Rankings_Appended[[#This Row],[Decade]])</f>
        <v>2.4663668763374664E-3</v>
      </c>
      <c r="I705" s="28">
        <f>SUMIFS($G:$G, $A:$A, "&lt;=" &amp; Name_Rankings_Appended[[#This Row],[Rank]], $F:$F, Name_Rankings_Appended[[#This Row],[Decade]])</f>
        <v>0.87623873510528438</v>
      </c>
      <c r="J705" s="28">
        <f>SUMIFS($H:$H, $A:$A, "&lt;=" &amp; Name_Rankings_Appended[[#This Row],[Rank]], $F:$F, Name_Rankings_Appended[[#This Row],[Decade]])</f>
        <v>0.83205880685770839</v>
      </c>
    </row>
    <row r="706" spans="1:10" x14ac:dyDescent="0.25">
      <c r="A706" s="22">
        <v>105</v>
      </c>
      <c r="B706" s="22" t="s">
        <v>527</v>
      </c>
      <c r="C706" s="23">
        <v>28144</v>
      </c>
      <c r="D706" s="22" t="s">
        <v>815</v>
      </c>
      <c r="E706" s="23">
        <v>27507</v>
      </c>
      <c r="F706" s="22">
        <v>1980</v>
      </c>
      <c r="G706" s="28">
        <f xml:space="preserve"> Name_Rankings_Appended[[#This Row],[Males Number]] / SUMIFS($C:$C, $F:$F, Name_Rankings_Appended[[#This Row],[Decade]])</f>
        <v>1.9198062076235215E-3</v>
      </c>
      <c r="H706" s="28">
        <f xml:space="preserve"> Name_Rankings_Appended[[#This Row],[Females Number]] / SUMIFS($E:$E, $F:$F, Name_Rankings_Appended[[#This Row],[Decade]])</f>
        <v>2.4438888208722872E-3</v>
      </c>
      <c r="I706" s="28">
        <f>SUMIFS($G:$G, $A:$A, "&lt;=" &amp; Name_Rankings_Appended[[#This Row],[Rank]], $F:$F, Name_Rankings_Appended[[#This Row],[Decade]])</f>
        <v>0.87815854131290794</v>
      </c>
      <c r="J706" s="28">
        <f>SUMIFS($H:$H, $A:$A, "&lt;=" &amp; Name_Rankings_Appended[[#This Row],[Rank]], $F:$F, Name_Rankings_Appended[[#This Row],[Decade]])</f>
        <v>0.83450269567858071</v>
      </c>
    </row>
    <row r="707" spans="1:10" x14ac:dyDescent="0.25">
      <c r="A707" s="22">
        <v>106</v>
      </c>
      <c r="B707" s="22" t="s">
        <v>537</v>
      </c>
      <c r="C707" s="23">
        <v>27389</v>
      </c>
      <c r="D707" s="22" t="s">
        <v>820</v>
      </c>
      <c r="E707" s="23">
        <v>27234</v>
      </c>
      <c r="F707" s="22">
        <v>1980</v>
      </c>
      <c r="G707" s="28">
        <f xml:space="preserve"> Name_Rankings_Appended[[#This Row],[Males Number]] / SUMIFS($C:$C, $F:$F, Name_Rankings_Appended[[#This Row],[Decade]])</f>
        <v>1.8683048685545988E-3</v>
      </c>
      <c r="H707" s="28">
        <f xml:space="preserve"> Name_Rankings_Appended[[#This Row],[Females Number]] / SUMIFS($E:$E, $F:$F, Name_Rankings_Appended[[#This Row],[Decade]])</f>
        <v>2.4196338440264612E-3</v>
      </c>
      <c r="I707" s="28">
        <f>SUMIFS($G:$G, $A:$A, "&lt;=" &amp; Name_Rankings_Appended[[#This Row],[Rank]], $F:$F, Name_Rankings_Appended[[#This Row],[Decade]])</f>
        <v>0.88002684618146254</v>
      </c>
      <c r="J707" s="28">
        <f>SUMIFS($H:$H, $A:$A, "&lt;=" &amp; Name_Rankings_Appended[[#This Row],[Rank]], $F:$F, Name_Rankings_Appended[[#This Row],[Decade]])</f>
        <v>0.83692232952260714</v>
      </c>
    </row>
    <row r="708" spans="1:10" x14ac:dyDescent="0.25">
      <c r="A708" s="22">
        <v>107</v>
      </c>
      <c r="B708" s="22" t="s">
        <v>507</v>
      </c>
      <c r="C708" s="23">
        <v>27064</v>
      </c>
      <c r="D708" s="22" t="s">
        <v>808</v>
      </c>
      <c r="E708" s="23">
        <v>27019</v>
      </c>
      <c r="F708" s="22">
        <v>1980</v>
      </c>
      <c r="G708" s="28">
        <f xml:space="preserve"> Name_Rankings_Appended[[#This Row],[Males Number]] / SUMIFS($C:$C, $F:$F, Name_Rankings_Appended[[#This Row],[Decade]])</f>
        <v>1.8461354179620164E-3</v>
      </c>
      <c r="H708" s="28">
        <f xml:space="preserve"> Name_Rankings_Appended[[#This Row],[Females Number]] / SUMIFS($E:$E, $F:$F, Name_Rankings_Appended[[#This Row],[Decade]])</f>
        <v>2.4005319391845106E-3</v>
      </c>
      <c r="I708" s="28">
        <f>SUMIFS($G:$G, $A:$A, "&lt;=" &amp; Name_Rankings_Appended[[#This Row],[Rank]], $F:$F, Name_Rankings_Appended[[#This Row],[Decade]])</f>
        <v>0.88187298159942451</v>
      </c>
      <c r="J708" s="28">
        <f>SUMIFS($H:$H, $A:$A, "&lt;=" &amp; Name_Rankings_Appended[[#This Row],[Rank]], $F:$F, Name_Rankings_Appended[[#This Row],[Decade]])</f>
        <v>0.83932286146179169</v>
      </c>
    </row>
    <row r="709" spans="1:10" x14ac:dyDescent="0.25">
      <c r="A709" s="22">
        <v>108</v>
      </c>
      <c r="B709" s="22" t="s">
        <v>160</v>
      </c>
      <c r="C709" s="23">
        <v>26835</v>
      </c>
      <c r="D709" s="22" t="s">
        <v>292</v>
      </c>
      <c r="E709" s="23">
        <v>26386</v>
      </c>
      <c r="F709" s="22">
        <v>1980</v>
      </c>
      <c r="G709" s="28">
        <f xml:space="preserve"> Name_Rankings_Appended[[#This Row],[Males Number]] / SUMIFS($C:$C, $F:$F, Name_Rankings_Appended[[#This Row],[Decade]])</f>
        <v>1.830514482006012E-3</v>
      </c>
      <c r="H709" s="28">
        <f xml:space="preserve"> Name_Rankings_Appended[[#This Row],[Females Number]] / SUMIFS($E:$E, $F:$F, Name_Rankings_Appended[[#This Row],[Decade]])</f>
        <v>2.344292377487046E-3</v>
      </c>
      <c r="I709" s="28">
        <f>SUMIFS($G:$G, $A:$A, "&lt;=" &amp; Name_Rankings_Appended[[#This Row],[Rank]], $F:$F, Name_Rankings_Appended[[#This Row],[Decade]])</f>
        <v>0.88370349608143051</v>
      </c>
      <c r="J709" s="28">
        <f>SUMIFS($H:$H, $A:$A, "&lt;=" &amp; Name_Rankings_Appended[[#This Row],[Rank]], $F:$F, Name_Rankings_Appended[[#This Row],[Decade]])</f>
        <v>0.8416671538392787</v>
      </c>
    </row>
    <row r="710" spans="1:10" x14ac:dyDescent="0.25">
      <c r="A710" s="22">
        <v>109</v>
      </c>
      <c r="B710" s="22" t="s">
        <v>586</v>
      </c>
      <c r="C710" s="23">
        <v>26705</v>
      </c>
      <c r="D710" s="22" t="s">
        <v>459</v>
      </c>
      <c r="E710" s="23">
        <v>26324</v>
      </c>
      <c r="F710" s="22">
        <v>1980</v>
      </c>
      <c r="G710" s="28">
        <f xml:space="preserve"> Name_Rankings_Appended[[#This Row],[Males Number]] / SUMIFS($C:$C, $F:$F, Name_Rankings_Appended[[#This Row],[Decade]])</f>
        <v>1.821646701768979E-3</v>
      </c>
      <c r="H710" s="28">
        <f xml:space="preserve"> Name_Rankings_Appended[[#This Row],[Females Number]] / SUMIFS($E:$E, $F:$F, Name_Rankings_Appended[[#This Row],[Decade]])</f>
        <v>2.3387839212070413E-3</v>
      </c>
      <c r="I710" s="28">
        <f>SUMIFS($G:$G, $A:$A, "&lt;=" &amp; Name_Rankings_Appended[[#This Row],[Rank]], $F:$F, Name_Rankings_Appended[[#This Row],[Decade]])</f>
        <v>0.88552514278319949</v>
      </c>
      <c r="J710" s="28">
        <f>SUMIFS($H:$H, $A:$A, "&lt;=" &amp; Name_Rankings_Appended[[#This Row],[Rank]], $F:$F, Name_Rankings_Appended[[#This Row],[Decade]])</f>
        <v>0.84400593776048571</v>
      </c>
    </row>
    <row r="711" spans="1:10" x14ac:dyDescent="0.25">
      <c r="A711" s="22">
        <v>110</v>
      </c>
      <c r="B711" s="22" t="s">
        <v>166</v>
      </c>
      <c r="C711" s="23">
        <v>26661</v>
      </c>
      <c r="D711" s="22" t="s">
        <v>582</v>
      </c>
      <c r="E711" s="23">
        <v>25886</v>
      </c>
      <c r="F711" s="22">
        <v>1980</v>
      </c>
      <c r="G711" s="28">
        <f xml:space="preserve"> Name_Rankings_Appended[[#This Row],[Males Number]] / SUMIFS($C:$C, $F:$F, Name_Rankings_Appended[[#This Row],[Decade]])</f>
        <v>1.8186452992272138E-3</v>
      </c>
      <c r="H711" s="28">
        <f xml:space="preserve"> Name_Rankings_Appended[[#This Row],[Females Number]] / SUMIFS($E:$E, $F:$F, Name_Rankings_Appended[[#This Row],[Decade]])</f>
        <v>2.2998693429708813E-3</v>
      </c>
      <c r="I711" s="28">
        <f>SUMIFS($G:$G, $A:$A, "&lt;=" &amp; Name_Rankings_Appended[[#This Row],[Rank]], $F:$F, Name_Rankings_Appended[[#This Row],[Decade]])</f>
        <v>0.88734378808242675</v>
      </c>
      <c r="J711" s="28">
        <f>SUMIFS($H:$H, $A:$A, "&lt;=" &amp; Name_Rankings_Appended[[#This Row],[Rank]], $F:$F, Name_Rankings_Appended[[#This Row],[Decade]])</f>
        <v>0.8463058071034566</v>
      </c>
    </row>
    <row r="712" spans="1:10" x14ac:dyDescent="0.25">
      <c r="A712" s="22">
        <v>111</v>
      </c>
      <c r="B712" s="22" t="s">
        <v>698</v>
      </c>
      <c r="C712" s="23">
        <v>26404</v>
      </c>
      <c r="D712" s="22" t="s">
        <v>111</v>
      </c>
      <c r="E712" s="23">
        <v>25844</v>
      </c>
      <c r="F712" s="22">
        <v>1980</v>
      </c>
      <c r="G712" s="28">
        <f xml:space="preserve"> Name_Rankings_Appended[[#This Row],[Males Number]] / SUMIFS($C:$C, $F:$F, Name_Rankings_Appended[[#This Row],[Decade]])</f>
        <v>1.8011143798355408E-3</v>
      </c>
      <c r="H712" s="28">
        <f xml:space="preserve"> Name_Rankings_Appended[[#This Row],[Females Number]] / SUMIFS($E:$E, $F:$F, Name_Rankings_Appended[[#This Row],[Decade]])</f>
        <v>2.2961378080715231E-3</v>
      </c>
      <c r="I712" s="28">
        <f>SUMIFS($G:$G, $A:$A, "&lt;=" &amp; Name_Rankings_Appended[[#This Row],[Rank]], $F:$F, Name_Rankings_Appended[[#This Row],[Decade]])</f>
        <v>0.8891449024622623</v>
      </c>
      <c r="J712" s="28">
        <f>SUMIFS($H:$H, $A:$A, "&lt;=" &amp; Name_Rankings_Appended[[#This Row],[Rank]], $F:$F, Name_Rankings_Appended[[#This Row],[Decade]])</f>
        <v>0.84860194491152807</v>
      </c>
    </row>
    <row r="713" spans="1:10" x14ac:dyDescent="0.25">
      <c r="A713" s="22">
        <v>112</v>
      </c>
      <c r="B713" s="22" t="s">
        <v>524</v>
      </c>
      <c r="C713" s="23">
        <v>26094</v>
      </c>
      <c r="D713" s="22" t="s">
        <v>77</v>
      </c>
      <c r="E713" s="23">
        <v>25743</v>
      </c>
      <c r="F713" s="22">
        <v>1980</v>
      </c>
      <c r="G713" s="28">
        <f xml:space="preserve"> Name_Rankings_Appended[[#This Row],[Males Number]] / SUMIFS($C:$C, $F:$F, Name_Rankings_Appended[[#This Row],[Decade]])</f>
        <v>1.7799681346549235E-3</v>
      </c>
      <c r="H713" s="28">
        <f xml:space="preserve"> Name_Rankings_Appended[[#This Row],[Females Number]] / SUMIFS($E:$E, $F:$F, Name_Rankings_Appended[[#This Row],[Decade]])</f>
        <v>2.2871643550992581E-3</v>
      </c>
      <c r="I713" s="28">
        <f>SUMIFS($G:$G, $A:$A, "&lt;=" &amp; Name_Rankings_Appended[[#This Row],[Rank]], $F:$F, Name_Rankings_Appended[[#This Row],[Decade]])</f>
        <v>0.89092487059691727</v>
      </c>
      <c r="J713" s="28">
        <f>SUMIFS($H:$H, $A:$A, "&lt;=" &amp; Name_Rankings_Appended[[#This Row],[Rank]], $F:$F, Name_Rankings_Appended[[#This Row],[Decade]])</f>
        <v>0.85088910926662731</v>
      </c>
    </row>
    <row r="714" spans="1:10" x14ac:dyDescent="0.25">
      <c r="A714" s="22">
        <v>113</v>
      </c>
      <c r="B714" s="22" t="s">
        <v>130</v>
      </c>
      <c r="C714" s="23">
        <v>25759</v>
      </c>
      <c r="D714" s="22" t="s">
        <v>854</v>
      </c>
      <c r="E714" s="23">
        <v>25670</v>
      </c>
      <c r="F714" s="22">
        <v>1980</v>
      </c>
      <c r="G714" s="28">
        <f xml:space="preserve"> Name_Rankings_Appended[[#This Row],[Males Number]] / SUMIFS($C:$C, $F:$F, Name_Rankings_Appended[[#This Row],[Decade]])</f>
        <v>1.7571165471210307E-3</v>
      </c>
      <c r="H714" s="28">
        <f xml:space="preserve"> Name_Rankings_Appended[[#This Row],[Females Number]] / SUMIFS($E:$E, $F:$F, Name_Rankings_Appended[[#This Row],[Decade]])</f>
        <v>2.280678592059898E-3</v>
      </c>
      <c r="I714" s="28">
        <f>SUMIFS($G:$G, $A:$A, "&lt;=" &amp; Name_Rankings_Appended[[#This Row],[Rank]], $F:$F, Name_Rankings_Appended[[#This Row],[Decade]])</f>
        <v>0.89268198714403835</v>
      </c>
      <c r="J714" s="28">
        <f>SUMIFS($H:$H, $A:$A, "&lt;=" &amp; Name_Rankings_Appended[[#This Row],[Rank]], $F:$F, Name_Rankings_Appended[[#This Row],[Decade]])</f>
        <v>0.85316978785868725</v>
      </c>
    </row>
    <row r="715" spans="1:10" x14ac:dyDescent="0.25">
      <c r="A715" s="22">
        <v>114</v>
      </c>
      <c r="B715" s="22" t="s">
        <v>574</v>
      </c>
      <c r="C715" s="23">
        <v>25559</v>
      </c>
      <c r="D715" s="22" t="s">
        <v>101</v>
      </c>
      <c r="E715" s="23">
        <v>25489</v>
      </c>
      <c r="F715" s="22">
        <v>1980</v>
      </c>
      <c r="G715" s="28">
        <f xml:space="preserve"> Name_Rankings_Appended[[#This Row],[Males Number]] / SUMIFS($C:$C, $F:$F, Name_Rankings_Appended[[#This Row],[Decade]])</f>
        <v>1.7434738082948262E-3</v>
      </c>
      <c r="H715" s="28">
        <f xml:space="preserve"> Name_Rankings_Appended[[#This Row],[Females Number]] / SUMIFS($E:$E, $F:$F, Name_Rankings_Appended[[#This Row],[Decade]])</f>
        <v>2.2645974535650463E-3</v>
      </c>
      <c r="I715" s="28">
        <f>SUMIFS($G:$G, $A:$A, "&lt;=" &amp; Name_Rankings_Appended[[#This Row],[Rank]], $F:$F, Name_Rankings_Appended[[#This Row],[Decade]])</f>
        <v>0.89442546095233322</v>
      </c>
      <c r="J715" s="28">
        <f>SUMIFS($H:$H, $A:$A, "&lt;=" &amp; Name_Rankings_Appended[[#This Row],[Rank]], $F:$F, Name_Rankings_Appended[[#This Row],[Decade]])</f>
        <v>0.85543438531225224</v>
      </c>
    </row>
    <row r="716" spans="1:10" x14ac:dyDescent="0.25">
      <c r="A716" s="22">
        <v>115</v>
      </c>
      <c r="B716" s="22" t="s">
        <v>162</v>
      </c>
      <c r="C716" s="23">
        <v>25471</v>
      </c>
      <c r="D716" s="22" t="s">
        <v>646</v>
      </c>
      <c r="E716" s="23">
        <v>25449</v>
      </c>
      <c r="F716" s="22">
        <v>1980</v>
      </c>
      <c r="G716" s="28">
        <f xml:space="preserve"> Name_Rankings_Appended[[#This Row],[Males Number]] / SUMIFS($C:$C, $F:$F, Name_Rankings_Appended[[#This Row],[Decade]])</f>
        <v>1.737471003211296E-3</v>
      </c>
      <c r="H716" s="28">
        <f xml:space="preserve"> Name_Rankings_Appended[[#This Row],[Females Number]] / SUMIFS($E:$E, $F:$F, Name_Rankings_Appended[[#This Row],[Decade]])</f>
        <v>2.261043610803753E-3</v>
      </c>
      <c r="I716" s="28">
        <f>SUMIFS($G:$G, $A:$A, "&lt;=" &amp; Name_Rankings_Appended[[#This Row],[Rank]], $F:$F, Name_Rankings_Appended[[#This Row],[Decade]])</f>
        <v>0.89616293195554453</v>
      </c>
      <c r="J716" s="28">
        <f>SUMIFS($H:$H, $A:$A, "&lt;=" &amp; Name_Rankings_Appended[[#This Row],[Rank]], $F:$F, Name_Rankings_Appended[[#This Row],[Decade]])</f>
        <v>0.85769542892305595</v>
      </c>
    </row>
    <row r="717" spans="1:10" x14ac:dyDescent="0.25">
      <c r="A717" s="22">
        <v>116</v>
      </c>
      <c r="B717" s="22" t="s">
        <v>558</v>
      </c>
      <c r="C717" s="23">
        <v>25406</v>
      </c>
      <c r="D717" s="22" t="s">
        <v>855</v>
      </c>
      <c r="E717" s="23">
        <v>25169</v>
      </c>
      <c r="F717" s="22">
        <v>1980</v>
      </c>
      <c r="G717" s="28">
        <f xml:space="preserve"> Name_Rankings_Appended[[#This Row],[Males Number]] / SUMIFS($C:$C, $F:$F, Name_Rankings_Appended[[#This Row],[Decade]])</f>
        <v>1.7330371130927795E-3</v>
      </c>
      <c r="H717" s="28">
        <f xml:space="preserve"> Name_Rankings_Appended[[#This Row],[Females Number]] / SUMIFS($E:$E, $F:$F, Name_Rankings_Appended[[#This Row],[Decade]])</f>
        <v>2.2361667114747007E-3</v>
      </c>
      <c r="I717" s="28">
        <f>SUMIFS($G:$G, $A:$A, "&lt;=" &amp; Name_Rankings_Appended[[#This Row],[Rank]], $F:$F, Name_Rankings_Appended[[#This Row],[Decade]])</f>
        <v>0.89789596906863733</v>
      </c>
      <c r="J717" s="28">
        <f>SUMIFS($H:$H, $A:$A, "&lt;=" &amp; Name_Rankings_Appended[[#This Row],[Rank]], $F:$F, Name_Rankings_Appended[[#This Row],[Decade]])</f>
        <v>0.8599315956345307</v>
      </c>
    </row>
    <row r="718" spans="1:10" x14ac:dyDescent="0.25">
      <c r="A718" s="22">
        <v>117</v>
      </c>
      <c r="B718" s="22" t="s">
        <v>494</v>
      </c>
      <c r="C718" s="23">
        <v>24609</v>
      </c>
      <c r="D718" s="22" t="s">
        <v>107</v>
      </c>
      <c r="E718" s="23">
        <v>25114</v>
      </c>
      <c r="F718" s="22">
        <v>1980</v>
      </c>
      <c r="G718" s="28">
        <f xml:space="preserve"> Name_Rankings_Appended[[#This Row],[Males Number]] / SUMIFS($C:$C, $F:$F, Name_Rankings_Appended[[#This Row],[Decade]])</f>
        <v>1.6786707988703539E-3</v>
      </c>
      <c r="H718" s="28">
        <f xml:space="preserve"> Name_Rankings_Appended[[#This Row],[Females Number]] / SUMIFS($E:$E, $F:$F, Name_Rankings_Appended[[#This Row],[Decade]])</f>
        <v>2.2312801776779227E-3</v>
      </c>
      <c r="I718" s="28">
        <f>SUMIFS($G:$G, $A:$A, "&lt;=" &amp; Name_Rankings_Appended[[#This Row],[Rank]], $F:$F, Name_Rankings_Appended[[#This Row],[Decade]])</f>
        <v>0.89957463986750774</v>
      </c>
      <c r="J718" s="28">
        <f>SUMIFS($H:$H, $A:$A, "&lt;=" &amp; Name_Rankings_Appended[[#This Row],[Rank]], $F:$F, Name_Rankings_Appended[[#This Row],[Decade]])</f>
        <v>0.86216287581220863</v>
      </c>
    </row>
    <row r="719" spans="1:10" x14ac:dyDescent="0.25">
      <c r="A719" s="22">
        <v>118</v>
      </c>
      <c r="B719" s="22" t="s">
        <v>326</v>
      </c>
      <c r="C719" s="23">
        <v>24544</v>
      </c>
      <c r="D719" s="22" t="s">
        <v>654</v>
      </c>
      <c r="E719" s="23">
        <v>24636</v>
      </c>
      <c r="F719" s="22">
        <v>1980</v>
      </c>
      <c r="G719" s="28">
        <f xml:space="preserve"> Name_Rankings_Appended[[#This Row],[Males Number]] / SUMIFS($C:$C, $F:$F, Name_Rankings_Appended[[#This Row],[Decade]])</f>
        <v>1.6742369087518374E-3</v>
      </c>
      <c r="H719" s="28">
        <f xml:space="preserve"> Name_Rankings_Appended[[#This Row],[Females Number]] / SUMIFS($E:$E, $F:$F, Name_Rankings_Appended[[#This Row],[Decade]])</f>
        <v>2.1888117566804693E-3</v>
      </c>
      <c r="I719" s="28">
        <f>SUMIFS($G:$G, $A:$A, "&lt;=" &amp; Name_Rankings_Appended[[#This Row],[Rank]], $F:$F, Name_Rankings_Appended[[#This Row],[Decade]])</f>
        <v>0.90124887677625953</v>
      </c>
      <c r="J719" s="28">
        <f>SUMIFS($H:$H, $A:$A, "&lt;=" &amp; Name_Rankings_Appended[[#This Row],[Rank]], $F:$F, Name_Rankings_Appended[[#This Row],[Decade]])</f>
        <v>0.86435168756888914</v>
      </c>
    </row>
    <row r="720" spans="1:10" x14ac:dyDescent="0.25">
      <c r="A720" s="22">
        <v>119</v>
      </c>
      <c r="B720" s="22" t="s">
        <v>158</v>
      </c>
      <c r="C720" s="23">
        <v>24544</v>
      </c>
      <c r="D720" s="22" t="s">
        <v>195</v>
      </c>
      <c r="E720" s="23">
        <v>24461</v>
      </c>
      <c r="F720" s="22">
        <v>1980</v>
      </c>
      <c r="G720" s="28">
        <f xml:space="preserve"> Name_Rankings_Appended[[#This Row],[Males Number]] / SUMIFS($C:$C, $F:$F, Name_Rankings_Appended[[#This Row],[Decade]])</f>
        <v>1.6742369087518374E-3</v>
      </c>
      <c r="H720" s="28">
        <f xml:space="preserve"> Name_Rankings_Appended[[#This Row],[Females Number]] / SUMIFS($E:$E, $F:$F, Name_Rankings_Appended[[#This Row],[Decade]])</f>
        <v>2.1732636945998116E-3</v>
      </c>
      <c r="I720" s="28">
        <f>SUMIFS($G:$G, $A:$A, "&lt;=" &amp; Name_Rankings_Appended[[#This Row],[Rank]], $F:$F, Name_Rankings_Appended[[#This Row],[Decade]])</f>
        <v>0.90292311368501132</v>
      </c>
      <c r="J720" s="28">
        <f>SUMIFS($H:$H, $A:$A, "&lt;=" &amp; Name_Rankings_Appended[[#This Row],[Rank]], $F:$F, Name_Rankings_Appended[[#This Row],[Decade]])</f>
        <v>0.86652495126348894</v>
      </c>
    </row>
    <row r="721" spans="1:10" x14ac:dyDescent="0.25">
      <c r="A721" s="22">
        <v>120</v>
      </c>
      <c r="B721" s="22" t="s">
        <v>150</v>
      </c>
      <c r="C721" s="23">
        <v>24498</v>
      </c>
      <c r="D721" s="22" t="s">
        <v>189</v>
      </c>
      <c r="E721" s="23">
        <v>24416</v>
      </c>
      <c r="F721" s="22">
        <v>1980</v>
      </c>
      <c r="G721" s="28">
        <f xml:space="preserve"> Name_Rankings_Appended[[#This Row],[Males Number]] / SUMIFS($C:$C, $F:$F, Name_Rankings_Appended[[#This Row],[Decade]])</f>
        <v>1.6710990788218103E-3</v>
      </c>
      <c r="H721" s="28">
        <f xml:space="preserve"> Name_Rankings_Appended[[#This Row],[Females Number]] / SUMIFS($E:$E, $F:$F, Name_Rankings_Appended[[#This Row],[Decade]])</f>
        <v>2.1692656214933569E-3</v>
      </c>
      <c r="I721" s="28">
        <f>SUMIFS($G:$G, $A:$A, "&lt;=" &amp; Name_Rankings_Appended[[#This Row],[Rank]], $F:$F, Name_Rankings_Appended[[#This Row],[Decade]])</f>
        <v>0.90459421276383312</v>
      </c>
      <c r="J721" s="28">
        <f>SUMIFS($H:$H, $A:$A, "&lt;=" &amp; Name_Rankings_Appended[[#This Row],[Rank]], $F:$F, Name_Rankings_Appended[[#This Row],[Decade]])</f>
        <v>0.86869421688498227</v>
      </c>
    </row>
    <row r="722" spans="1:10" x14ac:dyDescent="0.25">
      <c r="A722" s="22">
        <v>121</v>
      </c>
      <c r="B722" s="22" t="s">
        <v>811</v>
      </c>
      <c r="C722" s="23">
        <v>24472</v>
      </c>
      <c r="D722" s="22" t="s">
        <v>171</v>
      </c>
      <c r="E722" s="23">
        <v>24409</v>
      </c>
      <c r="F722" s="22">
        <v>1980</v>
      </c>
      <c r="G722" s="28">
        <f xml:space="preserve"> Name_Rankings_Appended[[#This Row],[Males Number]] / SUMIFS($C:$C, $F:$F, Name_Rankings_Appended[[#This Row],[Decade]])</f>
        <v>1.6693255227744038E-3</v>
      </c>
      <c r="H722" s="28">
        <f xml:space="preserve"> Name_Rankings_Appended[[#This Row],[Females Number]] / SUMIFS($E:$E, $F:$F, Name_Rankings_Appended[[#This Row],[Decade]])</f>
        <v>2.1686436990101302E-3</v>
      </c>
      <c r="I722" s="28">
        <f>SUMIFS($G:$G, $A:$A, "&lt;=" &amp; Name_Rankings_Appended[[#This Row],[Rank]], $F:$F, Name_Rankings_Appended[[#This Row],[Decade]])</f>
        <v>0.90626353828660755</v>
      </c>
      <c r="J722" s="28">
        <f>SUMIFS($H:$H, $A:$A, "&lt;=" &amp; Name_Rankings_Appended[[#This Row],[Rank]], $F:$F, Name_Rankings_Appended[[#This Row],[Decade]])</f>
        <v>0.87086286058399243</v>
      </c>
    </row>
    <row r="723" spans="1:10" x14ac:dyDescent="0.25">
      <c r="A723" s="22">
        <v>122</v>
      </c>
      <c r="B723" s="22" t="s">
        <v>122</v>
      </c>
      <c r="C723" s="23">
        <v>24159</v>
      </c>
      <c r="D723" s="22" t="s">
        <v>831</v>
      </c>
      <c r="E723" s="23">
        <v>24388</v>
      </c>
      <c r="F723" s="22">
        <v>1980</v>
      </c>
      <c r="G723" s="28">
        <f xml:space="preserve"> Name_Rankings_Appended[[#This Row],[Males Number]] / SUMIFS($C:$C, $F:$F, Name_Rankings_Appended[[#This Row],[Decade]])</f>
        <v>1.6479746365113935E-3</v>
      </c>
      <c r="H723" s="28">
        <f xml:space="preserve"> Name_Rankings_Appended[[#This Row],[Females Number]] / SUMIFS($E:$E, $F:$F, Name_Rankings_Appended[[#This Row],[Decade]])</f>
        <v>2.1667779315604515E-3</v>
      </c>
      <c r="I723" s="28">
        <f>SUMIFS($G:$G, $A:$A, "&lt;=" &amp; Name_Rankings_Appended[[#This Row],[Rank]], $F:$F, Name_Rankings_Appended[[#This Row],[Decade]])</f>
        <v>0.90791151292311889</v>
      </c>
      <c r="J723" s="28">
        <f>SUMIFS($H:$H, $A:$A, "&lt;=" &amp; Name_Rankings_Appended[[#This Row],[Rank]], $F:$F, Name_Rankings_Appended[[#This Row],[Decade]])</f>
        <v>0.87302963851555293</v>
      </c>
    </row>
    <row r="724" spans="1:10" x14ac:dyDescent="0.25">
      <c r="A724" s="22">
        <v>123</v>
      </c>
      <c r="B724" s="22" t="s">
        <v>186</v>
      </c>
      <c r="C724" s="23">
        <v>23498</v>
      </c>
      <c r="D724" s="22" t="s">
        <v>484</v>
      </c>
      <c r="E724" s="23">
        <v>24290</v>
      </c>
      <c r="F724" s="22">
        <v>1980</v>
      </c>
      <c r="G724" s="28">
        <f xml:space="preserve"> Name_Rankings_Appended[[#This Row],[Males Number]] / SUMIFS($C:$C, $F:$F, Name_Rankings_Appended[[#This Row],[Decade]])</f>
        <v>1.6028853846907869E-3</v>
      </c>
      <c r="H724" s="28">
        <f xml:space="preserve"> Name_Rankings_Appended[[#This Row],[Females Number]] / SUMIFS($E:$E, $F:$F, Name_Rankings_Appended[[#This Row],[Decade]])</f>
        <v>2.1580710167952832E-3</v>
      </c>
      <c r="I724" s="28">
        <f>SUMIFS($G:$G, $A:$A, "&lt;=" &amp; Name_Rankings_Appended[[#This Row],[Rank]], $F:$F, Name_Rankings_Appended[[#This Row],[Decade]])</f>
        <v>0.90951439830780967</v>
      </c>
      <c r="J724" s="28">
        <f>SUMIFS($H:$H, $A:$A, "&lt;=" &amp; Name_Rankings_Appended[[#This Row],[Rank]], $F:$F, Name_Rankings_Appended[[#This Row],[Decade]])</f>
        <v>0.87518770953234826</v>
      </c>
    </row>
    <row r="725" spans="1:10" x14ac:dyDescent="0.25">
      <c r="A725" s="22">
        <v>124</v>
      </c>
      <c r="B725" s="22" t="s">
        <v>190</v>
      </c>
      <c r="C725" s="23">
        <v>23230</v>
      </c>
      <c r="D725" s="22" t="s">
        <v>87</v>
      </c>
      <c r="E725" s="23">
        <v>24149</v>
      </c>
      <c r="F725" s="22">
        <v>1980</v>
      </c>
      <c r="G725" s="28">
        <f xml:space="preserve"> Name_Rankings_Appended[[#This Row],[Males Number]] / SUMIFS($C:$C, $F:$F, Name_Rankings_Appended[[#This Row],[Decade]])</f>
        <v>1.5846041146636727E-3</v>
      </c>
      <c r="H725" s="28">
        <f xml:space="preserve"> Name_Rankings_Appended[[#This Row],[Females Number]] / SUMIFS($E:$E, $F:$F, Name_Rankings_Appended[[#This Row],[Decade]])</f>
        <v>2.1455437210617248E-3</v>
      </c>
      <c r="I725" s="28">
        <f>SUMIFS($G:$G, $A:$A, "&lt;=" &amp; Name_Rankings_Appended[[#This Row],[Rank]], $F:$F, Name_Rankings_Appended[[#This Row],[Decade]])</f>
        <v>0.91109900242247333</v>
      </c>
      <c r="J725" s="28">
        <f>SUMIFS($H:$H, $A:$A, "&lt;=" &amp; Name_Rankings_Appended[[#This Row],[Rank]], $F:$F, Name_Rankings_Appended[[#This Row],[Decade]])</f>
        <v>0.87733325325340994</v>
      </c>
    </row>
    <row r="726" spans="1:10" x14ac:dyDescent="0.25">
      <c r="A726" s="22">
        <v>125</v>
      </c>
      <c r="B726" s="22" t="s">
        <v>651</v>
      </c>
      <c r="C726" s="23">
        <v>23094</v>
      </c>
      <c r="D726" s="22" t="s">
        <v>824</v>
      </c>
      <c r="E726" s="23">
        <v>23899</v>
      </c>
      <c r="F726" s="22">
        <v>1980</v>
      </c>
      <c r="G726" s="28">
        <f xml:space="preserve"> Name_Rankings_Appended[[#This Row],[Males Number]] / SUMIFS($C:$C, $F:$F, Name_Rankings_Appended[[#This Row],[Decade]])</f>
        <v>1.5753270522618535E-3</v>
      </c>
      <c r="H726" s="28">
        <f xml:space="preserve"> Name_Rankings_Appended[[#This Row],[Females Number]] / SUMIFS($E:$E, $F:$F, Name_Rankings_Appended[[#This Row],[Decade]])</f>
        <v>2.1233322038036423E-3</v>
      </c>
      <c r="I726" s="28">
        <f>SUMIFS($G:$G, $A:$A, "&lt;=" &amp; Name_Rankings_Appended[[#This Row],[Rank]], $F:$F, Name_Rankings_Appended[[#This Row],[Decade]])</f>
        <v>0.91267432947473515</v>
      </c>
      <c r="J726" s="28">
        <f>SUMIFS($H:$H, $A:$A, "&lt;=" &amp; Name_Rankings_Appended[[#This Row],[Rank]], $F:$F, Name_Rankings_Appended[[#This Row],[Decade]])</f>
        <v>0.87945658545721361</v>
      </c>
    </row>
    <row r="727" spans="1:10" x14ac:dyDescent="0.25">
      <c r="A727" s="22">
        <v>126</v>
      </c>
      <c r="B727" s="22" t="s">
        <v>210</v>
      </c>
      <c r="C727" s="23">
        <v>22023</v>
      </c>
      <c r="D727" s="22" t="s">
        <v>99</v>
      </c>
      <c r="E727" s="23">
        <v>23415</v>
      </c>
      <c r="F727" s="22">
        <v>1980</v>
      </c>
      <c r="G727" s="28">
        <f xml:space="preserve"> Name_Rankings_Appended[[#This Row],[Males Number]] / SUMIFS($C:$C, $F:$F, Name_Rankings_Appended[[#This Row],[Decade]])</f>
        <v>1.5022701858475275E-3</v>
      </c>
      <c r="H727" s="28">
        <f xml:space="preserve"> Name_Rankings_Appended[[#This Row],[Females Number]] / SUMIFS($E:$E, $F:$F, Name_Rankings_Appended[[#This Row],[Decade]])</f>
        <v>2.0803307063919948E-3</v>
      </c>
      <c r="I727" s="28">
        <f>SUMIFS($G:$G, $A:$A, "&lt;=" &amp; Name_Rankings_Appended[[#This Row],[Rank]], $F:$F, Name_Rankings_Appended[[#This Row],[Decade]])</f>
        <v>0.91417659966058262</v>
      </c>
      <c r="J727" s="28">
        <f>SUMIFS($H:$H, $A:$A, "&lt;=" &amp; Name_Rankings_Appended[[#This Row],[Rank]], $F:$F, Name_Rankings_Appended[[#This Row],[Decade]])</f>
        <v>0.88153691616360563</v>
      </c>
    </row>
    <row r="728" spans="1:10" x14ac:dyDescent="0.25">
      <c r="A728" s="22">
        <v>127</v>
      </c>
      <c r="B728" s="22" t="s">
        <v>242</v>
      </c>
      <c r="C728" s="23">
        <v>21912</v>
      </c>
      <c r="D728" s="22" t="s">
        <v>814</v>
      </c>
      <c r="E728" s="23">
        <v>22868</v>
      </c>
      <c r="F728" s="22">
        <v>1980</v>
      </c>
      <c r="G728" s="28">
        <f xml:space="preserve"> Name_Rankings_Appended[[#This Row],[Males Number]] / SUMIFS($C:$C, $F:$F, Name_Rankings_Appended[[#This Row],[Decade]])</f>
        <v>1.4946984657989838E-3</v>
      </c>
      <c r="H728" s="28">
        <f xml:space="preserve"> Name_Rankings_Appended[[#This Row],[Females Number]] / SUMIFS($E:$E, $F:$F, Name_Rankings_Appended[[#This Row],[Decade]])</f>
        <v>2.0317319066313106E-3</v>
      </c>
      <c r="I728" s="28">
        <f>SUMIFS($G:$G, $A:$A, "&lt;=" &amp; Name_Rankings_Appended[[#This Row],[Rank]], $F:$F, Name_Rankings_Appended[[#This Row],[Decade]])</f>
        <v>0.91567129812638159</v>
      </c>
      <c r="J728" s="28">
        <f>SUMIFS($H:$H, $A:$A, "&lt;=" &amp; Name_Rankings_Appended[[#This Row],[Rank]], $F:$F, Name_Rankings_Appended[[#This Row],[Decade]])</f>
        <v>0.88356864807023694</v>
      </c>
    </row>
    <row r="729" spans="1:10" x14ac:dyDescent="0.25">
      <c r="A729" s="22">
        <v>128</v>
      </c>
      <c r="B729" s="22" t="s">
        <v>702</v>
      </c>
      <c r="C729" s="23">
        <v>21908</v>
      </c>
      <c r="D729" s="22" t="s">
        <v>63</v>
      </c>
      <c r="E729" s="23">
        <v>22818</v>
      </c>
      <c r="F729" s="22">
        <v>1980</v>
      </c>
      <c r="G729" s="28">
        <f xml:space="preserve"> Name_Rankings_Appended[[#This Row],[Males Number]] / SUMIFS($C:$C, $F:$F, Name_Rankings_Appended[[#This Row],[Decade]])</f>
        <v>1.4944256110224598E-3</v>
      </c>
      <c r="H729" s="28">
        <f xml:space="preserve"> Name_Rankings_Appended[[#This Row],[Females Number]] / SUMIFS($E:$E, $F:$F, Name_Rankings_Appended[[#This Row],[Decade]])</f>
        <v>2.0272896031796944E-3</v>
      </c>
      <c r="I729" s="28">
        <f>SUMIFS($G:$G, $A:$A, "&lt;=" &amp; Name_Rankings_Appended[[#This Row],[Rank]], $F:$F, Name_Rankings_Appended[[#This Row],[Decade]])</f>
        <v>0.91716572373740402</v>
      </c>
      <c r="J729" s="28">
        <f>SUMIFS($H:$H, $A:$A, "&lt;=" &amp; Name_Rankings_Appended[[#This Row],[Rank]], $F:$F, Name_Rankings_Appended[[#This Row],[Decade]])</f>
        <v>0.8855959376734166</v>
      </c>
    </row>
    <row r="730" spans="1:10" x14ac:dyDescent="0.25">
      <c r="A730" s="22">
        <v>129</v>
      </c>
      <c r="B730" s="22" t="s">
        <v>616</v>
      </c>
      <c r="C730" s="23">
        <v>21731</v>
      </c>
      <c r="D730" s="22" t="s">
        <v>635</v>
      </c>
      <c r="E730" s="23">
        <v>22718</v>
      </c>
      <c r="F730" s="22">
        <v>1980</v>
      </c>
      <c r="G730" s="28">
        <f xml:space="preserve"> Name_Rankings_Appended[[#This Row],[Males Number]] / SUMIFS($C:$C, $F:$F, Name_Rankings_Appended[[#This Row],[Decade]])</f>
        <v>1.4823517871612687E-3</v>
      </c>
      <c r="H730" s="28">
        <f xml:space="preserve"> Name_Rankings_Appended[[#This Row],[Females Number]] / SUMIFS($E:$E, $F:$F, Name_Rankings_Appended[[#This Row],[Decade]])</f>
        <v>2.0184049962764612E-3</v>
      </c>
      <c r="I730" s="28">
        <f>SUMIFS($G:$G, $A:$A, "&lt;=" &amp; Name_Rankings_Appended[[#This Row],[Rank]], $F:$F, Name_Rankings_Appended[[#This Row],[Decade]])</f>
        <v>0.91864807552456529</v>
      </c>
      <c r="J730" s="28">
        <f>SUMIFS($H:$H, $A:$A, "&lt;=" &amp; Name_Rankings_Appended[[#This Row],[Rank]], $F:$F, Name_Rankings_Appended[[#This Row],[Decade]])</f>
        <v>0.88761434266969308</v>
      </c>
    </row>
    <row r="731" spans="1:10" x14ac:dyDescent="0.25">
      <c r="A731" s="22">
        <v>130</v>
      </c>
      <c r="B731" s="22" t="s">
        <v>562</v>
      </c>
      <c r="C731" s="23">
        <v>21706</v>
      </c>
      <c r="D731" s="22" t="s">
        <v>117</v>
      </c>
      <c r="E731" s="23">
        <v>22697</v>
      </c>
      <c r="F731" s="22">
        <v>1980</v>
      </c>
      <c r="G731" s="28">
        <f xml:space="preserve"> Name_Rankings_Appended[[#This Row],[Males Number]] / SUMIFS($C:$C, $F:$F, Name_Rankings_Appended[[#This Row],[Decade]])</f>
        <v>1.4806464448079931E-3</v>
      </c>
      <c r="H731" s="28">
        <f xml:space="preserve"> Name_Rankings_Appended[[#This Row],[Females Number]] / SUMIFS($E:$E, $F:$F, Name_Rankings_Appended[[#This Row],[Decade]])</f>
        <v>2.0165392288267825E-3</v>
      </c>
      <c r="I731" s="28">
        <f>SUMIFS($G:$G, $A:$A, "&lt;=" &amp; Name_Rankings_Appended[[#This Row],[Rank]], $F:$F, Name_Rankings_Appended[[#This Row],[Decade]])</f>
        <v>0.92012872196937323</v>
      </c>
      <c r="J731" s="28">
        <f>SUMIFS($H:$H, $A:$A, "&lt;=" &amp; Name_Rankings_Appended[[#This Row],[Rank]], $F:$F, Name_Rankings_Appended[[#This Row],[Decade]])</f>
        <v>0.88963088189851991</v>
      </c>
    </row>
    <row r="732" spans="1:10" x14ac:dyDescent="0.25">
      <c r="A732" s="22">
        <v>131</v>
      </c>
      <c r="B732" s="22" t="s">
        <v>377</v>
      </c>
      <c r="C732" s="23">
        <v>21604</v>
      </c>
      <c r="D732" s="22" t="s">
        <v>123</v>
      </c>
      <c r="E732" s="23">
        <v>22407</v>
      </c>
      <c r="F732" s="22">
        <v>1980</v>
      </c>
      <c r="G732" s="28">
        <f xml:space="preserve"> Name_Rankings_Appended[[#This Row],[Males Number]] / SUMIFS($C:$C, $F:$F, Name_Rankings_Appended[[#This Row],[Decade]])</f>
        <v>1.4736886480066287E-3</v>
      </c>
      <c r="H732" s="28">
        <f xml:space="preserve"> Name_Rankings_Appended[[#This Row],[Females Number]] / SUMIFS($E:$E, $F:$F, Name_Rankings_Appended[[#This Row],[Decade]])</f>
        <v>1.9907738688074066E-3</v>
      </c>
      <c r="I732" s="28">
        <f>SUMIFS($G:$G, $A:$A, "&lt;=" &amp; Name_Rankings_Appended[[#This Row],[Rank]], $F:$F, Name_Rankings_Appended[[#This Row],[Decade]])</f>
        <v>0.92160241061737991</v>
      </c>
      <c r="J732" s="28">
        <f>SUMIFS($H:$H, $A:$A, "&lt;=" &amp; Name_Rankings_Appended[[#This Row],[Rank]], $F:$F, Name_Rankings_Appended[[#This Row],[Decade]])</f>
        <v>0.89162165576732733</v>
      </c>
    </row>
    <row r="733" spans="1:10" x14ac:dyDescent="0.25">
      <c r="A733" s="22">
        <v>132</v>
      </c>
      <c r="B733" s="22" t="s">
        <v>238</v>
      </c>
      <c r="C733" s="23">
        <v>20731</v>
      </c>
      <c r="D733" s="22" t="s">
        <v>133</v>
      </c>
      <c r="E733" s="23">
        <v>22389</v>
      </c>
      <c r="F733" s="22">
        <v>1980</v>
      </c>
      <c r="G733" s="28">
        <f xml:space="preserve"> Name_Rankings_Appended[[#This Row],[Males Number]] / SUMIFS($C:$C, $F:$F, Name_Rankings_Appended[[#This Row],[Decade]])</f>
        <v>1.4141380930302453E-3</v>
      </c>
      <c r="H733" s="28">
        <f xml:space="preserve"> Name_Rankings_Appended[[#This Row],[Females Number]] / SUMIFS($E:$E, $F:$F, Name_Rankings_Appended[[#This Row],[Decade]])</f>
        <v>1.9891746395648249E-3</v>
      </c>
      <c r="I733" s="28">
        <f>SUMIFS($G:$G, $A:$A, "&lt;=" &amp; Name_Rankings_Appended[[#This Row],[Rank]], $F:$F, Name_Rankings_Appended[[#This Row],[Decade]])</f>
        <v>0.92301654871041017</v>
      </c>
      <c r="J733" s="28">
        <f>SUMIFS($H:$H, $A:$A, "&lt;=" &amp; Name_Rankings_Appended[[#This Row],[Rank]], $F:$F, Name_Rankings_Appended[[#This Row],[Decade]])</f>
        <v>0.89361083040689215</v>
      </c>
    </row>
    <row r="734" spans="1:10" x14ac:dyDescent="0.25">
      <c r="A734" s="22">
        <v>133</v>
      </c>
      <c r="B734" s="22" t="s">
        <v>194</v>
      </c>
      <c r="C734" s="23">
        <v>20653</v>
      </c>
      <c r="D734" s="22" t="s">
        <v>803</v>
      </c>
      <c r="E734" s="23">
        <v>22387</v>
      </c>
      <c r="F734" s="22">
        <v>1980</v>
      </c>
      <c r="G734" s="28">
        <f xml:space="preserve"> Name_Rankings_Appended[[#This Row],[Males Number]] / SUMIFS($C:$C, $F:$F, Name_Rankings_Appended[[#This Row],[Decade]])</f>
        <v>1.4088174248880255E-3</v>
      </c>
      <c r="H734" s="28">
        <f xml:space="preserve"> Name_Rankings_Appended[[#This Row],[Females Number]] / SUMIFS($E:$E, $F:$F, Name_Rankings_Appended[[#This Row],[Decade]])</f>
        <v>1.9889969474267601E-3</v>
      </c>
      <c r="I734" s="28">
        <f>SUMIFS($G:$G, $A:$A, "&lt;=" &amp; Name_Rankings_Appended[[#This Row],[Rank]], $F:$F, Name_Rankings_Appended[[#This Row],[Decade]])</f>
        <v>0.92442536613529824</v>
      </c>
      <c r="J734" s="28">
        <f>SUMIFS($H:$H, $A:$A, "&lt;=" &amp; Name_Rankings_Appended[[#This Row],[Rank]], $F:$F, Name_Rankings_Appended[[#This Row],[Decade]])</f>
        <v>0.89559982735431887</v>
      </c>
    </row>
    <row r="735" spans="1:10" x14ac:dyDescent="0.25">
      <c r="A735" s="22">
        <v>134</v>
      </c>
      <c r="B735" s="22" t="s">
        <v>489</v>
      </c>
      <c r="C735" s="23">
        <v>20649</v>
      </c>
      <c r="D735" s="22" t="s">
        <v>374</v>
      </c>
      <c r="E735" s="23">
        <v>22305</v>
      </c>
      <c r="F735" s="22">
        <v>1980</v>
      </c>
      <c r="G735" s="28">
        <f xml:space="preserve"> Name_Rankings_Appended[[#This Row],[Males Number]] / SUMIFS($C:$C, $F:$F, Name_Rankings_Appended[[#This Row],[Decade]])</f>
        <v>1.4085445701115015E-3</v>
      </c>
      <c r="H735" s="28">
        <f xml:space="preserve"> Name_Rankings_Appended[[#This Row],[Females Number]] / SUMIFS($E:$E, $F:$F, Name_Rankings_Appended[[#This Row],[Decade]])</f>
        <v>1.981711569766109E-3</v>
      </c>
      <c r="I735" s="28">
        <f>SUMIFS($G:$G, $A:$A, "&lt;=" &amp; Name_Rankings_Appended[[#This Row],[Rank]], $F:$F, Name_Rankings_Appended[[#This Row],[Decade]])</f>
        <v>0.92583391070540977</v>
      </c>
      <c r="J735" s="28">
        <f>SUMIFS($H:$H, $A:$A, "&lt;=" &amp; Name_Rankings_Appended[[#This Row],[Rank]], $F:$F, Name_Rankings_Appended[[#This Row],[Decade]])</f>
        <v>0.89758153892408499</v>
      </c>
    </row>
    <row r="736" spans="1:10" x14ac:dyDescent="0.25">
      <c r="A736" s="22">
        <v>135</v>
      </c>
      <c r="B736" s="22" t="s">
        <v>268</v>
      </c>
      <c r="C736" s="23">
        <v>20522</v>
      </c>
      <c r="D736" s="22" t="s">
        <v>145</v>
      </c>
      <c r="E736" s="23">
        <v>22273</v>
      </c>
      <c r="F736" s="22">
        <v>1980</v>
      </c>
      <c r="G736" s="28">
        <f xml:space="preserve"> Name_Rankings_Appended[[#This Row],[Males Number]] / SUMIFS($C:$C, $F:$F, Name_Rankings_Appended[[#This Row],[Decade]])</f>
        <v>1.3998814309568615E-3</v>
      </c>
      <c r="H736" s="28">
        <f xml:space="preserve"> Name_Rankings_Appended[[#This Row],[Females Number]] / SUMIFS($E:$E, $F:$F, Name_Rankings_Appended[[#This Row],[Decade]])</f>
        <v>1.9788684955570745E-3</v>
      </c>
      <c r="I736" s="28">
        <f>SUMIFS($G:$G, $A:$A, "&lt;=" &amp; Name_Rankings_Appended[[#This Row],[Rank]], $F:$F, Name_Rankings_Appended[[#This Row],[Decade]])</f>
        <v>0.92723379213636659</v>
      </c>
      <c r="J736" s="28">
        <f>SUMIFS($H:$H, $A:$A, "&lt;=" &amp; Name_Rankings_Appended[[#This Row],[Rank]], $F:$F, Name_Rankings_Appended[[#This Row],[Decade]])</f>
        <v>0.89956040741964205</v>
      </c>
    </row>
    <row r="737" spans="1:10" x14ac:dyDescent="0.25">
      <c r="A737" s="22">
        <v>136</v>
      </c>
      <c r="B737" s="22" t="s">
        <v>597</v>
      </c>
      <c r="C737" s="23">
        <v>20481</v>
      </c>
      <c r="D737" s="22" t="s">
        <v>271</v>
      </c>
      <c r="E737" s="23">
        <v>22215</v>
      </c>
      <c r="F737" s="22">
        <v>1980</v>
      </c>
      <c r="G737" s="28">
        <f xml:space="preserve"> Name_Rankings_Appended[[#This Row],[Males Number]] / SUMIFS($C:$C, $F:$F, Name_Rankings_Appended[[#This Row],[Decade]])</f>
        <v>1.3970846694974894E-3</v>
      </c>
      <c r="H737" s="28">
        <f xml:space="preserve"> Name_Rankings_Appended[[#This Row],[Females Number]] / SUMIFS($E:$E, $F:$F, Name_Rankings_Appended[[#This Row],[Decade]])</f>
        <v>1.9737154235531995E-3</v>
      </c>
      <c r="I737" s="28">
        <f>SUMIFS($G:$G, $A:$A, "&lt;=" &amp; Name_Rankings_Appended[[#This Row],[Rank]], $F:$F, Name_Rankings_Appended[[#This Row],[Decade]])</f>
        <v>0.92863087680586409</v>
      </c>
      <c r="J737" s="28">
        <f>SUMIFS($H:$H, $A:$A, "&lt;=" &amp; Name_Rankings_Appended[[#This Row],[Rank]], $F:$F, Name_Rankings_Appended[[#This Row],[Decade]])</f>
        <v>0.90153412284319523</v>
      </c>
    </row>
    <row r="738" spans="1:10" x14ac:dyDescent="0.25">
      <c r="A738" s="22">
        <v>137</v>
      </c>
      <c r="B738" s="22" t="s">
        <v>152</v>
      </c>
      <c r="C738" s="23">
        <v>20166</v>
      </c>
      <c r="D738" s="22" t="s">
        <v>833</v>
      </c>
      <c r="E738" s="23">
        <v>22211</v>
      </c>
      <c r="F738" s="22">
        <v>1980</v>
      </c>
      <c r="G738" s="28">
        <f xml:space="preserve"> Name_Rankings_Appended[[#This Row],[Males Number]] / SUMIFS($C:$C, $F:$F, Name_Rankings_Appended[[#This Row],[Decade]])</f>
        <v>1.3755973558462172E-3</v>
      </c>
      <c r="H738" s="28">
        <f xml:space="preserve"> Name_Rankings_Appended[[#This Row],[Females Number]] / SUMIFS($E:$E, $F:$F, Name_Rankings_Appended[[#This Row],[Decade]])</f>
        <v>1.9733600392770703E-3</v>
      </c>
      <c r="I738" s="28">
        <f>SUMIFS($G:$G, $A:$A, "&lt;=" &amp; Name_Rankings_Appended[[#This Row],[Rank]], $F:$F, Name_Rankings_Appended[[#This Row],[Decade]])</f>
        <v>0.93000647416171034</v>
      </c>
      <c r="J738" s="28">
        <f>SUMIFS($H:$H, $A:$A, "&lt;=" &amp; Name_Rankings_Appended[[#This Row],[Rank]], $F:$F, Name_Rankings_Appended[[#This Row],[Decade]])</f>
        <v>0.90350748288247229</v>
      </c>
    </row>
    <row r="739" spans="1:10" x14ac:dyDescent="0.25">
      <c r="A739" s="22">
        <v>138</v>
      </c>
      <c r="B739" s="22" t="s">
        <v>660</v>
      </c>
      <c r="C739" s="23">
        <v>20081</v>
      </c>
      <c r="D739" s="22" t="s">
        <v>211</v>
      </c>
      <c r="E739" s="23">
        <v>22120</v>
      </c>
      <c r="F739" s="22">
        <v>1980</v>
      </c>
      <c r="G739" s="28">
        <f xml:space="preserve"> Name_Rankings_Appended[[#This Row],[Males Number]] / SUMIFS($C:$C, $F:$F, Name_Rankings_Appended[[#This Row],[Decade]])</f>
        <v>1.3697991918450801E-3</v>
      </c>
      <c r="H739" s="28">
        <f xml:space="preserve"> Name_Rankings_Appended[[#This Row],[Females Number]] / SUMIFS($E:$E, $F:$F, Name_Rankings_Appended[[#This Row],[Decade]])</f>
        <v>1.9652750469951281E-3</v>
      </c>
      <c r="I739" s="28">
        <f>SUMIFS($G:$G, $A:$A, "&lt;=" &amp; Name_Rankings_Appended[[#This Row],[Rank]], $F:$F, Name_Rankings_Appended[[#This Row],[Decade]])</f>
        <v>0.93137627335355544</v>
      </c>
      <c r="J739" s="28">
        <f>SUMIFS($H:$H, $A:$A, "&lt;=" &amp; Name_Rankings_Appended[[#This Row],[Rank]], $F:$F, Name_Rankings_Appended[[#This Row],[Decade]])</f>
        <v>0.90547275792946746</v>
      </c>
    </row>
    <row r="740" spans="1:10" x14ac:dyDescent="0.25">
      <c r="A740" s="22">
        <v>139</v>
      </c>
      <c r="B740" s="22" t="s">
        <v>829</v>
      </c>
      <c r="C740" s="23">
        <v>20071</v>
      </c>
      <c r="D740" s="22" t="s">
        <v>420</v>
      </c>
      <c r="E740" s="23">
        <v>21951</v>
      </c>
      <c r="F740" s="22">
        <v>1980</v>
      </c>
      <c r="G740" s="28">
        <f xml:space="preserve"> Name_Rankings_Appended[[#This Row],[Males Number]] / SUMIFS($C:$C, $F:$F, Name_Rankings_Appended[[#This Row],[Decade]])</f>
        <v>1.3691170549037699E-3</v>
      </c>
      <c r="H740" s="28">
        <f xml:space="preserve"> Name_Rankings_Appended[[#This Row],[Females Number]] / SUMIFS($E:$E, $F:$F, Name_Rankings_Appended[[#This Row],[Decade]])</f>
        <v>1.9502600613286645E-3</v>
      </c>
      <c r="I740" s="28">
        <f>SUMIFS($G:$G, $A:$A, "&lt;=" &amp; Name_Rankings_Appended[[#This Row],[Rank]], $F:$F, Name_Rankings_Appended[[#This Row],[Decade]])</f>
        <v>0.93274539040845916</v>
      </c>
      <c r="J740" s="28">
        <f>SUMIFS($H:$H, $A:$A, "&lt;=" &amp; Name_Rankings_Appended[[#This Row],[Rank]], $F:$F, Name_Rankings_Appended[[#This Row],[Decade]])</f>
        <v>0.90742301799079617</v>
      </c>
    </row>
    <row r="741" spans="1:10" x14ac:dyDescent="0.25">
      <c r="A741" s="22">
        <v>140</v>
      </c>
      <c r="B741" s="22" t="s">
        <v>164</v>
      </c>
      <c r="C741" s="23">
        <v>20012</v>
      </c>
      <c r="D741" s="22" t="s">
        <v>856</v>
      </c>
      <c r="E741" s="23">
        <v>21812</v>
      </c>
      <c r="F741" s="22">
        <v>1980</v>
      </c>
      <c r="G741" s="28">
        <f xml:space="preserve"> Name_Rankings_Appended[[#This Row],[Males Number]] / SUMIFS($C:$C, $F:$F, Name_Rankings_Appended[[#This Row],[Decade]])</f>
        <v>1.3650924469500395E-3</v>
      </c>
      <c r="H741" s="28">
        <f xml:space="preserve"> Name_Rankings_Appended[[#This Row],[Females Number]] / SUMIFS($E:$E, $F:$F, Name_Rankings_Appended[[#This Row],[Decade]])</f>
        <v>1.9379104577331707E-3</v>
      </c>
      <c r="I741" s="28">
        <f>SUMIFS($G:$G, $A:$A, "&lt;=" &amp; Name_Rankings_Appended[[#This Row],[Rank]], $F:$F, Name_Rankings_Appended[[#This Row],[Decade]])</f>
        <v>0.93411048285540921</v>
      </c>
      <c r="J741" s="28">
        <f>SUMIFS($H:$H, $A:$A, "&lt;=" &amp; Name_Rankings_Appended[[#This Row],[Rank]], $F:$F, Name_Rankings_Appended[[#This Row],[Decade]])</f>
        <v>0.90936092844852934</v>
      </c>
    </row>
    <row r="742" spans="1:10" x14ac:dyDescent="0.25">
      <c r="A742" s="22">
        <v>141</v>
      </c>
      <c r="B742" s="22" t="s">
        <v>387</v>
      </c>
      <c r="C742" s="23">
        <v>19982</v>
      </c>
      <c r="D742" s="22" t="s">
        <v>857</v>
      </c>
      <c r="E742" s="23">
        <v>21800</v>
      </c>
      <c r="F742" s="22">
        <v>1980</v>
      </c>
      <c r="G742" s="28">
        <f xml:space="preserve"> Name_Rankings_Appended[[#This Row],[Males Number]] / SUMIFS($C:$C, $F:$F, Name_Rankings_Appended[[#This Row],[Decade]])</f>
        <v>1.3630460361261088E-3</v>
      </c>
      <c r="H742" s="28">
        <f xml:space="preserve"> Name_Rankings_Appended[[#This Row],[Females Number]] / SUMIFS($E:$E, $F:$F, Name_Rankings_Appended[[#This Row],[Decade]])</f>
        <v>1.9368443049047827E-3</v>
      </c>
      <c r="I742" s="28">
        <f>SUMIFS($G:$G, $A:$A, "&lt;=" &amp; Name_Rankings_Appended[[#This Row],[Rank]], $F:$F, Name_Rankings_Appended[[#This Row],[Decade]])</f>
        <v>0.93547352889153534</v>
      </c>
      <c r="J742" s="28">
        <f>SUMIFS($H:$H, $A:$A, "&lt;=" &amp; Name_Rankings_Appended[[#This Row],[Rank]], $F:$F, Name_Rankings_Appended[[#This Row],[Decade]])</f>
        <v>0.91129777275343415</v>
      </c>
    </row>
    <row r="743" spans="1:10" x14ac:dyDescent="0.25">
      <c r="A743" s="22">
        <v>142</v>
      </c>
      <c r="B743" s="22" t="s">
        <v>274</v>
      </c>
      <c r="C743" s="23">
        <v>19792</v>
      </c>
      <c r="D743" s="22" t="s">
        <v>858</v>
      </c>
      <c r="E743" s="23">
        <v>21749</v>
      </c>
      <c r="F743" s="22">
        <v>1980</v>
      </c>
      <c r="G743" s="28">
        <f xml:space="preserve"> Name_Rankings_Appended[[#This Row],[Males Number]] / SUMIFS($C:$C, $F:$F, Name_Rankings_Appended[[#This Row],[Decade]])</f>
        <v>1.3500854342412144E-3</v>
      </c>
      <c r="H743" s="28">
        <f xml:space="preserve"> Name_Rankings_Appended[[#This Row],[Females Number]] / SUMIFS($E:$E, $F:$F, Name_Rankings_Appended[[#This Row],[Decade]])</f>
        <v>1.9323131553841339E-3</v>
      </c>
      <c r="I743" s="28">
        <f>SUMIFS($G:$G, $A:$A, "&lt;=" &amp; Name_Rankings_Appended[[#This Row],[Rank]], $F:$F, Name_Rankings_Appended[[#This Row],[Decade]])</f>
        <v>0.93682361432577654</v>
      </c>
      <c r="J743" s="28">
        <f>SUMIFS($H:$H, $A:$A, "&lt;=" &amp; Name_Rankings_Appended[[#This Row],[Rank]], $F:$F, Name_Rankings_Appended[[#This Row],[Decade]])</f>
        <v>0.91323008590881827</v>
      </c>
    </row>
    <row r="744" spans="1:10" x14ac:dyDescent="0.25">
      <c r="A744" s="22">
        <v>143</v>
      </c>
      <c r="B744" s="22" t="s">
        <v>180</v>
      </c>
      <c r="C744" s="23">
        <v>19643</v>
      </c>
      <c r="D744" s="22" t="s">
        <v>79</v>
      </c>
      <c r="E744" s="23">
        <v>21647</v>
      </c>
      <c r="F744" s="22">
        <v>1980</v>
      </c>
      <c r="G744" s="28">
        <f xml:space="preserve"> Name_Rankings_Appended[[#This Row],[Males Number]] / SUMIFS($C:$C, $F:$F, Name_Rankings_Appended[[#This Row],[Decade]])</f>
        <v>1.3399215938156919E-3</v>
      </c>
      <c r="H744" s="28">
        <f xml:space="preserve"> Name_Rankings_Appended[[#This Row],[Females Number]] / SUMIFS($E:$E, $F:$F, Name_Rankings_Appended[[#This Row],[Decade]])</f>
        <v>1.9232508563428363E-3</v>
      </c>
      <c r="I744" s="28">
        <f>SUMIFS($G:$G, $A:$A, "&lt;=" &amp; Name_Rankings_Appended[[#This Row],[Rank]], $F:$F, Name_Rankings_Appended[[#This Row],[Decade]])</f>
        <v>0.93816353591959223</v>
      </c>
      <c r="J744" s="28">
        <f>SUMIFS($H:$H, $A:$A, "&lt;=" &amp; Name_Rankings_Appended[[#This Row],[Rank]], $F:$F, Name_Rankings_Appended[[#This Row],[Decade]])</f>
        <v>0.91515333676516109</v>
      </c>
    </row>
    <row r="745" spans="1:10" x14ac:dyDescent="0.25">
      <c r="A745" s="22">
        <v>144</v>
      </c>
      <c r="B745" s="22" t="s">
        <v>859</v>
      </c>
      <c r="C745" s="23">
        <v>19579</v>
      </c>
      <c r="D745" s="22" t="s">
        <v>249</v>
      </c>
      <c r="E745" s="23">
        <v>21234</v>
      </c>
      <c r="F745" s="22">
        <v>1980</v>
      </c>
      <c r="G745" s="28">
        <f xml:space="preserve"> Name_Rankings_Appended[[#This Row],[Males Number]] / SUMIFS($C:$C, $F:$F, Name_Rankings_Appended[[#This Row],[Decade]])</f>
        <v>1.3355559173913064E-3</v>
      </c>
      <c r="H745" s="28">
        <f xml:space="preserve"> Name_Rankings_Appended[[#This Row],[Females Number]] / SUMIFS($E:$E, $F:$F, Name_Rankings_Appended[[#This Row],[Decade]])</f>
        <v>1.8865574298324844E-3</v>
      </c>
      <c r="I745" s="28">
        <f>SUMIFS($G:$G, $A:$A, "&lt;=" &amp; Name_Rankings_Appended[[#This Row],[Rank]], $F:$F, Name_Rankings_Appended[[#This Row],[Decade]])</f>
        <v>0.93949909183698355</v>
      </c>
      <c r="J745" s="28">
        <f>SUMIFS($H:$H, $A:$A, "&lt;=" &amp; Name_Rankings_Appended[[#This Row],[Rank]], $F:$F, Name_Rankings_Appended[[#This Row],[Decade]])</f>
        <v>0.91703989419499354</v>
      </c>
    </row>
    <row r="746" spans="1:10" x14ac:dyDescent="0.25">
      <c r="A746" s="22">
        <v>145</v>
      </c>
      <c r="B746" s="22" t="s">
        <v>202</v>
      </c>
      <c r="C746" s="23">
        <v>19525</v>
      </c>
      <c r="D746" s="22" t="s">
        <v>588</v>
      </c>
      <c r="E746" s="23">
        <v>21109</v>
      </c>
      <c r="F746" s="22">
        <v>1980</v>
      </c>
      <c r="G746" s="28">
        <f xml:space="preserve"> Name_Rankings_Appended[[#This Row],[Males Number]] / SUMIFS($C:$C, $F:$F, Name_Rankings_Appended[[#This Row],[Decade]])</f>
        <v>1.3318723779082312E-3</v>
      </c>
      <c r="H746" s="28">
        <f xml:space="preserve"> Name_Rankings_Appended[[#This Row],[Females Number]] / SUMIFS($E:$E, $F:$F, Name_Rankings_Appended[[#This Row],[Decade]])</f>
        <v>1.8754516712034431E-3</v>
      </c>
      <c r="I746" s="28">
        <f>SUMIFS($G:$G, $A:$A, "&lt;=" &amp; Name_Rankings_Appended[[#This Row],[Rank]], $F:$F, Name_Rankings_Appended[[#This Row],[Decade]])</f>
        <v>0.94083096421489176</v>
      </c>
      <c r="J746" s="28">
        <f>SUMIFS($H:$H, $A:$A, "&lt;=" &amp; Name_Rankings_Appended[[#This Row],[Rank]], $F:$F, Name_Rankings_Appended[[#This Row],[Decade]])</f>
        <v>0.91891534586619694</v>
      </c>
    </row>
    <row r="747" spans="1:10" x14ac:dyDescent="0.25">
      <c r="A747" s="22">
        <v>146</v>
      </c>
      <c r="B747" s="22" t="s">
        <v>359</v>
      </c>
      <c r="C747" s="23">
        <v>19452</v>
      </c>
      <c r="D747" s="22" t="s">
        <v>810</v>
      </c>
      <c r="E747" s="23">
        <v>21049</v>
      </c>
      <c r="F747" s="22">
        <v>1980</v>
      </c>
      <c r="G747" s="28">
        <f xml:space="preserve"> Name_Rankings_Appended[[#This Row],[Males Number]] / SUMIFS($C:$C, $F:$F, Name_Rankings_Appended[[#This Row],[Decade]])</f>
        <v>1.3268927782366664E-3</v>
      </c>
      <c r="H747" s="28">
        <f xml:space="preserve"> Name_Rankings_Appended[[#This Row],[Females Number]] / SUMIFS($E:$E, $F:$F, Name_Rankings_Appended[[#This Row],[Decade]])</f>
        <v>1.8701209070615032E-3</v>
      </c>
      <c r="I747" s="28">
        <f>SUMIFS($G:$G, $A:$A, "&lt;=" &amp; Name_Rankings_Appended[[#This Row],[Rank]], $F:$F, Name_Rankings_Appended[[#This Row],[Decade]])</f>
        <v>0.94215785699312848</v>
      </c>
      <c r="J747" s="28">
        <f>SUMIFS($H:$H, $A:$A, "&lt;=" &amp; Name_Rankings_Appended[[#This Row],[Rank]], $F:$F, Name_Rankings_Appended[[#This Row],[Decade]])</f>
        <v>0.92078546677325845</v>
      </c>
    </row>
    <row r="748" spans="1:10" x14ac:dyDescent="0.25">
      <c r="A748" s="22">
        <v>147</v>
      </c>
      <c r="B748" s="22" t="s">
        <v>466</v>
      </c>
      <c r="C748" s="23">
        <v>19423</v>
      </c>
      <c r="D748" s="22" t="s">
        <v>860</v>
      </c>
      <c r="E748" s="23">
        <v>20774</v>
      </c>
      <c r="F748" s="22">
        <v>1980</v>
      </c>
      <c r="G748" s="28">
        <f xml:space="preserve"> Name_Rankings_Appended[[#This Row],[Males Number]] / SUMIFS($C:$C, $F:$F, Name_Rankings_Appended[[#This Row],[Decade]])</f>
        <v>1.3249145811068668E-3</v>
      </c>
      <c r="H748" s="28">
        <f xml:space="preserve"> Name_Rankings_Appended[[#This Row],[Females Number]] / SUMIFS($E:$E, $F:$F, Name_Rankings_Appended[[#This Row],[Decade]])</f>
        <v>1.8456882380776128E-3</v>
      </c>
      <c r="I748" s="28">
        <f>SUMIFS($G:$G, $A:$A, "&lt;=" &amp; Name_Rankings_Appended[[#This Row],[Rank]], $F:$F, Name_Rankings_Appended[[#This Row],[Decade]])</f>
        <v>0.94348277157423532</v>
      </c>
      <c r="J748" s="28">
        <f>SUMIFS($H:$H, $A:$A, "&lt;=" &amp; Name_Rankings_Appended[[#This Row],[Rank]], $F:$F, Name_Rankings_Appended[[#This Row],[Decade]])</f>
        <v>0.92263115501133608</v>
      </c>
    </row>
    <row r="749" spans="1:10" x14ac:dyDescent="0.25">
      <c r="A749" s="22">
        <v>148</v>
      </c>
      <c r="B749" s="22" t="s">
        <v>178</v>
      </c>
      <c r="C749" s="23">
        <v>19327</v>
      </c>
      <c r="D749" s="22" t="s">
        <v>454</v>
      </c>
      <c r="E749" s="23">
        <v>20651</v>
      </c>
      <c r="F749" s="22">
        <v>1980</v>
      </c>
      <c r="G749" s="28">
        <f xml:space="preserve"> Name_Rankings_Appended[[#This Row],[Males Number]] / SUMIFS($C:$C, $F:$F, Name_Rankings_Appended[[#This Row],[Decade]])</f>
        <v>1.3183660664702885E-3</v>
      </c>
      <c r="H749" s="28">
        <f xml:space="preserve"> Name_Rankings_Appended[[#This Row],[Females Number]] / SUMIFS($E:$E, $F:$F, Name_Rankings_Appended[[#This Row],[Decade]])</f>
        <v>1.8347601715866361E-3</v>
      </c>
      <c r="I749" s="28">
        <f>SUMIFS($G:$G, $A:$A, "&lt;=" &amp; Name_Rankings_Appended[[#This Row],[Rank]], $F:$F, Name_Rankings_Appended[[#This Row],[Decade]])</f>
        <v>0.94480113764070561</v>
      </c>
      <c r="J749" s="28">
        <f>SUMIFS($H:$H, $A:$A, "&lt;=" &amp; Name_Rankings_Appended[[#This Row],[Rank]], $F:$F, Name_Rankings_Appended[[#This Row],[Decade]])</f>
        <v>0.92446591518292276</v>
      </c>
    </row>
    <row r="750" spans="1:10" x14ac:dyDescent="0.25">
      <c r="A750" s="22">
        <v>149</v>
      </c>
      <c r="B750" s="22" t="s">
        <v>266</v>
      </c>
      <c r="C750" s="23">
        <v>18735</v>
      </c>
      <c r="D750" s="22" t="s">
        <v>795</v>
      </c>
      <c r="E750" s="23">
        <v>20229</v>
      </c>
      <c r="F750" s="22">
        <v>1980</v>
      </c>
      <c r="G750" s="28">
        <f xml:space="preserve"> Name_Rankings_Appended[[#This Row],[Males Number]] / SUMIFS($C:$C, $F:$F, Name_Rankings_Appended[[#This Row],[Decade]])</f>
        <v>1.2779835595447227E-3</v>
      </c>
      <c r="H750" s="28">
        <f xml:space="preserve"> Name_Rankings_Appended[[#This Row],[Females Number]] / SUMIFS($E:$E, $F:$F, Name_Rankings_Appended[[#This Row],[Decade]])</f>
        <v>1.7972671304549931E-3</v>
      </c>
      <c r="I750" s="28">
        <f>SUMIFS($G:$G, $A:$A, "&lt;=" &amp; Name_Rankings_Appended[[#This Row],[Rank]], $F:$F, Name_Rankings_Appended[[#This Row],[Decade]])</f>
        <v>0.94607912120025028</v>
      </c>
      <c r="J750" s="28">
        <f>SUMIFS($H:$H, $A:$A, "&lt;=" &amp; Name_Rankings_Appended[[#This Row],[Rank]], $F:$F, Name_Rankings_Appended[[#This Row],[Decade]])</f>
        <v>0.92626318231337779</v>
      </c>
    </row>
    <row r="751" spans="1:10" x14ac:dyDescent="0.25">
      <c r="A751" s="22">
        <v>150</v>
      </c>
      <c r="B751" s="22" t="s">
        <v>861</v>
      </c>
      <c r="C751" s="23">
        <v>18623</v>
      </c>
      <c r="D751" s="22" t="s">
        <v>806</v>
      </c>
      <c r="E751" s="23">
        <v>19716</v>
      </c>
      <c r="F751" s="22">
        <v>1980</v>
      </c>
      <c r="G751" s="28">
        <f xml:space="preserve"> Name_Rankings_Appended[[#This Row],[Males Number]] / SUMIFS($C:$C, $F:$F, Name_Rankings_Appended[[#This Row],[Decade]])</f>
        <v>1.2703436258020482E-3</v>
      </c>
      <c r="H751" s="28">
        <f xml:space="preserve"> Name_Rankings_Appended[[#This Row],[Females Number]] / SUMIFS($E:$E, $F:$F, Name_Rankings_Appended[[#This Row],[Decade]])</f>
        <v>1.7516890970414082E-3</v>
      </c>
      <c r="I751" s="28">
        <f>SUMIFS($G:$G, $A:$A, "&lt;=" &amp; Name_Rankings_Appended[[#This Row],[Rank]], $F:$F, Name_Rankings_Appended[[#This Row],[Decade]])</f>
        <v>0.94734946482605231</v>
      </c>
      <c r="J751" s="28">
        <f>SUMIFS($H:$H, $A:$A, "&lt;=" &amp; Name_Rankings_Appended[[#This Row],[Rank]], $F:$F, Name_Rankings_Appended[[#This Row],[Decade]])</f>
        <v>0.92801487141041916</v>
      </c>
    </row>
    <row r="752" spans="1:10" x14ac:dyDescent="0.25">
      <c r="A752" s="22">
        <v>151</v>
      </c>
      <c r="B752" s="22" t="s">
        <v>250</v>
      </c>
      <c r="C752" s="23">
        <v>18506</v>
      </c>
      <c r="D752" s="22" t="s">
        <v>862</v>
      </c>
      <c r="E752" s="23">
        <v>19578</v>
      </c>
      <c r="F752" s="22">
        <v>1980</v>
      </c>
      <c r="G752" s="28">
        <f xml:space="preserve"> Name_Rankings_Appended[[#This Row],[Males Number]] / SUMIFS($C:$C, $F:$F, Name_Rankings_Appended[[#This Row],[Decade]])</f>
        <v>1.2623626235887184E-3</v>
      </c>
      <c r="H752" s="28">
        <f xml:space="preserve"> Name_Rankings_Appended[[#This Row],[Females Number]] / SUMIFS($E:$E, $F:$F, Name_Rankings_Appended[[#This Row],[Decade]])</f>
        <v>1.7394283395149466E-3</v>
      </c>
      <c r="I752" s="28">
        <f>SUMIFS($G:$G, $A:$A, "&lt;=" &amp; Name_Rankings_Appended[[#This Row],[Rank]], $F:$F, Name_Rankings_Appended[[#This Row],[Decade]])</f>
        <v>0.94861182744964101</v>
      </c>
      <c r="J752" s="28">
        <f>SUMIFS($H:$H, $A:$A, "&lt;=" &amp; Name_Rankings_Appended[[#This Row],[Rank]], $F:$F, Name_Rankings_Appended[[#This Row],[Decade]])</f>
        <v>0.92975429974993407</v>
      </c>
    </row>
    <row r="753" spans="1:10" x14ac:dyDescent="0.25">
      <c r="A753" s="22">
        <v>152</v>
      </c>
      <c r="B753" s="22" t="s">
        <v>346</v>
      </c>
      <c r="C753" s="23">
        <v>18413</v>
      </c>
      <c r="D753" s="22" t="s">
        <v>241</v>
      </c>
      <c r="E753" s="23">
        <v>19466</v>
      </c>
      <c r="F753" s="22">
        <v>1980</v>
      </c>
      <c r="G753" s="28">
        <f xml:space="preserve"> Name_Rankings_Appended[[#This Row],[Males Number]] / SUMIFS($C:$C, $F:$F, Name_Rankings_Appended[[#This Row],[Decade]])</f>
        <v>1.2560187500345332E-3</v>
      </c>
      <c r="H753" s="28">
        <f xml:space="preserve"> Name_Rankings_Appended[[#This Row],[Females Number]] / SUMIFS($E:$E, $F:$F, Name_Rankings_Appended[[#This Row],[Decade]])</f>
        <v>1.7294775797833258E-3</v>
      </c>
      <c r="I753" s="28">
        <f>SUMIFS($G:$G, $A:$A, "&lt;=" &amp; Name_Rankings_Appended[[#This Row],[Rank]], $F:$F, Name_Rankings_Appended[[#This Row],[Decade]])</f>
        <v>0.94986784619967557</v>
      </c>
      <c r="J753" s="28">
        <f>SUMIFS($H:$H, $A:$A, "&lt;=" &amp; Name_Rankings_Appended[[#This Row],[Rank]], $F:$F, Name_Rankings_Appended[[#This Row],[Decade]])</f>
        <v>0.93148377732971743</v>
      </c>
    </row>
    <row r="754" spans="1:10" x14ac:dyDescent="0.25">
      <c r="A754" s="22">
        <v>153</v>
      </c>
      <c r="B754" s="22" t="s">
        <v>505</v>
      </c>
      <c r="C754" s="23">
        <v>18372</v>
      </c>
      <c r="D754" s="22" t="s">
        <v>830</v>
      </c>
      <c r="E754" s="23">
        <v>19208</v>
      </c>
      <c r="F754" s="22">
        <v>1980</v>
      </c>
      <c r="G754" s="28">
        <f xml:space="preserve"> Name_Rankings_Appended[[#This Row],[Males Number]] / SUMIFS($C:$C, $F:$F, Name_Rankings_Appended[[#This Row],[Decade]])</f>
        <v>1.2532219885751613E-3</v>
      </c>
      <c r="H754" s="28">
        <f xml:space="preserve"> Name_Rankings_Appended[[#This Row],[Females Number]] / SUMIFS($E:$E, $F:$F, Name_Rankings_Appended[[#This Row],[Decade]])</f>
        <v>1.7065552939729849E-3</v>
      </c>
      <c r="I754" s="28">
        <f>SUMIFS($G:$G, $A:$A, "&lt;=" &amp; Name_Rankings_Appended[[#This Row],[Rank]], $F:$F, Name_Rankings_Appended[[#This Row],[Decade]])</f>
        <v>0.95112106818825071</v>
      </c>
      <c r="J754" s="28">
        <f>SUMIFS($H:$H, $A:$A, "&lt;=" &amp; Name_Rankings_Appended[[#This Row],[Rank]], $F:$F, Name_Rankings_Appended[[#This Row],[Decade]])</f>
        <v>0.93319033262369044</v>
      </c>
    </row>
    <row r="755" spans="1:10" x14ac:dyDescent="0.25">
      <c r="A755" s="22">
        <v>154</v>
      </c>
      <c r="B755" s="22" t="s">
        <v>148</v>
      </c>
      <c r="C755" s="23">
        <v>18000</v>
      </c>
      <c r="D755" s="22" t="s">
        <v>91</v>
      </c>
      <c r="E755" s="23">
        <v>19134</v>
      </c>
      <c r="F755" s="22">
        <v>1980</v>
      </c>
      <c r="G755" s="28">
        <f xml:space="preserve"> Name_Rankings_Appended[[#This Row],[Males Number]] / SUMIFS($C:$C, $F:$F, Name_Rankings_Appended[[#This Row],[Decade]])</f>
        <v>1.2278464943584206E-3</v>
      </c>
      <c r="H755" s="28">
        <f xml:space="preserve"> Name_Rankings_Appended[[#This Row],[Females Number]] / SUMIFS($E:$E, $F:$F, Name_Rankings_Appended[[#This Row],[Decade]])</f>
        <v>1.6999806848645924E-3</v>
      </c>
      <c r="I755" s="28">
        <f>SUMIFS($G:$G, $A:$A, "&lt;=" &amp; Name_Rankings_Appended[[#This Row],[Rank]], $F:$F, Name_Rankings_Appended[[#This Row],[Decade]])</f>
        <v>0.95234891468260918</v>
      </c>
      <c r="J755" s="28">
        <f>SUMIFS($H:$H, $A:$A, "&lt;=" &amp; Name_Rankings_Appended[[#This Row],[Rank]], $F:$F, Name_Rankings_Appended[[#This Row],[Decade]])</f>
        <v>0.93489031330855499</v>
      </c>
    </row>
    <row r="756" spans="1:10" x14ac:dyDescent="0.25">
      <c r="A756" s="22">
        <v>155</v>
      </c>
      <c r="B756" s="22" t="s">
        <v>144</v>
      </c>
      <c r="C756" s="23">
        <v>17873</v>
      </c>
      <c r="D756" s="22" t="s">
        <v>707</v>
      </c>
      <c r="E756" s="23">
        <v>19075</v>
      </c>
      <c r="F756" s="22">
        <v>1980</v>
      </c>
      <c r="G756" s="28">
        <f xml:space="preserve"> Name_Rankings_Appended[[#This Row],[Males Number]] / SUMIFS($C:$C, $F:$F, Name_Rankings_Appended[[#This Row],[Decade]])</f>
        <v>1.2191833552037807E-3</v>
      </c>
      <c r="H756" s="28">
        <f xml:space="preserve"> Name_Rankings_Appended[[#This Row],[Females Number]] / SUMIFS($E:$E, $F:$F, Name_Rankings_Appended[[#This Row],[Decade]])</f>
        <v>1.6947387667916849E-3</v>
      </c>
      <c r="I756" s="28">
        <f>SUMIFS($G:$G, $A:$A, "&lt;=" &amp; Name_Rankings_Appended[[#This Row],[Rank]], $F:$F, Name_Rankings_Appended[[#This Row],[Decade]])</f>
        <v>0.95356809803781295</v>
      </c>
      <c r="J756" s="28">
        <f>SUMIFS($H:$H, $A:$A, "&lt;=" &amp; Name_Rankings_Appended[[#This Row],[Rank]], $F:$F, Name_Rankings_Appended[[#This Row],[Decade]])</f>
        <v>0.9365850520753467</v>
      </c>
    </row>
    <row r="757" spans="1:10" x14ac:dyDescent="0.25">
      <c r="A757" s="22">
        <v>156</v>
      </c>
      <c r="B757" s="22" t="s">
        <v>826</v>
      </c>
      <c r="C757" s="23">
        <v>17820</v>
      </c>
      <c r="D757" s="22" t="s">
        <v>163</v>
      </c>
      <c r="E757" s="23">
        <v>18634</v>
      </c>
      <c r="F757" s="22">
        <v>1980</v>
      </c>
      <c r="G757" s="28">
        <f xml:space="preserve"> Name_Rankings_Appended[[#This Row],[Males Number]] / SUMIFS($C:$C, $F:$F, Name_Rankings_Appended[[#This Row],[Decade]])</f>
        <v>1.2155680294148362E-3</v>
      </c>
      <c r="H757" s="28">
        <f xml:space="preserve"> Name_Rankings_Appended[[#This Row],[Females Number]] / SUMIFS($E:$E, $F:$F, Name_Rankings_Appended[[#This Row],[Decade]])</f>
        <v>1.6555576503484277E-3</v>
      </c>
      <c r="I757" s="28">
        <f>SUMIFS($G:$G, $A:$A, "&lt;=" &amp; Name_Rankings_Appended[[#This Row],[Rank]], $F:$F, Name_Rankings_Appended[[#This Row],[Decade]])</f>
        <v>0.95478366606722775</v>
      </c>
      <c r="J757" s="28">
        <f>SUMIFS($H:$H, $A:$A, "&lt;=" &amp; Name_Rankings_Appended[[#This Row],[Rank]], $F:$F, Name_Rankings_Appended[[#This Row],[Decade]])</f>
        <v>0.93824060972569512</v>
      </c>
    </row>
    <row r="758" spans="1:10" x14ac:dyDescent="0.25">
      <c r="A758" s="22">
        <v>157</v>
      </c>
      <c r="B758" s="22" t="s">
        <v>214</v>
      </c>
      <c r="C758" s="23">
        <v>17705</v>
      </c>
      <c r="D758" s="22" t="s">
        <v>863</v>
      </c>
      <c r="E758" s="23">
        <v>18316</v>
      </c>
      <c r="F758" s="22">
        <v>1980</v>
      </c>
      <c r="G758" s="28">
        <f xml:space="preserve"> Name_Rankings_Appended[[#This Row],[Males Number]] / SUMIFS($C:$C, $F:$F, Name_Rankings_Appended[[#This Row],[Decade]])</f>
        <v>1.2077234545897686E-3</v>
      </c>
      <c r="H758" s="28">
        <f xml:space="preserve"> Name_Rankings_Appended[[#This Row],[Females Number]] / SUMIFS($E:$E, $F:$F, Name_Rankings_Appended[[#This Row],[Decade]])</f>
        <v>1.6273046003961469E-3</v>
      </c>
      <c r="I758" s="28">
        <f>SUMIFS($G:$G, $A:$A, "&lt;=" &amp; Name_Rankings_Appended[[#This Row],[Rank]], $F:$F, Name_Rankings_Appended[[#This Row],[Decade]])</f>
        <v>0.9559913895218175</v>
      </c>
      <c r="J758" s="28">
        <f>SUMIFS($H:$H, $A:$A, "&lt;=" &amp; Name_Rankings_Appended[[#This Row],[Rank]], $F:$F, Name_Rankings_Appended[[#This Row],[Decade]])</f>
        <v>0.93986791432609129</v>
      </c>
    </row>
    <row r="759" spans="1:10" x14ac:dyDescent="0.25">
      <c r="A759" s="22">
        <v>158</v>
      </c>
      <c r="B759" s="22" t="s">
        <v>591</v>
      </c>
      <c r="C759" s="23">
        <v>17679</v>
      </c>
      <c r="D759" s="22" t="s">
        <v>864</v>
      </c>
      <c r="E759" s="23">
        <v>18262</v>
      </c>
      <c r="F759" s="22">
        <v>1980</v>
      </c>
      <c r="G759" s="28">
        <f xml:space="preserve"> Name_Rankings_Appended[[#This Row],[Males Number]] / SUMIFS($C:$C, $F:$F, Name_Rankings_Appended[[#This Row],[Decade]])</f>
        <v>1.205949898542362E-3</v>
      </c>
      <c r="H759" s="28">
        <f xml:space="preserve"> Name_Rankings_Appended[[#This Row],[Females Number]] / SUMIFS($E:$E, $F:$F, Name_Rankings_Appended[[#This Row],[Decade]])</f>
        <v>1.622506912668401E-3</v>
      </c>
      <c r="I759" s="28">
        <f>SUMIFS($G:$G, $A:$A, "&lt;=" &amp; Name_Rankings_Appended[[#This Row],[Rank]], $F:$F, Name_Rankings_Appended[[#This Row],[Decade]])</f>
        <v>0.95719733942035989</v>
      </c>
      <c r="J759" s="28">
        <f>SUMIFS($H:$H, $A:$A, "&lt;=" &amp; Name_Rankings_Appended[[#This Row],[Rank]], $F:$F, Name_Rankings_Appended[[#This Row],[Decade]])</f>
        <v>0.9414904212387597</v>
      </c>
    </row>
    <row r="760" spans="1:10" x14ac:dyDescent="0.25">
      <c r="A760" s="22">
        <v>159</v>
      </c>
      <c r="B760" s="22" t="s">
        <v>212</v>
      </c>
      <c r="C760" s="23">
        <v>17568</v>
      </c>
      <c r="D760" s="22" t="s">
        <v>303</v>
      </c>
      <c r="E760" s="23">
        <v>18156</v>
      </c>
      <c r="F760" s="22">
        <v>1980</v>
      </c>
      <c r="G760" s="28">
        <f xml:space="preserve"> Name_Rankings_Appended[[#This Row],[Males Number]] / SUMIFS($C:$C, $F:$F, Name_Rankings_Appended[[#This Row],[Decade]])</f>
        <v>1.1983781784938184E-3</v>
      </c>
      <c r="H760" s="28">
        <f xml:space="preserve"> Name_Rankings_Appended[[#This Row],[Females Number]] / SUMIFS($E:$E, $F:$F, Name_Rankings_Appended[[#This Row],[Decade]])</f>
        <v>1.613089229350974E-3</v>
      </c>
      <c r="I760" s="28">
        <f>SUMIFS($G:$G, $A:$A, "&lt;=" &amp; Name_Rankings_Appended[[#This Row],[Rank]], $F:$F, Name_Rankings_Appended[[#This Row],[Decade]])</f>
        <v>0.95839571759885367</v>
      </c>
      <c r="J760" s="28">
        <f>SUMIFS($H:$H, $A:$A, "&lt;=" &amp; Name_Rankings_Appended[[#This Row],[Rank]], $F:$F, Name_Rankings_Appended[[#This Row],[Decade]])</f>
        <v>0.9431035104681107</v>
      </c>
    </row>
    <row r="761" spans="1:10" x14ac:dyDescent="0.25">
      <c r="A761" s="22">
        <v>160</v>
      </c>
      <c r="B761" s="22" t="s">
        <v>822</v>
      </c>
      <c r="C761" s="23">
        <v>17536</v>
      </c>
      <c r="D761" s="22" t="s">
        <v>288</v>
      </c>
      <c r="E761" s="23">
        <v>17989</v>
      </c>
      <c r="F761" s="22">
        <v>1980</v>
      </c>
      <c r="G761" s="28">
        <f xml:space="preserve"> Name_Rankings_Appended[[#This Row],[Males Number]] / SUMIFS($C:$C, $F:$F, Name_Rankings_Appended[[#This Row],[Decade]])</f>
        <v>1.1961953402816257E-3</v>
      </c>
      <c r="H761" s="28">
        <f xml:space="preserve"> Name_Rankings_Appended[[#This Row],[Females Number]] / SUMIFS($E:$E, $F:$F, Name_Rankings_Appended[[#This Row],[Decade]])</f>
        <v>1.5982519358225752E-3</v>
      </c>
      <c r="I761" s="28">
        <f>SUMIFS($G:$G, $A:$A, "&lt;=" &amp; Name_Rankings_Appended[[#This Row],[Rank]], $F:$F, Name_Rankings_Appended[[#This Row],[Decade]])</f>
        <v>0.95959191293913526</v>
      </c>
      <c r="J761" s="28">
        <f>SUMIFS($H:$H, $A:$A, "&lt;=" &amp; Name_Rankings_Appended[[#This Row],[Rank]], $F:$F, Name_Rankings_Appended[[#This Row],[Decade]])</f>
        <v>0.94470176240393322</v>
      </c>
    </row>
    <row r="762" spans="1:10" x14ac:dyDescent="0.25">
      <c r="A762" s="22">
        <v>161</v>
      </c>
      <c r="B762" s="22" t="s">
        <v>262</v>
      </c>
      <c r="C762" s="23">
        <v>17359</v>
      </c>
      <c r="D762" s="22" t="s">
        <v>545</v>
      </c>
      <c r="E762" s="23">
        <v>17944</v>
      </c>
      <c r="F762" s="22">
        <v>1980</v>
      </c>
      <c r="G762" s="28">
        <f xml:space="preserve"> Name_Rankings_Appended[[#This Row],[Males Number]] / SUMIFS($C:$C, $F:$F, Name_Rankings_Appended[[#This Row],[Decade]])</f>
        <v>1.1841215164204346E-3</v>
      </c>
      <c r="H762" s="28">
        <f xml:space="preserve"> Name_Rankings_Appended[[#This Row],[Females Number]] / SUMIFS($E:$E, $F:$F, Name_Rankings_Appended[[#This Row],[Decade]])</f>
        <v>1.5942538627161202E-3</v>
      </c>
      <c r="I762" s="28">
        <f>SUMIFS($G:$G, $A:$A, "&lt;=" &amp; Name_Rankings_Appended[[#This Row],[Rank]], $F:$F, Name_Rankings_Appended[[#This Row],[Decade]])</f>
        <v>0.96077603445555571</v>
      </c>
      <c r="J762" s="28">
        <f>SUMIFS($H:$H, $A:$A, "&lt;=" &amp; Name_Rankings_Appended[[#This Row],[Rank]], $F:$F, Name_Rankings_Appended[[#This Row],[Decade]])</f>
        <v>0.94629601626664939</v>
      </c>
    </row>
    <row r="763" spans="1:10" x14ac:dyDescent="0.25">
      <c r="A763" s="22">
        <v>162</v>
      </c>
      <c r="B763" s="22" t="s">
        <v>865</v>
      </c>
      <c r="C763" s="23">
        <v>16933</v>
      </c>
      <c r="D763" s="22" t="s">
        <v>802</v>
      </c>
      <c r="E763" s="23">
        <v>17709</v>
      </c>
      <c r="F763" s="22">
        <v>1980</v>
      </c>
      <c r="G763" s="28">
        <f xml:space="preserve"> Name_Rankings_Appended[[#This Row],[Males Number]] / SUMIFS($C:$C, $F:$F, Name_Rankings_Appended[[#This Row],[Decade]])</f>
        <v>1.1550624827206186E-3</v>
      </c>
      <c r="H763" s="28">
        <f xml:space="preserve"> Name_Rankings_Appended[[#This Row],[Females Number]] / SUMIFS($E:$E, $F:$F, Name_Rankings_Appended[[#This Row],[Decade]])</f>
        <v>1.573375036493523E-3</v>
      </c>
      <c r="I763" s="28">
        <f>SUMIFS($G:$G, $A:$A, "&lt;=" &amp; Name_Rankings_Appended[[#This Row],[Rank]], $F:$F, Name_Rankings_Appended[[#This Row],[Decade]])</f>
        <v>0.96193109693827628</v>
      </c>
      <c r="J763" s="28">
        <f>SUMIFS($H:$H, $A:$A, "&lt;=" &amp; Name_Rankings_Appended[[#This Row],[Rank]], $F:$F, Name_Rankings_Appended[[#This Row],[Decade]])</f>
        <v>0.94786939130314296</v>
      </c>
    </row>
    <row r="764" spans="1:10" x14ac:dyDescent="0.25">
      <c r="A764" s="22">
        <v>163</v>
      </c>
      <c r="B764" s="22" t="s">
        <v>232</v>
      </c>
      <c r="C764" s="23">
        <v>16892</v>
      </c>
      <c r="D764" s="22" t="s">
        <v>819</v>
      </c>
      <c r="E764" s="23">
        <v>17544</v>
      </c>
      <c r="F764" s="22">
        <v>1980</v>
      </c>
      <c r="G764" s="28">
        <f xml:space="preserve"> Name_Rankings_Appended[[#This Row],[Males Number]] / SUMIFS($C:$C, $F:$F, Name_Rankings_Appended[[#This Row],[Decade]])</f>
        <v>1.1522657212612467E-3</v>
      </c>
      <c r="H764" s="28">
        <f xml:space="preserve"> Name_Rankings_Appended[[#This Row],[Females Number]] / SUMIFS($E:$E, $F:$F, Name_Rankings_Appended[[#This Row],[Decade]])</f>
        <v>1.5587154351031885E-3</v>
      </c>
      <c r="I764" s="28">
        <f>SUMIFS($G:$G, $A:$A, "&lt;=" &amp; Name_Rankings_Appended[[#This Row],[Rank]], $F:$F, Name_Rankings_Appended[[#This Row],[Decade]])</f>
        <v>0.96308336265953753</v>
      </c>
      <c r="J764" s="28">
        <f>SUMIFS($H:$H, $A:$A, "&lt;=" &amp; Name_Rankings_Appended[[#This Row],[Rank]], $F:$F, Name_Rankings_Appended[[#This Row],[Decade]])</f>
        <v>0.94942810673824618</v>
      </c>
    </row>
    <row r="765" spans="1:10" x14ac:dyDescent="0.25">
      <c r="A765" s="22">
        <v>164</v>
      </c>
      <c r="B765" s="22" t="s">
        <v>234</v>
      </c>
      <c r="C765" s="23">
        <v>16797</v>
      </c>
      <c r="D765" s="22" t="s">
        <v>149</v>
      </c>
      <c r="E765" s="23">
        <v>17266</v>
      </c>
      <c r="F765" s="22">
        <v>1980</v>
      </c>
      <c r="G765" s="28">
        <f xml:space="preserve"> Name_Rankings_Appended[[#This Row],[Males Number]] / SUMIFS($C:$C, $F:$F, Name_Rankings_Appended[[#This Row],[Decade]])</f>
        <v>1.1457854203187994E-3</v>
      </c>
      <c r="H765" s="28">
        <f xml:space="preserve"> Name_Rankings_Appended[[#This Row],[Females Number]] / SUMIFS($E:$E, $F:$F, Name_Rankings_Appended[[#This Row],[Decade]])</f>
        <v>1.5340162279122009E-3</v>
      </c>
      <c r="I765" s="28">
        <f>SUMIFS($G:$G, $A:$A, "&lt;=" &amp; Name_Rankings_Appended[[#This Row],[Rank]], $F:$F, Name_Rankings_Appended[[#This Row],[Decade]])</f>
        <v>0.96422914807985638</v>
      </c>
      <c r="J765" s="28">
        <f>SUMIFS($H:$H, $A:$A, "&lt;=" &amp; Name_Rankings_Appended[[#This Row],[Rank]], $F:$F, Name_Rankings_Appended[[#This Row],[Decade]])</f>
        <v>0.95096212296615834</v>
      </c>
    </row>
    <row r="766" spans="1:10" x14ac:dyDescent="0.25">
      <c r="A766" s="22">
        <v>165</v>
      </c>
      <c r="B766" s="22" t="s">
        <v>541</v>
      </c>
      <c r="C766" s="23">
        <v>16565</v>
      </c>
      <c r="D766" s="22" t="s">
        <v>467</v>
      </c>
      <c r="E766" s="23">
        <v>17136</v>
      </c>
      <c r="F766" s="22">
        <v>1980</v>
      </c>
      <c r="G766" s="28">
        <f xml:space="preserve"> Name_Rankings_Appended[[#This Row],[Males Number]] / SUMIFS($C:$C, $F:$F, Name_Rankings_Appended[[#This Row],[Decade]])</f>
        <v>1.1299598432804019E-3</v>
      </c>
      <c r="H766" s="28">
        <f xml:space="preserve"> Name_Rankings_Appended[[#This Row],[Females Number]] / SUMIFS($E:$E, $F:$F, Name_Rankings_Appended[[#This Row],[Decade]])</f>
        <v>1.522466238937998E-3</v>
      </c>
      <c r="I766" s="28">
        <f>SUMIFS($G:$G, $A:$A, "&lt;=" &amp; Name_Rankings_Appended[[#This Row],[Rank]], $F:$F, Name_Rankings_Appended[[#This Row],[Decade]])</f>
        <v>0.96535910792313673</v>
      </c>
      <c r="J766" s="28">
        <f>SUMIFS($H:$H, $A:$A, "&lt;=" &amp; Name_Rankings_Appended[[#This Row],[Rank]], $F:$F, Name_Rankings_Appended[[#This Row],[Decade]])</f>
        <v>0.95248458920509638</v>
      </c>
    </row>
    <row r="767" spans="1:10" x14ac:dyDescent="0.25">
      <c r="A767" s="22">
        <v>166</v>
      </c>
      <c r="B767" s="22" t="s">
        <v>176</v>
      </c>
      <c r="C767" s="23">
        <v>16510</v>
      </c>
      <c r="D767" s="22" t="s">
        <v>818</v>
      </c>
      <c r="E767" s="23">
        <v>17103</v>
      </c>
      <c r="F767" s="22">
        <v>1980</v>
      </c>
      <c r="G767" s="28">
        <f xml:space="preserve"> Name_Rankings_Appended[[#This Row],[Males Number]] / SUMIFS($C:$C, $F:$F, Name_Rankings_Appended[[#This Row],[Decade]])</f>
        <v>1.1262080901031958E-3</v>
      </c>
      <c r="H767" s="28">
        <f xml:space="preserve"> Name_Rankings_Appended[[#This Row],[Females Number]] / SUMIFS($E:$E, $F:$F, Name_Rankings_Appended[[#This Row],[Decade]])</f>
        <v>1.5195343186599312E-3</v>
      </c>
      <c r="I767" s="28">
        <f>SUMIFS($G:$G, $A:$A, "&lt;=" &amp; Name_Rankings_Appended[[#This Row],[Rank]], $F:$F, Name_Rankings_Appended[[#This Row],[Decade]])</f>
        <v>0.96648531601323995</v>
      </c>
      <c r="J767" s="28">
        <f>SUMIFS($H:$H, $A:$A, "&lt;=" &amp; Name_Rankings_Appended[[#This Row],[Rank]], $F:$F, Name_Rankings_Appended[[#This Row],[Decade]])</f>
        <v>0.9540041235237563</v>
      </c>
    </row>
    <row r="768" spans="1:10" x14ac:dyDescent="0.25">
      <c r="A768" s="22">
        <v>167</v>
      </c>
      <c r="B768" s="22" t="s">
        <v>252</v>
      </c>
      <c r="C768" s="23">
        <v>15941</v>
      </c>
      <c r="D768" s="22" t="s">
        <v>500</v>
      </c>
      <c r="E768" s="23">
        <v>16741</v>
      </c>
      <c r="F768" s="22">
        <v>1980</v>
      </c>
      <c r="G768" s="28">
        <f xml:space="preserve"> Name_Rankings_Appended[[#This Row],[Males Number]] / SUMIFS($C:$C, $F:$F, Name_Rankings_Appended[[#This Row],[Decade]])</f>
        <v>1.0873944981426434E-3</v>
      </c>
      <c r="H768" s="28">
        <f xml:space="preserve"> Name_Rankings_Appended[[#This Row],[Females Number]] / SUMIFS($E:$E, $F:$F, Name_Rankings_Appended[[#This Row],[Decade]])</f>
        <v>1.4873720416702279E-3</v>
      </c>
      <c r="I768" s="28">
        <f>SUMIFS($G:$G, $A:$A, "&lt;=" &amp; Name_Rankings_Appended[[#This Row],[Rank]], $F:$F, Name_Rankings_Appended[[#This Row],[Decade]])</f>
        <v>0.96757271051138261</v>
      </c>
      <c r="J768" s="28">
        <f>SUMIFS($H:$H, $A:$A, "&lt;=" &amp; Name_Rankings_Appended[[#This Row],[Rank]], $F:$F, Name_Rankings_Appended[[#This Row],[Decade]])</f>
        <v>0.95549149556542656</v>
      </c>
    </row>
    <row r="769" spans="1:10" x14ac:dyDescent="0.25">
      <c r="A769" s="22">
        <v>168</v>
      </c>
      <c r="B769" s="22" t="s">
        <v>220</v>
      </c>
      <c r="C769" s="23">
        <v>15829</v>
      </c>
      <c r="D769" s="22" t="s">
        <v>279</v>
      </c>
      <c r="E769" s="23">
        <v>16538</v>
      </c>
      <c r="F769" s="22">
        <v>1980</v>
      </c>
      <c r="G769" s="28">
        <f xml:space="preserve"> Name_Rankings_Appended[[#This Row],[Males Number]] / SUMIFS($C:$C, $F:$F, Name_Rankings_Appended[[#This Row],[Decade]])</f>
        <v>1.0797545643999689E-3</v>
      </c>
      <c r="H769" s="28">
        <f xml:space="preserve"> Name_Rankings_Appended[[#This Row],[Females Number]] / SUMIFS($E:$E, $F:$F, Name_Rankings_Appended[[#This Row],[Decade]])</f>
        <v>1.4693362896566651E-3</v>
      </c>
      <c r="I769" s="28">
        <f>SUMIFS($G:$G, $A:$A, "&lt;=" &amp; Name_Rankings_Appended[[#This Row],[Rank]], $F:$F, Name_Rankings_Appended[[#This Row],[Decade]])</f>
        <v>0.96865246507578262</v>
      </c>
      <c r="J769" s="28">
        <f>SUMIFS($H:$H, $A:$A, "&lt;=" &amp; Name_Rankings_Appended[[#This Row],[Rank]], $F:$F, Name_Rankings_Appended[[#This Row],[Decade]])</f>
        <v>0.95696083185508318</v>
      </c>
    </row>
    <row r="770" spans="1:10" x14ac:dyDescent="0.25">
      <c r="A770" s="22">
        <v>169</v>
      </c>
      <c r="B770" s="22" t="s">
        <v>500</v>
      </c>
      <c r="C770" s="23">
        <v>15800</v>
      </c>
      <c r="D770" s="22" t="s">
        <v>95</v>
      </c>
      <c r="E770" s="23">
        <v>16502</v>
      </c>
      <c r="F770" s="22">
        <v>1980</v>
      </c>
      <c r="G770" s="28">
        <f xml:space="preserve"> Name_Rankings_Appended[[#This Row],[Males Number]] / SUMIFS($C:$C, $F:$F, Name_Rankings_Appended[[#This Row],[Decade]])</f>
        <v>1.077776367270169E-3</v>
      </c>
      <c r="H770" s="28">
        <f xml:space="preserve"> Name_Rankings_Appended[[#This Row],[Females Number]] / SUMIFS($E:$E, $F:$F, Name_Rankings_Appended[[#This Row],[Decade]])</f>
        <v>1.4661378311715012E-3</v>
      </c>
      <c r="I770" s="28">
        <f>SUMIFS($G:$G, $A:$A, "&lt;=" &amp; Name_Rankings_Appended[[#This Row],[Rank]], $F:$F, Name_Rankings_Appended[[#This Row],[Decade]])</f>
        <v>0.96973024144305275</v>
      </c>
      <c r="J770" s="28">
        <f>SUMIFS($H:$H, $A:$A, "&lt;=" &amp; Name_Rankings_Appended[[#This Row],[Rank]], $F:$F, Name_Rankings_Appended[[#This Row],[Decade]])</f>
        <v>0.95842696968625474</v>
      </c>
    </row>
    <row r="771" spans="1:10" x14ac:dyDescent="0.25">
      <c r="A771" s="22">
        <v>170</v>
      </c>
      <c r="B771" s="22" t="s">
        <v>343</v>
      </c>
      <c r="C771" s="23">
        <v>15786</v>
      </c>
      <c r="D771" s="22" t="s">
        <v>866</v>
      </c>
      <c r="E771" s="23">
        <v>16257</v>
      </c>
      <c r="F771" s="22">
        <v>1980</v>
      </c>
      <c r="G771" s="28">
        <f xml:space="preserve"> Name_Rankings_Appended[[#This Row],[Males Number]] / SUMIFS($C:$C, $F:$F, Name_Rankings_Appended[[#This Row],[Decade]])</f>
        <v>1.0768213755523348E-3</v>
      </c>
      <c r="H771" s="28">
        <f xml:space="preserve"> Name_Rankings_Appended[[#This Row],[Females Number]] / SUMIFS($E:$E, $F:$F, Name_Rankings_Appended[[#This Row],[Decade]])</f>
        <v>1.4443705442585804E-3</v>
      </c>
      <c r="I771" s="28">
        <f>SUMIFS($G:$G, $A:$A, "&lt;=" &amp; Name_Rankings_Appended[[#This Row],[Rank]], $F:$F, Name_Rankings_Appended[[#This Row],[Decade]])</f>
        <v>0.97080706281860507</v>
      </c>
      <c r="J771" s="28">
        <f>SUMIFS($H:$H, $A:$A, "&lt;=" &amp; Name_Rankings_Appended[[#This Row],[Rank]], $F:$F, Name_Rankings_Appended[[#This Row],[Decade]])</f>
        <v>0.95987134023051335</v>
      </c>
    </row>
    <row r="772" spans="1:10" x14ac:dyDescent="0.25">
      <c r="A772" s="22">
        <v>171</v>
      </c>
      <c r="B772" s="22" t="s">
        <v>867</v>
      </c>
      <c r="C772" s="23">
        <v>15718</v>
      </c>
      <c r="D772" s="22" t="s">
        <v>868</v>
      </c>
      <c r="E772" s="23">
        <v>16255</v>
      </c>
      <c r="F772" s="22">
        <v>1980</v>
      </c>
      <c r="G772" s="28">
        <f xml:space="preserve"> Name_Rankings_Appended[[#This Row],[Males Number]] / SUMIFS($C:$C, $F:$F, Name_Rankings_Appended[[#This Row],[Decade]])</f>
        <v>1.0721828443514252E-3</v>
      </c>
      <c r="H772" s="28">
        <f xml:space="preserve"> Name_Rankings_Appended[[#This Row],[Females Number]] / SUMIFS($E:$E, $F:$F, Name_Rankings_Appended[[#This Row],[Decade]])</f>
        <v>1.4441928521205158E-3</v>
      </c>
      <c r="I772" s="28">
        <f>SUMIFS($G:$G, $A:$A, "&lt;=" &amp; Name_Rankings_Appended[[#This Row],[Rank]], $F:$F, Name_Rankings_Appended[[#This Row],[Decade]])</f>
        <v>0.97187924566295647</v>
      </c>
      <c r="J772" s="28">
        <f>SUMIFS($H:$H, $A:$A, "&lt;=" &amp; Name_Rankings_Appended[[#This Row],[Rank]], $F:$F, Name_Rankings_Appended[[#This Row],[Decade]])</f>
        <v>0.96131553308263384</v>
      </c>
    </row>
    <row r="773" spans="1:10" x14ac:dyDescent="0.25">
      <c r="A773" s="22">
        <v>172</v>
      </c>
      <c r="B773" s="22" t="s">
        <v>254</v>
      </c>
      <c r="C773" s="23">
        <v>15701</v>
      </c>
      <c r="D773" s="22" t="s">
        <v>869</v>
      </c>
      <c r="E773" s="23">
        <v>16249</v>
      </c>
      <c r="F773" s="22">
        <v>1980</v>
      </c>
      <c r="G773" s="28">
        <f xml:space="preserve"> Name_Rankings_Appended[[#This Row],[Males Number]] / SUMIFS($C:$C, $F:$F, Name_Rankings_Appended[[#This Row],[Decade]])</f>
        <v>1.0710232115511977E-3</v>
      </c>
      <c r="H773" s="28">
        <f xml:space="preserve"> Name_Rankings_Appended[[#This Row],[Females Number]] / SUMIFS($E:$E, $F:$F, Name_Rankings_Appended[[#This Row],[Decade]])</f>
        <v>1.4436597757063218E-3</v>
      </c>
      <c r="I773" s="28">
        <f>SUMIFS($G:$G, $A:$A, "&lt;=" &amp; Name_Rankings_Appended[[#This Row],[Rank]], $F:$F, Name_Rankings_Appended[[#This Row],[Decade]])</f>
        <v>0.97295026887450764</v>
      </c>
      <c r="J773" s="28">
        <f>SUMIFS($H:$H, $A:$A, "&lt;=" &amp; Name_Rankings_Appended[[#This Row],[Rank]], $F:$F, Name_Rankings_Appended[[#This Row],[Decade]])</f>
        <v>0.96275919285834022</v>
      </c>
    </row>
    <row r="774" spans="1:10" x14ac:dyDescent="0.25">
      <c r="A774" s="22">
        <v>173</v>
      </c>
      <c r="B774" s="22" t="s">
        <v>612</v>
      </c>
      <c r="C774" s="23">
        <v>15658</v>
      </c>
      <c r="D774" s="22" t="s">
        <v>807</v>
      </c>
      <c r="E774" s="23">
        <v>16214</v>
      </c>
      <c r="F774" s="22">
        <v>1980</v>
      </c>
      <c r="G774" s="28">
        <f xml:space="preserve"> Name_Rankings_Appended[[#This Row],[Males Number]] / SUMIFS($C:$C, $F:$F, Name_Rankings_Appended[[#This Row],[Decade]])</f>
        <v>1.0680900227035639E-3</v>
      </c>
      <c r="H774" s="28">
        <f xml:space="preserve"> Name_Rankings_Appended[[#This Row],[Females Number]] / SUMIFS($E:$E, $F:$F, Name_Rankings_Appended[[#This Row],[Decade]])</f>
        <v>1.4405501632901903E-3</v>
      </c>
      <c r="I774" s="28">
        <f>SUMIFS($G:$G, $A:$A, "&lt;=" &amp; Name_Rankings_Appended[[#This Row],[Rank]], $F:$F, Name_Rankings_Appended[[#This Row],[Decade]])</f>
        <v>0.97401835889721122</v>
      </c>
      <c r="J774" s="28">
        <f>SUMIFS($H:$H, $A:$A, "&lt;=" &amp; Name_Rankings_Appended[[#This Row],[Rank]], $F:$F, Name_Rankings_Appended[[#This Row],[Decade]])</f>
        <v>0.96419974302163036</v>
      </c>
    </row>
    <row r="775" spans="1:10" x14ac:dyDescent="0.25">
      <c r="A775" s="22">
        <v>174</v>
      </c>
      <c r="B775" s="22" t="s">
        <v>870</v>
      </c>
      <c r="C775" s="23">
        <v>15596</v>
      </c>
      <c r="D775" s="22" t="s">
        <v>141</v>
      </c>
      <c r="E775" s="23">
        <v>16019</v>
      </c>
      <c r="F775" s="22">
        <v>1980</v>
      </c>
      <c r="G775" s="28">
        <f xml:space="preserve"> Name_Rankings_Appended[[#This Row],[Males Number]] / SUMIFS($C:$C, $F:$F, Name_Rankings_Appended[[#This Row],[Decade]])</f>
        <v>1.0638607736674405E-3</v>
      </c>
      <c r="H775" s="28">
        <f xml:space="preserve"> Name_Rankings_Appended[[#This Row],[Females Number]] / SUMIFS($E:$E, $F:$F, Name_Rankings_Appended[[#This Row],[Decade]])</f>
        <v>1.4232251798288861E-3</v>
      </c>
      <c r="I775" s="28">
        <f>SUMIFS($G:$G, $A:$A, "&lt;=" &amp; Name_Rankings_Appended[[#This Row],[Rank]], $F:$F, Name_Rankings_Appended[[#This Row],[Decade]])</f>
        <v>0.97508221967087871</v>
      </c>
      <c r="J775" s="28">
        <f>SUMIFS($H:$H, $A:$A, "&lt;=" &amp; Name_Rankings_Appended[[#This Row],[Rank]], $F:$F, Name_Rankings_Appended[[#This Row],[Decade]])</f>
        <v>0.96562296820145921</v>
      </c>
    </row>
    <row r="776" spans="1:10" x14ac:dyDescent="0.25">
      <c r="A776" s="22">
        <v>175</v>
      </c>
      <c r="B776" s="22" t="s">
        <v>413</v>
      </c>
      <c r="C776" s="23">
        <v>15575</v>
      </c>
      <c r="D776" s="22" t="s">
        <v>871</v>
      </c>
      <c r="E776" s="23">
        <v>16006</v>
      </c>
      <c r="F776" s="22">
        <v>1980</v>
      </c>
      <c r="G776" s="28">
        <f xml:space="preserve"> Name_Rankings_Appended[[#This Row],[Males Number]] / SUMIFS($C:$C, $F:$F, Name_Rankings_Appended[[#This Row],[Decade]])</f>
        <v>1.0624282860906889E-3</v>
      </c>
      <c r="H776" s="28">
        <f xml:space="preserve"> Name_Rankings_Appended[[#This Row],[Females Number]] / SUMIFS($E:$E, $F:$F, Name_Rankings_Appended[[#This Row],[Decade]])</f>
        <v>1.4220701809314657E-3</v>
      </c>
      <c r="I776" s="28">
        <f>SUMIFS($G:$G, $A:$A, "&lt;=" &amp; Name_Rankings_Appended[[#This Row],[Rank]], $F:$F, Name_Rankings_Appended[[#This Row],[Decade]])</f>
        <v>0.97614464795696942</v>
      </c>
      <c r="J776" s="28">
        <f>SUMIFS($H:$H, $A:$A, "&lt;=" &amp; Name_Rankings_Appended[[#This Row],[Rank]], $F:$F, Name_Rankings_Appended[[#This Row],[Decade]])</f>
        <v>0.96704503838239064</v>
      </c>
    </row>
    <row r="777" spans="1:10" x14ac:dyDescent="0.25">
      <c r="A777" s="22">
        <v>176</v>
      </c>
      <c r="B777" s="22" t="s">
        <v>172</v>
      </c>
      <c r="C777" s="23">
        <v>15512</v>
      </c>
      <c r="D777" s="22" t="s">
        <v>169</v>
      </c>
      <c r="E777" s="23">
        <v>15930</v>
      </c>
      <c r="F777" s="22">
        <v>1980</v>
      </c>
      <c r="G777" s="28">
        <f xml:space="preserve"> Name_Rankings_Appended[[#This Row],[Males Number]] / SUMIFS($C:$C, $F:$F, Name_Rankings_Appended[[#This Row],[Decade]])</f>
        <v>1.0581308233604343E-3</v>
      </c>
      <c r="H777" s="28">
        <f xml:space="preserve"> Name_Rankings_Appended[[#This Row],[Females Number]] / SUMIFS($E:$E, $F:$F, Name_Rankings_Appended[[#This Row],[Decade]])</f>
        <v>1.4153178796850088E-3</v>
      </c>
      <c r="I777" s="28">
        <f>SUMIFS($G:$G, $A:$A, "&lt;=" &amp; Name_Rankings_Appended[[#This Row],[Rank]], $F:$F, Name_Rankings_Appended[[#This Row],[Decade]])</f>
        <v>0.97720277878032991</v>
      </c>
      <c r="J777" s="28">
        <f>SUMIFS($H:$H, $A:$A, "&lt;=" &amp; Name_Rankings_Appended[[#This Row],[Rank]], $F:$F, Name_Rankings_Appended[[#This Row],[Decade]])</f>
        <v>0.96846035626207561</v>
      </c>
    </row>
    <row r="778" spans="1:10" x14ac:dyDescent="0.25">
      <c r="A778" s="22">
        <v>177</v>
      </c>
      <c r="B778" s="22" t="s">
        <v>583</v>
      </c>
      <c r="C778" s="23">
        <v>15320</v>
      </c>
      <c r="D778" s="22" t="s">
        <v>872</v>
      </c>
      <c r="E778" s="23">
        <v>15850</v>
      </c>
      <c r="F778" s="22">
        <v>1980</v>
      </c>
      <c r="G778" s="28">
        <f xml:space="preserve"> Name_Rankings_Appended[[#This Row],[Males Number]] / SUMIFS($C:$C, $F:$F, Name_Rankings_Appended[[#This Row],[Decade]])</f>
        <v>1.0450337940872778E-3</v>
      </c>
      <c r="H778" s="28">
        <f xml:space="preserve"> Name_Rankings_Appended[[#This Row],[Females Number]] / SUMIFS($E:$E, $F:$F, Name_Rankings_Appended[[#This Row],[Decade]])</f>
        <v>1.4082101941624223E-3</v>
      </c>
      <c r="I778" s="28">
        <f>SUMIFS($G:$G, $A:$A, "&lt;=" &amp; Name_Rankings_Appended[[#This Row],[Rank]], $F:$F, Name_Rankings_Appended[[#This Row],[Decade]])</f>
        <v>0.97824781257441717</v>
      </c>
      <c r="J778" s="28">
        <f>SUMIFS($H:$H, $A:$A, "&lt;=" &amp; Name_Rankings_Appended[[#This Row],[Rank]], $F:$F, Name_Rankings_Appended[[#This Row],[Decade]])</f>
        <v>0.96986856645623798</v>
      </c>
    </row>
    <row r="779" spans="1:10" x14ac:dyDescent="0.25">
      <c r="A779" s="22">
        <v>178</v>
      </c>
      <c r="B779" s="22" t="s">
        <v>645</v>
      </c>
      <c r="C779" s="23">
        <v>15182</v>
      </c>
      <c r="D779" s="22" t="s">
        <v>873</v>
      </c>
      <c r="E779" s="23">
        <v>15830</v>
      </c>
      <c r="F779" s="22">
        <v>1980</v>
      </c>
      <c r="G779" s="28">
        <f xml:space="preserve"> Name_Rankings_Appended[[#This Row],[Males Number]] / SUMIFS($C:$C, $F:$F, Name_Rankings_Appended[[#This Row],[Decade]])</f>
        <v>1.0356203042971967E-3</v>
      </c>
      <c r="H779" s="28">
        <f xml:space="preserve"> Name_Rankings_Appended[[#This Row],[Females Number]] / SUMIFS($E:$E, $F:$F, Name_Rankings_Appended[[#This Row],[Decade]])</f>
        <v>1.4064332727817758E-3</v>
      </c>
      <c r="I779" s="28">
        <f>SUMIFS($G:$G, $A:$A, "&lt;=" &amp; Name_Rankings_Appended[[#This Row],[Rank]], $F:$F, Name_Rankings_Appended[[#This Row],[Decade]])</f>
        <v>0.97928343287871433</v>
      </c>
      <c r="J779" s="28">
        <f>SUMIFS($H:$H, $A:$A, "&lt;=" &amp; Name_Rankings_Appended[[#This Row],[Rank]], $F:$F, Name_Rankings_Appended[[#This Row],[Decade]])</f>
        <v>0.97127499972901976</v>
      </c>
    </row>
    <row r="780" spans="1:10" x14ac:dyDescent="0.25">
      <c r="A780" s="22">
        <v>179</v>
      </c>
      <c r="B780" s="22" t="s">
        <v>712</v>
      </c>
      <c r="C780" s="23">
        <v>15108</v>
      </c>
      <c r="D780" s="22" t="s">
        <v>874</v>
      </c>
      <c r="E780" s="23">
        <v>15760</v>
      </c>
      <c r="F780" s="22">
        <v>1980</v>
      </c>
      <c r="G780" s="28">
        <f xml:space="preserve"> Name_Rankings_Appended[[#This Row],[Males Number]] / SUMIFS($C:$C, $F:$F, Name_Rankings_Appended[[#This Row],[Decade]])</f>
        <v>1.030572490931501E-3</v>
      </c>
      <c r="H780" s="28">
        <f xml:space="preserve"> Name_Rankings_Appended[[#This Row],[Females Number]] / SUMIFS($E:$E, $F:$F, Name_Rankings_Appended[[#This Row],[Decade]])</f>
        <v>1.4002140479495127E-3</v>
      </c>
      <c r="I780" s="28">
        <f>SUMIFS($G:$G, $A:$A, "&lt;=" &amp; Name_Rankings_Appended[[#This Row],[Rank]], $F:$F, Name_Rankings_Appended[[#This Row],[Decade]])</f>
        <v>0.98031400536964586</v>
      </c>
      <c r="J780" s="28">
        <f>SUMIFS($H:$H, $A:$A, "&lt;=" &amp; Name_Rankings_Appended[[#This Row],[Rank]], $F:$F, Name_Rankings_Appended[[#This Row],[Decade]])</f>
        <v>0.97267521377696931</v>
      </c>
    </row>
    <row r="781" spans="1:10" x14ac:dyDescent="0.25">
      <c r="A781" s="22">
        <v>180</v>
      </c>
      <c r="B781" s="22" t="s">
        <v>832</v>
      </c>
      <c r="C781" s="23">
        <v>14856</v>
      </c>
      <c r="D781" s="22" t="s">
        <v>845</v>
      </c>
      <c r="E781" s="23">
        <v>15671</v>
      </c>
      <c r="F781" s="22">
        <v>1980</v>
      </c>
      <c r="G781" s="28">
        <f xml:space="preserve"> Name_Rankings_Appended[[#This Row],[Males Number]] / SUMIFS($C:$C, $F:$F, Name_Rankings_Appended[[#This Row],[Decade]])</f>
        <v>1.0133826400104832E-3</v>
      </c>
      <c r="H781" s="28">
        <f xml:space="preserve"> Name_Rankings_Appended[[#This Row],[Females Number]] / SUMIFS($E:$E, $F:$F, Name_Rankings_Appended[[#This Row],[Decade]])</f>
        <v>1.3923067478056354E-3</v>
      </c>
      <c r="I781" s="28">
        <f>SUMIFS($G:$G, $A:$A, "&lt;=" &amp; Name_Rankings_Appended[[#This Row],[Rank]], $F:$F, Name_Rankings_Appended[[#This Row],[Decade]])</f>
        <v>0.98132738800965635</v>
      </c>
      <c r="J781" s="28">
        <f>SUMIFS($H:$H, $A:$A, "&lt;=" &amp; Name_Rankings_Appended[[#This Row],[Rank]], $F:$F, Name_Rankings_Appended[[#This Row],[Decade]])</f>
        <v>0.97406752052477497</v>
      </c>
    </row>
    <row r="782" spans="1:10" x14ac:dyDescent="0.25">
      <c r="A782" s="22">
        <v>181</v>
      </c>
      <c r="B782" s="22" t="s">
        <v>174</v>
      </c>
      <c r="C782" s="23">
        <v>14750</v>
      </c>
      <c r="D782" s="22" t="s">
        <v>75</v>
      </c>
      <c r="E782" s="23">
        <v>15649</v>
      </c>
      <c r="F782" s="22">
        <v>1980</v>
      </c>
      <c r="G782" s="28">
        <f xml:space="preserve"> Name_Rankings_Appended[[#This Row],[Males Number]] / SUMIFS($C:$C, $F:$F, Name_Rankings_Appended[[#This Row],[Decade]])</f>
        <v>1.0061519884325945E-3</v>
      </c>
      <c r="H782" s="28">
        <f xml:space="preserve"> Name_Rankings_Appended[[#This Row],[Females Number]] / SUMIFS($E:$E, $F:$F, Name_Rankings_Appended[[#This Row],[Decade]])</f>
        <v>1.3903521342869241E-3</v>
      </c>
      <c r="I782" s="28">
        <f>SUMIFS($G:$G, $A:$A, "&lt;=" &amp; Name_Rankings_Appended[[#This Row],[Rank]], $F:$F, Name_Rankings_Appended[[#This Row],[Decade]])</f>
        <v>0.98233353999808892</v>
      </c>
      <c r="J782" s="28">
        <f>SUMIFS($H:$H, $A:$A, "&lt;=" &amp; Name_Rankings_Appended[[#This Row],[Rank]], $F:$F, Name_Rankings_Appended[[#This Row],[Decade]])</f>
        <v>0.97545787265906192</v>
      </c>
    </row>
    <row r="783" spans="1:10" x14ac:dyDescent="0.25">
      <c r="A783" s="22">
        <v>182</v>
      </c>
      <c r="B783" s="22" t="s">
        <v>671</v>
      </c>
      <c r="C783" s="23">
        <v>14601</v>
      </c>
      <c r="D783" s="22" t="s">
        <v>643</v>
      </c>
      <c r="E783" s="23">
        <v>15518</v>
      </c>
      <c r="F783" s="22">
        <v>1980</v>
      </c>
      <c r="G783" s="28">
        <f xml:space="preserve"> Name_Rankings_Appended[[#This Row],[Males Number]] / SUMIFS($C:$C, $F:$F, Name_Rankings_Appended[[#This Row],[Decade]])</f>
        <v>9.9598814800707204E-4</v>
      </c>
      <c r="H783" s="28">
        <f xml:space="preserve"> Name_Rankings_Appended[[#This Row],[Females Number]] / SUMIFS($E:$E, $F:$F, Name_Rankings_Appended[[#This Row],[Decade]])</f>
        <v>1.378713299243689E-3</v>
      </c>
      <c r="I783" s="28">
        <f>SUMIFS($G:$G, $A:$A, "&lt;=" &amp; Name_Rankings_Appended[[#This Row],[Rank]], $F:$F, Name_Rankings_Appended[[#This Row],[Decade]])</f>
        <v>0.98332952814609598</v>
      </c>
      <c r="J783" s="28">
        <f>SUMIFS($H:$H, $A:$A, "&lt;=" &amp; Name_Rankings_Appended[[#This Row],[Rank]], $F:$F, Name_Rankings_Appended[[#This Row],[Decade]])</f>
        <v>0.97683658595830558</v>
      </c>
    </row>
    <row r="784" spans="1:10" x14ac:dyDescent="0.25">
      <c r="A784" s="22">
        <v>183</v>
      </c>
      <c r="B784" s="22" t="s">
        <v>632</v>
      </c>
      <c r="C784" s="23">
        <v>14521</v>
      </c>
      <c r="D784" s="22" t="s">
        <v>183</v>
      </c>
      <c r="E784" s="23">
        <v>15373</v>
      </c>
      <c r="F784" s="22">
        <v>1980</v>
      </c>
      <c r="G784" s="28">
        <f xml:space="preserve"> Name_Rankings_Appended[[#This Row],[Males Number]] / SUMIFS($C:$C, $F:$F, Name_Rankings_Appended[[#This Row],[Decade]])</f>
        <v>9.9053105247659035E-4</v>
      </c>
      <c r="H784" s="28">
        <f xml:space="preserve"> Name_Rankings_Appended[[#This Row],[Females Number]] / SUMIFS($E:$E, $F:$F, Name_Rankings_Appended[[#This Row],[Decade]])</f>
        <v>1.3658306192340013E-3</v>
      </c>
      <c r="I784" s="28">
        <f>SUMIFS($G:$G, $A:$A, "&lt;=" &amp; Name_Rankings_Appended[[#This Row],[Rank]], $F:$F, Name_Rankings_Appended[[#This Row],[Decade]])</f>
        <v>0.98432005919857257</v>
      </c>
      <c r="J784" s="28">
        <f>SUMIFS($H:$H, $A:$A, "&lt;=" &amp; Name_Rankings_Appended[[#This Row],[Rank]], $F:$F, Name_Rankings_Appended[[#This Row],[Decade]])</f>
        <v>0.97820241657753959</v>
      </c>
    </row>
    <row r="785" spans="1:10" x14ac:dyDescent="0.25">
      <c r="A785" s="22">
        <v>184</v>
      </c>
      <c r="B785" s="22" t="s">
        <v>682</v>
      </c>
      <c r="C785" s="23">
        <v>14486</v>
      </c>
      <c r="D785" s="22" t="s">
        <v>875</v>
      </c>
      <c r="E785" s="23">
        <v>15100</v>
      </c>
      <c r="F785" s="22">
        <v>1980</v>
      </c>
      <c r="G785" s="28">
        <f xml:space="preserve"> Name_Rankings_Appended[[#This Row],[Males Number]] / SUMIFS($C:$C, $F:$F, Name_Rankings_Appended[[#This Row],[Decade]])</f>
        <v>9.8814357318200438E-4</v>
      </c>
      <c r="H785" s="28">
        <f xml:space="preserve"> Name_Rankings_Appended[[#This Row],[Females Number]] / SUMIFS($E:$E, $F:$F, Name_Rankings_Appended[[#This Row],[Decade]])</f>
        <v>1.3415756423881752E-3</v>
      </c>
      <c r="I785" s="28">
        <f>SUMIFS($G:$G, $A:$A, "&lt;=" &amp; Name_Rankings_Appended[[#This Row],[Rank]], $F:$F, Name_Rankings_Appended[[#This Row],[Decade]])</f>
        <v>0.98530820277175457</v>
      </c>
      <c r="J785" s="28">
        <f>SUMIFS($H:$H, $A:$A, "&lt;=" &amp; Name_Rankings_Appended[[#This Row],[Rank]], $F:$F, Name_Rankings_Appended[[#This Row],[Decade]])</f>
        <v>0.97954399221992772</v>
      </c>
    </row>
    <row r="786" spans="1:10" x14ac:dyDescent="0.25">
      <c r="A786" s="22">
        <v>185</v>
      </c>
      <c r="B786" s="22" t="s">
        <v>142</v>
      </c>
      <c r="C786" s="23">
        <v>14339</v>
      </c>
      <c r="D786" s="22" t="s">
        <v>876</v>
      </c>
      <c r="E786" s="23">
        <v>15036</v>
      </c>
      <c r="F786" s="22">
        <v>1980</v>
      </c>
      <c r="G786" s="28">
        <f xml:space="preserve"> Name_Rankings_Appended[[#This Row],[Males Number]] / SUMIFS($C:$C, $F:$F, Name_Rankings_Appended[[#This Row],[Decade]])</f>
        <v>9.7811616014474405E-4</v>
      </c>
      <c r="H786" s="28">
        <f xml:space="preserve"> Name_Rankings_Appended[[#This Row],[Females Number]] / SUMIFS($E:$E, $F:$F, Name_Rankings_Appended[[#This Row],[Decade]])</f>
        <v>1.3358894939701062E-3</v>
      </c>
      <c r="I786" s="28">
        <f>SUMIFS($G:$G, $A:$A, "&lt;=" &amp; Name_Rankings_Appended[[#This Row],[Rank]], $F:$F, Name_Rankings_Appended[[#This Row],[Decade]])</f>
        <v>0.98628631893189933</v>
      </c>
      <c r="J786" s="28">
        <f>SUMIFS($H:$H, $A:$A, "&lt;=" &amp; Name_Rankings_Appended[[#This Row],[Rank]], $F:$F, Name_Rankings_Appended[[#This Row],[Decade]])</f>
        <v>0.98087988171389784</v>
      </c>
    </row>
    <row r="787" spans="1:10" x14ac:dyDescent="0.25">
      <c r="A787" s="22">
        <v>186</v>
      </c>
      <c r="B787" s="22" t="s">
        <v>230</v>
      </c>
      <c r="C787" s="23">
        <v>14301</v>
      </c>
      <c r="D787" s="22" t="s">
        <v>877</v>
      </c>
      <c r="E787" s="23">
        <v>15032</v>
      </c>
      <c r="F787" s="22">
        <v>1980</v>
      </c>
      <c r="G787" s="28">
        <f xml:space="preserve"> Name_Rankings_Appended[[#This Row],[Males Number]] / SUMIFS($C:$C, $F:$F, Name_Rankings_Appended[[#This Row],[Decade]])</f>
        <v>9.7552403976776511E-4</v>
      </c>
      <c r="H787" s="28">
        <f xml:space="preserve"> Name_Rankings_Appended[[#This Row],[Females Number]] / SUMIFS($E:$E, $F:$F, Name_Rankings_Appended[[#This Row],[Decade]])</f>
        <v>1.3355341096939768E-3</v>
      </c>
      <c r="I787" s="28">
        <f>SUMIFS($G:$G, $A:$A, "&lt;=" &amp; Name_Rankings_Appended[[#This Row],[Rank]], $F:$F, Name_Rankings_Appended[[#This Row],[Decade]])</f>
        <v>0.98726184297166708</v>
      </c>
      <c r="J787" s="28">
        <f>SUMIFS($H:$H, $A:$A, "&lt;=" &amp; Name_Rankings_Appended[[#This Row],[Rank]], $F:$F, Name_Rankings_Appended[[#This Row],[Decade]])</f>
        <v>0.98221541582359184</v>
      </c>
    </row>
    <row r="788" spans="1:10" x14ac:dyDescent="0.25">
      <c r="A788" s="22">
        <v>187</v>
      </c>
      <c r="B788" s="22" t="s">
        <v>474</v>
      </c>
      <c r="C788" s="23">
        <v>14177</v>
      </c>
      <c r="D788" s="22" t="s">
        <v>878</v>
      </c>
      <c r="E788" s="23">
        <v>14997</v>
      </c>
      <c r="F788" s="22">
        <v>1980</v>
      </c>
      <c r="G788" s="28">
        <f xml:space="preserve"> Name_Rankings_Appended[[#This Row],[Males Number]] / SUMIFS($C:$C, $F:$F, Name_Rankings_Appended[[#This Row],[Decade]])</f>
        <v>9.6706554169551822E-4</v>
      </c>
      <c r="H788" s="28">
        <f xml:space="preserve"> Name_Rankings_Appended[[#This Row],[Females Number]] / SUMIFS($E:$E, $F:$F, Name_Rankings_Appended[[#This Row],[Decade]])</f>
        <v>1.3324244972778452E-3</v>
      </c>
      <c r="I788" s="28">
        <f>SUMIFS($G:$G, $A:$A, "&lt;=" &amp; Name_Rankings_Appended[[#This Row],[Rank]], $F:$F, Name_Rankings_Appended[[#This Row],[Decade]])</f>
        <v>0.98822890851336265</v>
      </c>
      <c r="J788" s="28">
        <f>SUMIFS($H:$H, $A:$A, "&lt;=" &amp; Name_Rankings_Appended[[#This Row],[Rank]], $F:$F, Name_Rankings_Appended[[#This Row],[Decade]])</f>
        <v>0.98354784032086973</v>
      </c>
    </row>
    <row r="789" spans="1:10" x14ac:dyDescent="0.25">
      <c r="A789" s="22">
        <v>188</v>
      </c>
      <c r="B789" s="22" t="s">
        <v>479</v>
      </c>
      <c r="C789" s="23">
        <v>13997</v>
      </c>
      <c r="D789" s="22" t="s">
        <v>277</v>
      </c>
      <c r="E789" s="23">
        <v>14996</v>
      </c>
      <c r="F789" s="22">
        <v>1980</v>
      </c>
      <c r="G789" s="28">
        <f xml:space="preserve"> Name_Rankings_Appended[[#This Row],[Males Number]] / SUMIFS($C:$C, $F:$F, Name_Rankings_Appended[[#This Row],[Decade]])</f>
        <v>9.5478707675193404E-4</v>
      </c>
      <c r="H789" s="28">
        <f xml:space="preserve"> Name_Rankings_Appended[[#This Row],[Females Number]] / SUMIFS($E:$E, $F:$F, Name_Rankings_Appended[[#This Row],[Decade]])</f>
        <v>1.332335651208813E-3</v>
      </c>
      <c r="I789" s="28">
        <f>SUMIFS($G:$G, $A:$A, "&lt;=" &amp; Name_Rankings_Appended[[#This Row],[Rank]], $F:$F, Name_Rankings_Appended[[#This Row],[Decade]])</f>
        <v>0.98918369559011454</v>
      </c>
      <c r="J789" s="28">
        <f>SUMIFS($H:$H, $A:$A, "&lt;=" &amp; Name_Rankings_Appended[[#This Row],[Rank]], $F:$F, Name_Rankings_Appended[[#This Row],[Decade]])</f>
        <v>0.98488017597207855</v>
      </c>
    </row>
    <row r="790" spans="1:10" x14ac:dyDescent="0.25">
      <c r="A790" s="22">
        <v>189</v>
      </c>
      <c r="B790" s="22" t="s">
        <v>355</v>
      </c>
      <c r="C790" s="23">
        <v>13903</v>
      </c>
      <c r="D790" s="22" t="s">
        <v>73</v>
      </c>
      <c r="E790" s="23">
        <v>14780</v>
      </c>
      <c r="F790" s="22">
        <v>1980</v>
      </c>
      <c r="G790" s="28">
        <f xml:space="preserve"> Name_Rankings_Appended[[#This Row],[Males Number]] / SUMIFS($C:$C, $F:$F, Name_Rankings_Appended[[#This Row],[Decade]])</f>
        <v>9.4837498950361781E-4</v>
      </c>
      <c r="H790" s="28">
        <f xml:space="preserve"> Name_Rankings_Appended[[#This Row],[Females Number]] / SUMIFS($E:$E, $F:$F, Name_Rankings_Appended[[#This Row],[Decade]])</f>
        <v>1.3131449002978298E-3</v>
      </c>
      <c r="I790" s="28">
        <f>SUMIFS($G:$G, $A:$A, "&lt;=" &amp; Name_Rankings_Appended[[#This Row],[Rank]], $F:$F, Name_Rankings_Appended[[#This Row],[Decade]])</f>
        <v>0.99013207057961816</v>
      </c>
      <c r="J790" s="28">
        <f>SUMIFS($H:$H, $A:$A, "&lt;=" &amp; Name_Rankings_Appended[[#This Row],[Rank]], $F:$F, Name_Rankings_Appended[[#This Row],[Decade]])</f>
        <v>0.98619332087237643</v>
      </c>
    </row>
    <row r="791" spans="1:10" x14ac:dyDescent="0.25">
      <c r="A791" s="22">
        <v>190</v>
      </c>
      <c r="B791" s="22" t="s">
        <v>638</v>
      </c>
      <c r="C791" s="23">
        <v>13685</v>
      </c>
      <c r="D791" s="22" t="s">
        <v>434</v>
      </c>
      <c r="E791" s="23">
        <v>14673</v>
      </c>
      <c r="F791" s="22">
        <v>1980</v>
      </c>
      <c r="G791" s="28">
        <f xml:space="preserve"> Name_Rankings_Appended[[#This Row],[Males Number]] / SUMIFS($C:$C, $F:$F, Name_Rankings_Appended[[#This Row],[Decade]])</f>
        <v>9.3350440418305469E-4</v>
      </c>
      <c r="H791" s="28">
        <f xml:space="preserve"> Name_Rankings_Appended[[#This Row],[Females Number]] / SUMIFS($E:$E, $F:$F, Name_Rankings_Appended[[#This Row],[Decade]])</f>
        <v>1.3036383709113706E-3</v>
      </c>
      <c r="I791" s="28">
        <f>SUMIFS($G:$G, $A:$A, "&lt;=" &amp; Name_Rankings_Appended[[#This Row],[Rank]], $F:$F, Name_Rankings_Appended[[#This Row],[Decade]])</f>
        <v>0.99106557498380121</v>
      </c>
      <c r="J791" s="28">
        <f>SUMIFS($H:$H, $A:$A, "&lt;=" &amp; Name_Rankings_Appended[[#This Row],[Rank]], $F:$F, Name_Rankings_Appended[[#This Row],[Decade]])</f>
        <v>0.98749695924328784</v>
      </c>
    </row>
    <row r="792" spans="1:10" x14ac:dyDescent="0.25">
      <c r="A792" s="22">
        <v>191</v>
      </c>
      <c r="B792" s="22" t="s">
        <v>347</v>
      </c>
      <c r="C792" s="23">
        <v>13584</v>
      </c>
      <c r="D792" s="22" t="s">
        <v>522</v>
      </c>
      <c r="E792" s="23">
        <v>14643</v>
      </c>
      <c r="F792" s="22">
        <v>1980</v>
      </c>
      <c r="G792" s="28">
        <f xml:space="preserve"> Name_Rankings_Appended[[#This Row],[Males Number]] / SUMIFS($C:$C, $F:$F, Name_Rankings_Appended[[#This Row],[Decade]])</f>
        <v>9.2661482107582135E-4</v>
      </c>
      <c r="H792" s="28">
        <f xml:space="preserve"> Name_Rankings_Appended[[#This Row],[Females Number]] / SUMIFS($E:$E, $F:$F, Name_Rankings_Appended[[#This Row],[Decade]])</f>
        <v>1.3009729888404007E-3</v>
      </c>
      <c r="I792" s="28">
        <f>SUMIFS($G:$G, $A:$A, "&lt;=" &amp; Name_Rankings_Appended[[#This Row],[Rank]], $F:$F, Name_Rankings_Appended[[#This Row],[Decade]])</f>
        <v>0.99199218980487702</v>
      </c>
      <c r="J792" s="28">
        <f>SUMIFS($H:$H, $A:$A, "&lt;=" &amp; Name_Rankings_Appended[[#This Row],[Rank]], $F:$F, Name_Rankings_Appended[[#This Row],[Decade]])</f>
        <v>0.9887979322321282</v>
      </c>
    </row>
    <row r="793" spans="1:10" x14ac:dyDescent="0.25">
      <c r="A793" s="22">
        <v>192</v>
      </c>
      <c r="B793" s="22" t="s">
        <v>310</v>
      </c>
      <c r="C793" s="23">
        <v>13500</v>
      </c>
      <c r="D793" s="22" t="s">
        <v>217</v>
      </c>
      <c r="E793" s="23">
        <v>14577</v>
      </c>
      <c r="F793" s="22">
        <v>1980</v>
      </c>
      <c r="G793" s="28">
        <f xml:space="preserve"> Name_Rankings_Appended[[#This Row],[Males Number]] / SUMIFS($C:$C, $F:$F, Name_Rankings_Appended[[#This Row],[Decade]])</f>
        <v>9.2088487076881541E-4</v>
      </c>
      <c r="H793" s="28">
        <f xml:space="preserve"> Name_Rankings_Appended[[#This Row],[Females Number]] / SUMIFS($E:$E, $F:$F, Name_Rankings_Appended[[#This Row],[Decade]])</f>
        <v>1.2951091482842668E-3</v>
      </c>
      <c r="I793" s="28">
        <f>SUMIFS($G:$G, $A:$A, "&lt;=" &amp; Name_Rankings_Appended[[#This Row],[Rank]], $F:$F, Name_Rankings_Appended[[#This Row],[Decade]])</f>
        <v>0.99291307467564582</v>
      </c>
      <c r="J793" s="28">
        <f>SUMIFS($H:$H, $A:$A, "&lt;=" &amp; Name_Rankings_Appended[[#This Row],[Rank]], $F:$F, Name_Rankings_Appended[[#This Row],[Decade]])</f>
        <v>0.99009304138041243</v>
      </c>
    </row>
    <row r="794" spans="1:10" x14ac:dyDescent="0.25">
      <c r="A794" s="22">
        <v>193</v>
      </c>
      <c r="B794" s="22" t="s">
        <v>675</v>
      </c>
      <c r="C794" s="23">
        <v>13195</v>
      </c>
      <c r="D794" s="22" t="s">
        <v>207</v>
      </c>
      <c r="E794" s="23">
        <v>14455</v>
      </c>
      <c r="F794" s="22">
        <v>1980</v>
      </c>
      <c r="G794" s="28">
        <f xml:space="preserve"> Name_Rankings_Appended[[#This Row],[Males Number]] / SUMIFS($C:$C, $F:$F, Name_Rankings_Appended[[#This Row],[Decade]])</f>
        <v>9.0007969405885328E-4</v>
      </c>
      <c r="H794" s="28">
        <f xml:space="preserve"> Name_Rankings_Appended[[#This Row],[Females Number]] / SUMIFS($E:$E, $F:$F, Name_Rankings_Appended[[#This Row],[Decade]])</f>
        <v>1.2842699278623228E-3</v>
      </c>
      <c r="I794" s="28">
        <f>SUMIFS($G:$G, $A:$A, "&lt;=" &amp; Name_Rankings_Appended[[#This Row],[Rank]], $F:$F, Name_Rankings_Appended[[#This Row],[Decade]])</f>
        <v>0.99381315436970463</v>
      </c>
      <c r="J794" s="28">
        <f>SUMIFS($H:$H, $A:$A, "&lt;=" &amp; Name_Rankings_Appended[[#This Row],[Rank]], $F:$F, Name_Rankings_Appended[[#This Row],[Decade]])</f>
        <v>0.99137731130827478</v>
      </c>
    </row>
    <row r="795" spans="1:10" x14ac:dyDescent="0.25">
      <c r="A795" s="22">
        <v>194</v>
      </c>
      <c r="B795" s="22" t="s">
        <v>240</v>
      </c>
      <c r="C795" s="23">
        <v>13168</v>
      </c>
      <c r="D795" s="22" t="s">
        <v>105</v>
      </c>
      <c r="E795" s="23">
        <v>14320</v>
      </c>
      <c r="F795" s="22">
        <v>1980</v>
      </c>
      <c r="G795" s="28">
        <f xml:space="preserve"> Name_Rankings_Appended[[#This Row],[Males Number]] / SUMIFS($C:$C, $F:$F, Name_Rankings_Appended[[#This Row],[Decade]])</f>
        <v>8.9823792431731569E-4</v>
      </c>
      <c r="H795" s="28">
        <f xml:space="preserve"> Name_Rankings_Appended[[#This Row],[Females Number]] / SUMIFS($E:$E, $F:$F, Name_Rankings_Appended[[#This Row],[Decade]])</f>
        <v>1.2722757085429583E-3</v>
      </c>
      <c r="I795" s="28">
        <f>SUMIFS($G:$G, $A:$A, "&lt;=" &amp; Name_Rankings_Appended[[#This Row],[Rank]], $F:$F, Name_Rankings_Appended[[#This Row],[Decade]])</f>
        <v>0.99471139229402195</v>
      </c>
      <c r="J795" s="28">
        <f>SUMIFS($H:$H, $A:$A, "&lt;=" &amp; Name_Rankings_Appended[[#This Row],[Rank]], $F:$F, Name_Rankings_Appended[[#This Row],[Decade]])</f>
        <v>0.99264958701681771</v>
      </c>
    </row>
    <row r="796" spans="1:10" x14ac:dyDescent="0.25">
      <c r="A796" s="22">
        <v>195</v>
      </c>
      <c r="B796" s="22" t="s">
        <v>725</v>
      </c>
      <c r="C796" s="23">
        <v>13150</v>
      </c>
      <c r="D796" s="22" t="s">
        <v>452</v>
      </c>
      <c r="E796" s="23">
        <v>14066</v>
      </c>
      <c r="F796" s="22">
        <v>1980</v>
      </c>
      <c r="G796" s="28">
        <f xml:space="preserve"> Name_Rankings_Appended[[#This Row],[Males Number]] / SUMIFS($C:$C, $F:$F, Name_Rankings_Appended[[#This Row],[Decade]])</f>
        <v>8.9701007782295723E-4</v>
      </c>
      <c r="H796" s="28">
        <f xml:space="preserve"> Name_Rankings_Appended[[#This Row],[Females Number]] / SUMIFS($E:$E, $F:$F, Name_Rankings_Appended[[#This Row],[Decade]])</f>
        <v>1.2497088070087465E-3</v>
      </c>
      <c r="I796" s="28">
        <f>SUMIFS($G:$G, $A:$A, "&lt;=" &amp; Name_Rankings_Appended[[#This Row],[Rank]], $F:$F, Name_Rankings_Appended[[#This Row],[Decade]])</f>
        <v>0.99560840237184489</v>
      </c>
      <c r="J796" s="28">
        <f>SUMIFS($H:$H, $A:$A, "&lt;=" &amp; Name_Rankings_Appended[[#This Row],[Rank]], $F:$F, Name_Rankings_Appended[[#This Row],[Decade]])</f>
        <v>0.99389929582382641</v>
      </c>
    </row>
    <row r="797" spans="1:10" x14ac:dyDescent="0.25">
      <c r="A797" s="22">
        <v>196</v>
      </c>
      <c r="B797" s="22" t="s">
        <v>270</v>
      </c>
      <c r="C797" s="23">
        <v>13059</v>
      </c>
      <c r="D797" s="22" t="s">
        <v>553</v>
      </c>
      <c r="E797" s="23">
        <v>13825</v>
      </c>
      <c r="F797" s="22">
        <v>1980</v>
      </c>
      <c r="G797" s="28">
        <f xml:space="preserve"> Name_Rankings_Appended[[#This Row],[Males Number]] / SUMIFS($C:$C, $F:$F, Name_Rankings_Appended[[#This Row],[Decade]])</f>
        <v>8.9080263165703408E-4</v>
      </c>
      <c r="H797" s="28">
        <f xml:space="preserve"> Name_Rankings_Appended[[#This Row],[Females Number]] / SUMIFS($E:$E, $F:$F, Name_Rankings_Appended[[#This Row],[Decade]])</f>
        <v>1.2282969043719552E-3</v>
      </c>
      <c r="I797" s="28">
        <f>SUMIFS($G:$G, $A:$A, "&lt;=" &amp; Name_Rankings_Appended[[#This Row],[Rank]], $F:$F, Name_Rankings_Appended[[#This Row],[Decade]])</f>
        <v>0.99649920500350198</v>
      </c>
      <c r="J797" s="28">
        <f>SUMIFS($H:$H, $A:$A, "&lt;=" &amp; Name_Rankings_Appended[[#This Row],[Rank]], $F:$F, Name_Rankings_Appended[[#This Row],[Decade]])</f>
        <v>0.9951275927281984</v>
      </c>
    </row>
    <row r="798" spans="1:10" x14ac:dyDescent="0.25">
      <c r="A798" s="22">
        <v>197</v>
      </c>
      <c r="B798" s="22" t="s">
        <v>540</v>
      </c>
      <c r="C798" s="23">
        <v>12932</v>
      </c>
      <c r="D798" s="22" t="s">
        <v>754</v>
      </c>
      <c r="E798" s="23">
        <v>13795</v>
      </c>
      <c r="F798" s="22">
        <v>1980</v>
      </c>
      <c r="G798" s="28">
        <f xml:space="preserve"> Name_Rankings_Appended[[#This Row],[Males Number]] / SUMIFS($C:$C, $F:$F, Name_Rankings_Appended[[#This Row],[Decade]])</f>
        <v>8.8213949250239411E-4</v>
      </c>
      <c r="H798" s="28">
        <f xml:space="preserve"> Name_Rankings_Appended[[#This Row],[Females Number]] / SUMIFS($E:$E, $F:$F, Name_Rankings_Appended[[#This Row],[Decade]])</f>
        <v>1.2256315223009853E-3</v>
      </c>
      <c r="I798" s="28">
        <f>SUMIFS($G:$G, $A:$A, "&lt;=" &amp; Name_Rankings_Appended[[#This Row],[Rank]], $F:$F, Name_Rankings_Appended[[#This Row],[Decade]])</f>
        <v>0.99738134449600435</v>
      </c>
      <c r="J798" s="28">
        <f>SUMIFS($H:$H, $A:$A, "&lt;=" &amp; Name_Rankings_Appended[[#This Row],[Rank]], $F:$F, Name_Rankings_Appended[[#This Row],[Decade]])</f>
        <v>0.99635322425049944</v>
      </c>
    </row>
    <row r="799" spans="1:10" x14ac:dyDescent="0.25">
      <c r="A799" s="22">
        <v>198</v>
      </c>
      <c r="B799" s="22" t="s">
        <v>807</v>
      </c>
      <c r="C799" s="23">
        <v>12850</v>
      </c>
      <c r="D799" s="22" t="s">
        <v>492</v>
      </c>
      <c r="E799" s="23">
        <v>13790</v>
      </c>
      <c r="F799" s="22">
        <v>1980</v>
      </c>
      <c r="G799" s="28">
        <f xml:space="preserve"> Name_Rankings_Appended[[#This Row],[Males Number]] / SUMIFS($C:$C, $F:$F, Name_Rankings_Appended[[#This Row],[Decade]])</f>
        <v>8.7654596958365019E-4</v>
      </c>
      <c r="H799" s="28">
        <f xml:space="preserve"> Name_Rankings_Appended[[#This Row],[Females Number]] / SUMIFS($E:$E, $F:$F, Name_Rankings_Appended[[#This Row],[Decade]])</f>
        <v>1.2251872919558236E-3</v>
      </c>
      <c r="I799" s="28">
        <f>SUMIFS($G:$G, $A:$A, "&lt;=" &amp; Name_Rankings_Appended[[#This Row],[Rank]], $F:$F, Name_Rankings_Appended[[#This Row],[Decade]])</f>
        <v>0.99825789046558799</v>
      </c>
      <c r="J799" s="28">
        <f>SUMIFS($H:$H, $A:$A, "&lt;=" &amp; Name_Rankings_Appended[[#This Row],[Rank]], $F:$F, Name_Rankings_Appended[[#This Row],[Decade]])</f>
        <v>0.9975784115424553</v>
      </c>
    </row>
    <row r="800" spans="1:10" x14ac:dyDescent="0.25">
      <c r="A800" s="22">
        <v>199</v>
      </c>
      <c r="B800" s="22" t="s">
        <v>834</v>
      </c>
      <c r="C800" s="23">
        <v>12804</v>
      </c>
      <c r="D800" s="22" t="s">
        <v>879</v>
      </c>
      <c r="E800" s="23">
        <v>13636</v>
      </c>
      <c r="F800" s="22">
        <v>1980</v>
      </c>
      <c r="G800" s="28">
        <f xml:space="preserve"> Name_Rankings_Appended[[#This Row],[Males Number]] / SUMIFS($C:$C, $F:$F, Name_Rankings_Appended[[#This Row],[Decade]])</f>
        <v>8.7340813965362319E-4</v>
      </c>
      <c r="H800" s="28">
        <f xml:space="preserve"> Name_Rankings_Appended[[#This Row],[Females Number]] / SUMIFS($E:$E, $F:$F, Name_Rankings_Appended[[#This Row],[Decade]])</f>
        <v>1.2115049973248449E-3</v>
      </c>
      <c r="I800" s="28">
        <f>SUMIFS($G:$G, $A:$A, "&lt;=" &amp; Name_Rankings_Appended[[#This Row],[Rank]], $F:$F, Name_Rankings_Appended[[#This Row],[Decade]])</f>
        <v>0.99913129860524164</v>
      </c>
      <c r="J800" s="28">
        <f>SUMIFS($H:$H, $A:$A, "&lt;=" &amp; Name_Rankings_Appended[[#This Row],[Rank]], $F:$F, Name_Rankings_Appended[[#This Row],[Decade]])</f>
        <v>0.99878991653978011</v>
      </c>
    </row>
    <row r="801" spans="1:10" x14ac:dyDescent="0.25">
      <c r="A801" s="22">
        <v>200</v>
      </c>
      <c r="B801" s="22" t="s">
        <v>840</v>
      </c>
      <c r="C801" s="23">
        <v>12735</v>
      </c>
      <c r="D801" s="22" t="s">
        <v>466</v>
      </c>
      <c r="E801" s="23">
        <v>13620</v>
      </c>
      <c r="F801" s="22">
        <v>1980</v>
      </c>
      <c r="G801" s="28">
        <f xml:space="preserve"> Name_Rankings_Appended[[#This Row],[Males Number]] / SUMIFS($C:$C, $F:$F, Name_Rankings_Appended[[#This Row],[Decade]])</f>
        <v>8.6870139475858253E-4</v>
      </c>
      <c r="H801" s="28">
        <f xml:space="preserve"> Name_Rankings_Appended[[#This Row],[Females Number]] / SUMIFS($E:$E, $F:$F, Name_Rankings_Appended[[#This Row],[Decade]])</f>
        <v>1.2100834602203276E-3</v>
      </c>
      <c r="I801" s="28">
        <f>SUMIFS($G:$G, $A:$A, "&lt;=" &amp; Name_Rankings_Appended[[#This Row],[Rank]], $F:$F, Name_Rankings_Appended[[#This Row],[Decade]])</f>
        <v>1.0000000000000002</v>
      </c>
      <c r="J801" s="28">
        <f>SUMIFS($H:$H, $A:$A, "&lt;=" &amp; Name_Rankings_Appended[[#This Row],[Rank]], $F:$F, Name_Rankings_Appended[[#This Row],[Decade]])</f>
        <v>1.0000000000000004</v>
      </c>
    </row>
    <row r="802" spans="1:10" x14ac:dyDescent="0.25">
      <c r="A802" s="22">
        <v>1</v>
      </c>
      <c r="B802" s="22" t="s">
        <v>50</v>
      </c>
      <c r="C802" s="23">
        <v>462383</v>
      </c>
      <c r="D802" s="22" t="s">
        <v>475</v>
      </c>
      <c r="E802" s="23">
        <v>303115</v>
      </c>
      <c r="F802" s="22">
        <v>1990</v>
      </c>
      <c r="G802" s="28">
        <f xml:space="preserve"> Name_Rankings_Appended[[#This Row],[Males Number]] / SUMIFS($C:$C, $F:$F, Name_Rankings_Appended[[#This Row],[Decade]])</f>
        <v>3.2686592412685095E-2</v>
      </c>
      <c r="H802" s="28">
        <f xml:space="preserve"> Name_Rankings_Appended[[#This Row],[Females Number]] / SUMIFS($E:$E, $F:$F, Name_Rankings_Appended[[#This Row],[Decade]])</f>
        <v>2.8476681889491703E-2</v>
      </c>
      <c r="I802" s="28">
        <f>SUMIFS($G:$G, $A:$A, "&lt;=" &amp; Name_Rankings_Appended[[#This Row],[Rank]], $F:$F, Name_Rankings_Appended[[#This Row],[Decade]])</f>
        <v>3.2686592412685095E-2</v>
      </c>
      <c r="J802" s="28">
        <f>SUMIFS($H:$H, $A:$A, "&lt;=" &amp; Name_Rankings_Appended[[#This Row],[Rank]], $F:$F, Name_Rankings_Appended[[#This Row],[Decade]])</f>
        <v>2.8476681889491703E-2</v>
      </c>
    </row>
    <row r="803" spans="1:10" x14ac:dyDescent="0.25">
      <c r="A803" s="22">
        <v>2</v>
      </c>
      <c r="B803" s="22" t="s">
        <v>88</v>
      </c>
      <c r="C803" s="23">
        <v>360241</v>
      </c>
      <c r="D803" s="22" t="s">
        <v>458</v>
      </c>
      <c r="E803" s="23">
        <v>301815</v>
      </c>
      <c r="F803" s="22">
        <v>1990</v>
      </c>
      <c r="G803" s="28">
        <f xml:space="preserve"> Name_Rankings_Appended[[#This Row],[Males Number]] / SUMIFS($C:$C, $F:$F, Name_Rankings_Appended[[#This Row],[Decade]])</f>
        <v>2.5466011374419242E-2</v>
      </c>
      <c r="H803" s="28">
        <f xml:space="preserve"> Name_Rankings_Appended[[#This Row],[Females Number]] / SUMIFS($E:$E, $F:$F, Name_Rankings_Appended[[#This Row],[Decade]])</f>
        <v>2.8354551059752698E-2</v>
      </c>
      <c r="I803" s="28">
        <f>SUMIFS($G:$G, $A:$A, "&lt;=" &amp; Name_Rankings_Appended[[#This Row],[Rank]], $F:$F, Name_Rankings_Appended[[#This Row],[Decade]])</f>
        <v>5.8152603787104337E-2</v>
      </c>
      <c r="J803" s="28">
        <f>SUMIFS($H:$H, $A:$A, "&lt;=" &amp; Name_Rankings_Appended[[#This Row],[Rank]], $F:$F, Name_Rankings_Appended[[#This Row],[Decade]])</f>
        <v>5.6831232949244401E-2</v>
      </c>
    </row>
    <row r="804" spans="1:10" x14ac:dyDescent="0.25">
      <c r="A804" s="22">
        <v>3</v>
      </c>
      <c r="B804" s="22" t="s">
        <v>120</v>
      </c>
      <c r="C804" s="23">
        <v>351643</v>
      </c>
      <c r="D804" s="22" t="s">
        <v>448</v>
      </c>
      <c r="E804" s="23">
        <v>237243</v>
      </c>
      <c r="F804" s="22">
        <v>1990</v>
      </c>
      <c r="G804" s="28">
        <f xml:space="preserve"> Name_Rankings_Appended[[#This Row],[Males Number]] / SUMIFS($C:$C, $F:$F, Name_Rankings_Appended[[#This Row],[Decade]])</f>
        <v>2.4858205028674987E-2</v>
      </c>
      <c r="H804" s="28">
        <f xml:space="preserve"> Name_Rankings_Appended[[#This Row],[Females Number]] / SUMIFS($E:$E, $F:$F, Name_Rankings_Appended[[#This Row],[Decade]])</f>
        <v>2.2288218799824094E-2</v>
      </c>
      <c r="I804" s="28">
        <f>SUMIFS($G:$G, $A:$A, "&lt;=" &amp; Name_Rankings_Appended[[#This Row],[Rank]], $F:$F, Name_Rankings_Appended[[#This Row],[Decade]])</f>
        <v>8.3010808815779324E-2</v>
      </c>
      <c r="J804" s="28">
        <f>SUMIFS($H:$H, $A:$A, "&lt;=" &amp; Name_Rankings_Appended[[#This Row],[Rank]], $F:$F, Name_Rankings_Appended[[#This Row],[Decade]])</f>
        <v>7.9119451749068495E-2</v>
      </c>
    </row>
    <row r="805" spans="1:10" x14ac:dyDescent="0.25">
      <c r="A805" s="22">
        <v>4</v>
      </c>
      <c r="B805" s="22" t="s">
        <v>450</v>
      </c>
      <c r="C805" s="23">
        <v>329150</v>
      </c>
      <c r="D805" s="22" t="s">
        <v>229</v>
      </c>
      <c r="E805" s="23">
        <v>224380</v>
      </c>
      <c r="F805" s="22">
        <v>1990</v>
      </c>
      <c r="G805" s="28">
        <f xml:space="preserve"> Name_Rankings_Appended[[#This Row],[Males Number]] / SUMIFS($C:$C, $F:$F, Name_Rankings_Appended[[#This Row],[Decade]])</f>
        <v>2.3268138951119094E-2</v>
      </c>
      <c r="H805" s="28">
        <f xml:space="preserve"> Name_Rankings_Appended[[#This Row],[Females Number]] / SUMIFS($E:$E, $F:$F, Name_Rankings_Appended[[#This Row],[Decade]])</f>
        <v>2.1079781212952668E-2</v>
      </c>
      <c r="I805" s="28">
        <f>SUMIFS($G:$G, $A:$A, "&lt;=" &amp; Name_Rankings_Appended[[#This Row],[Rank]], $F:$F, Name_Rankings_Appended[[#This Row],[Decade]])</f>
        <v>0.10627894776689842</v>
      </c>
      <c r="J805" s="28">
        <f>SUMIFS($H:$H, $A:$A, "&lt;=" &amp; Name_Rankings_Appended[[#This Row],[Rank]], $F:$F, Name_Rankings_Appended[[#This Row],[Decade]])</f>
        <v>0.10019923296202116</v>
      </c>
    </row>
    <row r="806" spans="1:10" x14ac:dyDescent="0.25">
      <c r="A806" s="22">
        <v>5</v>
      </c>
      <c r="B806" s="22" t="s">
        <v>447</v>
      </c>
      <c r="C806" s="23">
        <v>298390</v>
      </c>
      <c r="D806" s="22" t="s">
        <v>457</v>
      </c>
      <c r="E806" s="23">
        <v>224017</v>
      </c>
      <c r="F806" s="22">
        <v>1990</v>
      </c>
      <c r="G806" s="28">
        <f xml:space="preserve"> Name_Rankings_Appended[[#This Row],[Males Number]] / SUMIFS($C:$C, $F:$F, Name_Rankings_Appended[[#This Row],[Decade]])</f>
        <v>2.1093665446223382E-2</v>
      </c>
      <c r="H806" s="28">
        <f xml:space="preserve"> Name_Rankings_Appended[[#This Row],[Females Number]] / SUMIFS($E:$E, $F:$F, Name_Rankings_Appended[[#This Row],[Decade]])</f>
        <v>2.1045678527417854E-2</v>
      </c>
      <c r="I806" s="28">
        <f>SUMIFS($G:$G, $A:$A, "&lt;=" &amp; Name_Rankings_Appended[[#This Row],[Rank]], $F:$F, Name_Rankings_Appended[[#This Row],[Decade]])</f>
        <v>0.12737261321312179</v>
      </c>
      <c r="J806" s="28">
        <f>SUMIFS($H:$H, $A:$A, "&lt;=" &amp; Name_Rankings_Appended[[#This Row],[Rank]], $F:$F, Name_Rankings_Appended[[#This Row],[Decade]])</f>
        <v>0.12124491148943901</v>
      </c>
    </row>
    <row r="807" spans="1:10" x14ac:dyDescent="0.25">
      <c r="A807" s="22">
        <v>6</v>
      </c>
      <c r="B807" s="22" t="s">
        <v>333</v>
      </c>
      <c r="C807" s="23">
        <v>275311</v>
      </c>
      <c r="D807" s="22" t="s">
        <v>443</v>
      </c>
      <c r="E807" s="23">
        <v>191109</v>
      </c>
      <c r="F807" s="22">
        <v>1990</v>
      </c>
      <c r="G807" s="28">
        <f xml:space="preserve"> Name_Rankings_Appended[[#This Row],[Males Number]] / SUMIFS($C:$C, $F:$F, Name_Rankings_Appended[[#This Row],[Decade]])</f>
        <v>1.9462174093184108E-2</v>
      </c>
      <c r="H807" s="28">
        <f xml:space="preserve"> Name_Rankings_Appended[[#This Row],[Females Number]] / SUMIFS($E:$E, $F:$F, Name_Rankings_Appended[[#This Row],[Decade]])</f>
        <v>1.7954077492763044E-2</v>
      </c>
      <c r="I807" s="28">
        <f>SUMIFS($G:$G, $A:$A, "&lt;=" &amp; Name_Rankings_Appended[[#This Row],[Rank]], $F:$F, Name_Rankings_Appended[[#This Row],[Decade]])</f>
        <v>0.14683478730630589</v>
      </c>
      <c r="J807" s="28">
        <f>SUMIFS($H:$H, $A:$A, "&lt;=" &amp; Name_Rankings_Appended[[#This Row],[Rank]], $F:$F, Name_Rankings_Appended[[#This Row],[Decade]])</f>
        <v>0.13919898898220207</v>
      </c>
    </row>
    <row r="808" spans="1:10" x14ac:dyDescent="0.25">
      <c r="A808" s="22">
        <v>7</v>
      </c>
      <c r="B808" s="22" t="s">
        <v>124</v>
      </c>
      <c r="C808" s="23">
        <v>272895</v>
      </c>
      <c r="D808" s="22" t="s">
        <v>717</v>
      </c>
      <c r="E808" s="23">
        <v>190818</v>
      </c>
      <c r="F808" s="22">
        <v>1990</v>
      </c>
      <c r="G808" s="28">
        <f xml:space="preserve"> Name_Rankings_Appended[[#This Row],[Males Number]] / SUMIFS($C:$C, $F:$F, Name_Rankings_Appended[[#This Row],[Decade]])</f>
        <v>1.9291383196310633E-2</v>
      </c>
      <c r="H808" s="28">
        <f xml:space="preserve"> Name_Rankings_Appended[[#This Row],[Females Number]] / SUMIFS($E:$E, $F:$F, Name_Rankings_Appended[[#This Row],[Decade]])</f>
        <v>1.7926738976259928E-2</v>
      </c>
      <c r="I808" s="28">
        <f>SUMIFS($G:$G, $A:$A, "&lt;=" &amp; Name_Rankings_Appended[[#This Row],[Rank]], $F:$F, Name_Rankings_Appended[[#This Row],[Decade]])</f>
        <v>0.16612617050261652</v>
      </c>
      <c r="J808" s="28">
        <f>SUMIFS($H:$H, $A:$A, "&lt;=" &amp; Name_Rankings_Appended[[#This Row],[Rank]], $F:$F, Name_Rankings_Appended[[#This Row],[Decade]])</f>
        <v>0.157125727958462</v>
      </c>
    </row>
    <row r="809" spans="1:10" x14ac:dyDescent="0.25">
      <c r="A809" s="22">
        <v>8</v>
      </c>
      <c r="B809" s="22" t="s">
        <v>86</v>
      </c>
      <c r="C809" s="23">
        <v>272308</v>
      </c>
      <c r="D809" s="22" t="s">
        <v>83</v>
      </c>
      <c r="E809" s="23">
        <v>172676</v>
      </c>
      <c r="F809" s="22">
        <v>1990</v>
      </c>
      <c r="G809" s="28">
        <f xml:space="preserve"> Name_Rankings_Appended[[#This Row],[Males Number]] / SUMIFS($C:$C, $F:$F, Name_Rankings_Appended[[#This Row],[Decade]])</f>
        <v>1.9249887229230864E-2</v>
      </c>
      <c r="H809" s="28">
        <f xml:space="preserve"> Name_Rankings_Appended[[#This Row],[Females Number]] / SUMIFS($E:$E, $F:$F, Name_Rankings_Appended[[#This Row],[Decade]])</f>
        <v>1.6222356273856025E-2</v>
      </c>
      <c r="I809" s="28">
        <f>SUMIFS($G:$G, $A:$A, "&lt;=" &amp; Name_Rankings_Appended[[#This Row],[Rank]], $F:$F, Name_Rankings_Appended[[#This Row],[Decade]])</f>
        <v>0.1853760577318474</v>
      </c>
      <c r="J809" s="28">
        <f>SUMIFS($H:$H, $A:$A, "&lt;=" &amp; Name_Rankings_Appended[[#This Row],[Rank]], $F:$F, Name_Rankings_Appended[[#This Row],[Decade]])</f>
        <v>0.17334808423231801</v>
      </c>
    </row>
    <row r="810" spans="1:10" x14ac:dyDescent="0.25">
      <c r="A810" s="22">
        <v>9</v>
      </c>
      <c r="B810" s="22" t="s">
        <v>464</v>
      </c>
      <c r="C810" s="23">
        <v>262295</v>
      </c>
      <c r="D810" s="22" t="s">
        <v>466</v>
      </c>
      <c r="E810" s="23">
        <v>169028</v>
      </c>
      <c r="F810" s="22">
        <v>1990</v>
      </c>
      <c r="G810" s="28">
        <f xml:space="preserve"> Name_Rankings_Appended[[#This Row],[Males Number]] / SUMIFS($C:$C, $F:$F, Name_Rankings_Appended[[#This Row],[Decade]])</f>
        <v>1.8542052274597546E-2</v>
      </c>
      <c r="H810" s="28">
        <f xml:space="preserve"> Name_Rankings_Appended[[#This Row],[Females Number]] / SUMIFS($E:$E, $F:$F, Name_Rankings_Appended[[#This Row],[Decade]])</f>
        <v>1.5879638376249949E-2</v>
      </c>
      <c r="I810" s="28">
        <f>SUMIFS($G:$G, $A:$A, "&lt;=" &amp; Name_Rankings_Appended[[#This Row],[Rank]], $F:$F, Name_Rankings_Appended[[#This Row],[Decade]])</f>
        <v>0.20391811000644494</v>
      </c>
      <c r="J810" s="28">
        <f>SUMIFS($H:$H, $A:$A, "&lt;=" &amp; Name_Rankings_Appended[[#This Row],[Rank]], $F:$F, Name_Rankings_Appended[[#This Row],[Decade]])</f>
        <v>0.18922772260856796</v>
      </c>
    </row>
    <row r="811" spans="1:10" x14ac:dyDescent="0.25">
      <c r="A811" s="22">
        <v>10</v>
      </c>
      <c r="B811" s="22" t="s">
        <v>72</v>
      </c>
      <c r="C811" s="23">
        <v>260703</v>
      </c>
      <c r="D811" s="22" t="s">
        <v>491</v>
      </c>
      <c r="E811" s="23">
        <v>160365</v>
      </c>
      <c r="F811" s="22">
        <v>1990</v>
      </c>
      <c r="G811" s="28">
        <f xml:space="preserve"> Name_Rankings_Appended[[#This Row],[Males Number]] / SUMIFS($C:$C, $F:$F, Name_Rankings_Appended[[#This Row],[Decade]])</f>
        <v>1.8429511253147807E-2</v>
      </c>
      <c r="H811" s="28">
        <f xml:space="preserve"> Name_Rankings_Appended[[#This Row],[Females Number]] / SUMIFS($E:$E, $F:$F, Name_Rankings_Appended[[#This Row],[Decade]])</f>
        <v>1.5065777316227626E-2</v>
      </c>
      <c r="I811" s="28">
        <f>SUMIFS($G:$G, $A:$A, "&lt;=" &amp; Name_Rankings_Appended[[#This Row],[Rank]], $F:$F, Name_Rankings_Appended[[#This Row],[Decade]])</f>
        <v>0.22234762125959276</v>
      </c>
      <c r="J811" s="28">
        <f>SUMIFS($H:$H, $A:$A, "&lt;=" &amp; Name_Rankings_Appended[[#This Row],[Rank]], $F:$F, Name_Rankings_Appended[[#This Row],[Decade]])</f>
        <v>0.20429349992479559</v>
      </c>
    </row>
    <row r="812" spans="1:10" x14ac:dyDescent="0.25">
      <c r="A812" s="22">
        <v>11</v>
      </c>
      <c r="B812" s="22" t="s">
        <v>471</v>
      </c>
      <c r="C812" s="23">
        <v>259403</v>
      </c>
      <c r="D812" s="22" t="s">
        <v>453</v>
      </c>
      <c r="E812" s="23">
        <v>158804</v>
      </c>
      <c r="F812" s="22">
        <v>1990</v>
      </c>
      <c r="G812" s="28">
        <f xml:space="preserve"> Name_Rankings_Appended[[#This Row],[Males Number]] / SUMIFS($C:$C, $F:$F, Name_Rankings_Appended[[#This Row],[Decade]])</f>
        <v>1.8337612177843372E-2</v>
      </c>
      <c r="H812" s="28">
        <f xml:space="preserve"> Name_Rankings_Appended[[#This Row],[Females Number]] / SUMIFS($E:$E, $F:$F, Name_Rankings_Appended[[#This Row],[Decade]])</f>
        <v>1.491912637374871E-2</v>
      </c>
      <c r="I812" s="28">
        <f>SUMIFS($G:$G, $A:$A, "&lt;=" &amp; Name_Rankings_Appended[[#This Row],[Rank]], $F:$F, Name_Rankings_Appended[[#This Row],[Decade]])</f>
        <v>0.24068523343743614</v>
      </c>
      <c r="J812" s="28">
        <f>SUMIFS($H:$H, $A:$A, "&lt;=" &amp; Name_Rankings_Appended[[#This Row],[Rank]], $F:$F, Name_Rankings_Appended[[#This Row],[Decade]])</f>
        <v>0.21921262629854429</v>
      </c>
    </row>
    <row r="813" spans="1:10" x14ac:dyDescent="0.25">
      <c r="A813" s="22">
        <v>12</v>
      </c>
      <c r="B813" s="22" t="s">
        <v>52</v>
      </c>
      <c r="C813" s="23">
        <v>253667</v>
      </c>
      <c r="D813" s="22" t="s">
        <v>473</v>
      </c>
      <c r="E813" s="23">
        <v>155889</v>
      </c>
      <c r="F813" s="22">
        <v>1990</v>
      </c>
      <c r="G813" s="28">
        <f xml:space="preserve"> Name_Rankings_Appended[[#This Row],[Males Number]] / SUMIFS($C:$C, $F:$F, Name_Rankings_Appended[[#This Row],[Decade]])</f>
        <v>1.7932125180961649E-2</v>
      </c>
      <c r="H813" s="28">
        <f xml:space="preserve"> Name_Rankings_Appended[[#This Row],[Females Number]] / SUMIFS($E:$E, $F:$F, Name_Rankings_Appended[[#This Row],[Decade]])</f>
        <v>1.4645271474757013E-2</v>
      </c>
      <c r="I813" s="28">
        <f>SUMIFS($G:$G, $A:$A, "&lt;=" &amp; Name_Rankings_Appended[[#This Row],[Rank]], $F:$F, Name_Rankings_Appended[[#This Row],[Decade]])</f>
        <v>0.2586173586183978</v>
      </c>
      <c r="J813" s="28">
        <f>SUMIFS($H:$H, $A:$A, "&lt;=" &amp; Name_Rankings_Appended[[#This Row],[Rank]], $F:$F, Name_Rankings_Appended[[#This Row],[Decade]])</f>
        <v>0.23385789777330129</v>
      </c>
    </row>
    <row r="814" spans="1:10" x14ac:dyDescent="0.25">
      <c r="A814" s="22">
        <v>13</v>
      </c>
      <c r="B814" s="22" t="s">
        <v>56</v>
      </c>
      <c r="C814" s="23">
        <v>244940</v>
      </c>
      <c r="D814" s="22" t="s">
        <v>468</v>
      </c>
      <c r="E814" s="23">
        <v>153581</v>
      </c>
      <c r="F814" s="22">
        <v>1990</v>
      </c>
      <c r="G814" s="28">
        <f xml:space="preserve"> Name_Rankings_Appended[[#This Row],[Males Number]] / SUMIFS($C:$C, $F:$F, Name_Rankings_Appended[[#This Row],[Decade]])</f>
        <v>1.731519961928334E-2</v>
      </c>
      <c r="H814" s="28">
        <f xml:space="preserve"> Name_Rankings_Appended[[#This Row],[Females Number]] / SUMIFS($E:$E, $F:$F, Name_Rankings_Appended[[#This Row],[Decade]])</f>
        <v>1.4428442278574222E-2</v>
      </c>
      <c r="I814" s="28">
        <f>SUMIFS($G:$G, $A:$A, "&lt;=" &amp; Name_Rankings_Appended[[#This Row],[Rank]], $F:$F, Name_Rankings_Appended[[#This Row],[Decade]])</f>
        <v>0.27593255823768115</v>
      </c>
      <c r="J814" s="28">
        <f>SUMIFS($H:$H, $A:$A, "&lt;=" &amp; Name_Rankings_Appended[[#This Row],[Rank]], $F:$F, Name_Rankings_Appended[[#This Row],[Decade]])</f>
        <v>0.24828634005187553</v>
      </c>
    </row>
    <row r="815" spans="1:10" x14ac:dyDescent="0.25">
      <c r="A815" s="22">
        <v>14</v>
      </c>
      <c r="B815" s="22" t="s">
        <v>462</v>
      </c>
      <c r="C815" s="23">
        <v>241215</v>
      </c>
      <c r="D815" s="22" t="s">
        <v>139</v>
      </c>
      <c r="E815" s="23">
        <v>149830</v>
      </c>
      <c r="F815" s="22">
        <v>1990</v>
      </c>
      <c r="G815" s="28">
        <f xml:space="preserve"> Name_Rankings_Appended[[#This Row],[Males Number]] / SUMIFS($C:$C, $F:$F, Name_Rankings_Appended[[#This Row],[Decade]])</f>
        <v>1.7051873422737937E-2</v>
      </c>
      <c r="H815" s="28">
        <f xml:space="preserve"> Name_Rankings_Appended[[#This Row],[Females Number]] / SUMIFS($E:$E, $F:$F, Name_Rankings_Appended[[#This Row],[Decade]])</f>
        <v>1.4076047861381133E-2</v>
      </c>
      <c r="I815" s="28">
        <f>SUMIFS($G:$G, $A:$A, "&lt;=" &amp; Name_Rankings_Appended[[#This Row],[Rank]], $F:$F, Name_Rankings_Appended[[#This Row],[Decade]])</f>
        <v>0.2929844316604191</v>
      </c>
      <c r="J815" s="28">
        <f>SUMIFS($H:$H, $A:$A, "&lt;=" &amp; Name_Rankings_Appended[[#This Row],[Rank]], $F:$F, Name_Rankings_Appended[[#This Row],[Decade]])</f>
        <v>0.26236238791325667</v>
      </c>
    </row>
    <row r="816" spans="1:10" x14ac:dyDescent="0.25">
      <c r="A816" s="22">
        <v>15</v>
      </c>
      <c r="B816" s="22" t="s">
        <v>54</v>
      </c>
      <c r="C816" s="23">
        <v>240111</v>
      </c>
      <c r="D816" s="22" t="s">
        <v>338</v>
      </c>
      <c r="E816" s="23">
        <v>149152</v>
      </c>
      <c r="F816" s="22">
        <v>1990</v>
      </c>
      <c r="G816" s="28">
        <f xml:space="preserve"> Name_Rankings_Appended[[#This Row],[Males Number]] / SUMIFS($C:$C, $F:$F, Name_Rankings_Appended[[#This Row],[Decade]])</f>
        <v>1.6973829900325556E-2</v>
      </c>
      <c r="H816" s="28">
        <f xml:space="preserve"> Name_Rankings_Appended[[#This Row],[Females Number]] / SUMIFS($E:$E, $F:$F, Name_Rankings_Appended[[#This Row],[Decade]])</f>
        <v>1.4012351936332634E-2</v>
      </c>
      <c r="I816" s="28">
        <f>SUMIFS($G:$G, $A:$A, "&lt;=" &amp; Name_Rankings_Appended[[#This Row],[Rank]], $F:$F, Name_Rankings_Appended[[#This Row],[Decade]])</f>
        <v>0.30995826156074463</v>
      </c>
      <c r="J816" s="28">
        <f>SUMIFS($H:$H, $A:$A, "&lt;=" &amp; Name_Rankings_Appended[[#This Row],[Rank]], $F:$F, Name_Rankings_Appended[[#This Row],[Decade]])</f>
        <v>0.27637473984958932</v>
      </c>
    </row>
    <row r="817" spans="1:10" x14ac:dyDescent="0.25">
      <c r="A817" s="22">
        <v>16</v>
      </c>
      <c r="B817" s="22" t="s">
        <v>477</v>
      </c>
      <c r="C817" s="23">
        <v>225270</v>
      </c>
      <c r="D817" s="22" t="s">
        <v>89</v>
      </c>
      <c r="E817" s="23">
        <v>148033</v>
      </c>
      <c r="F817" s="22">
        <v>1990</v>
      </c>
      <c r="G817" s="28">
        <f xml:space="preserve"> Name_Rankings_Appended[[#This Row],[Males Number]] / SUMIFS($C:$C, $F:$F, Name_Rankings_Appended[[#This Row],[Decade]])</f>
        <v>1.5924695918330848E-2</v>
      </c>
      <c r="H817" s="28">
        <f xml:space="preserve"> Name_Rankings_Appended[[#This Row],[Females Number]] / SUMIFS($E:$E, $F:$F, Name_Rankings_Appended[[#This Row],[Decade]])</f>
        <v>1.3907225475964981E-2</v>
      </c>
      <c r="I817" s="28">
        <f>SUMIFS($G:$G, $A:$A, "&lt;=" &amp; Name_Rankings_Appended[[#This Row],[Rank]], $F:$F, Name_Rankings_Appended[[#This Row],[Decade]])</f>
        <v>0.32588295747907547</v>
      </c>
      <c r="J817" s="28">
        <f>SUMIFS($H:$H, $A:$A, "&lt;=" &amp; Name_Rankings_Appended[[#This Row],[Rank]], $F:$F, Name_Rankings_Appended[[#This Row],[Decade]])</f>
        <v>0.29028196532555428</v>
      </c>
    </row>
    <row r="818" spans="1:10" x14ac:dyDescent="0.25">
      <c r="A818" s="22">
        <v>17</v>
      </c>
      <c r="B818" s="22" t="s">
        <v>481</v>
      </c>
      <c r="C818" s="23">
        <v>220119</v>
      </c>
      <c r="D818" s="22" t="s">
        <v>418</v>
      </c>
      <c r="E818" s="23">
        <v>136102</v>
      </c>
      <c r="F818" s="22">
        <v>1990</v>
      </c>
      <c r="G818" s="28">
        <f xml:space="preserve"> Name_Rankings_Appended[[#This Row],[Males Number]] / SUMIFS($C:$C, $F:$F, Name_Rankings_Appended[[#This Row],[Decade]])</f>
        <v>1.556056350533612E-2</v>
      </c>
      <c r="H818" s="28">
        <f xml:space="preserve"> Name_Rankings_Appended[[#This Row],[Females Number]] / SUMIFS($E:$E, $F:$F, Name_Rankings_Appended[[#This Row],[Decade]])</f>
        <v>1.2786346299337215E-2</v>
      </c>
      <c r="I818" s="28">
        <f>SUMIFS($G:$G, $A:$A, "&lt;=" &amp; Name_Rankings_Appended[[#This Row],[Rank]], $F:$F, Name_Rankings_Appended[[#This Row],[Decade]])</f>
        <v>0.34144352098441161</v>
      </c>
      <c r="J818" s="28">
        <f>SUMIFS($H:$H, $A:$A, "&lt;=" &amp; Name_Rankings_Appended[[#This Row],[Rank]], $F:$F, Name_Rankings_Appended[[#This Row],[Decade]])</f>
        <v>0.30306831162489151</v>
      </c>
    </row>
    <row r="819" spans="1:10" x14ac:dyDescent="0.25">
      <c r="A819" s="22">
        <v>18</v>
      </c>
      <c r="B819" s="22" t="s">
        <v>62</v>
      </c>
      <c r="C819" s="23">
        <v>217810</v>
      </c>
      <c r="D819" s="22" t="s">
        <v>459</v>
      </c>
      <c r="E819" s="23">
        <v>131191</v>
      </c>
      <c r="F819" s="22">
        <v>1990</v>
      </c>
      <c r="G819" s="28">
        <f xml:space="preserve"> Name_Rankings_Appended[[#This Row],[Males Number]] / SUMIFS($C:$C, $F:$F, Name_Rankings_Appended[[#This Row],[Decade]])</f>
        <v>1.5397336609276165E-2</v>
      </c>
      <c r="H819" s="28">
        <f xml:space="preserve"> Name_Rankings_Appended[[#This Row],[Females Number]] / SUMIFS($E:$E, $F:$F, Name_Rankings_Appended[[#This Row],[Decade]])</f>
        <v>1.2324973603300088E-2</v>
      </c>
      <c r="I819" s="28">
        <f>SUMIFS($G:$G, $A:$A, "&lt;=" &amp; Name_Rankings_Appended[[#This Row],[Rank]], $F:$F, Name_Rankings_Appended[[#This Row],[Decade]])</f>
        <v>0.35684085759368778</v>
      </c>
      <c r="J819" s="28">
        <f>SUMIFS($H:$H, $A:$A, "&lt;=" &amp; Name_Rankings_Appended[[#This Row],[Rank]], $F:$F, Name_Rankings_Appended[[#This Row],[Decade]])</f>
        <v>0.3153932852281916</v>
      </c>
    </row>
    <row r="820" spans="1:10" x14ac:dyDescent="0.25">
      <c r="A820" s="22">
        <v>19</v>
      </c>
      <c r="B820" s="22" t="s">
        <v>92</v>
      </c>
      <c r="C820" s="23">
        <v>216197</v>
      </c>
      <c r="D820" s="22" t="s">
        <v>261</v>
      </c>
      <c r="E820" s="23">
        <v>117466</v>
      </c>
      <c r="F820" s="22">
        <v>1990</v>
      </c>
      <c r="G820" s="28">
        <f xml:space="preserve"> Name_Rankings_Appended[[#This Row],[Males Number]] / SUMIFS($C:$C, $F:$F, Name_Rankings_Appended[[#This Row],[Decade]])</f>
        <v>1.5283311064302278E-2</v>
      </c>
      <c r="H820" s="28">
        <f xml:space="preserve"> Name_Rankings_Appended[[#This Row],[Females Number]] / SUMIFS($E:$E, $F:$F, Name_Rankings_Appended[[#This Row],[Decade]])</f>
        <v>1.1035553881632491E-2</v>
      </c>
      <c r="I820" s="28">
        <f>SUMIFS($G:$G, $A:$A, "&lt;=" &amp; Name_Rankings_Appended[[#This Row],[Rank]], $F:$F, Name_Rankings_Appended[[#This Row],[Decade]])</f>
        <v>0.37212416865799003</v>
      </c>
      <c r="J820" s="28">
        <f>SUMIFS($H:$H, $A:$A, "&lt;=" &amp; Name_Rankings_Appended[[#This Row],[Rank]], $F:$F, Name_Rankings_Appended[[#This Row],[Decade]])</f>
        <v>0.32642883910982406</v>
      </c>
    </row>
    <row r="821" spans="1:10" x14ac:dyDescent="0.25">
      <c r="A821" s="22">
        <v>20</v>
      </c>
      <c r="B821" s="22" t="s">
        <v>58</v>
      </c>
      <c r="C821" s="23">
        <v>205433</v>
      </c>
      <c r="D821" s="22" t="s">
        <v>570</v>
      </c>
      <c r="E821" s="23">
        <v>115599</v>
      </c>
      <c r="F821" s="22">
        <v>1990</v>
      </c>
      <c r="G821" s="28">
        <f xml:space="preserve"> Name_Rankings_Appended[[#This Row],[Males Number]] / SUMIFS($C:$C, $F:$F, Name_Rankings_Appended[[#This Row],[Decade]])</f>
        <v>1.4522386720781554E-2</v>
      </c>
      <c r="H821" s="28">
        <f xml:space="preserve"> Name_Rankings_Appended[[#This Row],[Females Number]] / SUMIFS($E:$E, $F:$F, Name_Rankings_Appended[[#This Row],[Decade]])</f>
        <v>1.0860155220768854E-2</v>
      </c>
      <c r="I821" s="28">
        <f>SUMIFS($G:$G, $A:$A, "&lt;=" &amp; Name_Rankings_Appended[[#This Row],[Rank]], $F:$F, Name_Rankings_Appended[[#This Row],[Decade]])</f>
        <v>0.38664655537877157</v>
      </c>
      <c r="J821" s="28">
        <f>SUMIFS($H:$H, $A:$A, "&lt;=" &amp; Name_Rankings_Appended[[#This Row],[Rank]], $F:$F, Name_Rankings_Appended[[#This Row],[Decade]])</f>
        <v>0.3372889943305929</v>
      </c>
    </row>
    <row r="822" spans="1:10" x14ac:dyDescent="0.25">
      <c r="A822" s="22">
        <v>21</v>
      </c>
      <c r="B822" s="22" t="s">
        <v>200</v>
      </c>
      <c r="C822" s="23">
        <v>197475</v>
      </c>
      <c r="D822" s="22" t="s">
        <v>461</v>
      </c>
      <c r="E822" s="23">
        <v>115250</v>
      </c>
      <c r="F822" s="22">
        <v>1990</v>
      </c>
      <c r="G822" s="28">
        <f xml:space="preserve"> Name_Rankings_Appended[[#This Row],[Males Number]] / SUMIFS($C:$C, $F:$F, Name_Rankings_Appended[[#This Row],[Decade]])</f>
        <v>1.3959822996725636E-2</v>
      </c>
      <c r="H822" s="28">
        <f xml:space="preserve"> Name_Rankings_Appended[[#This Row],[Females Number]] / SUMIFS($E:$E, $F:$F, Name_Rankings_Appended[[#This Row],[Decade]])</f>
        <v>1.0827367790323537E-2</v>
      </c>
      <c r="I822" s="28">
        <f>SUMIFS($G:$G, $A:$A, "&lt;=" &amp; Name_Rankings_Appended[[#This Row],[Rank]], $F:$F, Name_Rankings_Appended[[#This Row],[Decade]])</f>
        <v>0.40060637837549723</v>
      </c>
      <c r="J822" s="28">
        <f>SUMIFS($H:$H, $A:$A, "&lt;=" &amp; Name_Rankings_Appended[[#This Row],[Rank]], $F:$F, Name_Rankings_Appended[[#This Row],[Decade]])</f>
        <v>0.34811636212091646</v>
      </c>
    </row>
    <row r="823" spans="1:10" x14ac:dyDescent="0.25">
      <c r="A823" s="22">
        <v>22</v>
      </c>
      <c r="B823" s="22" t="s">
        <v>485</v>
      </c>
      <c r="C823" s="23">
        <v>190124</v>
      </c>
      <c r="D823" s="22" t="s">
        <v>618</v>
      </c>
      <c r="E823" s="23">
        <v>113280</v>
      </c>
      <c r="F823" s="22">
        <v>1990</v>
      </c>
      <c r="G823" s="28">
        <f xml:space="preserve"> Name_Rankings_Appended[[#This Row],[Males Number]] / SUMIFS($C:$C, $F:$F, Name_Rankings_Appended[[#This Row],[Decade]])</f>
        <v>1.3440169071677249E-2</v>
      </c>
      <c r="H823" s="28">
        <f xml:space="preserve"> Name_Rankings_Appended[[#This Row],[Females Number]] / SUMIFS($E:$E, $F:$F, Name_Rankings_Appended[[#This Row],[Decade]])</f>
        <v>1.0642292609872888E-2</v>
      </c>
      <c r="I823" s="28">
        <f>SUMIFS($G:$G, $A:$A, "&lt;=" &amp; Name_Rankings_Appended[[#This Row],[Rank]], $F:$F, Name_Rankings_Appended[[#This Row],[Decade]])</f>
        <v>0.41404654744717451</v>
      </c>
      <c r="J823" s="28">
        <f>SUMIFS($H:$H, $A:$A, "&lt;=" &amp; Name_Rankings_Appended[[#This Row],[Rank]], $F:$F, Name_Rankings_Appended[[#This Row],[Decade]])</f>
        <v>0.35875865473078933</v>
      </c>
    </row>
    <row r="824" spans="1:10" x14ac:dyDescent="0.25">
      <c r="A824" s="22">
        <v>23</v>
      </c>
      <c r="B824" s="22" t="s">
        <v>423</v>
      </c>
      <c r="C824" s="23">
        <v>183926</v>
      </c>
      <c r="D824" s="22" t="s">
        <v>131</v>
      </c>
      <c r="E824" s="23">
        <v>109708</v>
      </c>
      <c r="F824" s="22">
        <v>1990</v>
      </c>
      <c r="G824" s="28">
        <f xml:space="preserve"> Name_Rankings_Appended[[#This Row],[Males Number]] / SUMIFS($C:$C, $F:$F, Name_Rankings_Appended[[#This Row],[Decade]])</f>
        <v>1.3002022557264258E-2</v>
      </c>
      <c r="H824" s="28">
        <f xml:space="preserve"> Name_Rankings_Appended[[#This Row],[Females Number]] / SUMIFS($E:$E, $F:$F, Name_Rankings_Appended[[#This Row],[Decade]])</f>
        <v>1.0306714668466938E-2</v>
      </c>
      <c r="I824" s="28">
        <f>SUMIFS($G:$G, $A:$A, "&lt;=" &amp; Name_Rankings_Appended[[#This Row],[Rank]], $F:$F, Name_Rankings_Appended[[#This Row],[Decade]])</f>
        <v>0.42704857000443874</v>
      </c>
      <c r="J824" s="28">
        <f>SUMIFS($H:$H, $A:$A, "&lt;=" &amp; Name_Rankings_Appended[[#This Row],[Rank]], $F:$F, Name_Rankings_Appended[[#This Row],[Decade]])</f>
        <v>0.36906536939925627</v>
      </c>
    </row>
    <row r="825" spans="1:10" x14ac:dyDescent="0.25">
      <c r="A825" s="22">
        <v>24</v>
      </c>
      <c r="B825" s="22" t="s">
        <v>383</v>
      </c>
      <c r="C825" s="23">
        <v>180199</v>
      </c>
      <c r="D825" s="22" t="s">
        <v>575</v>
      </c>
      <c r="E825" s="23">
        <v>109583</v>
      </c>
      <c r="F825" s="22">
        <v>1990</v>
      </c>
      <c r="G825" s="28">
        <f xml:space="preserve"> Name_Rankings_Appended[[#This Row],[Males Number]] / SUMIFS($C:$C, $F:$F, Name_Rankings_Appended[[#This Row],[Decade]])</f>
        <v>1.2738554977526082E-2</v>
      </c>
      <c r="H825" s="28">
        <f xml:space="preserve"> Name_Rankings_Appended[[#This Row],[Females Number]] / SUMIFS($E:$E, $F:$F, Name_Rankings_Appended[[#This Row],[Decade]])</f>
        <v>1.0294971319453571E-2</v>
      </c>
      <c r="I825" s="28">
        <f>SUMIFS($G:$G, $A:$A, "&lt;=" &amp; Name_Rankings_Appended[[#This Row],[Rank]], $F:$F, Name_Rankings_Appended[[#This Row],[Decade]])</f>
        <v>0.43978712498196482</v>
      </c>
      <c r="J825" s="28">
        <f>SUMIFS($H:$H, $A:$A, "&lt;=" &amp; Name_Rankings_Appended[[#This Row],[Rank]], $F:$F, Name_Rankings_Appended[[#This Row],[Decade]])</f>
        <v>0.37936034071870983</v>
      </c>
    </row>
    <row r="826" spans="1:10" x14ac:dyDescent="0.25">
      <c r="A826" s="22">
        <v>25</v>
      </c>
      <c r="B826" s="22" t="s">
        <v>76</v>
      </c>
      <c r="C826" s="23">
        <v>165204</v>
      </c>
      <c r="D826" s="22" t="s">
        <v>482</v>
      </c>
      <c r="E826" s="23">
        <v>105313</v>
      </c>
      <c r="F826" s="22">
        <v>1990</v>
      </c>
      <c r="G826" s="28">
        <f xml:space="preserve"> Name_Rankings_Appended[[#This Row],[Males Number]] / SUMIFS($C:$C, $F:$F, Name_Rankings_Appended[[#This Row],[Decade]])</f>
        <v>1.1678534489687616E-2</v>
      </c>
      <c r="H826" s="28">
        <f xml:space="preserve"> Name_Rankings_Appended[[#This Row],[Females Number]] / SUMIFS($E:$E, $F:$F, Name_Rankings_Appended[[#This Row],[Decade]])</f>
        <v>9.893818517156986E-3</v>
      </c>
      <c r="I826" s="28">
        <f>SUMIFS($G:$G, $A:$A, "&lt;=" &amp; Name_Rankings_Appended[[#This Row],[Rank]], $F:$F, Name_Rankings_Appended[[#This Row],[Decade]])</f>
        <v>0.45146565947165246</v>
      </c>
      <c r="J826" s="28">
        <f>SUMIFS($H:$H, $A:$A, "&lt;=" &amp; Name_Rankings_Appended[[#This Row],[Rank]], $F:$F, Name_Rankings_Appended[[#This Row],[Decade]])</f>
        <v>0.38925415923586681</v>
      </c>
    </row>
    <row r="827" spans="1:10" x14ac:dyDescent="0.25">
      <c r="A827" s="22">
        <v>26</v>
      </c>
      <c r="B827" s="22" t="s">
        <v>66</v>
      </c>
      <c r="C827" s="23">
        <v>146608</v>
      </c>
      <c r="D827" s="22" t="s">
        <v>467</v>
      </c>
      <c r="E827" s="23">
        <v>99103</v>
      </c>
      <c r="F827" s="22">
        <v>1990</v>
      </c>
      <c r="G827" s="28">
        <f xml:space="preserve"> Name_Rankings_Appended[[#This Row],[Males Number]] / SUMIFS($C:$C, $F:$F, Name_Rankings_Appended[[#This Row],[Decade]])</f>
        <v>1.0363953563255866E-2</v>
      </c>
      <c r="H827" s="28">
        <f xml:space="preserve"> Name_Rankings_Appended[[#This Row],[Females Number]] / SUMIFS($E:$E, $F:$F, Name_Rankings_Appended[[#This Row],[Decade]])</f>
        <v>9.3104089381729586E-3</v>
      </c>
      <c r="I827" s="28">
        <f>SUMIFS($G:$G, $A:$A, "&lt;=" &amp; Name_Rankings_Appended[[#This Row],[Rank]], $F:$F, Name_Rankings_Appended[[#This Row],[Decade]])</f>
        <v>0.46182961303490833</v>
      </c>
      <c r="J827" s="28">
        <f>SUMIFS($H:$H, $A:$A, "&lt;=" &amp; Name_Rankings_Appended[[#This Row],[Rank]], $F:$F, Name_Rankings_Appended[[#This Row],[Decade]])</f>
        <v>0.39856456817403979</v>
      </c>
    </row>
    <row r="828" spans="1:10" x14ac:dyDescent="0.25">
      <c r="A828" s="22">
        <v>27</v>
      </c>
      <c r="B828" s="22" t="s">
        <v>564</v>
      </c>
      <c r="C828" s="23">
        <v>146478</v>
      </c>
      <c r="D828" s="22" t="s">
        <v>203</v>
      </c>
      <c r="E828" s="23">
        <v>96879</v>
      </c>
      <c r="F828" s="22">
        <v>1990</v>
      </c>
      <c r="G828" s="28">
        <f xml:space="preserve"> Name_Rankings_Appended[[#This Row],[Males Number]] / SUMIFS($C:$C, $F:$F, Name_Rankings_Appended[[#This Row],[Decade]])</f>
        <v>1.0354763655725421E-2</v>
      </c>
      <c r="H828" s="28">
        <f xml:space="preserve"> Name_Rankings_Appended[[#This Row],[Females Number]] / SUMIFS($E:$E, $F:$F, Name_Rankings_Appended[[#This Row],[Decade]])</f>
        <v>9.1014712725271483E-3</v>
      </c>
      <c r="I828" s="28">
        <f>SUMIFS($G:$G, $A:$A, "&lt;=" &amp; Name_Rankings_Appended[[#This Row],[Rank]], $F:$F, Name_Rankings_Appended[[#This Row],[Decade]])</f>
        <v>0.47218437669063373</v>
      </c>
      <c r="J828" s="28">
        <f>SUMIFS($H:$H, $A:$A, "&lt;=" &amp; Name_Rankings_Appended[[#This Row],[Rank]], $F:$F, Name_Rankings_Appended[[#This Row],[Decade]])</f>
        <v>0.40766603944656693</v>
      </c>
    </row>
    <row r="829" spans="1:10" x14ac:dyDescent="0.25">
      <c r="A829" s="22">
        <v>28</v>
      </c>
      <c r="B829" s="22" t="s">
        <v>492</v>
      </c>
      <c r="C829" s="23">
        <v>144737</v>
      </c>
      <c r="D829" s="22" t="s">
        <v>495</v>
      </c>
      <c r="E829" s="23">
        <v>94794</v>
      </c>
      <c r="F829" s="22">
        <v>1990</v>
      </c>
      <c r="G829" s="28">
        <f xml:space="preserve"> Name_Rankings_Appended[[#This Row],[Males Number]] / SUMIFS($C:$C, $F:$F, Name_Rankings_Appended[[#This Row],[Decade]])</f>
        <v>1.0231689586413868E-2</v>
      </c>
      <c r="H829" s="28">
        <f xml:space="preserve"> Name_Rankings_Appended[[#This Row],[Females Number]] / SUMIFS($E:$E, $F:$F, Name_Rankings_Appended[[#This Row],[Decade]])</f>
        <v>8.9055922109842027E-3</v>
      </c>
      <c r="I829" s="28">
        <f>SUMIFS($G:$G, $A:$A, "&lt;=" &amp; Name_Rankings_Appended[[#This Row],[Rank]], $F:$F, Name_Rankings_Appended[[#This Row],[Decade]])</f>
        <v>0.48241606627704758</v>
      </c>
      <c r="J829" s="28">
        <f>SUMIFS($H:$H, $A:$A, "&lt;=" &amp; Name_Rankings_Appended[[#This Row],[Rank]], $F:$F, Name_Rankings_Appended[[#This Row],[Decade]])</f>
        <v>0.41657163165755112</v>
      </c>
    </row>
    <row r="830" spans="1:10" x14ac:dyDescent="0.25">
      <c r="A830" s="22">
        <v>29</v>
      </c>
      <c r="B830" s="22" t="s">
        <v>104</v>
      </c>
      <c r="C830" s="23">
        <v>135225</v>
      </c>
      <c r="D830" s="22" t="s">
        <v>449</v>
      </c>
      <c r="E830" s="23">
        <v>91903</v>
      </c>
      <c r="F830" s="22">
        <v>1990</v>
      </c>
      <c r="G830" s="28">
        <f xml:space="preserve"> Name_Rankings_Appended[[#This Row],[Males Number]] / SUMIFS($C:$C, $F:$F, Name_Rankings_Appended[[#This Row],[Decade]])</f>
        <v>9.5592711215709541E-3</v>
      </c>
      <c r="H830" s="28">
        <f xml:space="preserve"> Name_Rankings_Appended[[#This Row],[Females Number]] / SUMIFS($E:$E, $F:$F, Name_Rankings_Appended[[#This Row],[Decade]])</f>
        <v>8.6339920350030717E-3</v>
      </c>
      <c r="I830" s="28">
        <f>SUMIFS($G:$G, $A:$A, "&lt;=" &amp; Name_Rankings_Appended[[#This Row],[Rank]], $F:$F, Name_Rankings_Appended[[#This Row],[Decade]])</f>
        <v>0.49197533739861854</v>
      </c>
      <c r="J830" s="28">
        <f>SUMIFS($H:$H, $A:$A, "&lt;=" &amp; Name_Rankings_Appended[[#This Row],[Rank]], $F:$F, Name_Rankings_Appended[[#This Row],[Decade]])</f>
        <v>0.42520562369255421</v>
      </c>
    </row>
    <row r="831" spans="1:10" x14ac:dyDescent="0.25">
      <c r="A831" s="22">
        <v>30</v>
      </c>
      <c r="B831" s="22" t="s">
        <v>306</v>
      </c>
      <c r="C831" s="23">
        <v>133918</v>
      </c>
      <c r="D831" s="22" t="s">
        <v>484</v>
      </c>
      <c r="E831" s="23">
        <v>91187</v>
      </c>
      <c r="F831" s="22">
        <v>1990</v>
      </c>
      <c r="G831" s="28">
        <f xml:space="preserve"> Name_Rankings_Appended[[#This Row],[Males Number]] / SUMIFS($C:$C, $F:$F, Name_Rankings_Appended[[#This Row],[Decade]])</f>
        <v>9.4668772050918032E-3</v>
      </c>
      <c r="H831" s="28">
        <f xml:space="preserve"> Name_Rankings_Appended[[#This Row],[Females Number]] / SUMIFS($E:$E, $F:$F, Name_Rankings_Appended[[#This Row],[Decade]])</f>
        <v>8.5667261318545102E-3</v>
      </c>
      <c r="I831" s="28">
        <f>SUMIFS($G:$G, $A:$A, "&lt;=" &amp; Name_Rankings_Appended[[#This Row],[Rank]], $F:$F, Name_Rankings_Appended[[#This Row],[Decade]])</f>
        <v>0.5014422146037103</v>
      </c>
      <c r="J831" s="28">
        <f>SUMIFS($H:$H, $A:$A, "&lt;=" &amp; Name_Rankings_Appended[[#This Row],[Rank]], $F:$F, Name_Rankings_Appended[[#This Row],[Decade]])</f>
        <v>0.43377234982440871</v>
      </c>
    </row>
    <row r="832" spans="1:10" x14ac:dyDescent="0.25">
      <c r="A832" s="22">
        <v>31</v>
      </c>
      <c r="B832" s="22" t="s">
        <v>300</v>
      </c>
      <c r="C832" s="23">
        <v>128360</v>
      </c>
      <c r="D832" s="22" t="s">
        <v>115</v>
      </c>
      <c r="E832" s="23">
        <v>89985</v>
      </c>
      <c r="F832" s="22">
        <v>1990</v>
      </c>
      <c r="G832" s="28">
        <f xml:space="preserve"> Name_Rankings_Appended[[#This Row],[Males Number]] / SUMIFS($C:$C, $F:$F, Name_Rankings_Appended[[#This Row],[Decade]])</f>
        <v>9.0739733123671486E-3</v>
      </c>
      <c r="H832" s="28">
        <f xml:space="preserve"> Name_Rankings_Appended[[#This Row],[Females Number]] / SUMIFS($E:$E, $F:$F, Name_Rankings_Appended[[#This Row],[Decade]])</f>
        <v>8.4538020877419819E-3</v>
      </c>
      <c r="I832" s="28">
        <f>SUMIFS($G:$G, $A:$A, "&lt;=" &amp; Name_Rankings_Appended[[#This Row],[Rank]], $F:$F, Name_Rankings_Appended[[#This Row],[Decade]])</f>
        <v>0.51051618791607745</v>
      </c>
      <c r="J832" s="28">
        <f>SUMIFS($H:$H, $A:$A, "&lt;=" &amp; Name_Rankings_Appended[[#This Row],[Rank]], $F:$F, Name_Rankings_Appended[[#This Row],[Decade]])</f>
        <v>0.4422261519121507</v>
      </c>
    </row>
    <row r="833" spans="1:10" x14ac:dyDescent="0.25">
      <c r="A833" s="22">
        <v>32</v>
      </c>
      <c r="B833" s="22" t="s">
        <v>472</v>
      </c>
      <c r="C833" s="23">
        <v>126041</v>
      </c>
      <c r="D833" s="22" t="s">
        <v>67</v>
      </c>
      <c r="E833" s="23">
        <v>86523</v>
      </c>
      <c r="F833" s="22">
        <v>1990</v>
      </c>
      <c r="G833" s="28">
        <f xml:space="preserve"> Name_Rankings_Appended[[#This Row],[Males Number]] / SUMIFS($C:$C, $F:$F, Name_Rankings_Appended[[#This Row],[Decade]])</f>
        <v>8.9100395003433135E-3</v>
      </c>
      <c r="H833" s="28">
        <f xml:space="preserve"> Name_Rankings_Appended[[#This Row],[Females Number]] / SUMIFS($E:$E, $F:$F, Name_Rankings_Appended[[#This Row],[Decade]])</f>
        <v>8.1285582934677945E-3</v>
      </c>
      <c r="I833" s="28">
        <f>SUMIFS($G:$G, $A:$A, "&lt;=" &amp; Name_Rankings_Appended[[#This Row],[Rank]], $F:$F, Name_Rankings_Appended[[#This Row],[Decade]])</f>
        <v>0.51942622741642075</v>
      </c>
      <c r="J833" s="28">
        <f>SUMIFS($H:$H, $A:$A, "&lt;=" &amp; Name_Rankings_Appended[[#This Row],[Rank]], $F:$F, Name_Rankings_Appended[[#This Row],[Decade]])</f>
        <v>0.45035471020561851</v>
      </c>
    </row>
    <row r="834" spans="1:10" x14ac:dyDescent="0.25">
      <c r="A834" s="22">
        <v>33</v>
      </c>
      <c r="B834" s="22" t="s">
        <v>218</v>
      </c>
      <c r="C834" s="23">
        <v>125573</v>
      </c>
      <c r="D834" s="22" t="s">
        <v>640</v>
      </c>
      <c r="E834" s="23">
        <v>85126</v>
      </c>
      <c r="F834" s="22">
        <v>1990</v>
      </c>
      <c r="G834" s="28">
        <f xml:space="preserve"> Name_Rankings_Appended[[#This Row],[Males Number]] / SUMIFS($C:$C, $F:$F, Name_Rankings_Appended[[#This Row],[Decade]])</f>
        <v>8.876955833233717E-3</v>
      </c>
      <c r="H834" s="28">
        <f xml:space="preserve"> Name_Rankings_Appended[[#This Row],[Females Number]] / SUMIFS($E:$E, $F:$F, Name_Rankings_Appended[[#This Row],[Decade]])</f>
        <v>7.9973146248944159E-3</v>
      </c>
      <c r="I834" s="28">
        <f>SUMIFS($G:$G, $A:$A, "&lt;=" &amp; Name_Rankings_Appended[[#This Row],[Rank]], $F:$F, Name_Rankings_Appended[[#This Row],[Decade]])</f>
        <v>0.52830318324965442</v>
      </c>
      <c r="J834" s="28">
        <f>SUMIFS($H:$H, $A:$A, "&lt;=" &amp; Name_Rankings_Appended[[#This Row],[Rank]], $F:$F, Name_Rankings_Appended[[#This Row],[Decade]])</f>
        <v>0.45835202483051291</v>
      </c>
    </row>
    <row r="835" spans="1:10" x14ac:dyDescent="0.25">
      <c r="A835" s="22">
        <v>34</v>
      </c>
      <c r="B835" s="22" t="s">
        <v>474</v>
      </c>
      <c r="C835" s="23">
        <v>122063</v>
      </c>
      <c r="D835" s="22" t="s">
        <v>711</v>
      </c>
      <c r="E835" s="23">
        <v>84800</v>
      </c>
      <c r="F835" s="22">
        <v>1990</v>
      </c>
      <c r="G835" s="28">
        <f xml:space="preserve"> Name_Rankings_Appended[[#This Row],[Males Number]] / SUMIFS($C:$C, $F:$F, Name_Rankings_Appended[[#This Row],[Decade]])</f>
        <v>8.6288283299117419E-3</v>
      </c>
      <c r="H835" s="28">
        <f xml:space="preserve"> Name_Rankings_Appended[[#This Row],[Females Number]] / SUMIFS($E:$E, $F:$F, Name_Rankings_Appended[[#This Row],[Decade]])</f>
        <v>7.9666879706675568E-3</v>
      </c>
      <c r="I835" s="28">
        <f>SUMIFS($G:$G, $A:$A, "&lt;=" &amp; Name_Rankings_Appended[[#This Row],[Rank]], $F:$F, Name_Rankings_Appended[[#This Row],[Decade]])</f>
        <v>0.53693201157956616</v>
      </c>
      <c r="J835" s="28">
        <f>SUMIFS($H:$H, $A:$A, "&lt;=" &amp; Name_Rankings_Appended[[#This Row],[Rank]], $F:$F, Name_Rankings_Appended[[#This Row],[Decade]])</f>
        <v>0.46631871280118048</v>
      </c>
    </row>
    <row r="836" spans="1:10" x14ac:dyDescent="0.25">
      <c r="A836" s="22">
        <v>35</v>
      </c>
      <c r="B836" s="22" t="s">
        <v>70</v>
      </c>
      <c r="C836" s="23">
        <v>121095</v>
      </c>
      <c r="D836" s="22" t="s">
        <v>239</v>
      </c>
      <c r="E836" s="23">
        <v>78573</v>
      </c>
      <c r="F836" s="22">
        <v>1990</v>
      </c>
      <c r="G836" s="28">
        <f xml:space="preserve"> Name_Rankings_Appended[[#This Row],[Males Number]] / SUMIFS($C:$C, $F:$F, Name_Rankings_Appended[[#This Row],[Decade]])</f>
        <v>8.5603988646081319E-3</v>
      </c>
      <c r="H836" s="28">
        <f xml:space="preserve"> Name_Rankings_Appended[[#This Row],[Females Number]] / SUMIFS($E:$E, $F:$F, Name_Rankings_Appended[[#This Row],[Decade]])</f>
        <v>7.3816812962177111E-3</v>
      </c>
      <c r="I836" s="28">
        <f>SUMIFS($G:$G, $A:$A, "&lt;=" &amp; Name_Rankings_Appended[[#This Row],[Rank]], $F:$F, Name_Rankings_Appended[[#This Row],[Decade]])</f>
        <v>0.54549241044417429</v>
      </c>
      <c r="J836" s="28">
        <f>SUMIFS($H:$H, $A:$A, "&lt;=" &amp; Name_Rankings_Appended[[#This Row],[Rank]], $F:$F, Name_Rankings_Appended[[#This Row],[Decade]])</f>
        <v>0.47370039409739817</v>
      </c>
    </row>
    <row r="837" spans="1:10" x14ac:dyDescent="0.25">
      <c r="A837" s="22">
        <v>36</v>
      </c>
      <c r="B837" s="22" t="s">
        <v>80</v>
      </c>
      <c r="C837" s="23">
        <v>119285</v>
      </c>
      <c r="D837" s="22" t="s">
        <v>59</v>
      </c>
      <c r="E837" s="23">
        <v>77879</v>
      </c>
      <c r="F837" s="22">
        <v>1990</v>
      </c>
      <c r="G837" s="28">
        <f xml:space="preserve"> Name_Rankings_Appended[[#This Row],[Males Number]] / SUMIFS($C:$C, $F:$F, Name_Rankings_Appended[[#This Row],[Decade]])</f>
        <v>8.4324470751458037E-3</v>
      </c>
      <c r="H837" s="28">
        <f xml:space="preserve"> Name_Rankings_Appended[[#This Row],[Females Number]] / SUMIFS($E:$E, $F:$F, Name_Rankings_Appended[[#This Row],[Decade]])</f>
        <v>7.3164822224955029E-3</v>
      </c>
      <c r="I837" s="28">
        <f>SUMIFS($G:$G, $A:$A, "&lt;=" &amp; Name_Rankings_Appended[[#This Row],[Rank]], $F:$F, Name_Rankings_Appended[[#This Row],[Decade]])</f>
        <v>0.55392485751932008</v>
      </c>
      <c r="J837" s="28">
        <f>SUMIFS($H:$H, $A:$A, "&lt;=" &amp; Name_Rankings_Appended[[#This Row],[Rank]], $F:$F, Name_Rankings_Appended[[#This Row],[Decade]])</f>
        <v>0.48101687631989365</v>
      </c>
    </row>
    <row r="838" spans="1:10" x14ac:dyDescent="0.25">
      <c r="A838" s="22">
        <v>37</v>
      </c>
      <c r="B838" s="22" t="s">
        <v>226</v>
      </c>
      <c r="C838" s="23">
        <v>119020</v>
      </c>
      <c r="D838" s="22" t="s">
        <v>687</v>
      </c>
      <c r="E838" s="23">
        <v>77532</v>
      </c>
      <c r="F838" s="22">
        <v>1990</v>
      </c>
      <c r="G838" s="28">
        <f xml:space="preserve"> Name_Rankings_Appended[[#This Row],[Males Number]] / SUMIFS($C:$C, $F:$F, Name_Rankings_Appended[[#This Row],[Decade]])</f>
        <v>8.4137138021029758E-3</v>
      </c>
      <c r="H838" s="28">
        <f xml:space="preserve"> Name_Rankings_Appended[[#This Row],[Females Number]] / SUMIFS($E:$E, $F:$F, Name_Rankings_Appended[[#This Row],[Decade]])</f>
        <v>7.2838826856343984E-3</v>
      </c>
      <c r="I838" s="28">
        <f>SUMIFS($G:$G, $A:$A, "&lt;=" &amp; Name_Rankings_Appended[[#This Row],[Rank]], $F:$F, Name_Rankings_Appended[[#This Row],[Decade]])</f>
        <v>0.56233857132142306</v>
      </c>
      <c r="J838" s="28">
        <f>SUMIFS($H:$H, $A:$A, "&lt;=" &amp; Name_Rankings_Appended[[#This Row],[Rank]], $F:$F, Name_Rankings_Appended[[#This Row],[Decade]])</f>
        <v>0.48830075900552805</v>
      </c>
    </row>
    <row r="839" spans="1:10" x14ac:dyDescent="0.25">
      <c r="A839" s="22">
        <v>38</v>
      </c>
      <c r="B839" s="22" t="s">
        <v>74</v>
      </c>
      <c r="C839" s="23">
        <v>107750</v>
      </c>
      <c r="D839" s="22" t="s">
        <v>452</v>
      </c>
      <c r="E839" s="23">
        <v>75902</v>
      </c>
      <c r="F839" s="22">
        <v>1990</v>
      </c>
      <c r="G839" s="28">
        <f xml:space="preserve"> Name_Rankings_Appended[[#This Row],[Males Number]] / SUMIFS($C:$C, $F:$F, Name_Rankings_Appended[[#This Row],[Decade]])</f>
        <v>7.6170195108099118E-3</v>
      </c>
      <c r="H839" s="28">
        <f xml:space="preserve"> Name_Rankings_Appended[[#This Row],[Females Number]] / SUMIFS($E:$E, $F:$F, Name_Rankings_Appended[[#This Row],[Decade]])</f>
        <v>7.1307494145001048E-3</v>
      </c>
      <c r="I839" s="28">
        <f>SUMIFS($G:$G, $A:$A, "&lt;=" &amp; Name_Rankings_Appended[[#This Row],[Rank]], $F:$F, Name_Rankings_Appended[[#This Row],[Decade]])</f>
        <v>0.56995559083223302</v>
      </c>
      <c r="J839" s="28">
        <f>SUMIFS($H:$H, $A:$A, "&lt;=" &amp; Name_Rankings_Appended[[#This Row],[Rank]], $F:$F, Name_Rankings_Appended[[#This Row],[Decade]])</f>
        <v>0.49543150842002814</v>
      </c>
    </row>
    <row r="840" spans="1:10" x14ac:dyDescent="0.25">
      <c r="A840" s="22">
        <v>39</v>
      </c>
      <c r="B840" s="22" t="s">
        <v>397</v>
      </c>
      <c r="C840" s="23">
        <v>107310</v>
      </c>
      <c r="D840" s="22" t="s">
        <v>53</v>
      </c>
      <c r="E840" s="23">
        <v>75689</v>
      </c>
      <c r="F840" s="22">
        <v>1990</v>
      </c>
      <c r="G840" s="28">
        <f xml:space="preserve"> Name_Rankings_Appended[[#This Row],[Males Number]] / SUMIFS($C:$C, $F:$F, Name_Rankings_Appended[[#This Row],[Decade]])</f>
        <v>7.5859152083991794E-3</v>
      </c>
      <c r="H840" s="28">
        <f xml:space="preserve"> Name_Rankings_Appended[[#This Row],[Females Number]] / SUMIFS($E:$E, $F:$F, Name_Rankings_Appended[[#This Row],[Decade]])</f>
        <v>7.1107387477813292E-3</v>
      </c>
      <c r="I840" s="28">
        <f>SUMIFS($G:$G, $A:$A, "&lt;=" &amp; Name_Rankings_Appended[[#This Row],[Rank]], $F:$F, Name_Rankings_Appended[[#This Row],[Decade]])</f>
        <v>0.57754150604063215</v>
      </c>
      <c r="J840" s="28">
        <f>SUMIFS($H:$H, $A:$A, "&lt;=" &amp; Name_Rankings_Appended[[#This Row],[Rank]], $F:$F, Name_Rankings_Appended[[#This Row],[Decade]])</f>
        <v>0.50254224716780949</v>
      </c>
    </row>
    <row r="841" spans="1:10" x14ac:dyDescent="0.25">
      <c r="A841" s="22">
        <v>40</v>
      </c>
      <c r="B841" s="22" t="s">
        <v>320</v>
      </c>
      <c r="C841" s="23">
        <v>106892</v>
      </c>
      <c r="D841" s="22" t="s">
        <v>193</v>
      </c>
      <c r="E841" s="23">
        <v>74656</v>
      </c>
      <c r="F841" s="22">
        <v>1990</v>
      </c>
      <c r="G841" s="28">
        <f xml:space="preserve"> Name_Rankings_Appended[[#This Row],[Males Number]] / SUMIFS($C:$C, $F:$F, Name_Rankings_Appended[[#This Row],[Decade]])</f>
        <v>7.5563661211089841E-3</v>
      </c>
      <c r="H841" s="28">
        <f xml:space="preserve"> Name_Rankings_Appended[[#This Row],[Females Number]] / SUMIFS($E:$E, $F:$F, Name_Rankings_Appended[[#This Row],[Decade]])</f>
        <v>7.0136917115348717E-3</v>
      </c>
      <c r="I841" s="28">
        <f>SUMIFS($G:$G, $A:$A, "&lt;=" &amp; Name_Rankings_Appended[[#This Row],[Rank]], $F:$F, Name_Rankings_Appended[[#This Row],[Decade]])</f>
        <v>0.58509787216174114</v>
      </c>
      <c r="J841" s="28">
        <f>SUMIFS($H:$H, $A:$A, "&lt;=" &amp; Name_Rankings_Appended[[#This Row],[Rank]], $F:$F, Name_Rankings_Appended[[#This Row],[Decade]])</f>
        <v>0.50955593887934436</v>
      </c>
    </row>
    <row r="842" spans="1:10" x14ac:dyDescent="0.25">
      <c r="A842" s="22">
        <v>41</v>
      </c>
      <c r="B842" s="22" t="s">
        <v>64</v>
      </c>
      <c r="C842" s="23">
        <v>94862</v>
      </c>
      <c r="D842" s="22" t="s">
        <v>497</v>
      </c>
      <c r="E842" s="23">
        <v>74428</v>
      </c>
      <c r="F842" s="22">
        <v>1990</v>
      </c>
      <c r="G842" s="28">
        <f xml:space="preserve"> Name_Rankings_Appended[[#This Row],[Males Number]] / SUMIFS($C:$C, $F:$F, Name_Rankings_Appended[[#This Row],[Decade]])</f>
        <v>6.7059462165610191E-3</v>
      </c>
      <c r="H842" s="28">
        <f xml:space="preserve"> Name_Rankings_Appended[[#This Row],[Females Number]] / SUMIFS($E:$E, $F:$F, Name_Rankings_Appended[[#This Row],[Decade]])</f>
        <v>6.9922718429344917E-3</v>
      </c>
      <c r="I842" s="28">
        <f>SUMIFS($G:$G, $A:$A, "&lt;=" &amp; Name_Rankings_Appended[[#This Row],[Rank]], $F:$F, Name_Rankings_Appended[[#This Row],[Decade]])</f>
        <v>0.5918038183783022</v>
      </c>
      <c r="J842" s="28">
        <f>SUMIFS($H:$H, $A:$A, "&lt;=" &amp; Name_Rankings_Appended[[#This Row],[Rank]], $F:$F, Name_Rankings_Appended[[#This Row],[Decade]])</f>
        <v>0.51654821072227886</v>
      </c>
    </row>
    <row r="843" spans="1:10" x14ac:dyDescent="0.25">
      <c r="A843" s="22">
        <v>42</v>
      </c>
      <c r="B843" s="22" t="s">
        <v>112</v>
      </c>
      <c r="C843" s="23">
        <v>92924</v>
      </c>
      <c r="D843" s="22" t="s">
        <v>454</v>
      </c>
      <c r="E843" s="23">
        <v>72768</v>
      </c>
      <c r="F843" s="22">
        <v>1990</v>
      </c>
      <c r="G843" s="28">
        <f xml:space="preserve"> Name_Rankings_Appended[[#This Row],[Males Number]] / SUMIFS($C:$C, $F:$F, Name_Rankings_Appended[[#This Row],[Decade]])</f>
        <v>6.5689459027610227E-3</v>
      </c>
      <c r="H843" s="28">
        <f xml:space="preserve"> Name_Rankings_Appended[[#This Row],[Females Number]] / SUMIFS($E:$E, $F:$F, Name_Rankings_Appended[[#This Row],[Decade]])</f>
        <v>6.8363201680369905E-3</v>
      </c>
      <c r="I843" s="28">
        <f>SUMIFS($G:$G, $A:$A, "&lt;=" &amp; Name_Rankings_Appended[[#This Row],[Rank]], $F:$F, Name_Rankings_Appended[[#This Row],[Decade]])</f>
        <v>0.59837276428106323</v>
      </c>
      <c r="J843" s="28">
        <f>SUMIFS($H:$H, $A:$A, "&lt;=" &amp; Name_Rankings_Appended[[#This Row],[Rank]], $F:$F, Name_Rankings_Appended[[#This Row],[Decade]])</f>
        <v>0.52338453089031589</v>
      </c>
    </row>
    <row r="844" spans="1:10" x14ac:dyDescent="0.25">
      <c r="A844" s="22">
        <v>43</v>
      </c>
      <c r="B844" s="22" t="s">
        <v>82</v>
      </c>
      <c r="C844" s="23">
        <v>92422</v>
      </c>
      <c r="D844" s="22" t="s">
        <v>372</v>
      </c>
      <c r="E844" s="23">
        <v>72160</v>
      </c>
      <c r="F844" s="22">
        <v>1990</v>
      </c>
      <c r="G844" s="28">
        <f xml:space="preserve"> Name_Rankings_Appended[[#This Row],[Males Number]] / SUMIFS($C:$C, $F:$F, Name_Rankings_Appended[[#This Row],[Decade]])</f>
        <v>6.5334587213742336E-3</v>
      </c>
      <c r="H844" s="28">
        <f xml:space="preserve"> Name_Rankings_Appended[[#This Row],[Females Number]] / SUMIFS($E:$E, $F:$F, Name_Rankings_Appended[[#This Row],[Decade]])</f>
        <v>6.7792005184359773E-3</v>
      </c>
      <c r="I844" s="28">
        <f>SUMIFS($G:$G, $A:$A, "&lt;=" &amp; Name_Rankings_Appended[[#This Row],[Rank]], $F:$F, Name_Rankings_Appended[[#This Row],[Decade]])</f>
        <v>0.60490622300243746</v>
      </c>
      <c r="J844" s="28">
        <f>SUMIFS($H:$H, $A:$A, "&lt;=" &amp; Name_Rankings_Appended[[#This Row],[Rank]], $F:$F, Name_Rankings_Appended[[#This Row],[Decade]])</f>
        <v>0.53016373140875184</v>
      </c>
    </row>
    <row r="845" spans="1:10" x14ac:dyDescent="0.25">
      <c r="A845" s="22">
        <v>44</v>
      </c>
      <c r="B845" s="22" t="s">
        <v>204</v>
      </c>
      <c r="C845" s="23">
        <v>91995</v>
      </c>
      <c r="D845" s="22" t="s">
        <v>590</v>
      </c>
      <c r="E845" s="23">
        <v>71992</v>
      </c>
      <c r="F845" s="22">
        <v>1990</v>
      </c>
      <c r="G845" s="28">
        <f xml:space="preserve"> Name_Rankings_Appended[[#This Row],[Males Number]] / SUMIFS($C:$C, $F:$F, Name_Rankings_Appended[[#This Row],[Decade]])</f>
        <v>6.5032734097165458E-3</v>
      </c>
      <c r="H845" s="28">
        <f xml:space="preserve"> Name_Rankings_Appended[[#This Row],[Females Number]] / SUMIFS($E:$E, $F:$F, Name_Rankings_Appended[[#This Row],[Decade]])</f>
        <v>6.7634174573620136E-3</v>
      </c>
      <c r="I845" s="28">
        <f>SUMIFS($G:$G, $A:$A, "&lt;=" &amp; Name_Rankings_Appended[[#This Row],[Rank]], $F:$F, Name_Rankings_Appended[[#This Row],[Decade]])</f>
        <v>0.61140949641215403</v>
      </c>
      <c r="J845" s="28">
        <f>SUMIFS($H:$H, $A:$A, "&lt;=" &amp; Name_Rankings_Appended[[#This Row],[Rank]], $F:$F, Name_Rankings_Appended[[#This Row],[Decade]])</f>
        <v>0.53692714886611381</v>
      </c>
    </row>
    <row r="846" spans="1:10" x14ac:dyDescent="0.25">
      <c r="A846" s="22">
        <v>45</v>
      </c>
      <c r="B846" s="22" t="s">
        <v>222</v>
      </c>
      <c r="C846" s="23">
        <v>91711</v>
      </c>
      <c r="D846" s="22" t="s">
        <v>301</v>
      </c>
      <c r="E846" s="23">
        <v>71624</v>
      </c>
      <c r="F846" s="22">
        <v>1990</v>
      </c>
      <c r="G846" s="28">
        <f xml:space="preserve"> Name_Rankings_Appended[[#This Row],[Males Number]] / SUMIFS($C:$C, $F:$F, Name_Rankings_Appended[[#This Row],[Decade]])</f>
        <v>6.4831969963423464E-3</v>
      </c>
      <c r="H846" s="28">
        <f xml:space="preserve"> Name_Rankings_Appended[[#This Row],[Females Number]] / SUMIFS($E:$E, $F:$F, Name_Rankings_Appended[[#This Row],[Decade]])</f>
        <v>6.7288450378666636E-3</v>
      </c>
      <c r="I846" s="28">
        <f>SUMIFS($G:$G, $A:$A, "&lt;=" &amp; Name_Rankings_Appended[[#This Row],[Rank]], $F:$F, Name_Rankings_Appended[[#This Row],[Decade]])</f>
        <v>0.6178926934084964</v>
      </c>
      <c r="J846" s="28">
        <f>SUMIFS($H:$H, $A:$A, "&lt;=" &amp; Name_Rankings_Appended[[#This Row],[Rank]], $F:$F, Name_Rankings_Appended[[#This Row],[Decade]])</f>
        <v>0.54365599390398045</v>
      </c>
    </row>
    <row r="847" spans="1:10" x14ac:dyDescent="0.25">
      <c r="A847" s="22">
        <v>46</v>
      </c>
      <c r="B847" s="22" t="s">
        <v>494</v>
      </c>
      <c r="C847" s="23">
        <v>81128</v>
      </c>
      <c r="D847" s="22" t="s">
        <v>499</v>
      </c>
      <c r="E847" s="23">
        <v>71195</v>
      </c>
      <c r="F847" s="22">
        <v>1990</v>
      </c>
      <c r="G847" s="28">
        <f xml:space="preserve"> Name_Rankings_Appended[[#This Row],[Males Number]] / SUMIFS($C:$C, $F:$F, Name_Rankings_Appended[[#This Row],[Decade]])</f>
        <v>5.7350678317678559E-3</v>
      </c>
      <c r="H847" s="28">
        <f xml:space="preserve"> Name_Rankings_Appended[[#This Row],[Females Number]] / SUMIFS($E:$E, $F:$F, Name_Rankings_Appended[[#This Row],[Decade]])</f>
        <v>6.6885418640527912E-3</v>
      </c>
      <c r="I847" s="28">
        <f>SUMIFS($G:$G, $A:$A, "&lt;=" &amp; Name_Rankings_Appended[[#This Row],[Rank]], $F:$F, Name_Rankings_Appended[[#This Row],[Decade]])</f>
        <v>0.6236277612402642</v>
      </c>
      <c r="J847" s="28">
        <f>SUMIFS($H:$H, $A:$A, "&lt;=" &amp; Name_Rankings_Appended[[#This Row],[Rank]], $F:$F, Name_Rankings_Appended[[#This Row],[Decade]])</f>
        <v>0.55034453576803322</v>
      </c>
    </row>
    <row r="848" spans="1:10" x14ac:dyDescent="0.25">
      <c r="A848" s="22">
        <v>47</v>
      </c>
      <c r="B848" s="22" t="s">
        <v>594</v>
      </c>
      <c r="C848" s="23">
        <v>77791</v>
      </c>
      <c r="D848" s="22" t="s">
        <v>147</v>
      </c>
      <c r="E848" s="23">
        <v>70890</v>
      </c>
      <c r="F848" s="22">
        <v>1990</v>
      </c>
      <c r="G848" s="28">
        <f xml:space="preserve"> Name_Rankings_Appended[[#This Row],[Males Number]] / SUMIFS($C:$C, $F:$F, Name_Rankings_Appended[[#This Row],[Decade]])</f>
        <v>5.4991699746210097E-3</v>
      </c>
      <c r="H848" s="28">
        <f xml:space="preserve"> Name_Rankings_Appended[[#This Row],[Females Number]] / SUMIFS($E:$E, $F:$F, Name_Rankings_Appended[[#This Row],[Decade]])</f>
        <v>6.6598880924601785E-3</v>
      </c>
      <c r="I848" s="28">
        <f>SUMIFS($G:$G, $A:$A, "&lt;=" &amp; Name_Rankings_Appended[[#This Row],[Rank]], $F:$F, Name_Rankings_Appended[[#This Row],[Decade]])</f>
        <v>0.62912693121488517</v>
      </c>
      <c r="J848" s="28">
        <f>SUMIFS($H:$H, $A:$A, "&lt;=" &amp; Name_Rankings_Appended[[#This Row],[Rank]], $F:$F, Name_Rankings_Appended[[#This Row],[Decade]])</f>
        <v>0.55700442386049343</v>
      </c>
    </row>
    <row r="849" spans="1:10" x14ac:dyDescent="0.25">
      <c r="A849" s="22">
        <v>48</v>
      </c>
      <c r="B849" s="22" t="s">
        <v>60</v>
      </c>
      <c r="C849" s="23">
        <v>75802</v>
      </c>
      <c r="D849" s="22" t="s">
        <v>490</v>
      </c>
      <c r="E849" s="23">
        <v>67565</v>
      </c>
      <c r="F849" s="22">
        <v>1990</v>
      </c>
      <c r="G849" s="28">
        <f xml:space="preserve"> Name_Rankings_Appended[[#This Row],[Males Number]] / SUMIFS($C:$C, $F:$F, Name_Rankings_Appended[[#This Row],[Decade]])</f>
        <v>5.3585643894052239E-3</v>
      </c>
      <c r="H849" s="28">
        <f xml:space="preserve"> Name_Rankings_Appended[[#This Row],[Females Number]] / SUMIFS($E:$E, $F:$F, Name_Rankings_Appended[[#This Row],[Decade]])</f>
        <v>6.3475150087046401E-3</v>
      </c>
      <c r="I849" s="28">
        <f>SUMIFS($G:$G, $A:$A, "&lt;=" &amp; Name_Rankings_Appended[[#This Row],[Rank]], $F:$F, Name_Rankings_Appended[[#This Row],[Decade]])</f>
        <v>0.63448549560429035</v>
      </c>
      <c r="J849" s="28">
        <f>SUMIFS($H:$H, $A:$A, "&lt;=" &amp; Name_Rankings_Appended[[#This Row],[Rank]], $F:$F, Name_Rankings_Appended[[#This Row],[Decade]])</f>
        <v>0.5633519388691981</v>
      </c>
    </row>
    <row r="850" spans="1:10" x14ac:dyDescent="0.25">
      <c r="A850" s="22">
        <v>49</v>
      </c>
      <c r="B850" s="22" t="s">
        <v>102</v>
      </c>
      <c r="C850" s="23">
        <v>75159</v>
      </c>
      <c r="D850" s="22" t="s">
        <v>81</v>
      </c>
      <c r="E850" s="23">
        <v>67241</v>
      </c>
      <c r="F850" s="22">
        <v>1990</v>
      </c>
      <c r="G850" s="28">
        <f xml:space="preserve"> Name_Rankings_Appended[[#This Row],[Males Number]] / SUMIFS($C:$C, $F:$F, Name_Rankings_Appended[[#This Row],[Decade]])</f>
        <v>5.3131096929277229E-3</v>
      </c>
      <c r="H850" s="28">
        <f xml:space="preserve"> Name_Rankings_Appended[[#This Row],[Females Number]] / SUMIFS($E:$E, $F:$F, Name_Rankings_Appended[[#This Row],[Decade]])</f>
        <v>6.317076248061995E-3</v>
      </c>
      <c r="I850" s="28">
        <f>SUMIFS($G:$G, $A:$A, "&lt;=" &amp; Name_Rankings_Appended[[#This Row],[Rank]], $F:$F, Name_Rankings_Appended[[#This Row],[Decade]])</f>
        <v>0.6397986052972181</v>
      </c>
      <c r="J850" s="28">
        <f>SUMIFS($H:$H, $A:$A, "&lt;=" &amp; Name_Rankings_Appended[[#This Row],[Rank]], $F:$F, Name_Rankings_Appended[[#This Row],[Decade]])</f>
        <v>0.56966901511726009</v>
      </c>
    </row>
    <row r="851" spans="1:10" x14ac:dyDescent="0.25">
      <c r="A851" s="22">
        <v>50</v>
      </c>
      <c r="B851" s="22" t="s">
        <v>329</v>
      </c>
      <c r="C851" s="23">
        <v>73791</v>
      </c>
      <c r="D851" s="22" t="s">
        <v>579</v>
      </c>
      <c r="E851" s="23">
        <v>65329</v>
      </c>
      <c r="F851" s="22">
        <v>1990</v>
      </c>
      <c r="G851" s="28">
        <f xml:space="preserve"> Name_Rankings_Appended[[#This Row],[Males Number]] / SUMIFS($C:$C, $F:$F, Name_Rankings_Appended[[#This Row],[Decade]])</f>
        <v>5.2164035890689018E-3</v>
      </c>
      <c r="H851" s="28">
        <f xml:space="preserve"> Name_Rankings_Appended[[#This Row],[Females Number]] / SUMIFS($E:$E, $F:$F, Name_Rankings_Appended[[#This Row],[Decade]])</f>
        <v>6.1374499815535473E-3</v>
      </c>
      <c r="I851" s="28">
        <f>SUMIFS($G:$G, $A:$A, "&lt;=" &amp; Name_Rankings_Appended[[#This Row],[Rank]], $F:$F, Name_Rankings_Appended[[#This Row],[Decade]])</f>
        <v>0.64501500888628704</v>
      </c>
      <c r="J851" s="28">
        <f>SUMIFS($H:$H, $A:$A, "&lt;=" &amp; Name_Rankings_Appended[[#This Row],[Rank]], $F:$F, Name_Rankings_Appended[[#This Row],[Decade]])</f>
        <v>0.57580646509881361</v>
      </c>
    </row>
    <row r="852" spans="1:10" x14ac:dyDescent="0.25">
      <c r="A852" s="22">
        <v>51</v>
      </c>
      <c r="B852" s="22" t="s">
        <v>314</v>
      </c>
      <c r="C852" s="23">
        <v>70904</v>
      </c>
      <c r="D852" s="22" t="s">
        <v>181</v>
      </c>
      <c r="E852" s="23">
        <v>65237</v>
      </c>
      <c r="F852" s="22">
        <v>1990</v>
      </c>
      <c r="G852" s="28">
        <f xml:space="preserve"> Name_Rankings_Appended[[#This Row],[Males Number]] / SUMIFS($C:$C, $F:$F, Name_Rankings_Appended[[#This Row],[Decade]])</f>
        <v>5.0123169502966679E-3</v>
      </c>
      <c r="H852" s="28">
        <f xml:space="preserve"> Name_Rankings_Appended[[#This Row],[Females Number]] / SUMIFS($E:$E, $F:$F, Name_Rankings_Appended[[#This Row],[Decade]])</f>
        <v>6.1288068766797103E-3</v>
      </c>
      <c r="I852" s="28">
        <f>SUMIFS($G:$G, $A:$A, "&lt;=" &amp; Name_Rankings_Appended[[#This Row],[Rank]], $F:$F, Name_Rankings_Appended[[#This Row],[Decade]])</f>
        <v>0.65002732583658374</v>
      </c>
      <c r="J852" s="28">
        <f>SUMIFS($H:$H, $A:$A, "&lt;=" &amp; Name_Rankings_Appended[[#This Row],[Rank]], $F:$F, Name_Rankings_Appended[[#This Row],[Decade]])</f>
        <v>0.58193527197549333</v>
      </c>
    </row>
    <row r="853" spans="1:10" x14ac:dyDescent="0.25">
      <c r="A853" s="22">
        <v>52</v>
      </c>
      <c r="B853" s="22" t="s">
        <v>531</v>
      </c>
      <c r="C853" s="23">
        <v>70819</v>
      </c>
      <c r="D853" s="22" t="s">
        <v>410</v>
      </c>
      <c r="E853" s="23">
        <v>63381</v>
      </c>
      <c r="F853" s="22">
        <v>1990</v>
      </c>
      <c r="G853" s="28">
        <f xml:space="preserve"> Name_Rankings_Appended[[#This Row],[Males Number]] / SUMIFS($C:$C, $F:$F, Name_Rankings_Appended[[#This Row],[Decade]])</f>
        <v>5.0063081646036858E-3</v>
      </c>
      <c r="H853" s="28">
        <f xml:space="preserve"> Name_Rankings_Appended[[#This Row],[Females Number]] / SUMIFS($E:$E, $F:$F, Name_Rankings_Appended[[#This Row],[Decade]])</f>
        <v>5.9544416305292499E-3</v>
      </c>
      <c r="I853" s="28">
        <f>SUMIFS($G:$G, $A:$A, "&lt;=" &amp; Name_Rankings_Appended[[#This Row],[Rank]], $F:$F, Name_Rankings_Appended[[#This Row],[Decade]])</f>
        <v>0.65503363400118741</v>
      </c>
      <c r="J853" s="28">
        <f>SUMIFS($H:$H, $A:$A, "&lt;=" &amp; Name_Rankings_Appended[[#This Row],[Rank]], $F:$F, Name_Rankings_Appended[[#This Row],[Decade]])</f>
        <v>0.5878897136060226</v>
      </c>
    </row>
    <row r="854" spans="1:10" x14ac:dyDescent="0.25">
      <c r="A854" s="22">
        <v>53</v>
      </c>
      <c r="B854" s="22" t="s">
        <v>673</v>
      </c>
      <c r="C854" s="23">
        <v>68201</v>
      </c>
      <c r="D854" s="22" t="s">
        <v>492</v>
      </c>
      <c r="E854" s="23">
        <v>61754</v>
      </c>
      <c r="F854" s="22">
        <v>1990</v>
      </c>
      <c r="G854" s="28">
        <f xml:space="preserve"> Name_Rankings_Appended[[#This Row],[Males Number]] / SUMIFS($C:$C, $F:$F, Name_Rankings_Appended[[#This Row],[Decade]])</f>
        <v>4.821237565259831E-3</v>
      </c>
      <c r="H854" s="28">
        <f xml:space="preserve"> Name_Rankings_Appended[[#This Row],[Females Number]] / SUMIFS($E:$E, $F:$F, Name_Rankings_Appended[[#This Row],[Decade]])</f>
        <v>5.8015901997712773E-3</v>
      </c>
      <c r="I854" s="28">
        <f>SUMIFS($G:$G, $A:$A, "&lt;=" &amp; Name_Rankings_Appended[[#This Row],[Rank]], $F:$F, Name_Rankings_Appended[[#This Row],[Decade]])</f>
        <v>0.65985487156644729</v>
      </c>
      <c r="J854" s="28">
        <f>SUMIFS($H:$H, $A:$A, "&lt;=" &amp; Name_Rankings_Appended[[#This Row],[Rank]], $F:$F, Name_Rankings_Appended[[#This Row],[Decade]])</f>
        <v>0.59369130380579382</v>
      </c>
    </row>
    <row r="855" spans="1:10" x14ac:dyDescent="0.25">
      <c r="A855" s="22">
        <v>54</v>
      </c>
      <c r="B855" s="22" t="s">
        <v>68</v>
      </c>
      <c r="C855" s="23">
        <v>66986</v>
      </c>
      <c r="D855" s="22" t="s">
        <v>508</v>
      </c>
      <c r="E855" s="23">
        <v>60627</v>
      </c>
      <c r="F855" s="22">
        <v>1990</v>
      </c>
      <c r="G855" s="28">
        <f xml:space="preserve"> Name_Rankings_Appended[[#This Row],[Males Number]] / SUMIFS($C:$C, $F:$F, Name_Rankings_Appended[[#This Row],[Decade]])</f>
        <v>4.7353472756483782E-3</v>
      </c>
      <c r="H855" s="28">
        <f xml:space="preserve"> Name_Rankings_Appended[[#This Row],[Females Number]] / SUMIFS($E:$E, $F:$F, Name_Rankings_Appended[[#This Row],[Decade]])</f>
        <v>5.6957121650667688E-3</v>
      </c>
      <c r="I855" s="28">
        <f>SUMIFS($G:$G, $A:$A, "&lt;=" &amp; Name_Rankings_Appended[[#This Row],[Rank]], $F:$F, Name_Rankings_Appended[[#This Row],[Decade]])</f>
        <v>0.66459021884209568</v>
      </c>
      <c r="J855" s="28">
        <f>SUMIFS($H:$H, $A:$A, "&lt;=" &amp; Name_Rankings_Appended[[#This Row],[Rank]], $F:$F, Name_Rankings_Appended[[#This Row],[Decade]])</f>
        <v>0.59938701597086064</v>
      </c>
    </row>
    <row r="856" spans="1:10" x14ac:dyDescent="0.25">
      <c r="A856" s="22">
        <v>55</v>
      </c>
      <c r="B856" s="22" t="s">
        <v>456</v>
      </c>
      <c r="C856" s="23">
        <v>66918</v>
      </c>
      <c r="D856" s="22" t="s">
        <v>284</v>
      </c>
      <c r="E856" s="23">
        <v>59946</v>
      </c>
      <c r="F856" s="22">
        <v>1990</v>
      </c>
      <c r="G856" s="28">
        <f xml:space="preserve"> Name_Rankings_Appended[[#This Row],[Males Number]] / SUMIFS($C:$C, $F:$F, Name_Rankings_Appended[[#This Row],[Decade]])</f>
        <v>4.7305402470939921E-3</v>
      </c>
      <c r="H856" s="28">
        <f xml:space="preserve"> Name_Rankings_Appended[[#This Row],[Females Number]] / SUMIFS($E:$E, $F:$F, Name_Rankings_Appended[[#This Row],[Decade]])</f>
        <v>5.63173439964195E-3</v>
      </c>
      <c r="I856" s="28">
        <f>SUMIFS($G:$G, $A:$A, "&lt;=" &amp; Name_Rankings_Appended[[#This Row],[Rank]], $F:$F, Name_Rankings_Appended[[#This Row],[Decade]])</f>
        <v>0.66932075908918964</v>
      </c>
      <c r="J856" s="28">
        <f>SUMIFS($H:$H, $A:$A, "&lt;=" &amp; Name_Rankings_Appended[[#This Row],[Rank]], $F:$F, Name_Rankings_Appended[[#This Row],[Decade]])</f>
        <v>0.60501875037050257</v>
      </c>
    </row>
    <row r="857" spans="1:10" x14ac:dyDescent="0.25">
      <c r="A857" s="22">
        <v>56</v>
      </c>
      <c r="B857" s="22" t="s">
        <v>489</v>
      </c>
      <c r="C857" s="23">
        <v>66282</v>
      </c>
      <c r="D857" s="22" t="s">
        <v>451</v>
      </c>
      <c r="E857" s="23">
        <v>58233</v>
      </c>
      <c r="F857" s="22">
        <v>1990</v>
      </c>
      <c r="G857" s="28">
        <f xml:space="preserve"> Name_Rankings_Appended[[#This Row],[Males Number]] / SUMIFS($C:$C, $F:$F, Name_Rankings_Appended[[#This Row],[Decade]])</f>
        <v>4.6855803917912071E-3</v>
      </c>
      <c r="H857" s="28">
        <f xml:space="preserve"> Name_Rankings_Appended[[#This Row],[Females Number]] / SUMIFS($E:$E, $F:$F, Name_Rankings_Appended[[#This Row],[Decade]])</f>
        <v>5.4708035447627807E-3</v>
      </c>
      <c r="I857" s="28">
        <f>SUMIFS($G:$G, $A:$A, "&lt;=" &amp; Name_Rankings_Appended[[#This Row],[Rank]], $F:$F, Name_Rankings_Appended[[#This Row],[Decade]])</f>
        <v>0.67400633948098088</v>
      </c>
      <c r="J857" s="28">
        <f>SUMIFS($H:$H, $A:$A, "&lt;=" &amp; Name_Rankings_Appended[[#This Row],[Rank]], $F:$F, Name_Rankings_Appended[[#This Row],[Decade]])</f>
        <v>0.61048955391526538</v>
      </c>
    </row>
    <row r="858" spans="1:10" x14ac:dyDescent="0.25">
      <c r="A858" s="22">
        <v>57</v>
      </c>
      <c r="B858" s="22" t="s">
        <v>391</v>
      </c>
      <c r="C858" s="23">
        <v>64742</v>
      </c>
      <c r="D858" s="22" t="s">
        <v>404</v>
      </c>
      <c r="E858" s="23">
        <v>57916</v>
      </c>
      <c r="F858" s="22">
        <v>1990</v>
      </c>
      <c r="G858" s="28">
        <f xml:space="preserve"> Name_Rankings_Appended[[#This Row],[Males Number]] / SUMIFS($C:$C, $F:$F, Name_Rankings_Appended[[#This Row],[Decade]])</f>
        <v>4.5767153333536453E-3</v>
      </c>
      <c r="H858" s="28">
        <f xml:space="preserve"> Name_Rankings_Appended[[#This Row],[Females Number]] / SUMIFS($E:$E, $F:$F, Name_Rankings_Appended[[#This Row],[Decade]])</f>
        <v>5.4410224116648847E-3</v>
      </c>
      <c r="I858" s="28">
        <f>SUMIFS($G:$G, $A:$A, "&lt;=" &amp; Name_Rankings_Appended[[#This Row],[Rank]], $F:$F, Name_Rankings_Appended[[#This Row],[Decade]])</f>
        <v>0.67858305481433456</v>
      </c>
      <c r="J858" s="28">
        <f>SUMIFS($H:$H, $A:$A, "&lt;=" &amp; Name_Rankings_Appended[[#This Row],[Rank]], $F:$F, Name_Rankings_Appended[[#This Row],[Decade]])</f>
        <v>0.61593057632693027</v>
      </c>
    </row>
    <row r="859" spans="1:10" x14ac:dyDescent="0.25">
      <c r="A859" s="22">
        <v>58</v>
      </c>
      <c r="B859" s="22" t="s">
        <v>592</v>
      </c>
      <c r="C859" s="23">
        <v>63785</v>
      </c>
      <c r="D859" s="22" t="s">
        <v>706</v>
      </c>
      <c r="E859" s="23">
        <v>55758</v>
      </c>
      <c r="F859" s="22">
        <v>1990</v>
      </c>
      <c r="G859" s="28">
        <f xml:space="preserve"> Name_Rankings_Appended[[#This Row],[Males Number]] / SUMIFS($C:$C, $F:$F, Name_Rankings_Appended[[#This Row],[Decade]])</f>
        <v>4.5090634756103035E-3</v>
      </c>
      <c r="H859" s="28">
        <f xml:space="preserve"> Name_Rankings_Appended[[#This Row],[Females Number]] / SUMIFS($E:$E, $F:$F, Name_Rankings_Appended[[#This Row],[Decade]])</f>
        <v>5.2382852342981326E-3</v>
      </c>
      <c r="I859" s="28">
        <f>SUMIFS($G:$G, $A:$A, "&lt;=" &amp; Name_Rankings_Appended[[#This Row],[Rank]], $F:$F, Name_Rankings_Appended[[#This Row],[Decade]])</f>
        <v>0.68309211828994487</v>
      </c>
      <c r="J859" s="28">
        <f>SUMIFS($H:$H, $A:$A, "&lt;=" &amp; Name_Rankings_Appended[[#This Row],[Rank]], $F:$F, Name_Rankings_Appended[[#This Row],[Decade]])</f>
        <v>0.62116886156122841</v>
      </c>
    </row>
    <row r="860" spans="1:10" x14ac:dyDescent="0.25">
      <c r="A860" s="22">
        <v>59</v>
      </c>
      <c r="B860" s="22" t="s">
        <v>479</v>
      </c>
      <c r="C860" s="23">
        <v>63571</v>
      </c>
      <c r="D860" s="22" t="s">
        <v>480</v>
      </c>
      <c r="E860" s="23">
        <v>55754</v>
      </c>
      <c r="F860" s="22">
        <v>1990</v>
      </c>
      <c r="G860" s="28">
        <f xml:space="preserve"> Name_Rankings_Appended[[#This Row],[Males Number]] / SUMIFS($C:$C, $F:$F, Name_Rankings_Appended[[#This Row],[Decade]])</f>
        <v>4.4939354739832659E-3</v>
      </c>
      <c r="H860" s="28">
        <f xml:space="preserve"> Name_Rankings_Appended[[#This Row],[Females Number]] / SUMIFS($E:$E, $F:$F, Name_Rankings_Appended[[#This Row],[Decade]])</f>
        <v>5.2379094471297046E-3</v>
      </c>
      <c r="I860" s="28">
        <f>SUMIFS($G:$G, $A:$A, "&lt;=" &amp; Name_Rankings_Appended[[#This Row],[Rank]], $F:$F, Name_Rankings_Appended[[#This Row],[Decade]])</f>
        <v>0.68758605376392812</v>
      </c>
      <c r="J860" s="28">
        <f>SUMIFS($H:$H, $A:$A, "&lt;=" &amp; Name_Rankings_Appended[[#This Row],[Rank]], $F:$F, Name_Rankings_Appended[[#This Row],[Decade]])</f>
        <v>0.62640677100835807</v>
      </c>
    </row>
    <row r="861" spans="1:10" x14ac:dyDescent="0.25">
      <c r="A861" s="22">
        <v>60</v>
      </c>
      <c r="B861" s="22" t="s">
        <v>496</v>
      </c>
      <c r="C861" s="23">
        <v>60519</v>
      </c>
      <c r="D861" s="22" t="s">
        <v>109</v>
      </c>
      <c r="E861" s="23">
        <v>55721</v>
      </c>
      <c r="F861" s="22">
        <v>1990</v>
      </c>
      <c r="G861" s="28">
        <f xml:space="preserve"> Name_Rankings_Appended[[#This Row],[Males Number]] / SUMIFS($C:$C, $F:$F, Name_Rankings_Appended[[#This Row],[Decade]])</f>
        <v>4.2781847218070074E-3</v>
      </c>
      <c r="H861" s="28">
        <f xml:space="preserve"> Name_Rankings_Appended[[#This Row],[Females Number]] / SUMIFS($E:$E, $F:$F, Name_Rankings_Appended[[#This Row],[Decade]])</f>
        <v>5.2348092029901759E-3</v>
      </c>
      <c r="I861" s="28">
        <f>SUMIFS($G:$G, $A:$A, "&lt;=" &amp; Name_Rankings_Appended[[#This Row],[Rank]], $F:$F, Name_Rankings_Appended[[#This Row],[Decade]])</f>
        <v>0.69186423848573508</v>
      </c>
      <c r="J861" s="28">
        <f>SUMIFS($H:$H, $A:$A, "&lt;=" &amp; Name_Rankings_Appended[[#This Row],[Rank]], $F:$F, Name_Rankings_Appended[[#This Row],[Decade]])</f>
        <v>0.6316415802113482</v>
      </c>
    </row>
    <row r="862" spans="1:10" x14ac:dyDescent="0.25">
      <c r="A862" s="22">
        <v>61</v>
      </c>
      <c r="B862" s="22" t="s">
        <v>586</v>
      </c>
      <c r="C862" s="23">
        <v>59940</v>
      </c>
      <c r="D862" s="22" t="s">
        <v>432</v>
      </c>
      <c r="E862" s="23">
        <v>53072</v>
      </c>
      <c r="F862" s="22">
        <v>1990</v>
      </c>
      <c r="G862" s="28">
        <f xml:space="preserve"> Name_Rankings_Appended[[#This Row],[Males Number]] / SUMIFS($C:$C, $F:$F, Name_Rankings_Appended[[#This Row],[Decade]])</f>
        <v>4.2372542874983396E-3</v>
      </c>
      <c r="H862" s="28">
        <f xml:space="preserve"> Name_Rankings_Appended[[#This Row],[Females Number]] / SUMIFS($E:$E, $F:$F, Name_Rankings_Appended[[#This Row],[Decade]])</f>
        <v>4.9859441506989221E-3</v>
      </c>
      <c r="I862" s="28">
        <f>SUMIFS($G:$G, $A:$A, "&lt;=" &amp; Name_Rankings_Appended[[#This Row],[Rank]], $F:$F, Name_Rankings_Appended[[#This Row],[Decade]])</f>
        <v>0.69610149277323341</v>
      </c>
      <c r="J862" s="28">
        <f>SUMIFS($H:$H, $A:$A, "&lt;=" &amp; Name_Rankings_Appended[[#This Row],[Rank]], $F:$F, Name_Rankings_Appended[[#This Row],[Decade]])</f>
        <v>0.63662752436204717</v>
      </c>
    </row>
    <row r="863" spans="1:10" x14ac:dyDescent="0.25">
      <c r="A863" s="22">
        <v>62</v>
      </c>
      <c r="B863" s="22" t="s">
        <v>170</v>
      </c>
      <c r="C863" s="23">
        <v>59742</v>
      </c>
      <c r="D863" s="22" t="s">
        <v>522</v>
      </c>
      <c r="E863" s="23">
        <v>52810</v>
      </c>
      <c r="F863" s="22">
        <v>1990</v>
      </c>
      <c r="G863" s="28">
        <f xml:space="preserve"> Name_Rankings_Appended[[#This Row],[Males Number]] / SUMIFS($C:$C, $F:$F, Name_Rankings_Appended[[#This Row],[Decade]])</f>
        <v>4.2232573514135105E-3</v>
      </c>
      <c r="H863" s="28">
        <f xml:space="preserve"> Name_Rankings_Appended[[#This Row],[Females Number]] / SUMIFS($E:$E, $F:$F, Name_Rankings_Appended[[#This Row],[Decade]])</f>
        <v>4.9613300911669064E-3</v>
      </c>
      <c r="I863" s="28">
        <f>SUMIFS($G:$G, $A:$A, "&lt;=" &amp; Name_Rankings_Appended[[#This Row],[Rank]], $F:$F, Name_Rankings_Appended[[#This Row],[Decade]])</f>
        <v>0.7003247501246469</v>
      </c>
      <c r="J863" s="28">
        <f>SUMIFS($H:$H, $A:$A, "&lt;=" &amp; Name_Rankings_Appended[[#This Row],[Rank]], $F:$F, Name_Rankings_Appended[[#This Row],[Decade]])</f>
        <v>0.64158885445321412</v>
      </c>
    </row>
    <row r="864" spans="1:10" x14ac:dyDescent="0.25">
      <c r="A864" s="22">
        <v>63</v>
      </c>
      <c r="B864" s="22" t="s">
        <v>503</v>
      </c>
      <c r="C864" s="23">
        <v>59398</v>
      </c>
      <c r="D864" s="22" t="s">
        <v>588</v>
      </c>
      <c r="E864" s="23">
        <v>51213</v>
      </c>
      <c r="F864" s="22">
        <v>1990</v>
      </c>
      <c r="G864" s="28">
        <f xml:space="preserve"> Name_Rankings_Appended[[#This Row],[Males Number]] / SUMIFS($C:$C, $F:$F, Name_Rankings_Appended[[#This Row],[Decade]])</f>
        <v>4.1989394422560292E-3</v>
      </c>
      <c r="H864" s="28">
        <f xml:space="preserve"> Name_Rankings_Appended[[#This Row],[Females Number]] / SUMIFS($E:$E, $F:$F, Name_Rankings_Appended[[#This Row],[Decade]])</f>
        <v>4.8112970641721415E-3</v>
      </c>
      <c r="I864" s="28">
        <f>SUMIFS($G:$G, $A:$A, "&lt;=" &amp; Name_Rankings_Appended[[#This Row],[Rank]], $F:$F, Name_Rankings_Appended[[#This Row],[Decade]])</f>
        <v>0.70452368956690292</v>
      </c>
      <c r="J864" s="28">
        <f>SUMIFS($H:$H, $A:$A, "&lt;=" &amp; Name_Rankings_Appended[[#This Row],[Rank]], $F:$F, Name_Rankings_Appended[[#This Row],[Decade]])</f>
        <v>0.64640015151738628</v>
      </c>
    </row>
    <row r="865" spans="1:10" x14ac:dyDescent="0.25">
      <c r="A865" s="22">
        <v>64</v>
      </c>
      <c r="B865" s="22" t="s">
        <v>84</v>
      </c>
      <c r="C865" s="23">
        <v>58924</v>
      </c>
      <c r="D865" s="22" t="s">
        <v>119</v>
      </c>
      <c r="E865" s="23">
        <v>51166</v>
      </c>
      <c r="F865" s="22">
        <v>1990</v>
      </c>
      <c r="G865" s="28">
        <f xml:space="preserve"> Name_Rankings_Appended[[#This Row],[Males Number]] / SUMIFS($C:$C, $F:$F, Name_Rankings_Appended[[#This Row],[Decade]])</f>
        <v>4.1654316255681041E-3</v>
      </c>
      <c r="H865" s="28">
        <f xml:space="preserve"> Name_Rankings_Appended[[#This Row],[Females Number]] / SUMIFS($E:$E, $F:$F, Name_Rankings_Appended[[#This Row],[Decade]])</f>
        <v>4.8068815649431156E-3</v>
      </c>
      <c r="I865" s="28">
        <f>SUMIFS($G:$G, $A:$A, "&lt;=" &amp; Name_Rankings_Appended[[#This Row],[Rank]], $F:$F, Name_Rankings_Appended[[#This Row],[Decade]])</f>
        <v>0.70868912119247107</v>
      </c>
      <c r="J865" s="28">
        <f>SUMIFS($H:$H, $A:$A, "&lt;=" &amp; Name_Rankings_Appended[[#This Row],[Rank]], $F:$F, Name_Rankings_Appended[[#This Row],[Decade]])</f>
        <v>0.65120703308232941</v>
      </c>
    </row>
    <row r="866" spans="1:10" x14ac:dyDescent="0.25">
      <c r="A866" s="22">
        <v>65</v>
      </c>
      <c r="B866" s="22" t="s">
        <v>466</v>
      </c>
      <c r="C866" s="23">
        <v>58398</v>
      </c>
      <c r="D866" s="22" t="s">
        <v>350</v>
      </c>
      <c r="E866" s="23">
        <v>51098</v>
      </c>
      <c r="F866" s="22">
        <v>1990</v>
      </c>
      <c r="G866" s="28">
        <f xml:space="preserve"> Name_Rankings_Appended[[#This Row],[Males Number]] / SUMIFS($C:$C, $F:$F, Name_Rankings_Appended[[#This Row],[Decade]])</f>
        <v>4.1282478458680022E-3</v>
      </c>
      <c r="H866" s="28">
        <f xml:space="preserve"> Name_Rankings_Appended[[#This Row],[Females Number]] / SUMIFS($E:$E, $F:$F, Name_Rankings_Appended[[#This Row],[Decade]])</f>
        <v>4.8004931830798441E-3</v>
      </c>
      <c r="I866" s="28">
        <f>SUMIFS($G:$G, $A:$A, "&lt;=" &amp; Name_Rankings_Appended[[#This Row],[Rank]], $F:$F, Name_Rankings_Appended[[#This Row],[Decade]])</f>
        <v>0.71281736903833903</v>
      </c>
      <c r="J866" s="28">
        <f>SUMIFS($H:$H, $A:$A, "&lt;=" &amp; Name_Rankings_Appended[[#This Row],[Rank]], $F:$F, Name_Rankings_Appended[[#This Row],[Decade]])</f>
        <v>0.65600752626540926</v>
      </c>
    </row>
    <row r="867" spans="1:10" x14ac:dyDescent="0.25">
      <c r="A867" s="22">
        <v>66</v>
      </c>
      <c r="B867" s="22" t="s">
        <v>90</v>
      </c>
      <c r="C867" s="23">
        <v>58250</v>
      </c>
      <c r="D867" s="22" t="s">
        <v>530</v>
      </c>
      <c r="E867" s="23">
        <v>50553</v>
      </c>
      <c r="F867" s="22">
        <v>1990</v>
      </c>
      <c r="G867" s="28">
        <f xml:space="preserve"> Name_Rankings_Appended[[#This Row],[Males Number]] / SUMIFS($C:$C, $F:$F, Name_Rankings_Appended[[#This Row],[Decade]])</f>
        <v>4.1177854896025743E-3</v>
      </c>
      <c r="H867" s="28">
        <f xml:space="preserve"> Name_Rankings_Appended[[#This Row],[Females Number]] / SUMIFS($E:$E, $F:$F, Name_Rankings_Appended[[#This Row],[Decade]])</f>
        <v>4.7492921813815682E-3</v>
      </c>
      <c r="I867" s="28">
        <f>SUMIFS($G:$G, $A:$A, "&lt;=" &amp; Name_Rankings_Appended[[#This Row],[Rank]], $F:$F, Name_Rankings_Appended[[#This Row],[Decade]])</f>
        <v>0.71693515452794165</v>
      </c>
      <c r="J867" s="28">
        <f>SUMIFS($H:$H, $A:$A, "&lt;=" &amp; Name_Rankings_Appended[[#This Row],[Rank]], $F:$F, Name_Rankings_Appended[[#This Row],[Decade]])</f>
        <v>0.66075681844679079</v>
      </c>
    </row>
    <row r="868" spans="1:10" x14ac:dyDescent="0.25">
      <c r="A868" s="22">
        <v>67</v>
      </c>
      <c r="B868" s="22" t="s">
        <v>515</v>
      </c>
      <c r="C868" s="23">
        <v>57383</v>
      </c>
      <c r="D868" s="22" t="s">
        <v>689</v>
      </c>
      <c r="E868" s="23">
        <v>50360</v>
      </c>
      <c r="F868" s="22">
        <v>1990</v>
      </c>
      <c r="G868" s="28">
        <f xml:space="preserve"> Name_Rankings_Appended[[#This Row],[Males Number]] / SUMIFS($C:$C, $F:$F, Name_Rankings_Appended[[#This Row],[Decade]])</f>
        <v>4.056495875534155E-3</v>
      </c>
      <c r="H868" s="28">
        <f xml:space="preserve"> Name_Rankings_Appended[[#This Row],[Females Number]] / SUMIFS($E:$E, $F:$F, Name_Rankings_Appended[[#This Row],[Decade]])</f>
        <v>4.731160450504931E-3</v>
      </c>
      <c r="I868" s="28">
        <f>SUMIFS($G:$G, $A:$A, "&lt;=" &amp; Name_Rankings_Appended[[#This Row],[Rank]], $F:$F, Name_Rankings_Appended[[#This Row],[Decade]])</f>
        <v>0.72099165040347579</v>
      </c>
      <c r="J868" s="28">
        <f>SUMIFS($H:$H, $A:$A, "&lt;=" &amp; Name_Rankings_Appended[[#This Row],[Rank]], $F:$F, Name_Rankings_Appended[[#This Row],[Decade]])</f>
        <v>0.66548797889729572</v>
      </c>
    </row>
    <row r="869" spans="1:10" x14ac:dyDescent="0.25">
      <c r="A869" s="22">
        <v>68</v>
      </c>
      <c r="B869" s="22" t="s">
        <v>800</v>
      </c>
      <c r="C869" s="23">
        <v>56767</v>
      </c>
      <c r="D869" s="22" t="s">
        <v>525</v>
      </c>
      <c r="E869" s="23">
        <v>49813</v>
      </c>
      <c r="F869" s="22">
        <v>1990</v>
      </c>
      <c r="G869" s="28">
        <f xml:space="preserve"> Name_Rankings_Appended[[#This Row],[Males Number]] / SUMIFS($C:$C, $F:$F, Name_Rankings_Appended[[#This Row],[Decade]])</f>
        <v>4.0129498521591297E-3</v>
      </c>
      <c r="H869" s="28">
        <f xml:space="preserve"> Name_Rankings_Appended[[#This Row],[Females Number]] / SUMIFS($E:$E, $F:$F, Name_Rankings_Appended[[#This Row],[Decade]])</f>
        <v>4.679771555222441E-3</v>
      </c>
      <c r="I869" s="28">
        <f>SUMIFS($G:$G, $A:$A, "&lt;=" &amp; Name_Rankings_Appended[[#This Row],[Rank]], $F:$F, Name_Rankings_Appended[[#This Row],[Decade]])</f>
        <v>0.72500460025563496</v>
      </c>
      <c r="J869" s="28">
        <f>SUMIFS($H:$H, $A:$A, "&lt;=" &amp; Name_Rankings_Appended[[#This Row],[Rank]], $F:$F, Name_Rankings_Appended[[#This Row],[Decade]])</f>
        <v>0.6701677504525182</v>
      </c>
    </row>
    <row r="870" spans="1:10" x14ac:dyDescent="0.25">
      <c r="A870" s="22">
        <v>69</v>
      </c>
      <c r="B870" s="22" t="s">
        <v>469</v>
      </c>
      <c r="C870" s="23">
        <v>56253</v>
      </c>
      <c r="D870" s="22" t="s">
        <v>593</v>
      </c>
      <c r="E870" s="23">
        <v>49449</v>
      </c>
      <c r="F870" s="22">
        <v>1990</v>
      </c>
      <c r="G870" s="28">
        <f xml:space="preserve"> Name_Rankings_Appended[[#This Row],[Males Number]] / SUMIFS($C:$C, $F:$F, Name_Rankings_Appended[[#This Row],[Decade]])</f>
        <v>3.9766143716156842E-3</v>
      </c>
      <c r="H870" s="28">
        <f xml:space="preserve"> Name_Rankings_Appended[[#This Row],[Females Number]] / SUMIFS($E:$E, $F:$F, Name_Rankings_Appended[[#This Row],[Decade]])</f>
        <v>4.6455749228955191E-3</v>
      </c>
      <c r="I870" s="28">
        <f>SUMIFS($G:$G, $A:$A, "&lt;=" &amp; Name_Rankings_Appended[[#This Row],[Rank]], $F:$F, Name_Rankings_Appended[[#This Row],[Decade]])</f>
        <v>0.72898121462725063</v>
      </c>
      <c r="J870" s="28">
        <f>SUMIFS($H:$H, $A:$A, "&lt;=" &amp; Name_Rankings_Appended[[#This Row],[Rank]], $F:$F, Name_Rankings_Appended[[#This Row],[Decade]])</f>
        <v>0.67481332537541372</v>
      </c>
    </row>
    <row r="871" spans="1:10" x14ac:dyDescent="0.25">
      <c r="A871" s="22">
        <v>70</v>
      </c>
      <c r="B871" s="22" t="s">
        <v>331</v>
      </c>
      <c r="C871" s="23">
        <v>55164</v>
      </c>
      <c r="D871" s="22" t="s">
        <v>655</v>
      </c>
      <c r="E871" s="23">
        <v>49037</v>
      </c>
      <c r="F871" s="22">
        <v>1990</v>
      </c>
      <c r="G871" s="28">
        <f xml:space="preserve"> Name_Rankings_Appended[[#This Row],[Males Number]] / SUMIFS($C:$C, $F:$F, Name_Rankings_Appended[[#This Row],[Decade]])</f>
        <v>3.8996312231491226E-3</v>
      </c>
      <c r="H871" s="28">
        <f xml:space="preserve"> Name_Rankings_Appended[[#This Row],[Females Number]] / SUMIFS($E:$E, $F:$F, Name_Rankings_Appended[[#This Row],[Decade]])</f>
        <v>4.6068688445474642E-3</v>
      </c>
      <c r="I871" s="28">
        <f>SUMIFS($G:$G, $A:$A, "&lt;=" &amp; Name_Rankings_Appended[[#This Row],[Rank]], $F:$F, Name_Rankings_Appended[[#This Row],[Decade]])</f>
        <v>0.7328808458503997</v>
      </c>
      <c r="J871" s="28">
        <f>SUMIFS($H:$H, $A:$A, "&lt;=" &amp; Name_Rankings_Appended[[#This Row],[Rank]], $F:$F, Name_Rankings_Appended[[#This Row],[Decade]])</f>
        <v>0.67942019421996114</v>
      </c>
    </row>
    <row r="872" spans="1:10" x14ac:dyDescent="0.25">
      <c r="A872" s="22">
        <v>71</v>
      </c>
      <c r="B872" s="22" t="s">
        <v>562</v>
      </c>
      <c r="C872" s="23">
        <v>55066</v>
      </c>
      <c r="D872" s="22" t="s">
        <v>666</v>
      </c>
      <c r="E872" s="23">
        <v>48973</v>
      </c>
      <c r="F872" s="22">
        <v>1990</v>
      </c>
      <c r="G872" s="28">
        <f xml:space="preserve"> Name_Rankings_Appended[[#This Row],[Males Number]] / SUMIFS($C:$C, $F:$F, Name_Rankings_Appended[[#This Row],[Decade]])</f>
        <v>3.8927034467030959E-3</v>
      </c>
      <c r="H872" s="28">
        <f xml:space="preserve"> Name_Rankings_Appended[[#This Row],[Females Number]] / SUMIFS($E:$E, $F:$F, Name_Rankings_Appended[[#This Row],[Decade]])</f>
        <v>4.6008562498526208E-3</v>
      </c>
      <c r="I872" s="28">
        <f>SUMIFS($G:$G, $A:$A, "&lt;=" &amp; Name_Rankings_Appended[[#This Row],[Rank]], $F:$F, Name_Rankings_Appended[[#This Row],[Decade]])</f>
        <v>0.73677354929710281</v>
      </c>
      <c r="J872" s="28">
        <f>SUMIFS($H:$H, $A:$A, "&lt;=" &amp; Name_Rankings_Appended[[#This Row],[Rank]], $F:$F, Name_Rankings_Appended[[#This Row],[Decade]])</f>
        <v>0.68402105046981376</v>
      </c>
    </row>
    <row r="873" spans="1:10" x14ac:dyDescent="0.25">
      <c r="A873" s="22">
        <v>72</v>
      </c>
      <c r="B873" s="22" t="s">
        <v>483</v>
      </c>
      <c r="C873" s="23">
        <v>54807</v>
      </c>
      <c r="D873" s="22" t="s">
        <v>486</v>
      </c>
      <c r="E873" s="23">
        <v>48235</v>
      </c>
      <c r="F873" s="22">
        <v>1990</v>
      </c>
      <c r="G873" s="28">
        <f xml:space="preserve"> Name_Rankings_Appended[[#This Row],[Males Number]] / SUMIFS($C:$C, $F:$F, Name_Rankings_Appended[[#This Row],[Decade]])</f>
        <v>3.8743943232385971E-3</v>
      </c>
      <c r="H873" s="28">
        <f xml:space="preserve"> Name_Rankings_Appended[[#This Row],[Females Number]] / SUMIFS($E:$E, $F:$F, Name_Rankings_Appended[[#This Row],[Decade]])</f>
        <v>4.5315235172777076E-3</v>
      </c>
      <c r="I873" s="28">
        <f>SUMIFS($G:$G, $A:$A, "&lt;=" &amp; Name_Rankings_Appended[[#This Row],[Rank]], $F:$F, Name_Rankings_Appended[[#This Row],[Decade]])</f>
        <v>0.74064794362034136</v>
      </c>
      <c r="J873" s="28">
        <f>SUMIFS($H:$H, $A:$A, "&lt;=" &amp; Name_Rankings_Appended[[#This Row],[Rank]], $F:$F, Name_Rankings_Appended[[#This Row],[Decade]])</f>
        <v>0.68855257398709147</v>
      </c>
    </row>
    <row r="874" spans="1:10" x14ac:dyDescent="0.25">
      <c r="A874" s="22">
        <v>73</v>
      </c>
      <c r="B874" s="22" t="s">
        <v>535</v>
      </c>
      <c r="C874" s="23">
        <v>53999</v>
      </c>
      <c r="D874" s="22" t="s">
        <v>225</v>
      </c>
      <c r="E874" s="23">
        <v>47170</v>
      </c>
      <c r="F874" s="22">
        <v>1990</v>
      </c>
      <c r="G874" s="28">
        <f xml:space="preserve"> Name_Rankings_Appended[[#This Row],[Males Number]] / SUMIFS($C:$C, $F:$F, Name_Rankings_Appended[[#This Row],[Decade]])</f>
        <v>3.817275513357071E-3</v>
      </c>
      <c r="H874" s="28">
        <f xml:space="preserve"> Name_Rankings_Appended[[#This Row],[Females Number]] / SUMIFS($E:$E, $F:$F, Name_Rankings_Appended[[#This Row],[Decade]])</f>
        <v>4.4314701836838284E-3</v>
      </c>
      <c r="I874" s="28">
        <f>SUMIFS($G:$G, $A:$A, "&lt;=" &amp; Name_Rankings_Appended[[#This Row],[Rank]], $F:$F, Name_Rankings_Appended[[#This Row],[Decade]])</f>
        <v>0.74446521913369845</v>
      </c>
      <c r="J874" s="28">
        <f>SUMIFS($H:$H, $A:$A, "&lt;=" &amp; Name_Rankings_Appended[[#This Row],[Rank]], $F:$F, Name_Rankings_Appended[[#This Row],[Decade]])</f>
        <v>0.6929840441707753</v>
      </c>
    </row>
    <row r="875" spans="1:10" x14ac:dyDescent="0.25">
      <c r="A875" s="22">
        <v>74</v>
      </c>
      <c r="B875" s="22" t="s">
        <v>529</v>
      </c>
      <c r="C875" s="23">
        <v>52575</v>
      </c>
      <c r="D875" s="22" t="s">
        <v>151</v>
      </c>
      <c r="E875" s="23">
        <v>45948</v>
      </c>
      <c r="F875" s="22">
        <v>1990</v>
      </c>
      <c r="G875" s="28">
        <f xml:space="preserve"> Name_Rankings_Appended[[#This Row],[Males Number]] / SUMIFS($C:$C, $F:$F, Name_Rankings_Appended[[#This Row],[Decade]])</f>
        <v>3.7166106801005206E-3</v>
      </c>
      <c r="H875" s="28">
        <f xml:space="preserve"> Name_Rankings_Appended[[#This Row],[Females Number]] / SUMIFS($E:$E, $F:$F, Name_Rankings_Appended[[#This Row],[Decade]])</f>
        <v>4.3166672037291617E-3</v>
      </c>
      <c r="I875" s="28">
        <f>SUMIFS($G:$G, $A:$A, "&lt;=" &amp; Name_Rankings_Appended[[#This Row],[Rank]], $F:$F, Name_Rankings_Appended[[#This Row],[Decade]])</f>
        <v>0.74818182981379899</v>
      </c>
      <c r="J875" s="28">
        <f>SUMIFS($H:$H, $A:$A, "&lt;=" &amp; Name_Rankings_Appended[[#This Row],[Rank]], $F:$F, Name_Rankings_Appended[[#This Row],[Decade]])</f>
        <v>0.69730071137450444</v>
      </c>
    </row>
    <row r="876" spans="1:10" x14ac:dyDescent="0.25">
      <c r="A876" s="22">
        <v>75</v>
      </c>
      <c r="B876" s="22" t="s">
        <v>94</v>
      </c>
      <c r="C876" s="23">
        <v>52083</v>
      </c>
      <c r="D876" s="22" t="s">
        <v>290</v>
      </c>
      <c r="E876" s="23">
        <v>45912</v>
      </c>
      <c r="F876" s="22">
        <v>1990</v>
      </c>
      <c r="G876" s="28">
        <f xml:space="preserve"> Name_Rankings_Appended[[#This Row],[Males Number]] / SUMIFS($C:$C, $F:$F, Name_Rankings_Appended[[#This Row],[Decade]])</f>
        <v>3.6818304146776113E-3</v>
      </c>
      <c r="H876" s="28">
        <f xml:space="preserve"> Name_Rankings_Appended[[#This Row],[Females Number]] / SUMIFS($E:$E, $F:$F, Name_Rankings_Appended[[#This Row],[Decade]])</f>
        <v>4.313285119213312E-3</v>
      </c>
      <c r="I876" s="28">
        <f>SUMIFS($G:$G, $A:$A, "&lt;=" &amp; Name_Rankings_Appended[[#This Row],[Rank]], $F:$F, Name_Rankings_Appended[[#This Row],[Decade]])</f>
        <v>0.75186366022847662</v>
      </c>
      <c r="J876" s="28">
        <f>SUMIFS($H:$H, $A:$A, "&lt;=" &amp; Name_Rankings_Appended[[#This Row],[Rank]], $F:$F, Name_Rankings_Appended[[#This Row],[Decade]])</f>
        <v>0.70161399649371781</v>
      </c>
    </row>
    <row r="877" spans="1:10" x14ac:dyDescent="0.25">
      <c r="A877" s="22">
        <v>76</v>
      </c>
      <c r="B877" s="22" t="s">
        <v>367</v>
      </c>
      <c r="C877" s="23">
        <v>50744</v>
      </c>
      <c r="D877" s="22" t="s">
        <v>534</v>
      </c>
      <c r="E877" s="23">
        <v>45851</v>
      </c>
      <c r="F877" s="22">
        <v>1990</v>
      </c>
      <c r="G877" s="28">
        <f xml:space="preserve"> Name_Rankings_Appended[[#This Row],[Males Number]] / SUMIFS($C:$C, $F:$F, Name_Rankings_Appended[[#This Row],[Decade]])</f>
        <v>3.587174367114043E-3</v>
      </c>
      <c r="H877" s="28">
        <f xml:space="preserve"> Name_Rankings_Appended[[#This Row],[Females Number]] / SUMIFS($E:$E, $F:$F, Name_Rankings_Appended[[#This Row],[Decade]])</f>
        <v>4.3075543648947896E-3</v>
      </c>
      <c r="I877" s="28">
        <f>SUMIFS($G:$G, $A:$A, "&lt;=" &amp; Name_Rankings_Appended[[#This Row],[Rank]], $F:$F, Name_Rankings_Appended[[#This Row],[Decade]])</f>
        <v>0.7554508345955907</v>
      </c>
      <c r="J877" s="28">
        <f>SUMIFS($H:$H, $A:$A, "&lt;=" &amp; Name_Rankings_Appended[[#This Row],[Rank]], $F:$F, Name_Rankings_Appended[[#This Row],[Decade]])</f>
        <v>0.70592155085861263</v>
      </c>
    </row>
    <row r="878" spans="1:10" x14ac:dyDescent="0.25">
      <c r="A878" s="22">
        <v>77</v>
      </c>
      <c r="B878" s="22" t="s">
        <v>794</v>
      </c>
      <c r="C878" s="23">
        <v>50217</v>
      </c>
      <c r="D878" s="22" t="s">
        <v>93</v>
      </c>
      <c r="E878" s="23">
        <v>45164</v>
      </c>
      <c r="F878" s="22">
        <v>1990</v>
      </c>
      <c r="G878" s="28">
        <f xml:space="preserve"> Name_Rankings_Appended[[#This Row],[Males Number]] / SUMIFS($C:$C, $F:$F, Name_Rankings_Appended[[#This Row],[Decade]])</f>
        <v>3.5499198958175529E-3</v>
      </c>
      <c r="H878" s="28">
        <f xml:space="preserve"> Name_Rankings_Appended[[#This Row],[Females Number]] / SUMIFS($E:$E, $F:$F, Name_Rankings_Appended[[#This Row],[Decade]])</f>
        <v>4.2430129187173296E-3</v>
      </c>
      <c r="I878" s="28">
        <f>SUMIFS($G:$G, $A:$A, "&lt;=" &amp; Name_Rankings_Appended[[#This Row],[Rank]], $F:$F, Name_Rankings_Appended[[#This Row],[Decade]])</f>
        <v>0.75900075449140825</v>
      </c>
      <c r="J878" s="28">
        <f>SUMIFS($H:$H, $A:$A, "&lt;=" &amp; Name_Rankings_Appended[[#This Row],[Rank]], $F:$F, Name_Rankings_Appended[[#This Row],[Decade]])</f>
        <v>0.71016456377732995</v>
      </c>
    </row>
    <row r="879" spans="1:10" x14ac:dyDescent="0.25">
      <c r="A879" s="22">
        <v>78</v>
      </c>
      <c r="B879" s="22" t="s">
        <v>537</v>
      </c>
      <c r="C879" s="23">
        <v>49116</v>
      </c>
      <c r="D879" s="22" t="s">
        <v>493</v>
      </c>
      <c r="E879" s="23">
        <v>44713</v>
      </c>
      <c r="F879" s="22">
        <v>1990</v>
      </c>
      <c r="G879" s="28">
        <f xml:space="preserve"> Name_Rankings_Appended[[#This Row],[Males Number]] / SUMIFS($C:$C, $F:$F, Name_Rankings_Appended[[#This Row],[Decade]])</f>
        <v>3.4720884481943353E-3</v>
      </c>
      <c r="H879" s="28">
        <f xml:space="preserve"> Name_Rankings_Appended[[#This Row],[Females Number]] / SUMIFS($E:$E, $F:$F, Name_Rankings_Appended[[#This Row],[Decade]])</f>
        <v>4.2006429154771048E-3</v>
      </c>
      <c r="I879" s="28">
        <f>SUMIFS($G:$G, $A:$A, "&lt;=" &amp; Name_Rankings_Appended[[#This Row],[Rank]], $F:$F, Name_Rankings_Appended[[#This Row],[Decade]])</f>
        <v>0.7624728429396026</v>
      </c>
      <c r="J879" s="28">
        <f>SUMIFS($H:$H, $A:$A, "&lt;=" &amp; Name_Rankings_Appended[[#This Row],[Rank]], $F:$F, Name_Rankings_Appended[[#This Row],[Decade]])</f>
        <v>0.71436520669280701</v>
      </c>
    </row>
    <row r="880" spans="1:10" x14ac:dyDescent="0.25">
      <c r="A880" s="22">
        <v>79</v>
      </c>
      <c r="B880" s="22" t="s">
        <v>78</v>
      </c>
      <c r="C880" s="23">
        <v>49016</v>
      </c>
      <c r="D880" s="22" t="s">
        <v>573</v>
      </c>
      <c r="E880" s="23">
        <v>44601</v>
      </c>
      <c r="F880" s="22">
        <v>1990</v>
      </c>
      <c r="G880" s="28">
        <f xml:space="preserve"> Name_Rankings_Appended[[#This Row],[Males Number]] / SUMIFS($C:$C, $F:$F, Name_Rankings_Appended[[#This Row],[Decade]])</f>
        <v>3.4650192885555325E-3</v>
      </c>
      <c r="H880" s="28">
        <f xml:space="preserve"> Name_Rankings_Appended[[#This Row],[Females Number]] / SUMIFS($E:$E, $F:$F, Name_Rankings_Appended[[#This Row],[Decade]])</f>
        <v>4.1901208747611284E-3</v>
      </c>
      <c r="I880" s="28">
        <f>SUMIFS($G:$G, $A:$A, "&lt;=" &amp; Name_Rankings_Appended[[#This Row],[Rank]], $F:$F, Name_Rankings_Appended[[#This Row],[Decade]])</f>
        <v>0.76593786222815818</v>
      </c>
      <c r="J880" s="28">
        <f>SUMIFS($H:$H, $A:$A, "&lt;=" &amp; Name_Rankings_Appended[[#This Row],[Rank]], $F:$F, Name_Rankings_Appended[[#This Row],[Decade]])</f>
        <v>0.71855532756756813</v>
      </c>
    </row>
    <row r="881" spans="1:10" x14ac:dyDescent="0.25">
      <c r="A881" s="22">
        <v>80</v>
      </c>
      <c r="B881" s="22" t="s">
        <v>192</v>
      </c>
      <c r="C881" s="23">
        <v>48084</v>
      </c>
      <c r="D881" s="22" t="s">
        <v>627</v>
      </c>
      <c r="E881" s="23">
        <v>44094</v>
      </c>
      <c r="F881" s="22">
        <v>1990</v>
      </c>
      <c r="G881" s="28">
        <f xml:space="preserve"> Name_Rankings_Appended[[#This Row],[Males Number]] / SUMIFS($C:$C, $F:$F, Name_Rankings_Appended[[#This Row],[Decade]])</f>
        <v>3.3991347207218913E-3</v>
      </c>
      <c r="H881" s="28">
        <f xml:space="preserve"> Name_Rankings_Appended[[#This Row],[Females Number]] / SUMIFS($E:$E, $F:$F, Name_Rankings_Appended[[#This Row],[Decade]])</f>
        <v>4.1424898511629154E-3</v>
      </c>
      <c r="I881" s="28">
        <f>SUMIFS($G:$G, $A:$A, "&lt;=" &amp; Name_Rankings_Appended[[#This Row],[Rank]], $F:$F, Name_Rankings_Appended[[#This Row],[Decade]])</f>
        <v>0.76933699694888003</v>
      </c>
      <c r="J881" s="28">
        <f>SUMIFS($H:$H, $A:$A, "&lt;=" &amp; Name_Rankings_Appended[[#This Row],[Rank]], $F:$F, Name_Rankings_Appended[[#This Row],[Decade]])</f>
        <v>0.72269781741873107</v>
      </c>
    </row>
    <row r="882" spans="1:10" x14ac:dyDescent="0.25">
      <c r="A882" s="22">
        <v>81</v>
      </c>
      <c r="B882" s="22" t="s">
        <v>636</v>
      </c>
      <c r="C882" s="23">
        <v>46648</v>
      </c>
      <c r="D882" s="22" t="s">
        <v>577</v>
      </c>
      <c r="E882" s="23">
        <v>43636</v>
      </c>
      <c r="F882" s="22">
        <v>1990</v>
      </c>
      <c r="G882" s="28">
        <f xml:space="preserve"> Name_Rankings_Appended[[#This Row],[Males Number]] / SUMIFS($C:$C, $F:$F, Name_Rankings_Appended[[#This Row],[Decade]])</f>
        <v>3.2976215883086845E-3</v>
      </c>
      <c r="H882" s="28">
        <f xml:space="preserve"> Name_Rankings_Appended[[#This Row],[Females Number]] / SUMIFS($E:$E, $F:$F, Name_Rankings_Appended[[#This Row],[Decade]])</f>
        <v>4.0994622203779424E-3</v>
      </c>
      <c r="I882" s="28">
        <f>SUMIFS($G:$G, $A:$A, "&lt;=" &amp; Name_Rankings_Appended[[#This Row],[Rank]], $F:$F, Name_Rankings_Appended[[#This Row],[Decade]])</f>
        <v>0.77263461853718873</v>
      </c>
      <c r="J882" s="28">
        <f>SUMIFS($H:$H, $A:$A, "&lt;=" &amp; Name_Rankings_Appended[[#This Row],[Rank]], $F:$F, Name_Rankings_Appended[[#This Row],[Decade]])</f>
        <v>0.72679727963910901</v>
      </c>
    </row>
    <row r="883" spans="1:10" x14ac:dyDescent="0.25">
      <c r="A883" s="22">
        <v>82</v>
      </c>
      <c r="B883" s="22" t="s">
        <v>373</v>
      </c>
      <c r="C883" s="23">
        <v>46540</v>
      </c>
      <c r="D883" s="22" t="s">
        <v>384</v>
      </c>
      <c r="E883" s="23">
        <v>43482</v>
      </c>
      <c r="F883" s="22">
        <v>1990</v>
      </c>
      <c r="G883" s="28">
        <f xml:space="preserve"> Name_Rankings_Appended[[#This Row],[Males Number]] / SUMIFS($C:$C, $F:$F, Name_Rankings_Appended[[#This Row],[Decade]])</f>
        <v>3.2899868958987774E-3</v>
      </c>
      <c r="H883" s="28">
        <f xml:space="preserve"> Name_Rankings_Appended[[#This Row],[Females Number]] / SUMIFS($E:$E, $F:$F, Name_Rankings_Appended[[#This Row],[Decade]])</f>
        <v>4.084994414393475E-3</v>
      </c>
      <c r="I883" s="28">
        <f>SUMIFS($G:$G, $A:$A, "&lt;=" &amp; Name_Rankings_Appended[[#This Row],[Rank]], $F:$F, Name_Rankings_Appended[[#This Row],[Decade]])</f>
        <v>0.7759246054330875</v>
      </c>
      <c r="J883" s="28">
        <f>SUMIFS($H:$H, $A:$A, "&lt;=" &amp; Name_Rankings_Appended[[#This Row],[Rank]], $F:$F, Name_Rankings_Appended[[#This Row],[Decade]])</f>
        <v>0.73088227405350248</v>
      </c>
    </row>
    <row r="884" spans="1:10" x14ac:dyDescent="0.25">
      <c r="A884" s="22">
        <v>83</v>
      </c>
      <c r="B884" s="22" t="s">
        <v>415</v>
      </c>
      <c r="C884" s="23">
        <v>46481</v>
      </c>
      <c r="D884" s="22" t="s">
        <v>601</v>
      </c>
      <c r="E884" s="23">
        <v>42800</v>
      </c>
      <c r="F884" s="22">
        <v>1990</v>
      </c>
      <c r="G884" s="28">
        <f xml:space="preserve"> Name_Rankings_Appended[[#This Row],[Males Number]] / SUMIFS($C:$C, $F:$F, Name_Rankings_Appended[[#This Row],[Decade]])</f>
        <v>3.2858160917118837E-3</v>
      </c>
      <c r="H884" s="28">
        <f xml:space="preserve"> Name_Rankings_Appended[[#This Row],[Females Number]] / SUMIFS($E:$E, $F:$F, Name_Rankings_Appended[[#This Row],[Decade]])</f>
        <v>4.0209227021765501E-3</v>
      </c>
      <c r="I884" s="28">
        <f>SUMIFS($G:$G, $A:$A, "&lt;=" &amp; Name_Rankings_Appended[[#This Row],[Rank]], $F:$F, Name_Rankings_Appended[[#This Row],[Decade]])</f>
        <v>0.77921042152479936</v>
      </c>
      <c r="J884" s="28">
        <f>SUMIFS($H:$H, $A:$A, "&lt;=" &amp; Name_Rankings_Appended[[#This Row],[Rank]], $F:$F, Name_Rankings_Appended[[#This Row],[Decade]])</f>
        <v>0.73490319675567906</v>
      </c>
    </row>
    <row r="885" spans="1:10" x14ac:dyDescent="0.25">
      <c r="A885" s="22">
        <v>84</v>
      </c>
      <c r="B885" s="22" t="s">
        <v>558</v>
      </c>
      <c r="C885" s="23">
        <v>45866</v>
      </c>
      <c r="D885" s="22" t="s">
        <v>635</v>
      </c>
      <c r="E885" s="23">
        <v>42221</v>
      </c>
      <c r="F885" s="22">
        <v>1990</v>
      </c>
      <c r="G885" s="28">
        <f xml:space="preserve"> Name_Rankings_Appended[[#This Row],[Males Number]] / SUMIFS($C:$C, $F:$F, Name_Rankings_Appended[[#This Row],[Decade]])</f>
        <v>3.2423407599332472E-3</v>
      </c>
      <c r="H885" s="28">
        <f xml:space="preserve"> Name_Rankings_Appended[[#This Row],[Females Number]] / SUMIFS($E:$E, $F:$F, Name_Rankings_Appended[[#This Row],[Decade]])</f>
        <v>3.9665275095466385E-3</v>
      </c>
      <c r="I885" s="28">
        <f>SUMIFS($G:$G, $A:$A, "&lt;=" &amp; Name_Rankings_Appended[[#This Row],[Rank]], $F:$F, Name_Rankings_Appended[[#This Row],[Decade]])</f>
        <v>0.78245276228473259</v>
      </c>
      <c r="J885" s="28">
        <f>SUMIFS($H:$H, $A:$A, "&lt;=" &amp; Name_Rankings_Appended[[#This Row],[Rank]], $F:$F, Name_Rankings_Appended[[#This Row],[Decade]])</f>
        <v>0.73886972426522568</v>
      </c>
    </row>
    <row r="886" spans="1:10" x14ac:dyDescent="0.25">
      <c r="A886" s="22">
        <v>85</v>
      </c>
      <c r="B886" s="22" t="s">
        <v>597</v>
      </c>
      <c r="C886" s="23">
        <v>45326</v>
      </c>
      <c r="D886" s="22" t="s">
        <v>346</v>
      </c>
      <c r="E886" s="23">
        <v>41445</v>
      </c>
      <c r="F886" s="22">
        <v>1990</v>
      </c>
      <c r="G886" s="28">
        <f xml:space="preserve"> Name_Rankings_Appended[[#This Row],[Males Number]] / SUMIFS($C:$C, $F:$F, Name_Rankings_Appended[[#This Row],[Decade]])</f>
        <v>3.2041672978837129E-3</v>
      </c>
      <c r="H886" s="28">
        <f xml:space="preserve"> Name_Rankings_Appended[[#This Row],[Females Number]] / SUMIFS($E:$E, $F:$F, Name_Rankings_Appended[[#This Row],[Decade]])</f>
        <v>3.8936247988716616E-3</v>
      </c>
      <c r="I886" s="28">
        <f>SUMIFS($G:$G, $A:$A, "&lt;=" &amp; Name_Rankings_Appended[[#This Row],[Rank]], $F:$F, Name_Rankings_Appended[[#This Row],[Decade]])</f>
        <v>0.78565692958261635</v>
      </c>
      <c r="J886" s="28">
        <f>SUMIFS($H:$H, $A:$A, "&lt;=" &amp; Name_Rankings_Appended[[#This Row],[Rank]], $F:$F, Name_Rankings_Appended[[#This Row],[Decade]])</f>
        <v>0.74276334906409736</v>
      </c>
    </row>
    <row r="887" spans="1:10" x14ac:dyDescent="0.25">
      <c r="A887" s="22">
        <v>86</v>
      </c>
      <c r="B887" s="22" t="s">
        <v>106</v>
      </c>
      <c r="C887" s="23">
        <v>45165</v>
      </c>
      <c r="D887" s="22" t="s">
        <v>161</v>
      </c>
      <c r="E887" s="23">
        <v>40757</v>
      </c>
      <c r="F887" s="22">
        <v>1990</v>
      </c>
      <c r="G887" s="28">
        <f xml:space="preserve"> Name_Rankings_Appended[[#This Row],[Males Number]] / SUMIFS($C:$C, $F:$F, Name_Rankings_Appended[[#This Row],[Decade]])</f>
        <v>3.1927859508652403E-3</v>
      </c>
      <c r="H887" s="28">
        <f xml:space="preserve"> Name_Rankings_Appended[[#This Row],[Females Number]] / SUMIFS($E:$E, $F:$F, Name_Rankings_Appended[[#This Row],[Decade]])</f>
        <v>3.8289894059020946E-3</v>
      </c>
      <c r="I887" s="28">
        <f>SUMIFS($G:$G, $A:$A, "&lt;=" &amp; Name_Rankings_Appended[[#This Row],[Rank]], $F:$F, Name_Rankings_Appended[[#This Row],[Decade]])</f>
        <v>0.7888497155334816</v>
      </c>
      <c r="J887" s="28">
        <f>SUMIFS($H:$H, $A:$A, "&lt;=" &amp; Name_Rankings_Appended[[#This Row],[Rank]], $F:$F, Name_Rankings_Appended[[#This Row],[Decade]])</f>
        <v>0.74659233846999951</v>
      </c>
    </row>
    <row r="888" spans="1:10" x14ac:dyDescent="0.25">
      <c r="A888" s="22">
        <v>87</v>
      </c>
      <c r="B888" s="22" t="s">
        <v>507</v>
      </c>
      <c r="C888" s="23">
        <v>44432</v>
      </c>
      <c r="D888" s="22" t="s">
        <v>850</v>
      </c>
      <c r="E888" s="23">
        <v>40031</v>
      </c>
      <c r="F888" s="22">
        <v>1990</v>
      </c>
      <c r="G888" s="28">
        <f xml:space="preserve"> Name_Rankings_Appended[[#This Row],[Males Number]] / SUMIFS($C:$C, $F:$F, Name_Rankings_Appended[[#This Row],[Decade]])</f>
        <v>3.1409690107128165E-3</v>
      </c>
      <c r="H888" s="28">
        <f xml:space="preserve"> Name_Rankings_Appended[[#This Row],[Females Number]] / SUMIFS($E:$E, $F:$F, Name_Rankings_Appended[[#This Row],[Decade]])</f>
        <v>3.7607840348324643E-3</v>
      </c>
      <c r="I888" s="28">
        <f>SUMIFS($G:$G, $A:$A, "&lt;=" &amp; Name_Rankings_Appended[[#This Row],[Rank]], $F:$F, Name_Rankings_Appended[[#This Row],[Decade]])</f>
        <v>0.79199068454419441</v>
      </c>
      <c r="J888" s="28">
        <f>SUMIFS($H:$H, $A:$A, "&lt;=" &amp; Name_Rankings_Appended[[#This Row],[Rank]], $F:$F, Name_Rankings_Appended[[#This Row],[Decade]])</f>
        <v>0.75035312250483199</v>
      </c>
    </row>
    <row r="889" spans="1:10" x14ac:dyDescent="0.25">
      <c r="A889" s="22">
        <v>88</v>
      </c>
      <c r="B889" s="22" t="s">
        <v>198</v>
      </c>
      <c r="C889" s="23">
        <v>42479</v>
      </c>
      <c r="D889" s="22" t="s">
        <v>607</v>
      </c>
      <c r="E889" s="23">
        <v>40025</v>
      </c>
      <c r="F889" s="22">
        <v>1990</v>
      </c>
      <c r="G889" s="28">
        <f xml:space="preserve"> Name_Rankings_Appended[[#This Row],[Males Number]] / SUMIFS($C:$C, $F:$F, Name_Rankings_Appended[[#This Row],[Decade]])</f>
        <v>3.0029083229669998E-3</v>
      </c>
      <c r="H889" s="28">
        <f xml:space="preserve"> Name_Rankings_Appended[[#This Row],[Females Number]] / SUMIFS($E:$E, $F:$F, Name_Rankings_Appended[[#This Row],[Decade]])</f>
        <v>3.7602203540798226E-3</v>
      </c>
      <c r="I889" s="28">
        <f>SUMIFS($G:$G, $A:$A, "&lt;=" &amp; Name_Rankings_Appended[[#This Row],[Rank]], $F:$F, Name_Rankings_Appended[[#This Row],[Decade]])</f>
        <v>0.79499359286716142</v>
      </c>
      <c r="J889" s="28">
        <f>SUMIFS($H:$H, $A:$A, "&lt;=" &amp; Name_Rankings_Appended[[#This Row],[Rank]], $F:$F, Name_Rankings_Appended[[#This Row],[Decade]])</f>
        <v>0.75411334285891185</v>
      </c>
    </row>
    <row r="890" spans="1:10" x14ac:dyDescent="0.25">
      <c r="A890" s="22">
        <v>89</v>
      </c>
      <c r="B890" s="22" t="s">
        <v>132</v>
      </c>
      <c r="C890" s="23">
        <v>42381</v>
      </c>
      <c r="D890" s="22" t="s">
        <v>463</v>
      </c>
      <c r="E890" s="23">
        <v>39862</v>
      </c>
      <c r="F890" s="22">
        <v>1990</v>
      </c>
      <c r="G890" s="28">
        <f xml:space="preserve"> Name_Rankings_Appended[[#This Row],[Males Number]] / SUMIFS($C:$C, $F:$F, Name_Rankings_Appended[[#This Row],[Decade]])</f>
        <v>2.9959805465209731E-3</v>
      </c>
      <c r="H890" s="28">
        <f xml:space="preserve"> Name_Rankings_Appended[[#This Row],[Females Number]] / SUMIFS($E:$E, $F:$F, Name_Rankings_Appended[[#This Row],[Decade]])</f>
        <v>3.7449070269663931E-3</v>
      </c>
      <c r="I890" s="28">
        <f>SUMIFS($G:$G, $A:$A, "&lt;=" &amp; Name_Rankings_Appended[[#This Row],[Rank]], $F:$F, Name_Rankings_Appended[[#This Row],[Decade]])</f>
        <v>0.79798957341368237</v>
      </c>
      <c r="J890" s="28">
        <f>SUMIFS($H:$H, $A:$A, "&lt;=" &amp; Name_Rankings_Appended[[#This Row],[Rank]], $F:$F, Name_Rankings_Appended[[#This Row],[Decade]])</f>
        <v>0.75785824988587824</v>
      </c>
    </row>
    <row r="891" spans="1:10" x14ac:dyDescent="0.25">
      <c r="A891" s="22">
        <v>90</v>
      </c>
      <c r="B891" s="22" t="s">
        <v>567</v>
      </c>
      <c r="C891" s="23">
        <v>42209</v>
      </c>
      <c r="D891" s="22" t="s">
        <v>221</v>
      </c>
      <c r="E891" s="23">
        <v>38885</v>
      </c>
      <c r="F891" s="22">
        <v>1990</v>
      </c>
      <c r="G891" s="28">
        <f xml:space="preserve"> Name_Rankings_Appended[[#This Row],[Males Number]] / SUMIFS($C:$C, $F:$F, Name_Rankings_Appended[[#This Row],[Decade]])</f>
        <v>2.9838215919422324E-3</v>
      </c>
      <c r="H891" s="28">
        <f xml:space="preserve"> Name_Rankings_Appended[[#This Row],[Females Number]] / SUMIFS($E:$E, $F:$F, Name_Rankings_Appended[[#This Row],[Decade]])</f>
        <v>3.6531210110779238E-3</v>
      </c>
      <c r="I891" s="28">
        <f>SUMIFS($G:$G, $A:$A, "&lt;=" &amp; Name_Rankings_Appended[[#This Row],[Rank]], $F:$F, Name_Rankings_Appended[[#This Row],[Decade]])</f>
        <v>0.80097339500562459</v>
      </c>
      <c r="J891" s="28">
        <f>SUMIFS($H:$H, $A:$A, "&lt;=" &amp; Name_Rankings_Appended[[#This Row],[Rank]], $F:$F, Name_Rankings_Appended[[#This Row],[Decade]])</f>
        <v>0.7615113708969562</v>
      </c>
    </row>
    <row r="892" spans="1:10" x14ac:dyDescent="0.25">
      <c r="A892" s="22">
        <v>91</v>
      </c>
      <c r="B892" s="22" t="s">
        <v>326</v>
      </c>
      <c r="C892" s="23">
        <v>42011</v>
      </c>
      <c r="D892" s="22" t="s">
        <v>654</v>
      </c>
      <c r="E892" s="23">
        <v>38661</v>
      </c>
      <c r="F892" s="22">
        <v>1990</v>
      </c>
      <c r="G892" s="28">
        <f xml:space="preserve"> Name_Rankings_Appended[[#This Row],[Males Number]] / SUMIFS($C:$C, $F:$F, Name_Rankings_Appended[[#This Row],[Decade]])</f>
        <v>2.9698246558574034E-3</v>
      </c>
      <c r="H892" s="28">
        <f xml:space="preserve"> Name_Rankings_Appended[[#This Row],[Females Number]] / SUMIFS($E:$E, $F:$F, Name_Rankings_Appended[[#This Row],[Decade]])</f>
        <v>3.6320769296459719E-3</v>
      </c>
      <c r="I892" s="28">
        <f>SUMIFS($G:$G, $A:$A, "&lt;=" &amp; Name_Rankings_Appended[[#This Row],[Rank]], $F:$F, Name_Rankings_Appended[[#This Row],[Decade]])</f>
        <v>0.80394321966148197</v>
      </c>
      <c r="J892" s="28">
        <f>SUMIFS($H:$H, $A:$A, "&lt;=" &amp; Name_Rankings_Appended[[#This Row],[Rank]], $F:$F, Name_Rankings_Appended[[#This Row],[Decade]])</f>
        <v>0.76514344782660215</v>
      </c>
    </row>
    <row r="893" spans="1:10" x14ac:dyDescent="0.25">
      <c r="A893" s="22">
        <v>92</v>
      </c>
      <c r="B893" s="22" t="s">
        <v>527</v>
      </c>
      <c r="C893" s="23">
        <v>41975</v>
      </c>
      <c r="D893" s="22" t="s">
        <v>520</v>
      </c>
      <c r="E893" s="23">
        <v>36963</v>
      </c>
      <c r="F893" s="22">
        <v>1990</v>
      </c>
      <c r="G893" s="28">
        <f xml:space="preserve"> Name_Rankings_Appended[[#This Row],[Males Number]] / SUMIFS($C:$C, $F:$F, Name_Rankings_Appended[[#This Row],[Decade]])</f>
        <v>2.9672797583874342E-3</v>
      </c>
      <c r="H893" s="28">
        <f xml:space="preserve"> Name_Rankings_Appended[[#This Row],[Females Number]] / SUMIFS($E:$E, $F:$F, Name_Rankings_Appended[[#This Row],[Decade]])</f>
        <v>3.4725552766484069E-3</v>
      </c>
      <c r="I893" s="28">
        <f>SUMIFS($G:$G, $A:$A, "&lt;=" &amp; Name_Rankings_Appended[[#This Row],[Rank]], $F:$F, Name_Rankings_Appended[[#This Row],[Decade]])</f>
        <v>0.80691049941986936</v>
      </c>
      <c r="J893" s="28">
        <f>SUMIFS($H:$H, $A:$A, "&lt;=" &amp; Name_Rankings_Appended[[#This Row],[Rank]], $F:$F, Name_Rankings_Appended[[#This Row],[Decade]])</f>
        <v>0.76861600310325051</v>
      </c>
    </row>
    <row r="894" spans="1:10" x14ac:dyDescent="0.25">
      <c r="A894" s="22">
        <v>93</v>
      </c>
      <c r="B894" s="22" t="s">
        <v>244</v>
      </c>
      <c r="C894" s="23">
        <v>41068</v>
      </c>
      <c r="D894" s="22" t="s">
        <v>545</v>
      </c>
      <c r="E894" s="23">
        <v>36825</v>
      </c>
      <c r="F894" s="22">
        <v>1990</v>
      </c>
      <c r="G894" s="28">
        <f xml:space="preserve"> Name_Rankings_Appended[[#This Row],[Males Number]] / SUMIFS($C:$C, $F:$F, Name_Rankings_Appended[[#This Row],[Decade]])</f>
        <v>2.9031624804634936E-3</v>
      </c>
      <c r="H894" s="28">
        <f xml:space="preserve"> Name_Rankings_Appended[[#This Row],[Females Number]] / SUMIFS($E:$E, $F:$F, Name_Rankings_Appended[[#This Row],[Decade]])</f>
        <v>3.4595906193376508E-3</v>
      </c>
      <c r="I894" s="28">
        <f>SUMIFS($G:$G, $A:$A, "&lt;=" &amp; Name_Rankings_Appended[[#This Row],[Rank]], $F:$F, Name_Rankings_Appended[[#This Row],[Decade]])</f>
        <v>0.80981366190033288</v>
      </c>
      <c r="J894" s="28">
        <f>SUMIFS($H:$H, $A:$A, "&lt;=" &amp; Name_Rankings_Appended[[#This Row],[Rank]], $F:$F, Name_Rankings_Appended[[#This Row],[Decade]])</f>
        <v>0.77207559372258816</v>
      </c>
    </row>
    <row r="895" spans="1:10" x14ac:dyDescent="0.25">
      <c r="A895" s="22">
        <v>94</v>
      </c>
      <c r="B895" s="22" t="s">
        <v>574</v>
      </c>
      <c r="C895" s="23">
        <v>41006</v>
      </c>
      <c r="D895" s="22" t="s">
        <v>582</v>
      </c>
      <c r="E895" s="23">
        <v>36557</v>
      </c>
      <c r="F895" s="22">
        <v>1990</v>
      </c>
      <c r="G895" s="28">
        <f xml:space="preserve"> Name_Rankings_Appended[[#This Row],[Males Number]] / SUMIFS($C:$C, $F:$F, Name_Rankings_Appended[[#This Row],[Decade]])</f>
        <v>2.898779601487436E-3</v>
      </c>
      <c r="H895" s="28">
        <f xml:space="preserve"> Name_Rankings_Appended[[#This Row],[Females Number]] / SUMIFS($E:$E, $F:$F, Name_Rankings_Appended[[#This Row],[Decade]])</f>
        <v>3.434412879052994E-3</v>
      </c>
      <c r="I895" s="28">
        <f>SUMIFS($G:$G, $A:$A, "&lt;=" &amp; Name_Rankings_Appended[[#This Row],[Rank]], $F:$F, Name_Rankings_Appended[[#This Row],[Decade]])</f>
        <v>0.81271244150182032</v>
      </c>
      <c r="J895" s="28">
        <f>SUMIFS($H:$H, $A:$A, "&lt;=" &amp; Name_Rankings_Appended[[#This Row],[Rank]], $F:$F, Name_Rankings_Appended[[#This Row],[Decade]])</f>
        <v>0.77551000660164116</v>
      </c>
    </row>
    <row r="896" spans="1:10" x14ac:dyDescent="0.25">
      <c r="A896" s="22">
        <v>95</v>
      </c>
      <c r="B896" s="22" t="s">
        <v>429</v>
      </c>
      <c r="C896" s="23">
        <v>40596</v>
      </c>
      <c r="D896" s="22" t="s">
        <v>804</v>
      </c>
      <c r="E896" s="23">
        <v>35071</v>
      </c>
      <c r="F896" s="22">
        <v>1990</v>
      </c>
      <c r="G896" s="28">
        <f xml:space="preserve"> Name_Rankings_Appended[[#This Row],[Males Number]] / SUMIFS($C:$C, $F:$F, Name_Rankings_Appended[[#This Row],[Decade]])</f>
        <v>2.869796046968345E-3</v>
      </c>
      <c r="H896" s="28">
        <f xml:space="preserve"> Name_Rankings_Appended[[#This Row],[Females Number]] / SUMIFS($E:$E, $F:$F, Name_Rankings_Appended[[#This Row],[Decade]])</f>
        <v>3.2948079459820976E-3</v>
      </c>
      <c r="I896" s="28">
        <f>SUMIFS($G:$G, $A:$A, "&lt;=" &amp; Name_Rankings_Appended[[#This Row],[Rank]], $F:$F, Name_Rankings_Appended[[#This Row],[Decade]])</f>
        <v>0.81558223754878867</v>
      </c>
      <c r="J896" s="28">
        <f>SUMIFS($H:$H, $A:$A, "&lt;=" &amp; Name_Rankings_Appended[[#This Row],[Rank]], $F:$F, Name_Rankings_Appended[[#This Row],[Decade]])</f>
        <v>0.77880481454762329</v>
      </c>
    </row>
    <row r="897" spans="1:10" x14ac:dyDescent="0.25">
      <c r="A897" s="22">
        <v>96</v>
      </c>
      <c r="B897" s="22" t="s">
        <v>541</v>
      </c>
      <c r="C897" s="23">
        <v>40305</v>
      </c>
      <c r="D897" s="22" t="s">
        <v>511</v>
      </c>
      <c r="E897" s="23">
        <v>34778</v>
      </c>
      <c r="F897" s="22">
        <v>1990</v>
      </c>
      <c r="G897" s="28">
        <f xml:space="preserve"> Name_Rankings_Appended[[#This Row],[Males Number]] / SUMIFS($C:$C, $F:$F, Name_Rankings_Appended[[#This Row],[Decade]])</f>
        <v>2.8492247924194291E-3</v>
      </c>
      <c r="H897" s="28">
        <f xml:space="preserve"> Name_Rankings_Appended[[#This Row],[Females Number]] / SUMIFS($E:$E, $F:$F, Name_Rankings_Appended[[#This Row],[Decade]])</f>
        <v>3.2672815358947677E-3</v>
      </c>
      <c r="I897" s="28">
        <f>SUMIFS($G:$G, $A:$A, "&lt;=" &amp; Name_Rankings_Appended[[#This Row],[Rank]], $F:$F, Name_Rankings_Appended[[#This Row],[Decade]])</f>
        <v>0.81843146234120812</v>
      </c>
      <c r="J897" s="28">
        <f>SUMIFS($H:$H, $A:$A, "&lt;=" &amp; Name_Rankings_Appended[[#This Row],[Rank]], $F:$F, Name_Rankings_Appended[[#This Row],[Decade]])</f>
        <v>0.78207209608351802</v>
      </c>
    </row>
    <row r="898" spans="1:10" x14ac:dyDescent="0.25">
      <c r="A898" s="22">
        <v>97</v>
      </c>
      <c r="B898" s="22" t="s">
        <v>505</v>
      </c>
      <c r="C898" s="23">
        <v>40264</v>
      </c>
      <c r="D898" s="22" t="s">
        <v>533</v>
      </c>
      <c r="E898" s="23">
        <v>34099</v>
      </c>
      <c r="F898" s="22">
        <v>1990</v>
      </c>
      <c r="G898" s="28">
        <f xml:space="preserve"> Name_Rankings_Appended[[#This Row],[Males Number]] / SUMIFS($C:$C, $F:$F, Name_Rankings_Appended[[#This Row],[Decade]])</f>
        <v>2.84632643696752E-3</v>
      </c>
      <c r="H898" s="28">
        <f xml:space="preserve"> Name_Rankings_Appended[[#This Row],[Females Number]] / SUMIFS($E:$E, $F:$F, Name_Rankings_Appended[[#This Row],[Decade]])</f>
        <v>3.2034916640541629E-3</v>
      </c>
      <c r="I898" s="28">
        <f>SUMIFS($G:$G, $A:$A, "&lt;=" &amp; Name_Rankings_Appended[[#This Row],[Rank]], $F:$F, Name_Rankings_Appended[[#This Row],[Decade]])</f>
        <v>0.82127778877817559</v>
      </c>
      <c r="J898" s="28">
        <f>SUMIFS($H:$H, $A:$A, "&lt;=" &amp; Name_Rankings_Appended[[#This Row],[Rank]], $F:$F, Name_Rankings_Appended[[#This Row],[Decade]])</f>
        <v>0.78527558774757222</v>
      </c>
    </row>
    <row r="899" spans="1:10" x14ac:dyDescent="0.25">
      <c r="A899" s="22">
        <v>98</v>
      </c>
      <c r="B899" s="22" t="s">
        <v>645</v>
      </c>
      <c r="C899" s="23">
        <v>38179</v>
      </c>
      <c r="D899" s="22" t="s">
        <v>175</v>
      </c>
      <c r="E899" s="23">
        <v>33773</v>
      </c>
      <c r="F899" s="22">
        <v>1990</v>
      </c>
      <c r="G899" s="28">
        <f xml:space="preserve"> Name_Rankings_Appended[[#This Row],[Males Number]] / SUMIFS($C:$C, $F:$F, Name_Rankings_Appended[[#This Row],[Decade]])</f>
        <v>2.6989344584984836E-3</v>
      </c>
      <c r="H899" s="28">
        <f xml:space="preserve"> Name_Rankings_Appended[[#This Row],[Females Number]] / SUMIFS($E:$E, $F:$F, Name_Rankings_Appended[[#This Row],[Decade]])</f>
        <v>3.1728650098273043E-3</v>
      </c>
      <c r="I899" s="28">
        <f>SUMIFS($G:$G, $A:$A, "&lt;=" &amp; Name_Rankings_Appended[[#This Row],[Rank]], $F:$F, Name_Rankings_Appended[[#This Row],[Decade]])</f>
        <v>0.82397672323667404</v>
      </c>
      <c r="J899" s="28">
        <f>SUMIFS($H:$H, $A:$A, "&lt;=" &amp; Name_Rankings_Appended[[#This Row],[Rank]], $F:$F, Name_Rankings_Appended[[#This Row],[Decade]])</f>
        <v>0.7884484527573995</v>
      </c>
    </row>
    <row r="900" spans="1:10" x14ac:dyDescent="0.25">
      <c r="A900" s="22">
        <v>99</v>
      </c>
      <c r="B900" s="22" t="s">
        <v>524</v>
      </c>
      <c r="C900" s="23">
        <v>38167</v>
      </c>
      <c r="D900" s="22" t="s">
        <v>847</v>
      </c>
      <c r="E900" s="23">
        <v>32886</v>
      </c>
      <c r="F900" s="22">
        <v>1990</v>
      </c>
      <c r="G900" s="28">
        <f xml:space="preserve"> Name_Rankings_Appended[[#This Row],[Males Number]] / SUMIFS($C:$C, $F:$F, Name_Rankings_Appended[[#This Row],[Decade]])</f>
        <v>2.6980861593418272E-3</v>
      </c>
      <c r="H900" s="28">
        <f xml:space="preserve"> Name_Rankings_Appended[[#This Row],[Females Number]] / SUMIFS($E:$E, $F:$F, Name_Rankings_Appended[[#This Row],[Decade]])</f>
        <v>3.0895342052284585E-3</v>
      </c>
      <c r="I900" s="28">
        <f>SUMIFS($G:$G, $A:$A, "&lt;=" &amp; Name_Rankings_Appended[[#This Row],[Rank]], $F:$F, Name_Rankings_Appended[[#This Row],[Decade]])</f>
        <v>0.8266748093960159</v>
      </c>
      <c r="J900" s="28">
        <f>SUMIFS($H:$H, $A:$A, "&lt;=" &amp; Name_Rankings_Appended[[#This Row],[Rank]], $F:$F, Name_Rankings_Appended[[#This Row],[Decade]])</f>
        <v>0.791537986962628</v>
      </c>
    </row>
    <row r="901" spans="1:10" x14ac:dyDescent="0.25">
      <c r="A901" s="22">
        <v>100</v>
      </c>
      <c r="B901" s="22" t="s">
        <v>252</v>
      </c>
      <c r="C901" s="23">
        <v>37484</v>
      </c>
      <c r="D901" s="22" t="s">
        <v>633</v>
      </c>
      <c r="E901" s="23">
        <v>31849</v>
      </c>
      <c r="F901" s="22">
        <v>1990</v>
      </c>
      <c r="G901" s="28">
        <f xml:space="preserve"> Name_Rankings_Appended[[#This Row],[Males Number]] / SUMIFS($C:$C, $F:$F, Name_Rankings_Appended[[#This Row],[Decade]])</f>
        <v>2.6498037990088049E-3</v>
      </c>
      <c r="H901" s="28">
        <f xml:space="preserve"> Name_Rankings_Appended[[#This Row],[Females Number]] / SUMIFS($E:$E, $F:$F, Name_Rankings_Appended[[#This Row],[Decade]])</f>
        <v>2.9921113818135734E-3</v>
      </c>
      <c r="I901" s="28">
        <f>SUMIFS($G:$G, $A:$A, "&lt;=" &amp; Name_Rankings_Appended[[#This Row],[Rank]], $F:$F, Name_Rankings_Appended[[#This Row],[Decade]])</f>
        <v>0.82932461319502471</v>
      </c>
      <c r="J901" s="28">
        <f>SUMIFS($H:$H, $A:$A, "&lt;=" &amp; Name_Rankings_Appended[[#This Row],[Rank]], $F:$F, Name_Rankings_Appended[[#This Row],[Decade]])</f>
        <v>0.79453009834444155</v>
      </c>
    </row>
    <row r="902" spans="1:10" x14ac:dyDescent="0.25">
      <c r="A902" s="22">
        <v>101</v>
      </c>
      <c r="B902" s="22" t="s">
        <v>621</v>
      </c>
      <c r="C902" s="23">
        <v>37390</v>
      </c>
      <c r="D902" s="22" t="s">
        <v>565</v>
      </c>
      <c r="E902" s="23">
        <v>31621</v>
      </c>
      <c r="F902" s="22">
        <v>1990</v>
      </c>
      <c r="G902" s="28">
        <f xml:space="preserve"> Name_Rankings_Appended[[#This Row],[Males Number]] / SUMIFS($C:$C, $F:$F, Name_Rankings_Appended[[#This Row],[Decade]])</f>
        <v>2.6431587889483303E-3</v>
      </c>
      <c r="H902" s="28">
        <f xml:space="preserve"> Name_Rankings_Appended[[#This Row],[Females Number]] / SUMIFS($E:$E, $F:$F, Name_Rankings_Appended[[#This Row],[Decade]])</f>
        <v>2.9706915132131934E-3</v>
      </c>
      <c r="I902" s="28">
        <f>SUMIFS($G:$G, $A:$A, "&lt;=" &amp; Name_Rankings_Appended[[#This Row],[Rank]], $F:$F, Name_Rankings_Appended[[#This Row],[Decade]])</f>
        <v>0.83196777198397309</v>
      </c>
      <c r="J902" s="28">
        <f>SUMIFS($H:$H, $A:$A, "&lt;=" &amp; Name_Rankings_Appended[[#This Row],[Rank]], $F:$F, Name_Rankings_Appended[[#This Row],[Decade]])</f>
        <v>0.79750078985765471</v>
      </c>
    </row>
    <row r="903" spans="1:10" x14ac:dyDescent="0.25">
      <c r="A903" s="22">
        <v>102</v>
      </c>
      <c r="B903" s="22" t="s">
        <v>500</v>
      </c>
      <c r="C903" s="23">
        <v>36987</v>
      </c>
      <c r="D903" s="22" t="s">
        <v>103</v>
      </c>
      <c r="E903" s="23">
        <v>31616</v>
      </c>
      <c r="F903" s="22">
        <v>1990</v>
      </c>
      <c r="G903" s="28">
        <f xml:space="preserve"> Name_Rankings_Appended[[#This Row],[Males Number]] / SUMIFS($C:$C, $F:$F, Name_Rankings_Appended[[#This Row],[Decade]])</f>
        <v>2.6146700756039553E-3</v>
      </c>
      <c r="H903" s="28">
        <f xml:space="preserve"> Name_Rankings_Appended[[#This Row],[Females Number]] / SUMIFS($E:$E, $F:$F, Name_Rankings_Appended[[#This Row],[Decade]])</f>
        <v>2.9702217792526588E-3</v>
      </c>
      <c r="I903" s="28">
        <f>SUMIFS($G:$G, $A:$A, "&lt;=" &amp; Name_Rankings_Appended[[#This Row],[Rank]], $F:$F, Name_Rankings_Appended[[#This Row],[Decade]])</f>
        <v>0.8345824420595771</v>
      </c>
      <c r="J903" s="28">
        <f>SUMIFS($H:$H, $A:$A, "&lt;=" &amp; Name_Rankings_Appended[[#This Row],[Rank]], $F:$F, Name_Rankings_Appended[[#This Row],[Decade]])</f>
        <v>0.80047101163690737</v>
      </c>
    </row>
    <row r="904" spans="1:10" x14ac:dyDescent="0.25">
      <c r="A904" s="22">
        <v>103</v>
      </c>
      <c r="B904" s="22" t="s">
        <v>188</v>
      </c>
      <c r="C904" s="23">
        <v>36706</v>
      </c>
      <c r="D904" s="22" t="s">
        <v>849</v>
      </c>
      <c r="E904" s="23">
        <v>31502</v>
      </c>
      <c r="F904" s="22">
        <v>1990</v>
      </c>
      <c r="G904" s="28">
        <f xml:space="preserve"> Name_Rankings_Appended[[#This Row],[Males Number]] / SUMIFS($C:$C, $F:$F, Name_Rankings_Appended[[#This Row],[Decade]])</f>
        <v>2.5948057370189198E-3</v>
      </c>
      <c r="H904" s="28">
        <f xml:space="preserve"> Name_Rankings_Appended[[#This Row],[Females Number]] / SUMIFS($E:$E, $F:$F, Name_Rankings_Appended[[#This Row],[Decade]])</f>
        <v>2.9595118449524688E-3</v>
      </c>
      <c r="I904" s="28">
        <f>SUMIFS($G:$G, $A:$A, "&lt;=" &amp; Name_Rankings_Appended[[#This Row],[Rank]], $F:$F, Name_Rankings_Appended[[#This Row],[Decade]])</f>
        <v>0.83717724779659597</v>
      </c>
      <c r="J904" s="28">
        <f>SUMIFS($H:$H, $A:$A, "&lt;=" &amp; Name_Rankings_Appended[[#This Row],[Rank]], $F:$F, Name_Rankings_Appended[[#This Row],[Decade]])</f>
        <v>0.80343052348185984</v>
      </c>
    </row>
    <row r="905" spans="1:10" x14ac:dyDescent="0.25">
      <c r="A905" s="22">
        <v>104</v>
      </c>
      <c r="B905" s="22" t="s">
        <v>501</v>
      </c>
      <c r="C905" s="23">
        <v>36583</v>
      </c>
      <c r="D905" s="22" t="s">
        <v>846</v>
      </c>
      <c r="E905" s="23">
        <v>31384</v>
      </c>
      <c r="F905" s="22">
        <v>1990</v>
      </c>
      <c r="G905" s="28">
        <f xml:space="preserve"> Name_Rankings_Appended[[#This Row],[Males Number]] / SUMIFS($C:$C, $F:$F, Name_Rankings_Appended[[#This Row],[Decade]])</f>
        <v>2.5861106706631925E-3</v>
      </c>
      <c r="H905" s="28">
        <f xml:space="preserve"> Name_Rankings_Appended[[#This Row],[Females Number]] / SUMIFS($E:$E, $F:$F, Name_Rankings_Appended[[#This Row],[Decade]])</f>
        <v>2.9484261234838513E-3</v>
      </c>
      <c r="I905" s="28">
        <f>SUMIFS($G:$G, $A:$A, "&lt;=" &amp; Name_Rankings_Appended[[#This Row],[Rank]], $F:$F, Name_Rankings_Appended[[#This Row],[Decade]])</f>
        <v>0.83976335846725914</v>
      </c>
      <c r="J905" s="28">
        <f>SUMIFS($H:$H, $A:$A, "&lt;=" &amp; Name_Rankings_Appended[[#This Row],[Rank]], $F:$F, Name_Rankings_Appended[[#This Row],[Decade]])</f>
        <v>0.80637894960534373</v>
      </c>
    </row>
    <row r="906" spans="1:10" x14ac:dyDescent="0.25">
      <c r="A906" s="22">
        <v>105</v>
      </c>
      <c r="B906" s="22" t="s">
        <v>665</v>
      </c>
      <c r="C906" s="23">
        <v>35976</v>
      </c>
      <c r="D906" s="22" t="s">
        <v>707</v>
      </c>
      <c r="E906" s="23">
        <v>31322</v>
      </c>
      <c r="F906" s="22">
        <v>1990</v>
      </c>
      <c r="G906" s="28">
        <f xml:space="preserve"> Name_Rankings_Appended[[#This Row],[Males Number]] / SUMIFS($C:$C, $F:$F, Name_Rankings_Appended[[#This Row],[Decade]])</f>
        <v>2.5432008716556602E-3</v>
      </c>
      <c r="H906" s="28">
        <f xml:space="preserve"> Name_Rankings_Appended[[#This Row],[Females Number]] / SUMIFS($E:$E, $F:$F, Name_Rankings_Appended[[#This Row],[Decade]])</f>
        <v>2.9426014223732219E-3</v>
      </c>
      <c r="I906" s="28">
        <f>SUMIFS($G:$G, $A:$A, "&lt;=" &amp; Name_Rankings_Appended[[#This Row],[Rank]], $F:$F, Name_Rankings_Appended[[#This Row],[Decade]])</f>
        <v>0.84230655933891485</v>
      </c>
      <c r="J906" s="28">
        <f>SUMIFS($H:$H, $A:$A, "&lt;=" &amp; Name_Rankings_Appended[[#This Row],[Rank]], $F:$F, Name_Rankings_Appended[[#This Row],[Decade]])</f>
        <v>0.80932155102771697</v>
      </c>
    </row>
    <row r="907" spans="1:10" x14ac:dyDescent="0.25">
      <c r="A907" s="22">
        <v>106</v>
      </c>
      <c r="B907" s="22" t="s">
        <v>302</v>
      </c>
      <c r="C907" s="23">
        <v>35417</v>
      </c>
      <c r="D907" s="22" t="s">
        <v>69</v>
      </c>
      <c r="E907" s="23">
        <v>31310</v>
      </c>
      <c r="F907" s="22">
        <v>1990</v>
      </c>
      <c r="G907" s="28">
        <f xml:space="preserve"> Name_Rankings_Appended[[#This Row],[Males Number]] / SUMIFS($C:$C, $F:$F, Name_Rankings_Appended[[#This Row],[Decade]])</f>
        <v>2.503684269274753E-3</v>
      </c>
      <c r="H907" s="28">
        <f xml:space="preserve"> Name_Rankings_Appended[[#This Row],[Females Number]] / SUMIFS($E:$E, $F:$F, Name_Rankings_Appended[[#This Row],[Decade]])</f>
        <v>2.9414740608679386E-3</v>
      </c>
      <c r="I907" s="28">
        <f>SUMIFS($G:$G, $A:$A, "&lt;=" &amp; Name_Rankings_Appended[[#This Row],[Rank]], $F:$F, Name_Rankings_Appended[[#This Row],[Decade]])</f>
        <v>0.84481024360818957</v>
      </c>
      <c r="J907" s="28">
        <f>SUMIFS($H:$H, $A:$A, "&lt;=" &amp; Name_Rankings_Appended[[#This Row],[Rank]], $F:$F, Name_Rankings_Appended[[#This Row],[Decade]])</f>
        <v>0.81226302508858494</v>
      </c>
    </row>
    <row r="908" spans="1:10" x14ac:dyDescent="0.25">
      <c r="A908" s="22">
        <v>107</v>
      </c>
      <c r="B908" s="22" t="s">
        <v>114</v>
      </c>
      <c r="C908" s="23">
        <v>35248</v>
      </c>
      <c r="D908" s="22" t="s">
        <v>155</v>
      </c>
      <c r="E908" s="23">
        <v>31292</v>
      </c>
      <c r="F908" s="22">
        <v>1990</v>
      </c>
      <c r="G908" s="28">
        <f xml:space="preserve"> Name_Rankings_Appended[[#This Row],[Males Number]] / SUMIFS($C:$C, $F:$F, Name_Rankings_Appended[[#This Row],[Decade]])</f>
        <v>2.4917373894851763E-3</v>
      </c>
      <c r="H908" s="28">
        <f xml:space="preserve"> Name_Rankings_Appended[[#This Row],[Females Number]] / SUMIFS($E:$E, $F:$F, Name_Rankings_Appended[[#This Row],[Decade]])</f>
        <v>2.9397830186100142E-3</v>
      </c>
      <c r="I908" s="28">
        <f>SUMIFS($G:$G, $A:$A, "&lt;=" &amp; Name_Rankings_Appended[[#This Row],[Rank]], $F:$F, Name_Rankings_Appended[[#This Row],[Decade]])</f>
        <v>0.84730198099767473</v>
      </c>
      <c r="J908" s="28">
        <f>SUMIFS($H:$H, $A:$A, "&lt;=" &amp; Name_Rankings_Appended[[#This Row],[Rank]], $F:$F, Name_Rankings_Appended[[#This Row],[Decade]])</f>
        <v>0.81520280810719492</v>
      </c>
    </row>
    <row r="909" spans="1:10" x14ac:dyDescent="0.25">
      <c r="A909" s="22">
        <v>108</v>
      </c>
      <c r="B909" s="22" t="s">
        <v>583</v>
      </c>
      <c r="C909" s="23">
        <v>35168</v>
      </c>
      <c r="D909" s="22" t="s">
        <v>880</v>
      </c>
      <c r="E909" s="23">
        <v>30819</v>
      </c>
      <c r="F909" s="22">
        <v>1990</v>
      </c>
      <c r="G909" s="28">
        <f xml:space="preserve"> Name_Rankings_Appended[[#This Row],[Males Number]] / SUMIFS($C:$C, $F:$F, Name_Rankings_Appended[[#This Row],[Decade]])</f>
        <v>2.4860820617741341E-3</v>
      </c>
      <c r="H909" s="28">
        <f xml:space="preserve"> Name_Rankings_Appended[[#This Row],[Females Number]] / SUMIFS($E:$E, $F:$F, Name_Rankings_Appended[[#This Row],[Decade]])</f>
        <v>2.8953461859434369E-3</v>
      </c>
      <c r="I909" s="28">
        <f>SUMIFS($G:$G, $A:$A, "&lt;=" &amp; Name_Rankings_Appended[[#This Row],[Rank]], $F:$F, Name_Rankings_Appended[[#This Row],[Decade]])</f>
        <v>0.84978806305944887</v>
      </c>
      <c r="J909" s="28">
        <f>SUMIFS($H:$H, $A:$A, "&lt;=" &amp; Name_Rankings_Appended[[#This Row],[Rank]], $F:$F, Name_Rankings_Appended[[#This Row],[Decade]])</f>
        <v>0.81809815429313837</v>
      </c>
    </row>
    <row r="910" spans="1:10" x14ac:dyDescent="0.25">
      <c r="A910" s="22">
        <v>109</v>
      </c>
      <c r="B910" s="22" t="s">
        <v>487</v>
      </c>
      <c r="C910" s="23">
        <v>34650</v>
      </c>
      <c r="D910" s="22" t="s">
        <v>521</v>
      </c>
      <c r="E910" s="23">
        <v>30296</v>
      </c>
      <c r="F910" s="22">
        <v>1990</v>
      </c>
      <c r="G910" s="28">
        <f xml:space="preserve"> Name_Rankings_Appended[[#This Row],[Males Number]] / SUMIFS($C:$C, $F:$F, Name_Rankings_Appended[[#This Row],[Decade]])</f>
        <v>2.4494638148451361E-3</v>
      </c>
      <c r="H910" s="28">
        <f xml:space="preserve"> Name_Rankings_Appended[[#This Row],[Females Number]] / SUMIFS($E:$E, $F:$F, Name_Rankings_Appended[[#This Row],[Decade]])</f>
        <v>2.846212013671513E-3</v>
      </c>
      <c r="I910" s="28">
        <f>SUMIFS($G:$G, $A:$A, "&lt;=" &amp; Name_Rankings_Appended[[#This Row],[Rank]], $F:$F, Name_Rankings_Appended[[#This Row],[Decade]])</f>
        <v>0.85223752687429399</v>
      </c>
      <c r="J910" s="28">
        <f>SUMIFS($H:$H, $A:$A, "&lt;=" &amp; Name_Rankings_Appended[[#This Row],[Rank]], $F:$F, Name_Rankings_Appended[[#This Row],[Decade]])</f>
        <v>0.82094436630680989</v>
      </c>
    </row>
    <row r="911" spans="1:10" x14ac:dyDescent="0.25">
      <c r="A911" s="22">
        <v>110</v>
      </c>
      <c r="B911" s="22" t="s">
        <v>798</v>
      </c>
      <c r="C911" s="23">
        <v>34165</v>
      </c>
      <c r="D911" s="22" t="s">
        <v>478</v>
      </c>
      <c r="E911" s="23">
        <v>30293</v>
      </c>
      <c r="F911" s="22">
        <v>1990</v>
      </c>
      <c r="G911" s="28">
        <f xml:space="preserve"> Name_Rankings_Appended[[#This Row],[Males Number]] / SUMIFS($C:$C, $F:$F, Name_Rankings_Appended[[#This Row],[Decade]])</f>
        <v>2.4151783905969433E-3</v>
      </c>
      <c r="H911" s="28">
        <f xml:space="preserve"> Name_Rankings_Appended[[#This Row],[Females Number]] / SUMIFS($E:$E, $F:$F, Name_Rankings_Appended[[#This Row],[Decade]])</f>
        <v>2.845930173295192E-3</v>
      </c>
      <c r="I911" s="28">
        <f>SUMIFS($G:$G, $A:$A, "&lt;=" &amp; Name_Rankings_Appended[[#This Row],[Rank]], $F:$F, Name_Rankings_Appended[[#This Row],[Decade]])</f>
        <v>0.8546527052648909</v>
      </c>
      <c r="J911" s="28">
        <f>SUMIFS($H:$H, $A:$A, "&lt;=" &amp; Name_Rankings_Appended[[#This Row],[Rank]], $F:$F, Name_Rankings_Appended[[#This Row],[Decade]])</f>
        <v>0.82379029648010504</v>
      </c>
    </row>
    <row r="912" spans="1:10" x14ac:dyDescent="0.25">
      <c r="A912" s="22">
        <v>111</v>
      </c>
      <c r="B912" s="22" t="s">
        <v>542</v>
      </c>
      <c r="C912" s="23">
        <v>33859</v>
      </c>
      <c r="D912" s="22" t="s">
        <v>313</v>
      </c>
      <c r="E912" s="23">
        <v>29854</v>
      </c>
      <c r="F912" s="22">
        <v>1990</v>
      </c>
      <c r="G912" s="28">
        <f xml:space="preserve"> Name_Rankings_Appended[[#This Row],[Males Number]] / SUMIFS($C:$C, $F:$F, Name_Rankings_Appended[[#This Row],[Decade]])</f>
        <v>2.3935467621022067E-3</v>
      </c>
      <c r="H912" s="28">
        <f xml:space="preserve"> Name_Rankings_Appended[[#This Row],[Females Number]] / SUMIFS($E:$E, $F:$F, Name_Rankings_Appended[[#This Row],[Decade]])</f>
        <v>2.8046875315602504E-3</v>
      </c>
      <c r="I912" s="28">
        <f>SUMIFS($G:$G, $A:$A, "&lt;=" &amp; Name_Rankings_Appended[[#This Row],[Rank]], $F:$F, Name_Rankings_Appended[[#This Row],[Decade]])</f>
        <v>0.85704625202699314</v>
      </c>
      <c r="J912" s="28">
        <f>SUMIFS($H:$H, $A:$A, "&lt;=" &amp; Name_Rankings_Appended[[#This Row],[Rank]], $F:$F, Name_Rankings_Appended[[#This Row],[Decade]])</f>
        <v>0.82659498401166531</v>
      </c>
    </row>
    <row r="913" spans="1:10" x14ac:dyDescent="0.25">
      <c r="A913" s="22">
        <v>112</v>
      </c>
      <c r="B913" s="22" t="s">
        <v>260</v>
      </c>
      <c r="C913" s="23">
        <v>33796</v>
      </c>
      <c r="D913" s="22" t="s">
        <v>267</v>
      </c>
      <c r="E913" s="23">
        <v>29353</v>
      </c>
      <c r="F913" s="22">
        <v>1990</v>
      </c>
      <c r="G913" s="28">
        <f xml:space="preserve"> Name_Rankings_Appended[[#This Row],[Males Number]] / SUMIFS($C:$C, $F:$F, Name_Rankings_Appended[[#This Row],[Decade]])</f>
        <v>2.3890931915297614E-3</v>
      </c>
      <c r="H913" s="28">
        <f xml:space="preserve"> Name_Rankings_Appended[[#This Row],[Females Number]] / SUMIFS($E:$E, $F:$F, Name_Rankings_Appended[[#This Row],[Decade]])</f>
        <v>2.757620188714679E-3</v>
      </c>
      <c r="I913" s="28">
        <f>SUMIFS($G:$G, $A:$A, "&lt;=" &amp; Name_Rankings_Appended[[#This Row],[Rank]], $F:$F, Name_Rankings_Appended[[#This Row],[Decade]])</f>
        <v>0.85943534521852294</v>
      </c>
      <c r="J913" s="28">
        <f>SUMIFS($H:$H, $A:$A, "&lt;=" &amp; Name_Rankings_Appended[[#This Row],[Rank]], $F:$F, Name_Rankings_Appended[[#This Row],[Decade]])</f>
        <v>0.82935260420038004</v>
      </c>
    </row>
    <row r="914" spans="1:10" x14ac:dyDescent="0.25">
      <c r="A914" s="22">
        <v>113</v>
      </c>
      <c r="B914" s="22" t="s">
        <v>411</v>
      </c>
      <c r="C914" s="23">
        <v>33595</v>
      </c>
      <c r="D914" s="22" t="s">
        <v>701</v>
      </c>
      <c r="E914" s="23">
        <v>28556</v>
      </c>
      <c r="F914" s="22">
        <v>1990</v>
      </c>
      <c r="G914" s="28">
        <f xml:space="preserve"> Name_Rankings_Appended[[#This Row],[Males Number]] / SUMIFS($C:$C, $F:$F, Name_Rankings_Appended[[#This Row],[Decade]])</f>
        <v>2.374884180655768E-3</v>
      </c>
      <c r="H914" s="28">
        <f xml:space="preserve"> Name_Rankings_Appended[[#This Row],[Females Number]] / SUMIFS($E:$E, $F:$F, Name_Rankings_Appended[[#This Row],[Decade]])</f>
        <v>2.6827445954054571E-3</v>
      </c>
      <c r="I914" s="28">
        <f>SUMIFS($G:$G, $A:$A, "&lt;=" &amp; Name_Rankings_Appended[[#This Row],[Rank]], $F:$F, Name_Rankings_Appended[[#This Row],[Decade]])</f>
        <v>0.86181022939917873</v>
      </c>
      <c r="J914" s="28">
        <f>SUMIFS($H:$H, $A:$A, "&lt;=" &amp; Name_Rankings_Appended[[#This Row],[Rank]], $F:$F, Name_Rankings_Appended[[#This Row],[Decade]])</f>
        <v>0.83203534879578545</v>
      </c>
    </row>
    <row r="915" spans="1:10" x14ac:dyDescent="0.25">
      <c r="A915" s="22">
        <v>114</v>
      </c>
      <c r="B915" s="22" t="s">
        <v>589</v>
      </c>
      <c r="C915" s="23">
        <v>33102</v>
      </c>
      <c r="D915" s="22" t="s">
        <v>553</v>
      </c>
      <c r="E915" s="23">
        <v>28153</v>
      </c>
      <c r="F915" s="22">
        <v>1990</v>
      </c>
      <c r="G915" s="28">
        <f xml:space="preserve"> Name_Rankings_Appended[[#This Row],[Males Number]] / SUMIFS($C:$C, $F:$F, Name_Rankings_Appended[[#This Row],[Decade]])</f>
        <v>2.3400332236364705E-3</v>
      </c>
      <c r="H915" s="28">
        <f xml:space="preserve"> Name_Rankings_Appended[[#This Row],[Females Number]] / SUMIFS($E:$E, $F:$F, Name_Rankings_Appended[[#This Row],[Decade]])</f>
        <v>2.6448840381863648E-3</v>
      </c>
      <c r="I915" s="28">
        <f>SUMIFS($G:$G, $A:$A, "&lt;=" &amp; Name_Rankings_Appended[[#This Row],[Rank]], $F:$F, Name_Rankings_Appended[[#This Row],[Decade]])</f>
        <v>0.86415026262281525</v>
      </c>
      <c r="J915" s="28">
        <f>SUMIFS($H:$H, $A:$A, "&lt;=" &amp; Name_Rankings_Appended[[#This Row],[Rank]], $F:$F, Name_Rankings_Appended[[#This Row],[Decade]])</f>
        <v>0.83468023283397186</v>
      </c>
    </row>
    <row r="916" spans="1:10" x14ac:dyDescent="0.25">
      <c r="A916" s="22">
        <v>115</v>
      </c>
      <c r="B916" s="22" t="s">
        <v>509</v>
      </c>
      <c r="C916" s="23">
        <v>32873</v>
      </c>
      <c r="D916" s="22" t="s">
        <v>881</v>
      </c>
      <c r="E916" s="23">
        <v>28139</v>
      </c>
      <c r="F916" s="22">
        <v>1990</v>
      </c>
      <c r="G916" s="28">
        <f xml:space="preserve"> Name_Rankings_Appended[[#This Row],[Males Number]] / SUMIFS($C:$C, $F:$F, Name_Rankings_Appended[[#This Row],[Decade]])</f>
        <v>2.3238448480636122E-3</v>
      </c>
      <c r="H916" s="28">
        <f xml:space="preserve"> Name_Rankings_Appended[[#This Row],[Females Number]] / SUMIFS($E:$E, $F:$F, Name_Rankings_Appended[[#This Row],[Decade]])</f>
        <v>2.6435687830968675E-3</v>
      </c>
      <c r="I916" s="28">
        <f>SUMIFS($G:$G, $A:$A, "&lt;=" &amp; Name_Rankings_Appended[[#This Row],[Rank]], $F:$F, Name_Rankings_Appended[[#This Row],[Decade]])</f>
        <v>0.86647410747087883</v>
      </c>
      <c r="J916" s="28">
        <f>SUMIFS($H:$H, $A:$A, "&lt;=" &amp; Name_Rankings_Appended[[#This Row],[Rank]], $F:$F, Name_Rankings_Appended[[#This Row],[Decade]])</f>
        <v>0.83732380161706876</v>
      </c>
    </row>
    <row r="917" spans="1:10" x14ac:dyDescent="0.25">
      <c r="A917" s="22">
        <v>116</v>
      </c>
      <c r="B917" s="22" t="s">
        <v>616</v>
      </c>
      <c r="C917" s="23">
        <v>32722</v>
      </c>
      <c r="D917" s="22" t="s">
        <v>362</v>
      </c>
      <c r="E917" s="23">
        <v>27824</v>
      </c>
      <c r="F917" s="22">
        <v>1990</v>
      </c>
      <c r="G917" s="28">
        <f xml:space="preserve"> Name_Rankings_Appended[[#This Row],[Males Number]] / SUMIFS($C:$C, $F:$F, Name_Rankings_Appended[[#This Row],[Decade]])</f>
        <v>2.31317041700902E-3</v>
      </c>
      <c r="H917" s="28">
        <f xml:space="preserve"> Name_Rankings_Appended[[#This Row],[Females Number]] / SUMIFS($E:$E, $F:$F, Name_Rankings_Appended[[#This Row],[Decade]])</f>
        <v>2.6139755435831851E-3</v>
      </c>
      <c r="I917" s="28">
        <f>SUMIFS($G:$G, $A:$A, "&lt;=" &amp; Name_Rankings_Appended[[#This Row],[Rank]], $F:$F, Name_Rankings_Appended[[#This Row],[Decade]])</f>
        <v>0.8687872778878879</v>
      </c>
      <c r="J917" s="28">
        <f>SUMIFS($H:$H, $A:$A, "&lt;=" &amp; Name_Rankings_Appended[[#This Row],[Rank]], $F:$F, Name_Rankings_Appended[[#This Row],[Decade]])</f>
        <v>0.83993777716065199</v>
      </c>
    </row>
    <row r="918" spans="1:10" x14ac:dyDescent="0.25">
      <c r="A918" s="22">
        <v>117</v>
      </c>
      <c r="B918" s="22" t="s">
        <v>882</v>
      </c>
      <c r="C918" s="23">
        <v>32659</v>
      </c>
      <c r="D918" s="22" t="s">
        <v>853</v>
      </c>
      <c r="E918" s="23">
        <v>27752</v>
      </c>
      <c r="F918" s="22">
        <v>1990</v>
      </c>
      <c r="G918" s="28">
        <f xml:space="preserve"> Name_Rankings_Appended[[#This Row],[Males Number]] / SUMIFS($C:$C, $F:$F, Name_Rankings_Appended[[#This Row],[Decade]])</f>
        <v>2.3087168464365746E-3</v>
      </c>
      <c r="H918" s="28">
        <f xml:space="preserve"> Name_Rankings_Appended[[#This Row],[Females Number]] / SUMIFS($E:$E, $F:$F, Name_Rankings_Appended[[#This Row],[Decade]])</f>
        <v>2.6072113745514861E-3</v>
      </c>
      <c r="I918" s="28">
        <f>SUMIFS($G:$G, $A:$A, "&lt;=" &amp; Name_Rankings_Appended[[#This Row],[Rank]], $F:$F, Name_Rankings_Appended[[#This Row],[Decade]])</f>
        <v>0.87109599473432442</v>
      </c>
      <c r="J918" s="28">
        <f>SUMIFS($H:$H, $A:$A, "&lt;=" &amp; Name_Rankings_Appended[[#This Row],[Rank]], $F:$F, Name_Rankings_Appended[[#This Row],[Decade]])</f>
        <v>0.84254498853520343</v>
      </c>
    </row>
    <row r="919" spans="1:10" x14ac:dyDescent="0.25">
      <c r="A919" s="22">
        <v>118</v>
      </c>
      <c r="B919" s="22" t="s">
        <v>138</v>
      </c>
      <c r="C919" s="23">
        <v>31719</v>
      </c>
      <c r="D919" s="22" t="s">
        <v>51</v>
      </c>
      <c r="E919" s="23">
        <v>27429</v>
      </c>
      <c r="F919" s="22">
        <v>1990</v>
      </c>
      <c r="G919" s="28">
        <f xml:space="preserve"> Name_Rankings_Appended[[#This Row],[Males Number]] / SUMIFS($C:$C, $F:$F, Name_Rankings_Appended[[#This Row],[Decade]])</f>
        <v>2.2422667458318292E-3</v>
      </c>
      <c r="H919" s="28">
        <f xml:space="preserve"> Name_Rankings_Appended[[#This Row],[Females Number]] / SUMIFS($E:$E, $F:$F, Name_Rankings_Appended[[#This Row],[Decade]])</f>
        <v>2.5768665607009485E-3</v>
      </c>
      <c r="I919" s="28">
        <f>SUMIFS($G:$G, $A:$A, "&lt;=" &amp; Name_Rankings_Appended[[#This Row],[Rank]], $F:$F, Name_Rankings_Appended[[#This Row],[Decade]])</f>
        <v>0.87333826148015625</v>
      </c>
      <c r="J919" s="28">
        <f>SUMIFS($H:$H, $A:$A, "&lt;=" &amp; Name_Rankings_Appended[[#This Row],[Rank]], $F:$F, Name_Rankings_Appended[[#This Row],[Decade]])</f>
        <v>0.84512185509590443</v>
      </c>
    </row>
    <row r="920" spans="1:10" x14ac:dyDescent="0.25">
      <c r="A920" s="22">
        <v>119</v>
      </c>
      <c r="B920" s="22" t="s">
        <v>608</v>
      </c>
      <c r="C920" s="23">
        <v>30466</v>
      </c>
      <c r="D920" s="22" t="s">
        <v>799</v>
      </c>
      <c r="E920" s="23">
        <v>27244</v>
      </c>
      <c r="F920" s="22">
        <v>1990</v>
      </c>
      <c r="G920" s="28">
        <f xml:space="preserve"> Name_Rankings_Appended[[#This Row],[Males Number]] / SUMIFS($C:$C, $F:$F, Name_Rankings_Appended[[#This Row],[Decade]])</f>
        <v>2.1536901755576311E-3</v>
      </c>
      <c r="H920" s="28">
        <f xml:space="preserve"> Name_Rankings_Appended[[#This Row],[Females Number]] / SUMIFS($E:$E, $F:$F, Name_Rankings_Appended[[#This Row],[Decade]])</f>
        <v>2.5594864041611665E-3</v>
      </c>
      <c r="I920" s="28">
        <f>SUMIFS($G:$G, $A:$A, "&lt;=" &amp; Name_Rankings_Appended[[#This Row],[Rank]], $F:$F, Name_Rankings_Appended[[#This Row],[Decade]])</f>
        <v>0.87549195165571392</v>
      </c>
      <c r="J920" s="28">
        <f>SUMIFS($H:$H, $A:$A, "&lt;=" &amp; Name_Rankings_Appended[[#This Row],[Rank]], $F:$F, Name_Rankings_Appended[[#This Row],[Decade]])</f>
        <v>0.84768134150006558</v>
      </c>
    </row>
    <row r="921" spans="1:10" x14ac:dyDescent="0.25">
      <c r="A921" s="22">
        <v>120</v>
      </c>
      <c r="B921" s="22" t="s">
        <v>651</v>
      </c>
      <c r="C921" s="23">
        <v>29304</v>
      </c>
      <c r="D921" s="22" t="s">
        <v>305</v>
      </c>
      <c r="E921" s="23">
        <v>27072</v>
      </c>
      <c r="F921" s="22">
        <v>1990</v>
      </c>
      <c r="G921" s="28">
        <f xml:space="preserve"> Name_Rankings_Appended[[#This Row],[Males Number]] / SUMIFS($C:$C, $F:$F, Name_Rankings_Appended[[#This Row],[Decade]])</f>
        <v>2.0715465405547438E-3</v>
      </c>
      <c r="H921" s="28">
        <f xml:space="preserve"> Name_Rankings_Appended[[#This Row],[Females Number]] / SUMIFS($E:$E, $F:$F, Name_Rankings_Appended[[#This Row],[Decade]])</f>
        <v>2.5433275559187747E-3</v>
      </c>
      <c r="I921" s="28">
        <f>SUMIFS($G:$G, $A:$A, "&lt;=" &amp; Name_Rankings_Appended[[#This Row],[Rank]], $F:$F, Name_Rankings_Appended[[#This Row],[Decade]])</f>
        <v>0.87756349819626867</v>
      </c>
      <c r="J921" s="28">
        <f>SUMIFS($H:$H, $A:$A, "&lt;=" &amp; Name_Rankings_Appended[[#This Row],[Rank]], $F:$F, Name_Rankings_Appended[[#This Row],[Decade]])</f>
        <v>0.85022466905598437</v>
      </c>
    </row>
    <row r="922" spans="1:10" x14ac:dyDescent="0.25">
      <c r="A922" s="22">
        <v>121</v>
      </c>
      <c r="B922" s="22" t="s">
        <v>812</v>
      </c>
      <c r="C922" s="23">
        <v>29247</v>
      </c>
      <c r="D922" s="22" t="s">
        <v>191</v>
      </c>
      <c r="E922" s="23">
        <v>26770</v>
      </c>
      <c r="F922" s="22">
        <v>1990</v>
      </c>
      <c r="G922" s="28">
        <f xml:space="preserve"> Name_Rankings_Appended[[#This Row],[Males Number]] / SUMIFS($C:$C, $F:$F, Name_Rankings_Appended[[#This Row],[Decade]])</f>
        <v>2.0675171195606262E-3</v>
      </c>
      <c r="H922" s="28">
        <f xml:space="preserve"> Name_Rankings_Appended[[#This Row],[Females Number]] / SUMIFS($E:$E, $F:$F, Name_Rankings_Appended[[#This Row],[Decade]])</f>
        <v>2.5149556247024822E-3</v>
      </c>
      <c r="I922" s="28">
        <f>SUMIFS($G:$G, $A:$A, "&lt;=" &amp; Name_Rankings_Appended[[#This Row],[Rank]], $F:$F, Name_Rankings_Appended[[#This Row],[Decade]])</f>
        <v>0.87963101531582932</v>
      </c>
      <c r="J922" s="28">
        <f>SUMIFS($H:$H, $A:$A, "&lt;=" &amp; Name_Rankings_Appended[[#This Row],[Rank]], $F:$F, Name_Rankings_Appended[[#This Row],[Decade]])</f>
        <v>0.85273962468068687</v>
      </c>
    </row>
    <row r="923" spans="1:10" x14ac:dyDescent="0.25">
      <c r="A923" s="22">
        <v>122</v>
      </c>
      <c r="B923" s="22" t="s">
        <v>660</v>
      </c>
      <c r="C923" s="23">
        <v>28718</v>
      </c>
      <c r="D923" s="22" t="s">
        <v>812</v>
      </c>
      <c r="E923" s="23">
        <v>25897</v>
      </c>
      <c r="F923" s="22">
        <v>1990</v>
      </c>
      <c r="G923" s="28">
        <f xml:space="preserve"> Name_Rankings_Appended[[#This Row],[Males Number]] / SUMIFS($C:$C, $F:$F, Name_Rankings_Appended[[#This Row],[Decade]])</f>
        <v>2.03012126507136E-3</v>
      </c>
      <c r="H923" s="28">
        <f xml:space="preserve"> Name_Rankings_Appended[[#This Row],[Females Number]] / SUMIFS($E:$E, $F:$F, Name_Rankings_Appended[[#This Row],[Decade]])</f>
        <v>2.4329400751931336E-3</v>
      </c>
      <c r="I923" s="28">
        <f>SUMIFS($G:$G, $A:$A, "&lt;=" &amp; Name_Rankings_Appended[[#This Row],[Rank]], $F:$F, Name_Rankings_Appended[[#This Row],[Decade]])</f>
        <v>0.88166113658090073</v>
      </c>
      <c r="J923" s="28">
        <f>SUMIFS($H:$H, $A:$A, "&lt;=" &amp; Name_Rankings_Appended[[#This Row],[Rank]], $F:$F, Name_Rankings_Appended[[#This Row],[Decade]])</f>
        <v>0.85517256475587999</v>
      </c>
    </row>
    <row r="924" spans="1:10" x14ac:dyDescent="0.25">
      <c r="A924" s="22">
        <v>123</v>
      </c>
      <c r="B924" s="22" t="s">
        <v>671</v>
      </c>
      <c r="C924" s="23">
        <v>28510</v>
      </c>
      <c r="D924" s="22" t="s">
        <v>470</v>
      </c>
      <c r="E924" s="23">
        <v>25859</v>
      </c>
      <c r="F924" s="22">
        <v>1990</v>
      </c>
      <c r="G924" s="28">
        <f xml:space="preserve"> Name_Rankings_Appended[[#This Row],[Males Number]] / SUMIFS($C:$C, $F:$F, Name_Rankings_Appended[[#This Row],[Decade]])</f>
        <v>2.0154174130226502E-3</v>
      </c>
      <c r="H924" s="28">
        <f xml:space="preserve"> Name_Rankings_Appended[[#This Row],[Females Number]] / SUMIFS($E:$E, $F:$F, Name_Rankings_Appended[[#This Row],[Decade]])</f>
        <v>2.4293700970930703E-3</v>
      </c>
      <c r="I924" s="28">
        <f>SUMIFS($G:$G, $A:$A, "&lt;=" &amp; Name_Rankings_Appended[[#This Row],[Rank]], $F:$F, Name_Rankings_Appended[[#This Row],[Decade]])</f>
        <v>0.88367655399392342</v>
      </c>
      <c r="J924" s="28">
        <f>SUMIFS($H:$H, $A:$A, "&lt;=" &amp; Name_Rankings_Appended[[#This Row],[Rank]], $F:$F, Name_Rankings_Appended[[#This Row],[Decade]])</f>
        <v>0.85760193485297309</v>
      </c>
    </row>
    <row r="925" spans="1:10" x14ac:dyDescent="0.25">
      <c r="A925" s="22">
        <v>124</v>
      </c>
      <c r="B925" s="22" t="s">
        <v>704</v>
      </c>
      <c r="C925" s="23">
        <v>28420</v>
      </c>
      <c r="D925" s="22" t="s">
        <v>325</v>
      </c>
      <c r="E925" s="23">
        <v>25772</v>
      </c>
      <c r="F925" s="22">
        <v>1990</v>
      </c>
      <c r="G925" s="28">
        <f xml:space="preserve"> Name_Rankings_Appended[[#This Row],[Males Number]] / SUMIFS($C:$C, $F:$F, Name_Rankings_Appended[[#This Row],[Decade]])</f>
        <v>2.0090551693477277E-3</v>
      </c>
      <c r="H925" s="28">
        <f xml:space="preserve"> Name_Rankings_Appended[[#This Row],[Females Number]] / SUMIFS($E:$E, $F:$F, Name_Rankings_Appended[[#This Row],[Decade]])</f>
        <v>2.4211967261797674E-3</v>
      </c>
      <c r="I925" s="28">
        <f>SUMIFS($G:$G, $A:$A, "&lt;=" &amp; Name_Rankings_Appended[[#This Row],[Rank]], $F:$F, Name_Rankings_Appended[[#This Row],[Decade]])</f>
        <v>0.8856856091632711</v>
      </c>
      <c r="J925" s="28">
        <f>SUMIFS($H:$H, $A:$A, "&lt;=" &amp; Name_Rankings_Appended[[#This Row],[Rank]], $F:$F, Name_Rankings_Appended[[#This Row],[Decade]])</f>
        <v>0.86002313157915289</v>
      </c>
    </row>
    <row r="926" spans="1:10" x14ac:dyDescent="0.25">
      <c r="A926" s="22">
        <v>125</v>
      </c>
      <c r="B926" s="22" t="s">
        <v>116</v>
      </c>
      <c r="C926" s="23">
        <v>28373</v>
      </c>
      <c r="D926" s="22" t="s">
        <v>85</v>
      </c>
      <c r="E926" s="23">
        <v>25431</v>
      </c>
      <c r="F926" s="22">
        <v>1990</v>
      </c>
      <c r="G926" s="28">
        <f xml:space="preserve"> Name_Rankings_Appended[[#This Row],[Males Number]] / SUMIFS($C:$C, $F:$F, Name_Rankings_Appended[[#This Row],[Decade]])</f>
        <v>2.0057326643174909E-3</v>
      </c>
      <c r="H926" s="28">
        <f xml:space="preserve"> Name_Rankings_Appended[[#This Row],[Females Number]] / SUMIFS($E:$E, $F:$F, Name_Rankings_Appended[[#This Row],[Decade]])</f>
        <v>2.3891608700713045E-3</v>
      </c>
      <c r="I926" s="28">
        <f>SUMIFS($G:$G, $A:$A, "&lt;=" &amp; Name_Rankings_Appended[[#This Row],[Rank]], $F:$F, Name_Rankings_Appended[[#This Row],[Decade]])</f>
        <v>0.88769134182758858</v>
      </c>
      <c r="J926" s="28">
        <f>SUMIFS($H:$H, $A:$A, "&lt;=" &amp; Name_Rankings_Appended[[#This Row],[Rank]], $F:$F, Name_Rankings_Appended[[#This Row],[Decade]])</f>
        <v>0.86241229244922424</v>
      </c>
    </row>
    <row r="927" spans="1:10" x14ac:dyDescent="0.25">
      <c r="A927" s="22">
        <v>126</v>
      </c>
      <c r="B927" s="22" t="s">
        <v>591</v>
      </c>
      <c r="C927" s="23">
        <v>28254</v>
      </c>
      <c r="D927" s="22" t="s">
        <v>551</v>
      </c>
      <c r="E927" s="23">
        <v>25324</v>
      </c>
      <c r="F927" s="22">
        <v>1990</v>
      </c>
      <c r="G927" s="28">
        <f xml:space="preserve"> Name_Rankings_Appended[[#This Row],[Males Number]] / SUMIFS($C:$C, $F:$F, Name_Rankings_Appended[[#This Row],[Decade]])</f>
        <v>1.9973203643473153E-3</v>
      </c>
      <c r="H927" s="28">
        <f xml:space="preserve"> Name_Rankings_Appended[[#This Row],[Females Number]] / SUMIFS($E:$E, $F:$F, Name_Rankings_Appended[[#This Row],[Decade]])</f>
        <v>2.3791085633158631E-3</v>
      </c>
      <c r="I927" s="28">
        <f>SUMIFS($G:$G, $A:$A, "&lt;=" &amp; Name_Rankings_Appended[[#This Row],[Rank]], $F:$F, Name_Rankings_Appended[[#This Row],[Decade]])</f>
        <v>0.88968866219193588</v>
      </c>
      <c r="J927" s="28">
        <f>SUMIFS($H:$H, $A:$A, "&lt;=" &amp; Name_Rankings_Appended[[#This Row],[Rank]], $F:$F, Name_Rankings_Appended[[#This Row],[Decade]])</f>
        <v>0.86479140101254015</v>
      </c>
    </row>
    <row r="928" spans="1:10" x14ac:dyDescent="0.25">
      <c r="A928" s="22">
        <v>127</v>
      </c>
      <c r="B928" s="22" t="s">
        <v>369</v>
      </c>
      <c r="C928" s="23">
        <v>28245</v>
      </c>
      <c r="D928" s="22" t="s">
        <v>502</v>
      </c>
      <c r="E928" s="23">
        <v>25210</v>
      </c>
      <c r="F928" s="22">
        <v>1990</v>
      </c>
      <c r="G928" s="28">
        <f xml:space="preserve"> Name_Rankings_Appended[[#This Row],[Males Number]] / SUMIFS($C:$C, $F:$F, Name_Rankings_Appended[[#This Row],[Decade]])</f>
        <v>1.9966841399798232E-3</v>
      </c>
      <c r="H928" s="28">
        <f xml:space="preserve"> Name_Rankings_Appended[[#This Row],[Females Number]] / SUMIFS($E:$E, $F:$F, Name_Rankings_Appended[[#This Row],[Decade]])</f>
        <v>2.3683986290156736E-3</v>
      </c>
      <c r="I928" s="28">
        <f>SUMIFS($G:$G, $A:$A, "&lt;=" &amp; Name_Rankings_Appended[[#This Row],[Rank]], $F:$F, Name_Rankings_Appended[[#This Row],[Decade]])</f>
        <v>0.89168534633191565</v>
      </c>
      <c r="J928" s="28">
        <f>SUMIFS($H:$H, $A:$A, "&lt;=" &amp; Name_Rankings_Appended[[#This Row],[Rank]], $F:$F, Name_Rankings_Appended[[#This Row],[Decade]])</f>
        <v>0.86715979964155587</v>
      </c>
    </row>
    <row r="929" spans="1:10" x14ac:dyDescent="0.25">
      <c r="A929" s="22">
        <v>128</v>
      </c>
      <c r="B929" s="22" t="s">
        <v>184</v>
      </c>
      <c r="C929" s="23">
        <v>27968</v>
      </c>
      <c r="D929" s="22" t="s">
        <v>87</v>
      </c>
      <c r="E929" s="23">
        <v>24928</v>
      </c>
      <c r="F929" s="22">
        <v>1990</v>
      </c>
      <c r="G929" s="28">
        <f xml:space="preserve"> Name_Rankings_Appended[[#This Row],[Males Number]] / SUMIFS($C:$C, $F:$F, Name_Rankings_Appended[[#This Row],[Decade]])</f>
        <v>1.9771025677803398E-3</v>
      </c>
      <c r="H929" s="28">
        <f xml:space="preserve"> Name_Rankings_Appended[[#This Row],[Females Number]] / SUMIFS($E:$E, $F:$F, Name_Rankings_Appended[[#This Row],[Decade]])</f>
        <v>2.3419056336415195E-3</v>
      </c>
      <c r="I929" s="28">
        <f>SUMIFS($G:$G, $A:$A, "&lt;=" &amp; Name_Rankings_Appended[[#This Row],[Rank]], $F:$F, Name_Rankings_Appended[[#This Row],[Decade]])</f>
        <v>0.89366244889969604</v>
      </c>
      <c r="J929" s="28">
        <f>SUMIFS($H:$H, $A:$A, "&lt;=" &amp; Name_Rankings_Appended[[#This Row],[Rank]], $F:$F, Name_Rankings_Appended[[#This Row],[Decade]])</f>
        <v>0.86950170527519743</v>
      </c>
    </row>
    <row r="930" spans="1:10" x14ac:dyDescent="0.25">
      <c r="A930" s="22">
        <v>129</v>
      </c>
      <c r="B930" s="22" t="s">
        <v>612</v>
      </c>
      <c r="C930" s="23">
        <v>27877</v>
      </c>
      <c r="D930" s="22" t="s">
        <v>113</v>
      </c>
      <c r="E930" s="23">
        <v>24850</v>
      </c>
      <c r="F930" s="22">
        <v>1990</v>
      </c>
      <c r="G930" s="28">
        <f xml:space="preserve"> Name_Rankings_Appended[[#This Row],[Males Number]] / SUMIFS($C:$C, $F:$F, Name_Rankings_Appended[[#This Row],[Decade]])</f>
        <v>1.9706696325090291E-3</v>
      </c>
      <c r="H930" s="28">
        <f xml:space="preserve"> Name_Rankings_Appended[[#This Row],[Females Number]] / SUMIFS($E:$E, $F:$F, Name_Rankings_Appended[[#This Row],[Decade]])</f>
        <v>2.3345777838571793E-3</v>
      </c>
      <c r="I930" s="28">
        <f>SUMIFS($G:$G, $A:$A, "&lt;=" &amp; Name_Rankings_Appended[[#This Row],[Rank]], $F:$F, Name_Rankings_Appended[[#This Row],[Decade]])</f>
        <v>0.89563311853220506</v>
      </c>
      <c r="J930" s="28">
        <f>SUMIFS($H:$H, $A:$A, "&lt;=" &amp; Name_Rankings_Appended[[#This Row],[Rank]], $F:$F, Name_Rankings_Appended[[#This Row],[Decade]])</f>
        <v>0.87183628305905458</v>
      </c>
    </row>
    <row r="931" spans="1:10" x14ac:dyDescent="0.25">
      <c r="A931" s="22">
        <v>130</v>
      </c>
      <c r="B931" s="22" t="s">
        <v>540</v>
      </c>
      <c r="C931" s="23">
        <v>27668</v>
      </c>
      <c r="D931" s="22" t="s">
        <v>57</v>
      </c>
      <c r="E931" s="23">
        <v>24513</v>
      </c>
      <c r="F931" s="22">
        <v>1990</v>
      </c>
      <c r="G931" s="28">
        <f xml:space="preserve"> Name_Rankings_Appended[[#This Row],[Males Number]] / SUMIFS($C:$C, $F:$F, Name_Rankings_Appended[[#This Row],[Decade]])</f>
        <v>1.9558950888639314E-3</v>
      </c>
      <c r="H931" s="28">
        <f xml:space="preserve"> Name_Rankings_Appended[[#This Row],[Females Number]] / SUMIFS($E:$E, $F:$F, Name_Rankings_Appended[[#This Row],[Decade]])</f>
        <v>2.302917714917144E-3</v>
      </c>
      <c r="I931" s="28">
        <f>SUMIFS($G:$G, $A:$A, "&lt;=" &amp; Name_Rankings_Appended[[#This Row],[Rank]], $F:$F, Name_Rankings_Appended[[#This Row],[Decade]])</f>
        <v>0.89758901362106902</v>
      </c>
      <c r="J931" s="28">
        <f>SUMIFS($H:$H, $A:$A, "&lt;=" &amp; Name_Rankings_Appended[[#This Row],[Rank]], $F:$F, Name_Rankings_Appended[[#This Row],[Decade]])</f>
        <v>0.87413920077397178</v>
      </c>
    </row>
    <row r="932" spans="1:10" x14ac:dyDescent="0.25">
      <c r="A932" s="22">
        <v>131</v>
      </c>
      <c r="B932" s="22" t="s">
        <v>702</v>
      </c>
      <c r="C932" s="23">
        <v>27263</v>
      </c>
      <c r="D932" s="22" t="s">
        <v>854</v>
      </c>
      <c r="E932" s="23">
        <v>24513</v>
      </c>
      <c r="F932" s="22">
        <v>1990</v>
      </c>
      <c r="G932" s="28">
        <f xml:space="preserve"> Name_Rankings_Appended[[#This Row],[Males Number]] / SUMIFS($C:$C, $F:$F, Name_Rankings_Appended[[#This Row],[Decade]])</f>
        <v>1.9272649923267806E-3</v>
      </c>
      <c r="H932" s="28">
        <f xml:space="preserve"> Name_Rankings_Appended[[#This Row],[Females Number]] / SUMIFS($E:$E, $F:$F, Name_Rankings_Appended[[#This Row],[Decade]])</f>
        <v>2.302917714917144E-3</v>
      </c>
      <c r="I932" s="28">
        <f>SUMIFS($G:$G, $A:$A, "&lt;=" &amp; Name_Rankings_Appended[[#This Row],[Rank]], $F:$F, Name_Rankings_Appended[[#This Row],[Decade]])</f>
        <v>0.89951627861339578</v>
      </c>
      <c r="J932" s="28">
        <f>SUMIFS($H:$H, $A:$A, "&lt;=" &amp; Name_Rankings_Appended[[#This Row],[Rank]], $F:$F, Name_Rankings_Appended[[#This Row],[Decade]])</f>
        <v>0.87644211848888898</v>
      </c>
    </row>
    <row r="933" spans="1:10" x14ac:dyDescent="0.25">
      <c r="A933" s="22">
        <v>132</v>
      </c>
      <c r="B933" s="22" t="s">
        <v>623</v>
      </c>
      <c r="C933" s="23">
        <v>27218</v>
      </c>
      <c r="D933" s="22" t="s">
        <v>460</v>
      </c>
      <c r="E933" s="23">
        <v>24499</v>
      </c>
      <c r="F933" s="22">
        <v>1990</v>
      </c>
      <c r="G933" s="28">
        <f xml:space="preserve"> Name_Rankings_Appended[[#This Row],[Males Number]] / SUMIFS($C:$C, $F:$F, Name_Rankings_Appended[[#This Row],[Decade]])</f>
        <v>1.9240838704893196E-3</v>
      </c>
      <c r="H933" s="28">
        <f xml:space="preserve"> Name_Rankings_Appended[[#This Row],[Females Number]] / SUMIFS($E:$E, $F:$F, Name_Rankings_Appended[[#This Row],[Decade]])</f>
        <v>2.3016024598276471E-3</v>
      </c>
      <c r="I933" s="28">
        <f>SUMIFS($G:$G, $A:$A, "&lt;=" &amp; Name_Rankings_Appended[[#This Row],[Rank]], $F:$F, Name_Rankings_Appended[[#This Row],[Decade]])</f>
        <v>0.90144036248388515</v>
      </c>
      <c r="J933" s="28">
        <f>SUMIFS($H:$H, $A:$A, "&lt;=" &amp; Name_Rankings_Appended[[#This Row],[Rank]], $F:$F, Name_Rankings_Appended[[#This Row],[Decade]])</f>
        <v>0.87874372094871667</v>
      </c>
    </row>
    <row r="934" spans="1:10" x14ac:dyDescent="0.25">
      <c r="A934" s="22">
        <v>133</v>
      </c>
      <c r="B934" s="22" t="s">
        <v>389</v>
      </c>
      <c r="C934" s="23">
        <v>27110</v>
      </c>
      <c r="D934" s="22" t="s">
        <v>61</v>
      </c>
      <c r="E934" s="23">
        <v>24122</v>
      </c>
      <c r="F934" s="22">
        <v>1990</v>
      </c>
      <c r="G934" s="28">
        <f xml:space="preserve"> Name_Rankings_Appended[[#This Row],[Males Number]] / SUMIFS($C:$C, $F:$F, Name_Rankings_Appended[[#This Row],[Decade]])</f>
        <v>1.9164491780794125E-3</v>
      </c>
      <c r="H934" s="28">
        <f xml:space="preserve"> Name_Rankings_Appended[[#This Row],[Females Number]] / SUMIFS($E:$E, $F:$F, Name_Rankings_Appended[[#This Row],[Decade]])</f>
        <v>2.2661845192033349E-3</v>
      </c>
      <c r="I934" s="28">
        <f>SUMIFS($G:$G, $A:$A, "&lt;=" &amp; Name_Rankings_Appended[[#This Row],[Rank]], $F:$F, Name_Rankings_Appended[[#This Row],[Decade]])</f>
        <v>0.90335681166196458</v>
      </c>
      <c r="J934" s="28">
        <f>SUMIFS($H:$H, $A:$A, "&lt;=" &amp; Name_Rankings_Appended[[#This Row],[Rank]], $F:$F, Name_Rankings_Appended[[#This Row],[Decade]])</f>
        <v>0.88100990546792002</v>
      </c>
    </row>
    <row r="935" spans="1:10" x14ac:dyDescent="0.25">
      <c r="A935" s="22">
        <v>134</v>
      </c>
      <c r="B935" s="22" t="s">
        <v>98</v>
      </c>
      <c r="C935" s="23">
        <v>26754</v>
      </c>
      <c r="D935" s="22" t="s">
        <v>605</v>
      </c>
      <c r="E935" s="23">
        <v>24082</v>
      </c>
      <c r="F935" s="22">
        <v>1990</v>
      </c>
      <c r="G935" s="28">
        <f xml:space="preserve"> Name_Rankings_Appended[[#This Row],[Males Number]] / SUMIFS($C:$C, $F:$F, Name_Rankings_Appended[[#This Row],[Decade]])</f>
        <v>1.891282969765275E-3</v>
      </c>
      <c r="H935" s="28">
        <f xml:space="preserve"> Name_Rankings_Appended[[#This Row],[Females Number]] / SUMIFS($E:$E, $F:$F, Name_Rankings_Appended[[#This Row],[Decade]])</f>
        <v>2.262426647519058E-3</v>
      </c>
      <c r="I935" s="28">
        <f>SUMIFS($G:$G, $A:$A, "&lt;=" &amp; Name_Rankings_Appended[[#This Row],[Rank]], $F:$F, Name_Rankings_Appended[[#This Row],[Decade]])</f>
        <v>0.90524809463172984</v>
      </c>
      <c r="J935" s="28">
        <f>SUMIFS($H:$H, $A:$A, "&lt;=" &amp; Name_Rankings_Appended[[#This Row],[Rank]], $F:$F, Name_Rankings_Appended[[#This Row],[Decade]])</f>
        <v>0.8832723321154391</v>
      </c>
    </row>
    <row r="936" spans="1:10" x14ac:dyDescent="0.25">
      <c r="A936" s="22">
        <v>135</v>
      </c>
      <c r="B936" s="22" t="s">
        <v>587</v>
      </c>
      <c r="C936" s="23">
        <v>26752</v>
      </c>
      <c r="D936" s="22" t="s">
        <v>831</v>
      </c>
      <c r="E936" s="23">
        <v>23970</v>
      </c>
      <c r="F936" s="22">
        <v>1990</v>
      </c>
      <c r="G936" s="28">
        <f xml:space="preserve"> Name_Rankings_Appended[[#This Row],[Males Number]] / SUMIFS($C:$C, $F:$F, Name_Rankings_Appended[[#This Row],[Decade]])</f>
        <v>1.891141586572499E-3</v>
      </c>
      <c r="H936" s="28">
        <f xml:space="preserve"> Name_Rankings_Appended[[#This Row],[Females Number]] / SUMIFS($E:$E, $F:$F, Name_Rankings_Appended[[#This Row],[Decade]])</f>
        <v>2.2519046068030816E-3</v>
      </c>
      <c r="I936" s="28">
        <f>SUMIFS($G:$G, $A:$A, "&lt;=" &amp; Name_Rankings_Appended[[#This Row],[Rank]], $F:$F, Name_Rankings_Appended[[#This Row],[Decade]])</f>
        <v>0.90713923621830239</v>
      </c>
      <c r="J936" s="28">
        <f>SUMIFS($H:$H, $A:$A, "&lt;=" &amp; Name_Rankings_Appended[[#This Row],[Rank]], $F:$F, Name_Rankings_Appended[[#This Row],[Decade]])</f>
        <v>0.88552423672224223</v>
      </c>
    </row>
    <row r="937" spans="1:10" x14ac:dyDescent="0.25">
      <c r="A937" s="22">
        <v>136</v>
      </c>
      <c r="B937" s="22" t="s">
        <v>96</v>
      </c>
      <c r="C937" s="23">
        <v>26682</v>
      </c>
      <c r="D937" s="22" t="s">
        <v>875</v>
      </c>
      <c r="E937" s="23">
        <v>23648</v>
      </c>
      <c r="F937" s="22">
        <v>1990</v>
      </c>
      <c r="G937" s="28">
        <f xml:space="preserve"> Name_Rankings_Appended[[#This Row],[Males Number]] / SUMIFS($C:$C, $F:$F, Name_Rankings_Appended[[#This Row],[Decade]])</f>
        <v>1.8861931748253369E-3</v>
      </c>
      <c r="H937" s="28">
        <f xml:space="preserve"> Name_Rankings_Appended[[#This Row],[Females Number]] / SUMIFS($E:$E, $F:$F, Name_Rankings_Appended[[#This Row],[Decade]])</f>
        <v>2.2216537397446506E-3</v>
      </c>
      <c r="I937" s="28">
        <f>SUMIFS($G:$G, $A:$A, "&lt;=" &amp; Name_Rankings_Appended[[#This Row],[Rank]], $F:$F, Name_Rankings_Appended[[#This Row],[Decade]])</f>
        <v>0.90902542939312769</v>
      </c>
      <c r="J937" s="28">
        <f>SUMIFS($H:$H, $A:$A, "&lt;=" &amp; Name_Rankings_Appended[[#This Row],[Rank]], $F:$F, Name_Rankings_Appended[[#This Row],[Decade]])</f>
        <v>0.88774589046198693</v>
      </c>
    </row>
    <row r="938" spans="1:10" x14ac:dyDescent="0.25">
      <c r="A938" s="22">
        <v>137</v>
      </c>
      <c r="B938" s="22" t="s">
        <v>883</v>
      </c>
      <c r="C938" s="23">
        <v>25907</v>
      </c>
      <c r="D938" s="22" t="s">
        <v>643</v>
      </c>
      <c r="E938" s="23">
        <v>23524</v>
      </c>
      <c r="F938" s="22">
        <v>1990</v>
      </c>
      <c r="G938" s="28">
        <f xml:space="preserve"> Name_Rankings_Appended[[#This Row],[Males Number]] / SUMIFS($C:$C, $F:$F, Name_Rankings_Appended[[#This Row],[Decade]])</f>
        <v>1.8314071876246161E-3</v>
      </c>
      <c r="H938" s="28">
        <f xml:space="preserve"> Name_Rankings_Appended[[#This Row],[Females Number]] / SUMIFS($E:$E, $F:$F, Name_Rankings_Appended[[#This Row],[Decade]])</f>
        <v>2.2100043375233914E-3</v>
      </c>
      <c r="I938" s="28">
        <f>SUMIFS($G:$G, $A:$A, "&lt;=" &amp; Name_Rankings_Appended[[#This Row],[Rank]], $F:$F, Name_Rankings_Appended[[#This Row],[Decade]])</f>
        <v>0.91085683658075234</v>
      </c>
      <c r="J938" s="28">
        <f>SUMIFS($H:$H, $A:$A, "&lt;=" &amp; Name_Rankings_Appended[[#This Row],[Rank]], $F:$F, Name_Rankings_Appended[[#This Row],[Decade]])</f>
        <v>0.88995589479951032</v>
      </c>
    </row>
    <row r="939" spans="1:10" x14ac:dyDescent="0.25">
      <c r="A939" s="22">
        <v>138</v>
      </c>
      <c r="B939" s="22" t="s">
        <v>569</v>
      </c>
      <c r="C939" s="23">
        <v>25636</v>
      </c>
      <c r="D939" s="22" t="s">
        <v>815</v>
      </c>
      <c r="E939" s="23">
        <v>23517</v>
      </c>
      <c r="F939" s="22">
        <v>1990</v>
      </c>
      <c r="G939" s="28">
        <f xml:space="preserve"> Name_Rankings_Appended[[#This Row],[Males Number]] / SUMIFS($C:$C, $F:$F, Name_Rankings_Appended[[#This Row],[Decade]])</f>
        <v>1.8122497650034607E-3</v>
      </c>
      <c r="H939" s="28">
        <f xml:space="preserve"> Name_Rankings_Appended[[#This Row],[Females Number]] / SUMIFS($E:$E, $F:$F, Name_Rankings_Appended[[#This Row],[Decade]])</f>
        <v>2.2093467099786432E-3</v>
      </c>
      <c r="I939" s="28">
        <f>SUMIFS($G:$G, $A:$A, "&lt;=" &amp; Name_Rankings_Appended[[#This Row],[Rank]], $F:$F, Name_Rankings_Appended[[#This Row],[Decade]])</f>
        <v>0.91266908634575583</v>
      </c>
      <c r="J939" s="28">
        <f>SUMIFS($H:$H, $A:$A, "&lt;=" &amp; Name_Rankings_Appended[[#This Row],[Rank]], $F:$F, Name_Rankings_Appended[[#This Row],[Decade]])</f>
        <v>0.89216524150948895</v>
      </c>
    </row>
    <row r="940" spans="1:10" x14ac:dyDescent="0.25">
      <c r="A940" s="22">
        <v>139</v>
      </c>
      <c r="B940" s="22" t="s">
        <v>632</v>
      </c>
      <c r="C940" s="23">
        <v>25459</v>
      </c>
      <c r="D940" s="22" t="s">
        <v>856</v>
      </c>
      <c r="E940" s="23">
        <v>23492</v>
      </c>
      <c r="F940" s="22">
        <v>1990</v>
      </c>
      <c r="G940" s="28">
        <f xml:space="preserve"> Name_Rankings_Appended[[#This Row],[Males Number]] / SUMIFS($C:$C, $F:$F, Name_Rankings_Appended[[#This Row],[Decade]])</f>
        <v>1.7997373524427799E-3</v>
      </c>
      <c r="H940" s="28">
        <f xml:space="preserve"> Name_Rankings_Appended[[#This Row],[Females Number]] / SUMIFS($E:$E, $F:$F, Name_Rankings_Appended[[#This Row],[Decade]])</f>
        <v>2.2069980401759697E-3</v>
      </c>
      <c r="I940" s="28">
        <f>SUMIFS($G:$G, $A:$A, "&lt;=" &amp; Name_Rankings_Appended[[#This Row],[Rank]], $F:$F, Name_Rankings_Appended[[#This Row],[Decade]])</f>
        <v>0.9144688236981986</v>
      </c>
      <c r="J940" s="28">
        <f>SUMIFS($H:$H, $A:$A, "&lt;=" &amp; Name_Rankings_Appended[[#This Row],[Rank]], $F:$F, Name_Rankings_Appended[[#This Row],[Decade]])</f>
        <v>0.89437223954966494</v>
      </c>
    </row>
    <row r="941" spans="1:10" x14ac:dyDescent="0.25">
      <c r="A941" s="22">
        <v>140</v>
      </c>
      <c r="B941" s="22" t="s">
        <v>190</v>
      </c>
      <c r="C941" s="23">
        <v>25323</v>
      </c>
      <c r="D941" s="22" t="s">
        <v>793</v>
      </c>
      <c r="E941" s="23">
        <v>23369</v>
      </c>
      <c r="F941" s="22">
        <v>1990</v>
      </c>
      <c r="G941" s="28">
        <f xml:space="preserve"> Name_Rankings_Appended[[#This Row],[Males Number]] / SUMIFS($C:$C, $F:$F, Name_Rankings_Appended[[#This Row],[Decade]])</f>
        <v>1.7901232953340084E-3</v>
      </c>
      <c r="H941" s="28">
        <f xml:space="preserve"> Name_Rankings_Appended[[#This Row],[Females Number]] / SUMIFS($E:$E, $F:$F, Name_Rankings_Appended[[#This Row],[Decade]])</f>
        <v>2.1954425847468175E-3</v>
      </c>
      <c r="I941" s="28">
        <f>SUMIFS($G:$G, $A:$A, "&lt;=" &amp; Name_Rankings_Appended[[#This Row],[Rank]], $F:$F, Name_Rankings_Appended[[#This Row],[Decade]])</f>
        <v>0.91625894699353261</v>
      </c>
      <c r="J941" s="28">
        <f>SUMIFS($H:$H, $A:$A, "&lt;=" &amp; Name_Rankings_Appended[[#This Row],[Rank]], $F:$F, Name_Rankings_Appended[[#This Row],[Decade]])</f>
        <v>0.89656768213441174</v>
      </c>
    </row>
    <row r="942" spans="1:10" x14ac:dyDescent="0.25">
      <c r="A942" s="22">
        <v>141</v>
      </c>
      <c r="B942" s="22" t="s">
        <v>238</v>
      </c>
      <c r="C942" s="23">
        <v>25237</v>
      </c>
      <c r="D942" s="22" t="s">
        <v>884</v>
      </c>
      <c r="E942" s="23">
        <v>23169</v>
      </c>
      <c r="F942" s="22">
        <v>1990</v>
      </c>
      <c r="G942" s="28">
        <f xml:space="preserve"> Name_Rankings_Appended[[#This Row],[Males Number]] / SUMIFS($C:$C, $F:$F, Name_Rankings_Appended[[#This Row],[Decade]])</f>
        <v>1.784043818044638E-3</v>
      </c>
      <c r="H942" s="28">
        <f xml:space="preserve"> Name_Rankings_Appended[[#This Row],[Females Number]] / SUMIFS($E:$E, $F:$F, Name_Rankings_Appended[[#This Row],[Decade]])</f>
        <v>2.1766532263254317E-3</v>
      </c>
      <c r="I942" s="28">
        <f>SUMIFS($G:$G, $A:$A, "&lt;=" &amp; Name_Rankings_Appended[[#This Row],[Rank]], $F:$F, Name_Rankings_Appended[[#This Row],[Decade]])</f>
        <v>0.91804299081157725</v>
      </c>
      <c r="J942" s="28">
        <f>SUMIFS($H:$H, $A:$A, "&lt;=" &amp; Name_Rankings_Appended[[#This Row],[Rank]], $F:$F, Name_Rankings_Appended[[#This Row],[Decade]])</f>
        <v>0.89874433536073717</v>
      </c>
    </row>
    <row r="943" spans="1:10" x14ac:dyDescent="0.25">
      <c r="A943" s="22">
        <v>142</v>
      </c>
      <c r="B943" s="22" t="s">
        <v>698</v>
      </c>
      <c r="C943" s="23">
        <v>24570</v>
      </c>
      <c r="D943" s="22" t="s">
        <v>801</v>
      </c>
      <c r="E943" s="23">
        <v>22957</v>
      </c>
      <c r="F943" s="22">
        <v>1990</v>
      </c>
      <c r="G943" s="28">
        <f xml:space="preserve"> Name_Rankings_Appended[[#This Row],[Males Number]] / SUMIFS($C:$C, $F:$F, Name_Rankings_Appended[[#This Row],[Decade]])</f>
        <v>1.7368925232538238E-3</v>
      </c>
      <c r="H943" s="28">
        <f xml:space="preserve"> Name_Rankings_Appended[[#This Row],[Females Number]] / SUMIFS($E:$E, $F:$F, Name_Rankings_Appended[[#This Row],[Decade]])</f>
        <v>2.156736506398763E-3</v>
      </c>
      <c r="I943" s="28">
        <f>SUMIFS($G:$G, $A:$A, "&lt;=" &amp; Name_Rankings_Appended[[#This Row],[Rank]], $F:$F, Name_Rankings_Appended[[#This Row],[Decade]])</f>
        <v>0.91977988333483107</v>
      </c>
      <c r="J943" s="28">
        <f>SUMIFS($H:$H, $A:$A, "&lt;=" &amp; Name_Rankings_Appended[[#This Row],[Rank]], $F:$F, Name_Rankings_Appended[[#This Row],[Decade]])</f>
        <v>0.90090107186713597</v>
      </c>
    </row>
    <row r="944" spans="1:10" x14ac:dyDescent="0.25">
      <c r="A944" s="22">
        <v>143</v>
      </c>
      <c r="B944" s="22" t="s">
        <v>549</v>
      </c>
      <c r="C944" s="23">
        <v>24286</v>
      </c>
      <c r="D944" s="22" t="s">
        <v>885</v>
      </c>
      <c r="E944" s="23">
        <v>22790</v>
      </c>
      <c r="F944" s="22">
        <v>1990</v>
      </c>
      <c r="G944" s="28">
        <f xml:space="preserve"> Name_Rankings_Appended[[#This Row],[Males Number]] / SUMIFS($C:$C, $F:$F, Name_Rankings_Appended[[#This Row],[Decade]])</f>
        <v>1.7168161098796242E-3</v>
      </c>
      <c r="H944" s="28">
        <f xml:space="preserve"> Name_Rankings_Appended[[#This Row],[Females Number]] / SUMIFS($E:$E, $F:$F, Name_Rankings_Appended[[#This Row],[Decade]])</f>
        <v>2.1410473921169059E-3</v>
      </c>
      <c r="I944" s="28">
        <f>SUMIFS($G:$G, $A:$A, "&lt;=" &amp; Name_Rankings_Appended[[#This Row],[Rank]], $F:$F, Name_Rankings_Appended[[#This Row],[Decade]])</f>
        <v>0.92149669944471069</v>
      </c>
      <c r="J944" s="28">
        <f>SUMIFS($H:$H, $A:$A, "&lt;=" &amp; Name_Rankings_Appended[[#This Row],[Rank]], $F:$F, Name_Rankings_Appended[[#This Row],[Decade]])</f>
        <v>0.90304211925925293</v>
      </c>
    </row>
    <row r="945" spans="1:10" x14ac:dyDescent="0.25">
      <c r="A945" s="22">
        <v>144</v>
      </c>
      <c r="B945" s="22" t="s">
        <v>387</v>
      </c>
      <c r="C945" s="23">
        <v>24171</v>
      </c>
      <c r="D945" s="22" t="s">
        <v>528</v>
      </c>
      <c r="E945" s="23">
        <v>22730</v>
      </c>
      <c r="F945" s="22">
        <v>1990</v>
      </c>
      <c r="G945" s="28">
        <f xml:space="preserve"> Name_Rankings_Appended[[#This Row],[Males Number]] / SUMIFS($C:$C, $F:$F, Name_Rankings_Appended[[#This Row],[Decade]])</f>
        <v>1.7086865762950011E-3</v>
      </c>
      <c r="H945" s="28">
        <f xml:space="preserve"> Name_Rankings_Appended[[#This Row],[Females Number]] / SUMIFS($E:$E, $F:$F, Name_Rankings_Appended[[#This Row],[Decade]])</f>
        <v>2.1354105845904901E-3</v>
      </c>
      <c r="I945" s="28">
        <f>SUMIFS($G:$G, $A:$A, "&lt;=" &amp; Name_Rankings_Appended[[#This Row],[Rank]], $F:$F, Name_Rankings_Appended[[#This Row],[Decade]])</f>
        <v>0.92320538602100566</v>
      </c>
      <c r="J945" s="28">
        <f>SUMIFS($H:$H, $A:$A, "&lt;=" &amp; Name_Rankings_Appended[[#This Row],[Rank]], $F:$F, Name_Rankings_Appended[[#This Row],[Decade]])</f>
        <v>0.90517752984384336</v>
      </c>
    </row>
    <row r="946" spans="1:10" x14ac:dyDescent="0.25">
      <c r="A946" s="22">
        <v>145</v>
      </c>
      <c r="B946" s="22" t="s">
        <v>160</v>
      </c>
      <c r="C946" s="23">
        <v>24089</v>
      </c>
      <c r="D946" s="22" t="s">
        <v>732</v>
      </c>
      <c r="E946" s="23">
        <v>22609</v>
      </c>
      <c r="F946" s="22">
        <v>1990</v>
      </c>
      <c r="G946" s="28">
        <f xml:space="preserve"> Name_Rankings_Appended[[#This Row],[Males Number]] / SUMIFS($C:$C, $F:$F, Name_Rankings_Appended[[#This Row],[Decade]])</f>
        <v>1.7028898653911829E-3</v>
      </c>
      <c r="H946" s="28">
        <f xml:space="preserve"> Name_Rankings_Appended[[#This Row],[Females Number]] / SUMIFS($E:$E, $F:$F, Name_Rankings_Appended[[#This Row],[Decade]])</f>
        <v>2.1240430227455519E-3</v>
      </c>
      <c r="I946" s="28">
        <f>SUMIFS($G:$G, $A:$A, "&lt;=" &amp; Name_Rankings_Appended[[#This Row],[Rank]], $F:$F, Name_Rankings_Appended[[#This Row],[Decade]])</f>
        <v>0.92490827588639679</v>
      </c>
      <c r="J946" s="28">
        <f>SUMIFS($H:$H, $A:$A, "&lt;=" &amp; Name_Rankings_Appended[[#This Row],[Rank]], $F:$F, Name_Rankings_Appended[[#This Row],[Decade]])</f>
        <v>0.90730157286658897</v>
      </c>
    </row>
    <row r="947" spans="1:10" x14ac:dyDescent="0.25">
      <c r="A947" s="22">
        <v>146</v>
      </c>
      <c r="B947" s="22" t="s">
        <v>351</v>
      </c>
      <c r="C947" s="23">
        <v>23982</v>
      </c>
      <c r="D947" s="22" t="s">
        <v>615</v>
      </c>
      <c r="E947" s="23">
        <v>22336</v>
      </c>
      <c r="F947" s="22">
        <v>1990</v>
      </c>
      <c r="G947" s="28">
        <f xml:space="preserve"> Name_Rankings_Appended[[#This Row],[Males Number]] / SUMIFS($C:$C, $F:$F, Name_Rankings_Appended[[#This Row],[Decade]])</f>
        <v>1.6953258645776639E-3</v>
      </c>
      <c r="H947" s="28">
        <f xml:space="preserve"> Name_Rankings_Appended[[#This Row],[Females Number]] / SUMIFS($E:$E, $F:$F, Name_Rankings_Appended[[#This Row],[Decade]])</f>
        <v>2.0983955485003604E-3</v>
      </c>
      <c r="I947" s="28">
        <f>SUMIFS($G:$G, $A:$A, "&lt;=" &amp; Name_Rankings_Appended[[#This Row],[Rank]], $F:$F, Name_Rankings_Appended[[#This Row],[Decade]])</f>
        <v>0.92660360175097445</v>
      </c>
      <c r="J947" s="28">
        <f>SUMIFS($H:$H, $A:$A, "&lt;=" &amp; Name_Rankings_Appended[[#This Row],[Rank]], $F:$F, Name_Rankings_Appended[[#This Row],[Decade]])</f>
        <v>0.9093999684150893</v>
      </c>
    </row>
    <row r="948" spans="1:10" x14ac:dyDescent="0.25">
      <c r="A948" s="22">
        <v>147</v>
      </c>
      <c r="B948" s="22" t="s">
        <v>134</v>
      </c>
      <c r="C948" s="23">
        <v>23963</v>
      </c>
      <c r="D948" s="22" t="s">
        <v>187</v>
      </c>
      <c r="E948" s="23">
        <v>22009</v>
      </c>
      <c r="F948" s="22">
        <v>1990</v>
      </c>
      <c r="G948" s="28">
        <f xml:space="preserve"> Name_Rankings_Appended[[#This Row],[Males Number]] / SUMIFS($C:$C, $F:$F, Name_Rankings_Appended[[#This Row],[Decade]])</f>
        <v>1.6939827242462915E-3</v>
      </c>
      <c r="H948" s="28">
        <f xml:space="preserve"> Name_Rankings_Appended[[#This Row],[Females Number]] / SUMIFS($E:$E, $F:$F, Name_Rankings_Appended[[#This Row],[Decade]])</f>
        <v>2.0676749474813944E-3</v>
      </c>
      <c r="I948" s="28">
        <f>SUMIFS($G:$G, $A:$A, "&lt;=" &amp; Name_Rankings_Appended[[#This Row],[Rank]], $F:$F, Name_Rankings_Appended[[#This Row],[Decade]])</f>
        <v>0.92829758447522071</v>
      </c>
      <c r="J948" s="28">
        <f>SUMIFS($H:$H, $A:$A, "&lt;=" &amp; Name_Rankings_Appended[[#This Row],[Rank]], $F:$F, Name_Rankings_Appended[[#This Row],[Decade]])</f>
        <v>0.91146764336257069</v>
      </c>
    </row>
    <row r="949" spans="1:10" x14ac:dyDescent="0.25">
      <c r="A949" s="22">
        <v>148</v>
      </c>
      <c r="B949" s="22" t="s">
        <v>581</v>
      </c>
      <c r="C949" s="23">
        <v>23912</v>
      </c>
      <c r="D949" s="22" t="s">
        <v>694</v>
      </c>
      <c r="E949" s="23">
        <v>21988</v>
      </c>
      <c r="F949" s="22">
        <v>1990</v>
      </c>
      <c r="G949" s="28">
        <f xml:space="preserve"> Name_Rankings_Appended[[#This Row],[Males Number]] / SUMIFS($C:$C, $F:$F, Name_Rankings_Appended[[#This Row],[Decade]])</f>
        <v>1.6903774528305021E-3</v>
      </c>
      <c r="H949" s="28">
        <f xml:space="preserve"> Name_Rankings_Appended[[#This Row],[Females Number]] / SUMIFS($E:$E, $F:$F, Name_Rankings_Appended[[#This Row],[Decade]])</f>
        <v>2.0657020648471489E-3</v>
      </c>
      <c r="I949" s="28">
        <f>SUMIFS($G:$G, $A:$A, "&lt;=" &amp; Name_Rankings_Appended[[#This Row],[Rank]], $F:$F, Name_Rankings_Appended[[#This Row],[Decade]])</f>
        <v>0.92998796192805122</v>
      </c>
      <c r="J949" s="28">
        <f>SUMIFS($H:$H, $A:$A, "&lt;=" &amp; Name_Rankings_Appended[[#This Row],[Rank]], $F:$F, Name_Rankings_Appended[[#This Row],[Decade]])</f>
        <v>0.91353334542741782</v>
      </c>
    </row>
    <row r="950" spans="1:10" x14ac:dyDescent="0.25">
      <c r="A950" s="22">
        <v>149</v>
      </c>
      <c r="B950" s="22" t="s">
        <v>644</v>
      </c>
      <c r="C950" s="23">
        <v>23747</v>
      </c>
      <c r="D950" s="22" t="s">
        <v>817</v>
      </c>
      <c r="E950" s="23">
        <v>21972</v>
      </c>
      <c r="F950" s="22">
        <v>1990</v>
      </c>
      <c r="G950" s="28">
        <f xml:space="preserve"> Name_Rankings_Appended[[#This Row],[Males Number]] / SUMIFS($C:$C, $F:$F, Name_Rankings_Appended[[#This Row],[Decade]])</f>
        <v>1.6787133394264777E-3</v>
      </c>
      <c r="H950" s="28">
        <f xml:space="preserve"> Name_Rankings_Appended[[#This Row],[Females Number]] / SUMIFS($E:$E, $F:$F, Name_Rankings_Appended[[#This Row],[Decade]])</f>
        <v>2.0641989161734381E-3</v>
      </c>
      <c r="I950" s="28">
        <f>SUMIFS($G:$G, $A:$A, "&lt;=" &amp; Name_Rankings_Appended[[#This Row],[Rank]], $F:$F, Name_Rankings_Appended[[#This Row],[Decade]])</f>
        <v>0.93166667526747771</v>
      </c>
      <c r="J950" s="28">
        <f>SUMIFS($H:$H, $A:$A, "&lt;=" &amp; Name_Rankings_Appended[[#This Row],[Rank]], $F:$F, Name_Rankings_Appended[[#This Row],[Decade]])</f>
        <v>0.91559754434359131</v>
      </c>
    </row>
    <row r="951" spans="1:10" x14ac:dyDescent="0.25">
      <c r="A951" s="22">
        <v>150</v>
      </c>
      <c r="B951" s="22" t="s">
        <v>638</v>
      </c>
      <c r="C951" s="23">
        <v>23727</v>
      </c>
      <c r="D951" s="22" t="s">
        <v>886</v>
      </c>
      <c r="E951" s="23">
        <v>21857</v>
      </c>
      <c r="F951" s="22">
        <v>1990</v>
      </c>
      <c r="G951" s="28">
        <f xml:space="preserve"> Name_Rankings_Appended[[#This Row],[Males Number]] / SUMIFS($C:$C, $F:$F, Name_Rankings_Appended[[#This Row],[Decade]])</f>
        <v>1.677299507498717E-3</v>
      </c>
      <c r="H951" s="28">
        <f xml:space="preserve"> Name_Rankings_Appended[[#This Row],[Females Number]] / SUMIFS($E:$E, $F:$F, Name_Rankings_Appended[[#This Row],[Decade]])</f>
        <v>2.0533950350811415E-3</v>
      </c>
      <c r="I951" s="28">
        <f>SUMIFS($G:$G, $A:$A, "&lt;=" &amp; Name_Rankings_Appended[[#This Row],[Rank]], $F:$F, Name_Rankings_Appended[[#This Row],[Decade]])</f>
        <v>0.93334397477497644</v>
      </c>
      <c r="J951" s="28">
        <f>SUMIFS($H:$H, $A:$A, "&lt;=" &amp; Name_Rankings_Appended[[#This Row],[Rank]], $F:$F, Name_Rankings_Appended[[#This Row],[Decade]])</f>
        <v>0.91765093937867248</v>
      </c>
    </row>
    <row r="952" spans="1:10" x14ac:dyDescent="0.25">
      <c r="A952" s="22">
        <v>151</v>
      </c>
      <c r="B952" s="22" t="s">
        <v>546</v>
      </c>
      <c r="C952" s="23">
        <v>23649</v>
      </c>
      <c r="D952" s="22" t="s">
        <v>863</v>
      </c>
      <c r="E952" s="23">
        <v>20926</v>
      </c>
      <c r="F952" s="22">
        <v>1990</v>
      </c>
      <c r="G952" s="28">
        <f xml:space="preserve"> Name_Rankings_Appended[[#This Row],[Males Number]] / SUMIFS($C:$C, $F:$F, Name_Rankings_Appended[[#This Row],[Decade]])</f>
        <v>1.671785562980451E-3</v>
      </c>
      <c r="H952" s="28">
        <f xml:space="preserve"> Name_Rankings_Appended[[#This Row],[Females Number]] / SUMIFS($E:$E, $F:$F, Name_Rankings_Appended[[#This Row],[Decade]])</f>
        <v>1.9659305716295907E-3</v>
      </c>
      <c r="I952" s="28">
        <f>SUMIFS($G:$G, $A:$A, "&lt;=" &amp; Name_Rankings_Appended[[#This Row],[Rank]], $F:$F, Name_Rankings_Appended[[#This Row],[Decade]])</f>
        <v>0.93501576033795686</v>
      </c>
      <c r="J952" s="28">
        <f>SUMIFS($H:$H, $A:$A, "&lt;=" &amp; Name_Rankings_Appended[[#This Row],[Rank]], $F:$F, Name_Rankings_Appended[[#This Row],[Decade]])</f>
        <v>0.91961686995030212</v>
      </c>
    </row>
    <row r="953" spans="1:10" x14ac:dyDescent="0.25">
      <c r="A953" s="22">
        <v>152</v>
      </c>
      <c r="B953" s="22" t="s">
        <v>498</v>
      </c>
      <c r="C953" s="23">
        <v>23589</v>
      </c>
      <c r="D953" s="22" t="s">
        <v>555</v>
      </c>
      <c r="E953" s="23">
        <v>20880</v>
      </c>
      <c r="F953" s="22">
        <v>1990</v>
      </c>
      <c r="G953" s="28">
        <f xml:space="preserve"> Name_Rankings_Appended[[#This Row],[Males Number]] / SUMIFS($C:$C, $F:$F, Name_Rankings_Appended[[#This Row],[Decade]])</f>
        <v>1.6675440671971695E-3</v>
      </c>
      <c r="H953" s="28">
        <f xml:space="preserve"> Name_Rankings_Appended[[#This Row],[Females Number]] / SUMIFS($E:$E, $F:$F, Name_Rankings_Appended[[#This Row],[Decade]])</f>
        <v>1.9616090191926722E-3</v>
      </c>
      <c r="I953" s="28">
        <f>SUMIFS($G:$G, $A:$A, "&lt;=" &amp; Name_Rankings_Appended[[#This Row],[Rank]], $F:$F, Name_Rankings_Appended[[#This Row],[Decade]])</f>
        <v>0.93668330440515402</v>
      </c>
      <c r="J953" s="28">
        <f>SUMIFS($H:$H, $A:$A, "&lt;=" &amp; Name_Rankings_Appended[[#This Row],[Rank]], $F:$F, Name_Rankings_Appended[[#This Row],[Decade]])</f>
        <v>0.92157847896949474</v>
      </c>
    </row>
    <row r="954" spans="1:10" x14ac:dyDescent="0.25">
      <c r="A954" s="22">
        <v>153</v>
      </c>
      <c r="B954" s="22" t="s">
        <v>158</v>
      </c>
      <c r="C954" s="23">
        <v>22819</v>
      </c>
      <c r="D954" s="22" t="s">
        <v>676</v>
      </c>
      <c r="E954" s="23">
        <v>20660</v>
      </c>
      <c r="F954" s="22">
        <v>1990</v>
      </c>
      <c r="G954" s="28">
        <f xml:space="preserve"> Name_Rankings_Appended[[#This Row],[Males Number]] / SUMIFS($C:$C, $F:$F, Name_Rankings_Appended[[#This Row],[Decade]])</f>
        <v>1.6131115379783886E-3</v>
      </c>
      <c r="H954" s="28">
        <f xml:space="preserve"> Name_Rankings_Appended[[#This Row],[Females Number]] / SUMIFS($E:$E, $F:$F, Name_Rankings_Appended[[#This Row],[Decade]])</f>
        <v>1.9409407249291477E-3</v>
      </c>
      <c r="I954" s="28">
        <f>SUMIFS($G:$G, $A:$A, "&lt;=" &amp; Name_Rankings_Appended[[#This Row],[Rank]], $F:$F, Name_Rankings_Appended[[#This Row],[Decade]])</f>
        <v>0.9382964159431324</v>
      </c>
      <c r="J954" s="28">
        <f>SUMIFS($H:$H, $A:$A, "&lt;=" &amp; Name_Rankings_Appended[[#This Row],[Rank]], $F:$F, Name_Rankings_Appended[[#This Row],[Decade]])</f>
        <v>0.92351941969442386</v>
      </c>
    </row>
    <row r="955" spans="1:10" x14ac:dyDescent="0.25">
      <c r="A955" s="22">
        <v>154</v>
      </c>
      <c r="B955" s="22" t="s">
        <v>696</v>
      </c>
      <c r="C955" s="23">
        <v>22205</v>
      </c>
      <c r="D955" s="22" t="s">
        <v>595</v>
      </c>
      <c r="E955" s="23">
        <v>20394</v>
      </c>
      <c r="F955" s="22">
        <v>1990</v>
      </c>
      <c r="G955" s="28">
        <f xml:space="preserve"> Name_Rankings_Appended[[#This Row],[Males Number]] / SUMIFS($C:$C, $F:$F, Name_Rankings_Appended[[#This Row],[Decade]])</f>
        <v>1.5697068977961401E-3</v>
      </c>
      <c r="H955" s="28">
        <f xml:space="preserve"> Name_Rankings_Appended[[#This Row],[Females Number]] / SUMIFS($E:$E, $F:$F, Name_Rankings_Appended[[#This Row],[Decade]])</f>
        <v>1.9159508782287046E-3</v>
      </c>
      <c r="I955" s="28">
        <f>SUMIFS($G:$G, $A:$A, "&lt;=" &amp; Name_Rankings_Appended[[#This Row],[Rank]], $F:$F, Name_Rankings_Appended[[#This Row],[Decade]])</f>
        <v>0.93986612284092852</v>
      </c>
      <c r="J955" s="28">
        <f>SUMIFS($H:$H, $A:$A, "&lt;=" &amp; Name_Rankings_Appended[[#This Row],[Rank]], $F:$F, Name_Rankings_Appended[[#This Row],[Decade]])</f>
        <v>0.92543537057265257</v>
      </c>
    </row>
    <row r="956" spans="1:10" x14ac:dyDescent="0.25">
      <c r="A956" s="22">
        <v>155</v>
      </c>
      <c r="B956" s="22" t="s">
        <v>682</v>
      </c>
      <c r="C956" s="23">
        <v>22103</v>
      </c>
      <c r="D956" s="22" t="s">
        <v>523</v>
      </c>
      <c r="E956" s="23">
        <v>20167</v>
      </c>
      <c r="F956" s="22">
        <v>1990</v>
      </c>
      <c r="G956" s="28">
        <f xml:space="preserve"> Name_Rankings_Appended[[#This Row],[Males Number]] / SUMIFS($C:$C, $F:$F, Name_Rankings_Appended[[#This Row],[Decade]])</f>
        <v>1.5624963549645612E-3</v>
      </c>
      <c r="H956" s="28">
        <f xml:space="preserve"> Name_Rankings_Appended[[#This Row],[Females Number]] / SUMIFS($E:$E, $F:$F, Name_Rankings_Appended[[#This Row],[Decade]])</f>
        <v>1.8946249564204319E-3</v>
      </c>
      <c r="I956" s="28">
        <f>SUMIFS($G:$G, $A:$A, "&lt;=" &amp; Name_Rankings_Appended[[#This Row],[Rank]], $F:$F, Name_Rankings_Appended[[#This Row],[Decade]])</f>
        <v>0.94142861919589305</v>
      </c>
      <c r="J956" s="28">
        <f>SUMIFS($H:$H, $A:$A, "&lt;=" &amp; Name_Rankings_Appended[[#This Row],[Rank]], $F:$F, Name_Rankings_Appended[[#This Row],[Decade]])</f>
        <v>0.92732999552907303</v>
      </c>
    </row>
    <row r="957" spans="1:10" x14ac:dyDescent="0.25">
      <c r="A957" s="22">
        <v>156</v>
      </c>
      <c r="B957" s="22" t="s">
        <v>108</v>
      </c>
      <c r="C957" s="23">
        <v>21968</v>
      </c>
      <c r="D957" s="22" t="s">
        <v>506</v>
      </c>
      <c r="E957" s="23">
        <v>20081</v>
      </c>
      <c r="F957" s="22">
        <v>1990</v>
      </c>
      <c r="G957" s="28">
        <f xml:space="preserve"> Name_Rankings_Appended[[#This Row],[Males Number]] / SUMIFS($C:$C, $F:$F, Name_Rankings_Appended[[#This Row],[Decade]])</f>
        <v>1.5529529894521775E-3</v>
      </c>
      <c r="H957" s="28">
        <f xml:space="preserve"> Name_Rankings_Appended[[#This Row],[Females Number]] / SUMIFS($E:$E, $F:$F, Name_Rankings_Appended[[#This Row],[Decade]])</f>
        <v>1.886545532299236E-3</v>
      </c>
      <c r="I957" s="28">
        <f>SUMIFS($G:$G, $A:$A, "&lt;=" &amp; Name_Rankings_Appended[[#This Row],[Rank]], $F:$F, Name_Rankings_Appended[[#This Row],[Decade]])</f>
        <v>0.94298157218534517</v>
      </c>
      <c r="J957" s="28">
        <f>SUMIFS($H:$H, $A:$A, "&lt;=" &amp; Name_Rankings_Appended[[#This Row],[Rank]], $F:$F, Name_Rankings_Appended[[#This Row],[Decade]])</f>
        <v>0.9292165410613723</v>
      </c>
    </row>
    <row r="958" spans="1:10" x14ac:dyDescent="0.25">
      <c r="A958" s="22">
        <v>157</v>
      </c>
      <c r="B958" s="22" t="s">
        <v>865</v>
      </c>
      <c r="C958" s="23">
        <v>21811</v>
      </c>
      <c r="D958" s="22" t="s">
        <v>648</v>
      </c>
      <c r="E958" s="23">
        <v>19989</v>
      </c>
      <c r="F958" s="22">
        <v>1990</v>
      </c>
      <c r="G958" s="28">
        <f xml:space="preserve"> Name_Rankings_Appended[[#This Row],[Males Number]] / SUMIFS($C:$C, $F:$F, Name_Rankings_Appended[[#This Row],[Decade]])</f>
        <v>1.5418544088192574E-3</v>
      </c>
      <c r="H958" s="28">
        <f xml:space="preserve"> Name_Rankings_Appended[[#This Row],[Females Number]] / SUMIFS($E:$E, $F:$F, Name_Rankings_Appended[[#This Row],[Decade]])</f>
        <v>1.8779024274253985E-3</v>
      </c>
      <c r="I958" s="28">
        <f>SUMIFS($G:$G, $A:$A, "&lt;=" &amp; Name_Rankings_Appended[[#This Row],[Rank]], $F:$F, Name_Rankings_Appended[[#This Row],[Decade]])</f>
        <v>0.94452342659416444</v>
      </c>
      <c r="J958" s="28">
        <f>SUMIFS($H:$H, $A:$A, "&lt;=" &amp; Name_Rankings_Appended[[#This Row],[Rank]], $F:$F, Name_Rankings_Appended[[#This Row],[Decade]])</f>
        <v>0.93109444348879766</v>
      </c>
    </row>
    <row r="959" spans="1:10" x14ac:dyDescent="0.25">
      <c r="A959" s="22">
        <v>158</v>
      </c>
      <c r="B959" s="22" t="s">
        <v>859</v>
      </c>
      <c r="C959" s="23">
        <v>21429</v>
      </c>
      <c r="D959" s="22" t="s">
        <v>808</v>
      </c>
      <c r="E959" s="23">
        <v>19726</v>
      </c>
      <c r="F959" s="22">
        <v>1990</v>
      </c>
      <c r="G959" s="28">
        <f xml:space="preserve"> Name_Rankings_Appended[[#This Row],[Males Number]] / SUMIFS($C:$C, $F:$F, Name_Rankings_Appended[[#This Row],[Decade]])</f>
        <v>1.514850218999031E-3</v>
      </c>
      <c r="H959" s="28">
        <f xml:space="preserve"> Name_Rankings_Appended[[#This Row],[Females Number]] / SUMIFS($E:$E, $F:$F, Name_Rankings_Appended[[#This Row],[Decade]])</f>
        <v>1.8531944211012763E-3</v>
      </c>
      <c r="I959" s="28">
        <f>SUMIFS($G:$G, $A:$A, "&lt;=" &amp; Name_Rankings_Appended[[#This Row],[Rank]], $F:$F, Name_Rankings_Appended[[#This Row],[Decade]])</f>
        <v>0.94603827681316344</v>
      </c>
      <c r="J959" s="28">
        <f>SUMIFS($H:$H, $A:$A, "&lt;=" &amp; Name_Rankings_Appended[[#This Row],[Rank]], $F:$F, Name_Rankings_Appended[[#This Row],[Decade]])</f>
        <v>0.93294763790989899</v>
      </c>
    </row>
    <row r="960" spans="1:10" x14ac:dyDescent="0.25">
      <c r="A960" s="22">
        <v>159</v>
      </c>
      <c r="B960" s="22" t="s">
        <v>634</v>
      </c>
      <c r="C960" s="23">
        <v>21218</v>
      </c>
      <c r="D960" s="22" t="s">
        <v>646</v>
      </c>
      <c r="E960" s="23">
        <v>19725</v>
      </c>
      <c r="F960" s="22">
        <v>1990</v>
      </c>
      <c r="G960" s="28">
        <f xml:space="preserve"> Name_Rankings_Appended[[#This Row],[Males Number]] / SUMIFS($C:$C, $F:$F, Name_Rankings_Appended[[#This Row],[Decade]])</f>
        <v>1.4999342921611573E-3</v>
      </c>
      <c r="H960" s="28">
        <f xml:space="preserve"> Name_Rankings_Appended[[#This Row],[Females Number]] / SUMIFS($E:$E, $F:$F, Name_Rankings_Appended[[#This Row],[Decade]])</f>
        <v>1.8531004743091693E-3</v>
      </c>
      <c r="I960" s="28">
        <f>SUMIFS($G:$G, $A:$A, "&lt;=" &amp; Name_Rankings_Appended[[#This Row],[Rank]], $F:$F, Name_Rankings_Appended[[#This Row],[Decade]])</f>
        <v>0.94753821110532455</v>
      </c>
      <c r="J960" s="28">
        <f>SUMIFS($H:$H, $A:$A, "&lt;=" &amp; Name_Rankings_Appended[[#This Row],[Rank]], $F:$F, Name_Rankings_Appended[[#This Row],[Decade]])</f>
        <v>0.93480073838420819</v>
      </c>
    </row>
    <row r="961" spans="1:10" x14ac:dyDescent="0.25">
      <c r="A961" s="22">
        <v>160</v>
      </c>
      <c r="B961" s="22" t="s">
        <v>377</v>
      </c>
      <c r="C961" s="23">
        <v>21088</v>
      </c>
      <c r="D961" s="22" t="s">
        <v>517</v>
      </c>
      <c r="E961" s="23">
        <v>19529</v>
      </c>
      <c r="F961" s="22">
        <v>1990</v>
      </c>
      <c r="G961" s="28">
        <f xml:space="preserve"> Name_Rankings_Appended[[#This Row],[Males Number]] / SUMIFS($C:$C, $F:$F, Name_Rankings_Appended[[#This Row],[Decade]])</f>
        <v>1.4907443846307138E-3</v>
      </c>
      <c r="H961" s="28">
        <f xml:space="preserve"> Name_Rankings_Appended[[#This Row],[Females Number]] / SUMIFS($E:$E, $F:$F, Name_Rankings_Appended[[#This Row],[Decade]])</f>
        <v>1.8346869030562113E-3</v>
      </c>
      <c r="I961" s="28">
        <f>SUMIFS($G:$G, $A:$A, "&lt;=" &amp; Name_Rankings_Appended[[#This Row],[Rank]], $F:$F, Name_Rankings_Appended[[#This Row],[Decade]])</f>
        <v>0.94902895548995525</v>
      </c>
      <c r="J961" s="28">
        <f>SUMIFS($H:$H, $A:$A, "&lt;=" &amp; Name_Rankings_Appended[[#This Row],[Rank]], $F:$F, Name_Rankings_Appended[[#This Row],[Decade]])</f>
        <v>0.9366354252872644</v>
      </c>
    </row>
    <row r="962" spans="1:10" x14ac:dyDescent="0.25">
      <c r="A962" s="22">
        <v>161</v>
      </c>
      <c r="B962" s="22" t="s">
        <v>630</v>
      </c>
      <c r="C962" s="23">
        <v>20908</v>
      </c>
      <c r="D962" s="22" t="s">
        <v>434</v>
      </c>
      <c r="E962" s="23">
        <v>19527</v>
      </c>
      <c r="F962" s="22">
        <v>1990</v>
      </c>
      <c r="G962" s="28">
        <f xml:space="preserve"> Name_Rankings_Appended[[#This Row],[Males Number]] / SUMIFS($C:$C, $F:$F, Name_Rankings_Appended[[#This Row],[Decade]])</f>
        <v>1.4780198972808689E-3</v>
      </c>
      <c r="H962" s="28">
        <f xml:space="preserve"> Name_Rankings_Appended[[#This Row],[Females Number]] / SUMIFS($E:$E, $F:$F, Name_Rankings_Appended[[#This Row],[Decade]])</f>
        <v>1.8344990094719975E-3</v>
      </c>
      <c r="I962" s="28">
        <f>SUMIFS($G:$G, $A:$A, "&lt;=" &amp; Name_Rankings_Appended[[#This Row],[Rank]], $F:$F, Name_Rankings_Appended[[#This Row],[Decade]])</f>
        <v>0.95050697538723616</v>
      </c>
      <c r="J962" s="28">
        <f>SUMIFS($H:$H, $A:$A, "&lt;=" &amp; Name_Rankings_Appended[[#This Row],[Rank]], $F:$F, Name_Rankings_Appended[[#This Row],[Decade]])</f>
        <v>0.93846992429673637</v>
      </c>
    </row>
    <row r="963" spans="1:10" x14ac:dyDescent="0.25">
      <c r="A963" s="22">
        <v>162</v>
      </c>
      <c r="B963" s="22" t="s">
        <v>626</v>
      </c>
      <c r="C963" s="23">
        <v>20511</v>
      </c>
      <c r="D963" s="22" t="s">
        <v>500</v>
      </c>
      <c r="E963" s="23">
        <v>19501</v>
      </c>
      <c r="F963" s="22">
        <v>1990</v>
      </c>
      <c r="G963" s="28">
        <f xml:space="preserve"> Name_Rankings_Appended[[#This Row],[Males Number]] / SUMIFS($C:$C, $F:$F, Name_Rankings_Appended[[#This Row],[Decade]])</f>
        <v>1.4499553335148223E-3</v>
      </c>
      <c r="H963" s="28">
        <f xml:space="preserve"> Name_Rankings_Appended[[#This Row],[Females Number]] / SUMIFS($E:$E, $F:$F, Name_Rankings_Appended[[#This Row],[Decade]])</f>
        <v>1.8320563928772172E-3</v>
      </c>
      <c r="I963" s="28">
        <f>SUMIFS($G:$G, $A:$A, "&lt;=" &amp; Name_Rankings_Appended[[#This Row],[Rank]], $F:$F, Name_Rankings_Appended[[#This Row],[Decade]])</f>
        <v>0.95195693072075094</v>
      </c>
      <c r="J963" s="28">
        <f>SUMIFS($H:$H, $A:$A, "&lt;=" &amp; Name_Rankings_Appended[[#This Row],[Rank]], $F:$F, Name_Rankings_Appended[[#This Row],[Decade]])</f>
        <v>0.94030198068961357</v>
      </c>
    </row>
    <row r="964" spans="1:10" x14ac:dyDescent="0.25">
      <c r="A964" s="22">
        <v>163</v>
      </c>
      <c r="B964" s="22" t="s">
        <v>216</v>
      </c>
      <c r="C964" s="23">
        <v>20456</v>
      </c>
      <c r="D964" s="22" t="s">
        <v>101</v>
      </c>
      <c r="E964" s="23">
        <v>19493</v>
      </c>
      <c r="F964" s="22">
        <v>1990</v>
      </c>
      <c r="G964" s="28">
        <f xml:space="preserve"> Name_Rankings_Appended[[#This Row],[Males Number]] / SUMIFS($C:$C, $F:$F, Name_Rankings_Appended[[#This Row],[Decade]])</f>
        <v>1.4460672957134807E-3</v>
      </c>
      <c r="H964" s="28">
        <f xml:space="preserve"> Name_Rankings_Appended[[#This Row],[Females Number]] / SUMIFS($E:$E, $F:$F, Name_Rankings_Appended[[#This Row],[Decade]])</f>
        <v>1.8313048185403618E-3</v>
      </c>
      <c r="I964" s="28">
        <f>SUMIFS($G:$G, $A:$A, "&lt;=" &amp; Name_Rankings_Appended[[#This Row],[Rank]], $F:$F, Name_Rankings_Appended[[#This Row],[Decade]])</f>
        <v>0.95340299801646444</v>
      </c>
      <c r="J964" s="28">
        <f>SUMIFS($H:$H, $A:$A, "&lt;=" &amp; Name_Rankings_Appended[[#This Row],[Rank]], $F:$F, Name_Rankings_Appended[[#This Row],[Decade]])</f>
        <v>0.94213328550815389</v>
      </c>
    </row>
    <row r="965" spans="1:10" x14ac:dyDescent="0.25">
      <c r="A965" s="22">
        <v>164</v>
      </c>
      <c r="B965" s="22" t="s">
        <v>631</v>
      </c>
      <c r="C965" s="23">
        <v>20400</v>
      </c>
      <c r="D965" s="22" t="s">
        <v>213</v>
      </c>
      <c r="E965" s="23">
        <v>19280</v>
      </c>
      <c r="F965" s="22">
        <v>1990</v>
      </c>
      <c r="G965" s="28">
        <f xml:space="preserve"> Name_Rankings_Appended[[#This Row],[Males Number]] / SUMIFS($C:$C, $F:$F, Name_Rankings_Appended[[#This Row],[Decade]])</f>
        <v>1.4421085663157511E-3</v>
      </c>
      <c r="H965" s="28">
        <f xml:space="preserve"> Name_Rankings_Appended[[#This Row],[Females Number]] / SUMIFS($E:$E, $F:$F, Name_Rankings_Appended[[#This Row],[Decade]])</f>
        <v>1.8112941518215861E-3</v>
      </c>
      <c r="I965" s="28">
        <f>SUMIFS($G:$G, $A:$A, "&lt;=" &amp; Name_Rankings_Appended[[#This Row],[Rank]], $F:$F, Name_Rankings_Appended[[#This Row],[Decade]])</f>
        <v>0.95484510658278021</v>
      </c>
      <c r="J965" s="28">
        <f>SUMIFS($H:$H, $A:$A, "&lt;=" &amp; Name_Rankings_Appended[[#This Row],[Rank]], $F:$F, Name_Rankings_Appended[[#This Row],[Decade]])</f>
        <v>0.94394457965997547</v>
      </c>
    </row>
    <row r="966" spans="1:10" x14ac:dyDescent="0.25">
      <c r="A966" s="22">
        <v>165</v>
      </c>
      <c r="B966" s="22" t="s">
        <v>725</v>
      </c>
      <c r="C966" s="23">
        <v>20124</v>
      </c>
      <c r="D966" s="22" t="s">
        <v>848</v>
      </c>
      <c r="E966" s="23">
        <v>19076</v>
      </c>
      <c r="F966" s="22">
        <v>1990</v>
      </c>
      <c r="G966" s="28">
        <f xml:space="preserve"> Name_Rankings_Appended[[#This Row],[Males Number]] / SUMIFS($C:$C, $F:$F, Name_Rankings_Appended[[#This Row],[Decade]])</f>
        <v>1.4225976857126558E-3</v>
      </c>
      <c r="H966" s="28">
        <f xml:space="preserve"> Name_Rankings_Appended[[#This Row],[Females Number]] / SUMIFS($E:$E, $F:$F, Name_Rankings_Appended[[#This Row],[Decade]])</f>
        <v>1.7921290062317726E-3</v>
      </c>
      <c r="I966" s="28">
        <f>SUMIFS($G:$G, $A:$A, "&lt;=" &amp; Name_Rankings_Appended[[#This Row],[Rank]], $F:$F, Name_Rankings_Appended[[#This Row],[Decade]])</f>
        <v>0.95626770426849284</v>
      </c>
      <c r="J966" s="28">
        <f>SUMIFS($H:$H, $A:$A, "&lt;=" &amp; Name_Rankings_Appended[[#This Row],[Rank]], $F:$F, Name_Rankings_Appended[[#This Row],[Decade]])</f>
        <v>0.94573670866620729</v>
      </c>
    </row>
    <row r="967" spans="1:10" x14ac:dyDescent="0.25">
      <c r="A967" s="22">
        <v>166</v>
      </c>
      <c r="B967" s="22" t="s">
        <v>826</v>
      </c>
      <c r="C967" s="23">
        <v>20061</v>
      </c>
      <c r="D967" s="22" t="s">
        <v>887</v>
      </c>
      <c r="E967" s="23">
        <v>19007</v>
      </c>
      <c r="F967" s="22">
        <v>1990</v>
      </c>
      <c r="G967" s="28">
        <f xml:space="preserve"> Name_Rankings_Appended[[#This Row],[Males Number]] / SUMIFS($C:$C, $F:$F, Name_Rankings_Appended[[#This Row],[Decade]])</f>
        <v>1.4181441151402102E-3</v>
      </c>
      <c r="H967" s="28">
        <f xml:space="preserve"> Name_Rankings_Appended[[#This Row],[Females Number]] / SUMIFS($E:$E, $F:$F, Name_Rankings_Appended[[#This Row],[Decade]])</f>
        <v>1.7856466775763944E-3</v>
      </c>
      <c r="I967" s="28">
        <f>SUMIFS($G:$G, $A:$A, "&lt;=" &amp; Name_Rankings_Appended[[#This Row],[Rank]], $F:$F, Name_Rankings_Appended[[#This Row],[Decade]])</f>
        <v>0.95768584838363302</v>
      </c>
      <c r="J967" s="28">
        <f>SUMIFS($H:$H, $A:$A, "&lt;=" &amp; Name_Rankings_Appended[[#This Row],[Rank]], $F:$F, Name_Rankings_Appended[[#This Row],[Decade]])</f>
        <v>0.94752235534378371</v>
      </c>
    </row>
    <row r="968" spans="1:10" x14ac:dyDescent="0.25">
      <c r="A968" s="22">
        <v>167</v>
      </c>
      <c r="B968" s="22" t="s">
        <v>888</v>
      </c>
      <c r="C968" s="23">
        <v>19663</v>
      </c>
      <c r="D968" s="22" t="s">
        <v>557</v>
      </c>
      <c r="E968" s="23">
        <v>18861</v>
      </c>
      <c r="F968" s="22">
        <v>1990</v>
      </c>
      <c r="G968" s="28">
        <f xml:space="preserve"> Name_Rankings_Appended[[#This Row],[Males Number]] / SUMIFS($C:$C, $F:$F, Name_Rankings_Appended[[#This Row],[Decade]])</f>
        <v>1.3900088597777753E-3</v>
      </c>
      <c r="H968" s="28">
        <f xml:space="preserve"> Name_Rankings_Appended[[#This Row],[Females Number]] / SUMIFS($E:$E, $F:$F, Name_Rankings_Appended[[#This Row],[Decade]])</f>
        <v>1.771930445928783E-3</v>
      </c>
      <c r="I968" s="28">
        <f>SUMIFS($G:$G, $A:$A, "&lt;=" &amp; Name_Rankings_Appended[[#This Row],[Rank]], $F:$F, Name_Rankings_Appended[[#This Row],[Decade]])</f>
        <v>0.95907585724341082</v>
      </c>
      <c r="J968" s="28">
        <f>SUMIFS($H:$H, $A:$A, "&lt;=" &amp; Name_Rankings_Appended[[#This Row],[Rank]], $F:$F, Name_Rankings_Appended[[#This Row],[Decade]])</f>
        <v>0.94929428578971253</v>
      </c>
    </row>
    <row r="969" spans="1:10" x14ac:dyDescent="0.25">
      <c r="A969" s="22">
        <v>168</v>
      </c>
      <c r="B969" s="22" t="s">
        <v>680</v>
      </c>
      <c r="C969" s="23">
        <v>19635</v>
      </c>
      <c r="D969" s="22" t="s">
        <v>657</v>
      </c>
      <c r="E969" s="23">
        <v>18804</v>
      </c>
      <c r="F969" s="22">
        <v>1990</v>
      </c>
      <c r="G969" s="28">
        <f xml:space="preserve"> Name_Rankings_Appended[[#This Row],[Males Number]] / SUMIFS($C:$C, $F:$F, Name_Rankings_Appended[[#This Row],[Decade]])</f>
        <v>1.3880294950789106E-3</v>
      </c>
      <c r="H969" s="28">
        <f xml:space="preserve"> Name_Rankings_Appended[[#This Row],[Females Number]] / SUMIFS($E:$E, $F:$F, Name_Rankings_Appended[[#This Row],[Decade]])</f>
        <v>1.766575478778688E-3</v>
      </c>
      <c r="I969" s="28">
        <f>SUMIFS($G:$G, $A:$A, "&lt;=" &amp; Name_Rankings_Appended[[#This Row],[Rank]], $F:$F, Name_Rankings_Appended[[#This Row],[Decade]])</f>
        <v>0.9604638867384897</v>
      </c>
      <c r="J969" s="28">
        <f>SUMIFS($H:$H, $A:$A, "&lt;=" &amp; Name_Rankings_Appended[[#This Row],[Rank]], $F:$F, Name_Rankings_Appended[[#This Row],[Decade]])</f>
        <v>0.95106086126849121</v>
      </c>
    </row>
    <row r="970" spans="1:10" x14ac:dyDescent="0.25">
      <c r="A970" s="22">
        <v>169</v>
      </c>
      <c r="B970" s="22" t="s">
        <v>653</v>
      </c>
      <c r="C970" s="23">
        <v>19526</v>
      </c>
      <c r="D970" s="22" t="s">
        <v>455</v>
      </c>
      <c r="E970" s="23">
        <v>18753</v>
      </c>
      <c r="F970" s="22">
        <v>1990</v>
      </c>
      <c r="G970" s="28">
        <f xml:space="preserve"> Name_Rankings_Appended[[#This Row],[Males Number]] / SUMIFS($C:$C, $F:$F, Name_Rankings_Appended[[#This Row],[Decade]])</f>
        <v>1.3803241110726156E-3</v>
      </c>
      <c r="H970" s="28">
        <f xml:space="preserve"> Name_Rankings_Appended[[#This Row],[Females Number]] / SUMIFS($E:$E, $F:$F, Name_Rankings_Appended[[#This Row],[Decade]])</f>
        <v>1.7617841923812346E-3</v>
      </c>
      <c r="I970" s="28">
        <f>SUMIFS($G:$G, $A:$A, "&lt;=" &amp; Name_Rankings_Appended[[#This Row],[Rank]], $F:$F, Name_Rankings_Appended[[#This Row],[Decade]])</f>
        <v>0.96184421084956229</v>
      </c>
      <c r="J970" s="28">
        <f>SUMIFS($H:$H, $A:$A, "&lt;=" &amp; Name_Rankings_Appended[[#This Row],[Rank]], $F:$F, Name_Rankings_Appended[[#This Row],[Decade]])</f>
        <v>0.95282264546087247</v>
      </c>
    </row>
    <row r="971" spans="1:10" x14ac:dyDescent="0.25">
      <c r="A971" s="22">
        <v>170</v>
      </c>
      <c r="B971" s="22" t="s">
        <v>712</v>
      </c>
      <c r="C971" s="23">
        <v>19485</v>
      </c>
      <c r="D971" s="22" t="s">
        <v>637</v>
      </c>
      <c r="E971" s="23">
        <v>18744</v>
      </c>
      <c r="F971" s="22">
        <v>1990</v>
      </c>
      <c r="G971" s="28">
        <f xml:space="preserve"> Name_Rankings_Appended[[#This Row],[Males Number]] / SUMIFS($C:$C, $F:$F, Name_Rankings_Appended[[#This Row],[Decade]])</f>
        <v>1.3774257556207065E-3</v>
      </c>
      <c r="H971" s="28">
        <f xml:space="preserve"> Name_Rankings_Appended[[#This Row],[Females Number]] / SUMIFS($E:$E, $F:$F, Name_Rankings_Appended[[#This Row],[Decade]])</f>
        <v>1.7609386712522722E-3</v>
      </c>
      <c r="I971" s="28">
        <f>SUMIFS($G:$G, $A:$A, "&lt;=" &amp; Name_Rankings_Appended[[#This Row],[Rank]], $F:$F, Name_Rankings_Appended[[#This Row],[Decade]])</f>
        <v>0.96322163660518301</v>
      </c>
      <c r="J971" s="28">
        <f>SUMIFS($H:$H, $A:$A, "&lt;=" &amp; Name_Rankings_Appended[[#This Row],[Rank]], $F:$F, Name_Rankings_Appended[[#This Row],[Decade]])</f>
        <v>0.95458358413212474</v>
      </c>
    </row>
    <row r="972" spans="1:10" x14ac:dyDescent="0.25">
      <c r="A972" s="22">
        <v>171</v>
      </c>
      <c r="B972" s="22" t="s">
        <v>675</v>
      </c>
      <c r="C972" s="23">
        <v>19431</v>
      </c>
      <c r="D972" s="22" t="s">
        <v>889</v>
      </c>
      <c r="E972" s="23">
        <v>18504</v>
      </c>
      <c r="F972" s="22">
        <v>1990</v>
      </c>
      <c r="G972" s="28">
        <f xml:space="preserve"> Name_Rankings_Appended[[#This Row],[Males Number]] / SUMIFS($C:$C, $F:$F, Name_Rankings_Appended[[#This Row],[Decade]])</f>
        <v>1.3736084094157529E-3</v>
      </c>
      <c r="H972" s="28">
        <f xml:space="preserve"> Name_Rankings_Appended[[#This Row],[Females Number]] / SUMIFS($E:$E, $F:$F, Name_Rankings_Appended[[#This Row],[Decade]])</f>
        <v>1.7383914411466094E-3</v>
      </c>
      <c r="I972" s="28">
        <f>SUMIFS($G:$G, $A:$A, "&lt;=" &amp; Name_Rankings_Appended[[#This Row],[Rank]], $F:$F, Name_Rankings_Appended[[#This Row],[Decade]])</f>
        <v>0.96459524501459881</v>
      </c>
      <c r="J972" s="28">
        <f>SUMIFS($H:$H, $A:$A, "&lt;=" &amp; Name_Rankings_Appended[[#This Row],[Rank]], $F:$F, Name_Rankings_Appended[[#This Row],[Decade]])</f>
        <v>0.95632197557327137</v>
      </c>
    </row>
    <row r="973" spans="1:10" x14ac:dyDescent="0.25">
      <c r="A973" s="22">
        <v>172</v>
      </c>
      <c r="B973" s="22" t="s">
        <v>870</v>
      </c>
      <c r="C973" s="23">
        <v>19328</v>
      </c>
      <c r="D973" s="22" t="s">
        <v>805</v>
      </c>
      <c r="E973" s="23">
        <v>18399</v>
      </c>
      <c r="F973" s="22">
        <v>1990</v>
      </c>
      <c r="G973" s="28">
        <f xml:space="preserve"> Name_Rankings_Appended[[#This Row],[Males Number]] / SUMIFS($C:$C, $F:$F, Name_Rankings_Appended[[#This Row],[Decade]])</f>
        <v>1.3663271749877863E-3</v>
      </c>
      <c r="H973" s="28">
        <f xml:space="preserve"> Name_Rankings_Appended[[#This Row],[Females Number]] / SUMIFS($E:$E, $F:$F, Name_Rankings_Appended[[#This Row],[Decade]])</f>
        <v>1.7285270279753819E-3</v>
      </c>
      <c r="I973" s="28">
        <f>SUMIFS($G:$G, $A:$A, "&lt;=" &amp; Name_Rankings_Appended[[#This Row],[Rank]], $F:$F, Name_Rankings_Appended[[#This Row],[Decade]])</f>
        <v>0.96596157218958656</v>
      </c>
      <c r="J973" s="28">
        <f>SUMIFS($H:$H, $A:$A, "&lt;=" &amp; Name_Rankings_Appended[[#This Row],[Rank]], $F:$F, Name_Rankings_Appended[[#This Row],[Decade]])</f>
        <v>0.9580505026012468</v>
      </c>
    </row>
    <row r="974" spans="1:10" x14ac:dyDescent="0.25">
      <c r="A974" s="22">
        <v>173</v>
      </c>
      <c r="B974" s="22" t="s">
        <v>206</v>
      </c>
      <c r="C974" s="23">
        <v>19204</v>
      </c>
      <c r="D974" s="22" t="s">
        <v>703</v>
      </c>
      <c r="E974" s="23">
        <v>17822</v>
      </c>
      <c r="F974" s="22">
        <v>1990</v>
      </c>
      <c r="G974" s="28">
        <f xml:space="preserve"> Name_Rankings_Appended[[#This Row],[Males Number]] / SUMIFS($C:$C, $F:$F, Name_Rankings_Appended[[#This Row],[Decade]])</f>
        <v>1.3575614170356709E-3</v>
      </c>
      <c r="H974" s="28">
        <f xml:space="preserve"> Name_Rankings_Appended[[#This Row],[Females Number]] / SUMIFS($E:$E, $F:$F, Name_Rankings_Appended[[#This Row],[Decade]])</f>
        <v>1.6743197289296838E-3</v>
      </c>
      <c r="I974" s="28">
        <f>SUMIFS($G:$G, $A:$A, "&lt;=" &amp; Name_Rankings_Appended[[#This Row],[Rank]], $F:$F, Name_Rankings_Appended[[#This Row],[Decade]])</f>
        <v>0.96731913360662225</v>
      </c>
      <c r="J974" s="28">
        <f>SUMIFS($H:$H, $A:$A, "&lt;=" &amp; Name_Rankings_Appended[[#This Row],[Rank]], $F:$F, Name_Rankings_Appended[[#This Row],[Decade]])</f>
        <v>0.95972482233017653</v>
      </c>
    </row>
    <row r="975" spans="1:10" x14ac:dyDescent="0.25">
      <c r="A975" s="22">
        <v>174</v>
      </c>
      <c r="B975" s="22" t="s">
        <v>100</v>
      </c>
      <c r="C975" s="23">
        <v>19193</v>
      </c>
      <c r="D975" s="22" t="s">
        <v>71</v>
      </c>
      <c r="E975" s="23">
        <v>17618</v>
      </c>
      <c r="F975" s="22">
        <v>1990</v>
      </c>
      <c r="G975" s="28">
        <f xml:space="preserve"> Name_Rankings_Appended[[#This Row],[Males Number]] / SUMIFS($C:$C, $F:$F, Name_Rankings_Appended[[#This Row],[Decade]])</f>
        <v>1.3567838094754026E-3</v>
      </c>
      <c r="H975" s="28">
        <f xml:space="preserve"> Name_Rankings_Appended[[#This Row],[Females Number]] / SUMIFS($E:$E, $F:$F, Name_Rankings_Appended[[#This Row],[Decade]])</f>
        <v>1.6551545833398704E-3</v>
      </c>
      <c r="I975" s="28">
        <f>SUMIFS($G:$G, $A:$A, "&lt;=" &amp; Name_Rankings_Appended[[#This Row],[Rank]], $F:$F, Name_Rankings_Appended[[#This Row],[Decade]])</f>
        <v>0.9686759174160976</v>
      </c>
      <c r="J975" s="28">
        <f>SUMIFS($H:$H, $A:$A, "&lt;=" &amp; Name_Rankings_Appended[[#This Row],[Rank]], $F:$F, Name_Rankings_Appended[[#This Row],[Decade]])</f>
        <v>0.9613799769135164</v>
      </c>
    </row>
    <row r="976" spans="1:10" x14ac:dyDescent="0.25">
      <c r="A976" s="22">
        <v>175</v>
      </c>
      <c r="B976" s="22" t="s">
        <v>532</v>
      </c>
      <c r="C976" s="23">
        <v>18839</v>
      </c>
      <c r="D976" s="22" t="s">
        <v>869</v>
      </c>
      <c r="E976" s="23">
        <v>17106</v>
      </c>
      <c r="F976" s="22">
        <v>1990</v>
      </c>
      <c r="G976" s="28">
        <f xml:space="preserve"> Name_Rankings_Appended[[#This Row],[Males Number]] / SUMIFS($C:$C, $F:$F, Name_Rankings_Appended[[#This Row],[Decade]])</f>
        <v>1.3317589843540411E-3</v>
      </c>
      <c r="H976" s="28">
        <f xml:space="preserve"> Name_Rankings_Appended[[#This Row],[Females Number]] / SUMIFS($E:$E, $F:$F, Name_Rankings_Appended[[#This Row],[Decade]])</f>
        <v>1.6070538257811229E-3</v>
      </c>
      <c r="I976" s="28">
        <f>SUMIFS($G:$G, $A:$A, "&lt;=" &amp; Name_Rankings_Appended[[#This Row],[Rank]], $F:$F, Name_Rankings_Appended[[#This Row],[Decade]])</f>
        <v>0.9700076764004516</v>
      </c>
      <c r="J976" s="28">
        <f>SUMIFS($H:$H, $A:$A, "&lt;=" &amp; Name_Rankings_Appended[[#This Row],[Rank]], $F:$F, Name_Rankings_Appended[[#This Row],[Decade]])</f>
        <v>0.96298703073929748</v>
      </c>
    </row>
    <row r="977" spans="1:10" x14ac:dyDescent="0.25">
      <c r="A977" s="22">
        <v>176</v>
      </c>
      <c r="B977" s="22" t="s">
        <v>186</v>
      </c>
      <c r="C977" s="23">
        <v>18482</v>
      </c>
      <c r="D977" s="22" t="s">
        <v>622</v>
      </c>
      <c r="E977" s="23">
        <v>16983</v>
      </c>
      <c r="F977" s="22">
        <v>1990</v>
      </c>
      <c r="G977" s="28">
        <f xml:space="preserve"> Name_Rankings_Appended[[#This Row],[Males Number]] / SUMIFS($C:$C, $F:$F, Name_Rankings_Appended[[#This Row],[Decade]])</f>
        <v>1.3065220844435154E-3</v>
      </c>
      <c r="H977" s="28">
        <f xml:space="preserve"> Name_Rankings_Appended[[#This Row],[Females Number]] / SUMIFS($E:$E, $F:$F, Name_Rankings_Appended[[#This Row],[Decade]])</f>
        <v>1.5954983703519708E-3</v>
      </c>
      <c r="I977" s="28">
        <f>SUMIFS($G:$G, $A:$A, "&lt;=" &amp; Name_Rankings_Appended[[#This Row],[Rank]], $F:$F, Name_Rankings_Appended[[#This Row],[Decade]])</f>
        <v>0.97131419848489509</v>
      </c>
      <c r="J977" s="28">
        <f>SUMIFS($H:$H, $A:$A, "&lt;=" &amp; Name_Rankings_Appended[[#This Row],[Rank]], $F:$F, Name_Rankings_Appended[[#This Row],[Decade]])</f>
        <v>0.96458252910964948</v>
      </c>
    </row>
    <row r="978" spans="1:10" x14ac:dyDescent="0.25">
      <c r="A978" s="22">
        <v>177</v>
      </c>
      <c r="B978" s="22" t="s">
        <v>649</v>
      </c>
      <c r="C978" s="23">
        <v>18213</v>
      </c>
      <c r="D978" s="22" t="s">
        <v>890</v>
      </c>
      <c r="E978" s="23">
        <v>16882</v>
      </c>
      <c r="F978" s="22">
        <v>1990</v>
      </c>
      <c r="G978" s="28">
        <f xml:space="preserve"> Name_Rankings_Appended[[#This Row],[Males Number]] / SUMIFS($C:$C, $F:$F, Name_Rankings_Appended[[#This Row],[Decade]])</f>
        <v>1.287506045015136E-3</v>
      </c>
      <c r="H978" s="28">
        <f xml:space="preserve"> Name_Rankings_Appended[[#This Row],[Females Number]] / SUMIFS($E:$E, $F:$F, Name_Rankings_Appended[[#This Row],[Decade]])</f>
        <v>1.5860097443491708E-3</v>
      </c>
      <c r="I978" s="28">
        <f>SUMIFS($G:$G, $A:$A, "&lt;=" &amp; Name_Rankings_Appended[[#This Row],[Rank]], $F:$F, Name_Rankings_Appended[[#This Row],[Decade]])</f>
        <v>0.97260170452991024</v>
      </c>
      <c r="J978" s="28">
        <f>SUMIFS($H:$H, $A:$A, "&lt;=" &amp; Name_Rankings_Appended[[#This Row],[Rank]], $F:$F, Name_Rankings_Appended[[#This Row],[Decade]])</f>
        <v>0.96616853885399867</v>
      </c>
    </row>
    <row r="979" spans="1:10" x14ac:dyDescent="0.25">
      <c r="A979" s="22">
        <v>178</v>
      </c>
      <c r="B979" s="22" t="s">
        <v>126</v>
      </c>
      <c r="C979" s="23">
        <v>18101</v>
      </c>
      <c r="D979" s="22" t="s">
        <v>891</v>
      </c>
      <c r="E979" s="23">
        <v>16837</v>
      </c>
      <c r="F979" s="22">
        <v>1990</v>
      </c>
      <c r="G979" s="28">
        <f xml:space="preserve"> Name_Rankings_Appended[[#This Row],[Males Number]] / SUMIFS($C:$C, $F:$F, Name_Rankings_Appended[[#This Row],[Decade]])</f>
        <v>1.2795885862196771E-3</v>
      </c>
      <c r="H979" s="28">
        <f xml:space="preserve"> Name_Rankings_Appended[[#This Row],[Females Number]] / SUMIFS($E:$E, $F:$F, Name_Rankings_Appended[[#This Row],[Decade]])</f>
        <v>1.5817821387043591E-3</v>
      </c>
      <c r="I979" s="28">
        <f>SUMIFS($G:$G, $A:$A, "&lt;=" &amp; Name_Rankings_Appended[[#This Row],[Rank]], $F:$F, Name_Rankings_Appended[[#This Row],[Decade]])</f>
        <v>0.97388129311612992</v>
      </c>
      <c r="J979" s="28">
        <f>SUMIFS($H:$H, $A:$A, "&lt;=" &amp; Name_Rankings_Appended[[#This Row],[Rank]], $F:$F, Name_Rankings_Appended[[#This Row],[Decade]])</f>
        <v>0.96775032099270308</v>
      </c>
    </row>
    <row r="980" spans="1:10" x14ac:dyDescent="0.25">
      <c r="A980" s="22">
        <v>179</v>
      </c>
      <c r="B980" s="22" t="s">
        <v>892</v>
      </c>
      <c r="C980" s="23">
        <v>17950</v>
      </c>
      <c r="D980" s="22" t="s">
        <v>519</v>
      </c>
      <c r="E980" s="23">
        <v>16791</v>
      </c>
      <c r="F980" s="22">
        <v>1990</v>
      </c>
      <c r="G980" s="28">
        <f xml:space="preserve"> Name_Rankings_Appended[[#This Row],[Males Number]] / SUMIFS($C:$C, $F:$F, Name_Rankings_Appended[[#This Row],[Decade]])</f>
        <v>1.2689141551650851E-3</v>
      </c>
      <c r="H980" s="28">
        <f xml:space="preserve"> Name_Rankings_Appended[[#This Row],[Females Number]] / SUMIFS($E:$E, $F:$F, Name_Rankings_Appended[[#This Row],[Decade]])</f>
        <v>1.5774605862674403E-3</v>
      </c>
      <c r="I980" s="28">
        <f>SUMIFS($G:$G, $A:$A, "&lt;=" &amp; Name_Rankings_Appended[[#This Row],[Rank]], $F:$F, Name_Rankings_Appended[[#This Row],[Decade]])</f>
        <v>0.97515020727129498</v>
      </c>
      <c r="J980" s="28">
        <f>SUMIFS($H:$H, $A:$A, "&lt;=" &amp; Name_Rankings_Appended[[#This Row],[Rank]], $F:$F, Name_Rankings_Appended[[#This Row],[Decade]])</f>
        <v>0.96932778157897048</v>
      </c>
    </row>
    <row r="981" spans="1:10" x14ac:dyDescent="0.25">
      <c r="A981" s="22">
        <v>180</v>
      </c>
      <c r="B981" s="22" t="s">
        <v>554</v>
      </c>
      <c r="C981" s="23">
        <v>17936</v>
      </c>
      <c r="D981" s="22" t="s">
        <v>824</v>
      </c>
      <c r="E981" s="23">
        <v>16761</v>
      </c>
      <c r="F981" s="22">
        <v>1990</v>
      </c>
      <c r="G981" s="28">
        <f xml:space="preserve"> Name_Rankings_Appended[[#This Row],[Males Number]] / SUMIFS($C:$C, $F:$F, Name_Rankings_Appended[[#This Row],[Decade]])</f>
        <v>1.2679244728156526E-3</v>
      </c>
      <c r="H981" s="28">
        <f xml:space="preserve"> Name_Rankings_Appended[[#This Row],[Females Number]] / SUMIFS($E:$E, $F:$F, Name_Rankings_Appended[[#This Row],[Decade]])</f>
        <v>1.5746421825042324E-3</v>
      </c>
      <c r="I981" s="28">
        <f>SUMIFS($G:$G, $A:$A, "&lt;=" &amp; Name_Rankings_Appended[[#This Row],[Rank]], $F:$F, Name_Rankings_Appended[[#This Row],[Decade]])</f>
        <v>0.97641813174411063</v>
      </c>
      <c r="J981" s="28">
        <f>SUMIFS($H:$H, $A:$A, "&lt;=" &amp; Name_Rankings_Appended[[#This Row],[Rank]], $F:$F, Name_Rankings_Appended[[#This Row],[Decade]])</f>
        <v>0.97090242376147473</v>
      </c>
    </row>
    <row r="982" spans="1:10" x14ac:dyDescent="0.25">
      <c r="A982" s="22">
        <v>181</v>
      </c>
      <c r="B982" s="22" t="s">
        <v>691</v>
      </c>
      <c r="C982" s="23">
        <v>17841</v>
      </c>
      <c r="D982" s="22" t="s">
        <v>754</v>
      </c>
      <c r="E982" s="23">
        <v>16515</v>
      </c>
      <c r="F982" s="22">
        <v>1990</v>
      </c>
      <c r="G982" s="28">
        <f xml:space="preserve"> Name_Rankings_Appended[[#This Row],[Males Number]] / SUMIFS($C:$C, $F:$F, Name_Rankings_Appended[[#This Row],[Decade]])</f>
        <v>1.26120877115879E-3</v>
      </c>
      <c r="H982" s="28">
        <f xml:space="preserve"> Name_Rankings_Appended[[#This Row],[Females Number]] / SUMIFS($E:$E, $F:$F, Name_Rankings_Appended[[#This Row],[Decade]])</f>
        <v>1.5515312716459281E-3</v>
      </c>
      <c r="I982" s="28">
        <f>SUMIFS($G:$G, $A:$A, "&lt;=" &amp; Name_Rankings_Appended[[#This Row],[Rank]], $F:$F, Name_Rankings_Appended[[#This Row],[Decade]])</f>
        <v>0.97767934051526939</v>
      </c>
      <c r="J982" s="28">
        <f>SUMIFS($H:$H, $A:$A, "&lt;=" &amp; Name_Rankings_Appended[[#This Row],[Rank]], $F:$F, Name_Rankings_Appended[[#This Row],[Decade]])</f>
        <v>0.97245395503312071</v>
      </c>
    </row>
    <row r="983" spans="1:10" x14ac:dyDescent="0.25">
      <c r="A983" s="22">
        <v>182</v>
      </c>
      <c r="B983" s="22" t="s">
        <v>355</v>
      </c>
      <c r="C983" s="23">
        <v>17475</v>
      </c>
      <c r="D983" s="22" t="s">
        <v>878</v>
      </c>
      <c r="E983" s="23">
        <v>16471</v>
      </c>
      <c r="F983" s="22">
        <v>1990</v>
      </c>
      <c r="G983" s="28">
        <f xml:space="preserve"> Name_Rankings_Appended[[#This Row],[Males Number]] / SUMIFS($C:$C, $F:$F, Name_Rankings_Appended[[#This Row],[Decade]])</f>
        <v>1.2353356468807722E-3</v>
      </c>
      <c r="H983" s="28">
        <f xml:space="preserve"> Name_Rankings_Appended[[#This Row],[Females Number]] / SUMIFS($E:$E, $F:$F, Name_Rankings_Appended[[#This Row],[Decade]])</f>
        <v>1.5473976127932231E-3</v>
      </c>
      <c r="I983" s="28">
        <f>SUMIFS($G:$G, $A:$A, "&lt;=" &amp; Name_Rankings_Appended[[#This Row],[Rank]], $F:$F, Name_Rankings_Appended[[#This Row],[Decade]])</f>
        <v>0.97891467616215011</v>
      </c>
      <c r="J983" s="28">
        <f>SUMIFS($H:$H, $A:$A, "&lt;=" &amp; Name_Rankings_Appended[[#This Row],[Rank]], $F:$F, Name_Rankings_Appended[[#This Row],[Decade]])</f>
        <v>0.97400135264591392</v>
      </c>
    </row>
    <row r="984" spans="1:10" x14ac:dyDescent="0.25">
      <c r="A984" s="22">
        <v>183</v>
      </c>
      <c r="B984" s="22" t="s">
        <v>513</v>
      </c>
      <c r="C984" s="23">
        <v>17275</v>
      </c>
      <c r="D984" s="22" t="s">
        <v>833</v>
      </c>
      <c r="E984" s="23">
        <v>16285</v>
      </c>
      <c r="F984" s="22">
        <v>1990</v>
      </c>
      <c r="G984" s="28">
        <f xml:space="preserve"> Name_Rankings_Appended[[#This Row],[Males Number]] / SUMIFS($C:$C, $F:$F, Name_Rankings_Appended[[#This Row],[Decade]])</f>
        <v>1.2211973276031669E-3</v>
      </c>
      <c r="H984" s="28">
        <f xml:space="preserve"> Name_Rankings_Appended[[#This Row],[Females Number]] / SUMIFS($E:$E, $F:$F, Name_Rankings_Appended[[#This Row],[Decade]])</f>
        <v>1.5299235094613345E-3</v>
      </c>
      <c r="I984" s="28">
        <f>SUMIFS($G:$G, $A:$A, "&lt;=" &amp; Name_Rankings_Appended[[#This Row],[Rank]], $F:$F, Name_Rankings_Appended[[#This Row],[Decade]])</f>
        <v>0.98013587348975328</v>
      </c>
      <c r="J984" s="28">
        <f>SUMIFS($H:$H, $A:$A, "&lt;=" &amp; Name_Rankings_Appended[[#This Row],[Rank]], $F:$F, Name_Rankings_Appended[[#This Row],[Decade]])</f>
        <v>0.97553127615537527</v>
      </c>
    </row>
    <row r="985" spans="1:10" x14ac:dyDescent="0.25">
      <c r="A985" s="22">
        <v>184</v>
      </c>
      <c r="B985" s="22" t="s">
        <v>628</v>
      </c>
      <c r="C985" s="23">
        <v>17086</v>
      </c>
      <c r="D985" s="22" t="s">
        <v>303</v>
      </c>
      <c r="E985" s="23">
        <v>16218</v>
      </c>
      <c r="F985" s="22">
        <v>1990</v>
      </c>
      <c r="G985" s="28">
        <f xml:space="preserve"> Name_Rankings_Appended[[#This Row],[Males Number]] / SUMIFS($C:$C, $F:$F, Name_Rankings_Appended[[#This Row],[Decade]])</f>
        <v>1.2078366158858296E-3</v>
      </c>
      <c r="H985" s="28">
        <f xml:space="preserve"> Name_Rankings_Appended[[#This Row],[Females Number]] / SUMIFS($E:$E, $F:$F, Name_Rankings_Appended[[#This Row],[Decade]])</f>
        <v>1.5236290743901703E-3</v>
      </c>
      <c r="I985" s="28">
        <f>SUMIFS($G:$G, $A:$A, "&lt;=" &amp; Name_Rankings_Appended[[#This Row],[Rank]], $F:$F, Name_Rankings_Appended[[#This Row],[Decade]])</f>
        <v>0.98134371010563914</v>
      </c>
      <c r="J985" s="28">
        <f>SUMIFS($H:$H, $A:$A, "&lt;=" &amp; Name_Rankings_Appended[[#This Row],[Rank]], $F:$F, Name_Rankings_Appended[[#This Row],[Decade]])</f>
        <v>0.97705490522976546</v>
      </c>
    </row>
    <row r="986" spans="1:10" x14ac:dyDescent="0.25">
      <c r="A986" s="22">
        <v>185</v>
      </c>
      <c r="B986" s="22" t="s">
        <v>731</v>
      </c>
      <c r="C986" s="23">
        <v>17000</v>
      </c>
      <c r="D986" s="22" t="s">
        <v>572</v>
      </c>
      <c r="E986" s="23">
        <v>16103</v>
      </c>
      <c r="F986" s="22">
        <v>1990</v>
      </c>
      <c r="G986" s="28">
        <f xml:space="preserve"> Name_Rankings_Appended[[#This Row],[Males Number]] / SUMIFS($C:$C, $F:$F, Name_Rankings_Appended[[#This Row],[Decade]])</f>
        <v>1.2017571385964593E-3</v>
      </c>
      <c r="H986" s="28">
        <f xml:space="preserve"> Name_Rankings_Appended[[#This Row],[Females Number]] / SUMIFS($E:$E, $F:$F, Name_Rankings_Appended[[#This Row],[Decade]])</f>
        <v>1.5128251932978733E-3</v>
      </c>
      <c r="I986" s="28">
        <f>SUMIFS($G:$G, $A:$A, "&lt;=" &amp; Name_Rankings_Appended[[#This Row],[Rank]], $F:$F, Name_Rankings_Appended[[#This Row],[Decade]])</f>
        <v>0.98254546724423564</v>
      </c>
      <c r="J986" s="28">
        <f>SUMIFS($H:$H, $A:$A, "&lt;=" &amp; Name_Rankings_Appended[[#This Row],[Rank]], $F:$F, Name_Rankings_Appended[[#This Row],[Decade]])</f>
        <v>0.97856773042306333</v>
      </c>
    </row>
    <row r="987" spans="1:10" x14ac:dyDescent="0.25">
      <c r="A987" s="22">
        <v>186</v>
      </c>
      <c r="B987" s="22" t="s">
        <v>242</v>
      </c>
      <c r="C987" s="23">
        <v>16950</v>
      </c>
      <c r="D987" s="22" t="s">
        <v>872</v>
      </c>
      <c r="E987" s="23">
        <v>15978</v>
      </c>
      <c r="F987" s="22">
        <v>1990</v>
      </c>
      <c r="G987" s="28">
        <f xml:space="preserve"> Name_Rankings_Appended[[#This Row],[Males Number]] / SUMIFS($C:$C, $F:$F, Name_Rankings_Appended[[#This Row],[Decade]])</f>
        <v>1.1982225587770579E-3</v>
      </c>
      <c r="H987" s="28">
        <f xml:space="preserve"> Name_Rankings_Appended[[#This Row],[Females Number]] / SUMIFS($E:$E, $F:$F, Name_Rankings_Appended[[#This Row],[Decade]])</f>
        <v>1.5010818442845074E-3</v>
      </c>
      <c r="I987" s="28">
        <f>SUMIFS($G:$G, $A:$A, "&lt;=" &amp; Name_Rankings_Appended[[#This Row],[Rank]], $F:$F, Name_Rankings_Appended[[#This Row],[Decade]])</f>
        <v>0.98374368980301274</v>
      </c>
      <c r="J987" s="28">
        <f>SUMIFS($H:$H, $A:$A, "&lt;=" &amp; Name_Rankings_Appended[[#This Row],[Rank]], $F:$F, Name_Rankings_Appended[[#This Row],[Decade]])</f>
        <v>0.98006881226734788</v>
      </c>
    </row>
    <row r="988" spans="1:10" x14ac:dyDescent="0.25">
      <c r="A988" s="22">
        <v>187</v>
      </c>
      <c r="B988" s="22" t="s">
        <v>832</v>
      </c>
      <c r="C988" s="23">
        <v>16929</v>
      </c>
      <c r="D988" s="22" t="s">
        <v>420</v>
      </c>
      <c r="E988" s="23">
        <v>15643</v>
      </c>
      <c r="F988" s="22">
        <v>1990</v>
      </c>
      <c r="G988" s="28">
        <f xml:space="preserve"> Name_Rankings_Appended[[#This Row],[Males Number]] / SUMIFS($C:$C, $F:$F, Name_Rankings_Appended[[#This Row],[Decade]])</f>
        <v>1.1967380352529095E-3</v>
      </c>
      <c r="H988" s="28">
        <f xml:space="preserve"> Name_Rankings_Appended[[#This Row],[Females Number]] / SUMIFS($E:$E, $F:$F, Name_Rankings_Appended[[#This Row],[Decade]])</f>
        <v>1.4696096689286863E-3</v>
      </c>
      <c r="I988" s="28">
        <f>SUMIFS($G:$G, $A:$A, "&lt;=" &amp; Name_Rankings_Appended[[#This Row],[Rank]], $F:$F, Name_Rankings_Appended[[#This Row],[Decade]])</f>
        <v>0.98494042783826563</v>
      </c>
      <c r="J988" s="28">
        <f>SUMIFS($H:$H, $A:$A, "&lt;=" &amp; Name_Rankings_Appended[[#This Row],[Rank]], $F:$F, Name_Rankings_Appended[[#This Row],[Decade]])</f>
        <v>0.98153842193627661</v>
      </c>
    </row>
    <row r="989" spans="1:10" x14ac:dyDescent="0.25">
      <c r="A989" s="22">
        <v>188</v>
      </c>
      <c r="B989" s="22" t="s">
        <v>343</v>
      </c>
      <c r="C989" s="23">
        <v>16860</v>
      </c>
      <c r="D989" s="22" t="s">
        <v>893</v>
      </c>
      <c r="E989" s="23">
        <v>15535</v>
      </c>
      <c r="F989" s="22">
        <v>1990</v>
      </c>
      <c r="G989" s="28">
        <f xml:space="preserve"> Name_Rankings_Appended[[#This Row],[Males Number]] / SUMIFS($C:$C, $F:$F, Name_Rankings_Appended[[#This Row],[Decade]])</f>
        <v>1.1918603151021357E-3</v>
      </c>
      <c r="H989" s="28">
        <f xml:space="preserve"> Name_Rankings_Appended[[#This Row],[Females Number]] / SUMIFS($E:$E, $F:$F, Name_Rankings_Appended[[#This Row],[Decade]])</f>
        <v>1.4594634153811379E-3</v>
      </c>
      <c r="I989" s="28">
        <f>SUMIFS($G:$G, $A:$A, "&lt;=" &amp; Name_Rankings_Appended[[#This Row],[Rank]], $F:$F, Name_Rankings_Appended[[#This Row],[Decade]])</f>
        <v>0.98613228815336773</v>
      </c>
      <c r="J989" s="28">
        <f>SUMIFS($H:$H, $A:$A, "&lt;=" &amp; Name_Rankings_Appended[[#This Row],[Rank]], $F:$F, Name_Rankings_Appended[[#This Row],[Decade]])</f>
        <v>0.98299788535165777</v>
      </c>
    </row>
    <row r="990" spans="1:10" x14ac:dyDescent="0.25">
      <c r="A990" s="22">
        <v>189</v>
      </c>
      <c r="B990" s="22" t="s">
        <v>861</v>
      </c>
      <c r="C990" s="23">
        <v>16798</v>
      </c>
      <c r="D990" s="22" t="s">
        <v>894</v>
      </c>
      <c r="E990" s="23">
        <v>15291</v>
      </c>
      <c r="F990" s="22">
        <v>1990</v>
      </c>
      <c r="G990" s="28">
        <f xml:space="preserve"> Name_Rankings_Appended[[#This Row],[Males Number]] / SUMIFS($C:$C, $F:$F, Name_Rankings_Appended[[#This Row],[Decade]])</f>
        <v>1.1874774361260779E-3</v>
      </c>
      <c r="H990" s="28">
        <f xml:space="preserve"> Name_Rankings_Appended[[#This Row],[Females Number]] / SUMIFS($E:$E, $F:$F, Name_Rankings_Appended[[#This Row],[Decade]])</f>
        <v>1.4365403981070474E-3</v>
      </c>
      <c r="I990" s="28">
        <f>SUMIFS($G:$G, $A:$A, "&lt;=" &amp; Name_Rankings_Appended[[#This Row],[Rank]], $F:$F, Name_Rankings_Appended[[#This Row],[Decade]])</f>
        <v>0.98731976558949386</v>
      </c>
      <c r="J990" s="28">
        <f>SUMIFS($H:$H, $A:$A, "&lt;=" &amp; Name_Rankings_Appended[[#This Row],[Rank]], $F:$F, Name_Rankings_Appended[[#This Row],[Decade]])</f>
        <v>0.98443442574976481</v>
      </c>
    </row>
    <row r="991" spans="1:10" x14ac:dyDescent="0.25">
      <c r="A991" s="22">
        <v>190</v>
      </c>
      <c r="B991" s="22" t="s">
        <v>128</v>
      </c>
      <c r="C991" s="23">
        <v>16781</v>
      </c>
      <c r="D991" s="22" t="s">
        <v>650</v>
      </c>
      <c r="E991" s="23">
        <v>15284</v>
      </c>
      <c r="F991" s="22">
        <v>1990</v>
      </c>
      <c r="G991" s="28">
        <f xml:space="preserve"> Name_Rankings_Appended[[#This Row],[Males Number]] / SUMIFS($C:$C, $F:$F, Name_Rankings_Appended[[#This Row],[Decade]])</f>
        <v>1.1862756789874813E-3</v>
      </c>
      <c r="H991" s="28">
        <f xml:space="preserve"> Name_Rankings_Appended[[#This Row],[Females Number]] / SUMIFS($E:$E, $F:$F, Name_Rankings_Appended[[#This Row],[Decade]])</f>
        <v>1.4358827705622987E-3</v>
      </c>
      <c r="I991" s="28">
        <f>SUMIFS($G:$G, $A:$A, "&lt;=" &amp; Name_Rankings_Appended[[#This Row],[Rank]], $F:$F, Name_Rankings_Appended[[#This Row],[Decade]])</f>
        <v>0.98850604126848129</v>
      </c>
      <c r="J991" s="28">
        <f>SUMIFS($H:$H, $A:$A, "&lt;=" &amp; Name_Rankings_Appended[[#This Row],[Rank]], $F:$F, Name_Rankings_Appended[[#This Row],[Decade]])</f>
        <v>0.98587030852032709</v>
      </c>
    </row>
    <row r="992" spans="1:10" x14ac:dyDescent="0.25">
      <c r="A992" s="22">
        <v>191</v>
      </c>
      <c r="B992" s="22" t="s">
        <v>294</v>
      </c>
      <c r="C992" s="23">
        <v>16625</v>
      </c>
      <c r="D992" s="22" t="s">
        <v>735</v>
      </c>
      <c r="E992" s="23">
        <v>15235</v>
      </c>
      <c r="F992" s="22">
        <v>1990</v>
      </c>
      <c r="G992" s="28">
        <f xml:space="preserve"> Name_Rankings_Appended[[#This Row],[Males Number]] / SUMIFS($C:$C, $F:$F, Name_Rankings_Appended[[#This Row],[Decade]])</f>
        <v>1.1752477899509492E-3</v>
      </c>
      <c r="H992" s="28">
        <f xml:space="preserve"> Name_Rankings_Appended[[#This Row],[Females Number]] / SUMIFS($E:$E, $F:$F, Name_Rankings_Appended[[#This Row],[Decade]])</f>
        <v>1.4312793777490594E-3</v>
      </c>
      <c r="I992" s="28">
        <f>SUMIFS($G:$G, $A:$A, "&lt;=" &amp; Name_Rankings_Appended[[#This Row],[Rank]], $F:$F, Name_Rankings_Appended[[#This Row],[Decade]])</f>
        <v>0.98968128905843222</v>
      </c>
      <c r="J992" s="28">
        <f>SUMIFS($H:$H, $A:$A, "&lt;=" &amp; Name_Rankings_Appended[[#This Row],[Rank]], $F:$F, Name_Rankings_Appended[[#This Row],[Decade]])</f>
        <v>0.98730158789807609</v>
      </c>
    </row>
    <row r="993" spans="1:10" x14ac:dyDescent="0.25">
      <c r="A993" s="22">
        <v>192</v>
      </c>
      <c r="B993" s="22" t="s">
        <v>130</v>
      </c>
      <c r="C993" s="23">
        <v>16577</v>
      </c>
      <c r="D993" s="22" t="s">
        <v>814</v>
      </c>
      <c r="E993" s="23">
        <v>15213</v>
      </c>
      <c r="F993" s="22">
        <v>1990</v>
      </c>
      <c r="G993" s="28">
        <f xml:space="preserve"> Name_Rankings_Appended[[#This Row],[Males Number]] / SUMIFS($C:$C, $F:$F, Name_Rankings_Appended[[#This Row],[Decade]])</f>
        <v>1.1718545933243239E-3</v>
      </c>
      <c r="H993" s="28">
        <f xml:space="preserve"> Name_Rankings_Appended[[#This Row],[Females Number]] / SUMIFS($E:$E, $F:$F, Name_Rankings_Appended[[#This Row],[Decade]])</f>
        <v>1.4292125483227069E-3</v>
      </c>
      <c r="I993" s="28">
        <f>SUMIFS($G:$G, $A:$A, "&lt;=" &amp; Name_Rankings_Appended[[#This Row],[Rank]], $F:$F, Name_Rankings_Appended[[#This Row],[Decade]])</f>
        <v>0.99085314365175658</v>
      </c>
      <c r="J993" s="28">
        <f>SUMIFS($H:$H, $A:$A, "&lt;=" &amp; Name_Rankings_Appended[[#This Row],[Rank]], $F:$F, Name_Rankings_Appended[[#This Row],[Decade]])</f>
        <v>0.98873080044639883</v>
      </c>
    </row>
    <row r="994" spans="1:10" x14ac:dyDescent="0.25">
      <c r="A994" s="22">
        <v>193</v>
      </c>
      <c r="B994" s="22" t="s">
        <v>560</v>
      </c>
      <c r="C994" s="23">
        <v>16347</v>
      </c>
      <c r="D994" s="22" t="s">
        <v>895</v>
      </c>
      <c r="E994" s="23">
        <v>15174</v>
      </c>
      <c r="F994" s="22">
        <v>1990</v>
      </c>
      <c r="G994" s="28">
        <f xml:space="preserve"> Name_Rankings_Appended[[#This Row],[Males Number]] / SUMIFS($C:$C, $F:$F, Name_Rankings_Appended[[#This Row],[Decade]])</f>
        <v>1.1555955261550778E-3</v>
      </c>
      <c r="H994" s="28">
        <f xml:space="preserve"> Name_Rankings_Appended[[#This Row],[Females Number]] / SUMIFS($E:$E, $F:$F, Name_Rankings_Appended[[#This Row],[Decade]])</f>
        <v>1.4255486234305366E-3</v>
      </c>
      <c r="I994" s="28">
        <f>SUMIFS($G:$G, $A:$A, "&lt;=" &amp; Name_Rankings_Appended[[#This Row],[Rank]], $F:$F, Name_Rankings_Appended[[#This Row],[Decade]])</f>
        <v>0.99200873917791166</v>
      </c>
      <c r="J994" s="28">
        <f>SUMIFS($H:$H, $A:$A, "&lt;=" &amp; Name_Rankings_Appended[[#This Row],[Rank]], $F:$F, Name_Rankings_Appended[[#This Row],[Decade]])</f>
        <v>0.99015634906982941</v>
      </c>
    </row>
    <row r="995" spans="1:10" x14ac:dyDescent="0.25">
      <c r="A995" s="22">
        <v>194</v>
      </c>
      <c r="B995" s="22" t="s">
        <v>459</v>
      </c>
      <c r="C995" s="23">
        <v>16264</v>
      </c>
      <c r="D995" s="22" t="s">
        <v>896</v>
      </c>
      <c r="E995" s="23">
        <v>15160</v>
      </c>
      <c r="F995" s="22">
        <v>1990</v>
      </c>
      <c r="G995" s="28">
        <f xml:space="preserve"> Name_Rankings_Appended[[#This Row],[Males Number]] / SUMIFS($C:$C, $F:$F, Name_Rankings_Appended[[#This Row],[Decade]])</f>
        <v>1.1497281236548715E-3</v>
      </c>
      <c r="H995" s="28">
        <f xml:space="preserve"> Name_Rankings_Appended[[#This Row],[Females Number]] / SUMIFS($E:$E, $F:$F, Name_Rankings_Appended[[#This Row],[Decade]])</f>
        <v>1.4242333683410395E-3</v>
      </c>
      <c r="I995" s="28">
        <f>SUMIFS($G:$G, $A:$A, "&lt;=" &amp; Name_Rankings_Appended[[#This Row],[Rank]], $F:$F, Name_Rankings_Appended[[#This Row],[Decade]])</f>
        <v>0.99315846730156654</v>
      </c>
      <c r="J995" s="28">
        <f>SUMIFS($H:$H, $A:$A, "&lt;=" &amp; Name_Rankings_Appended[[#This Row],[Rank]], $F:$F, Name_Rankings_Appended[[#This Row],[Decade]])</f>
        <v>0.99158058243817049</v>
      </c>
    </row>
    <row r="996" spans="1:10" x14ac:dyDescent="0.25">
      <c r="A996" s="22">
        <v>195</v>
      </c>
      <c r="B996" s="22" t="s">
        <v>599</v>
      </c>
      <c r="C996" s="23">
        <v>16235</v>
      </c>
      <c r="D996" s="22" t="s">
        <v>382</v>
      </c>
      <c r="E996" s="23">
        <v>15124</v>
      </c>
      <c r="F996" s="22">
        <v>1990</v>
      </c>
      <c r="G996" s="28">
        <f xml:space="preserve"> Name_Rankings_Appended[[#This Row],[Males Number]] / SUMIFS($C:$C, $F:$F, Name_Rankings_Appended[[#This Row],[Decade]])</f>
        <v>1.1476780673596186E-3</v>
      </c>
      <c r="H996" s="28">
        <f xml:space="preserve"> Name_Rankings_Appended[[#This Row],[Females Number]] / SUMIFS($E:$E, $F:$F, Name_Rankings_Appended[[#This Row],[Decade]])</f>
        <v>1.4208512838251902E-3</v>
      </c>
      <c r="I996" s="28">
        <f>SUMIFS($G:$G, $A:$A, "&lt;=" &amp; Name_Rankings_Appended[[#This Row],[Rank]], $F:$F, Name_Rankings_Appended[[#This Row],[Decade]])</f>
        <v>0.99430614536892614</v>
      </c>
      <c r="J996" s="28">
        <f>SUMIFS($H:$H, $A:$A, "&lt;=" &amp; Name_Rankings_Appended[[#This Row],[Rank]], $F:$F, Name_Rankings_Appended[[#This Row],[Decade]])</f>
        <v>0.99300143372199567</v>
      </c>
    </row>
    <row r="997" spans="1:10" x14ac:dyDescent="0.25">
      <c r="A997" s="22">
        <v>196</v>
      </c>
      <c r="B997" s="22" t="s">
        <v>606</v>
      </c>
      <c r="C997" s="23">
        <v>16230</v>
      </c>
      <c r="D997" s="22" t="s">
        <v>897</v>
      </c>
      <c r="E997" s="23">
        <v>15041</v>
      </c>
      <c r="F997" s="22">
        <v>1990</v>
      </c>
      <c r="G997" s="28">
        <f xml:space="preserve"> Name_Rankings_Appended[[#This Row],[Males Number]] / SUMIFS($C:$C, $F:$F, Name_Rankings_Appended[[#This Row],[Decade]])</f>
        <v>1.1473246093776787E-3</v>
      </c>
      <c r="H997" s="28">
        <f xml:space="preserve"> Name_Rankings_Appended[[#This Row],[Females Number]] / SUMIFS($E:$E, $F:$F, Name_Rankings_Appended[[#This Row],[Decade]])</f>
        <v>1.4130537000803152E-3</v>
      </c>
      <c r="I997" s="28">
        <f>SUMIFS($G:$G, $A:$A, "&lt;=" &amp; Name_Rankings_Appended[[#This Row],[Rank]], $F:$F, Name_Rankings_Appended[[#This Row],[Decade]])</f>
        <v>0.99545346997830386</v>
      </c>
      <c r="J997" s="28">
        <f>SUMIFS($H:$H, $A:$A, "&lt;=" &amp; Name_Rankings_Appended[[#This Row],[Rank]], $F:$F, Name_Rankings_Appended[[#This Row],[Decade]])</f>
        <v>0.99441448742207594</v>
      </c>
    </row>
    <row r="998" spans="1:10" x14ac:dyDescent="0.25">
      <c r="A998" s="22">
        <v>197</v>
      </c>
      <c r="B998" s="22" t="s">
        <v>150</v>
      </c>
      <c r="C998" s="23">
        <v>16136</v>
      </c>
      <c r="D998" s="22" t="s">
        <v>141</v>
      </c>
      <c r="E998" s="23">
        <v>15040</v>
      </c>
      <c r="F998" s="22">
        <v>1990</v>
      </c>
      <c r="G998" s="28">
        <f xml:space="preserve"> Name_Rankings_Appended[[#This Row],[Males Number]] / SUMIFS($C:$C, $F:$F, Name_Rankings_Appended[[#This Row],[Decade]])</f>
        <v>1.1406795993172041E-3</v>
      </c>
      <c r="H998" s="28">
        <f xml:space="preserve"> Name_Rankings_Appended[[#This Row],[Females Number]] / SUMIFS($E:$E, $F:$F, Name_Rankings_Appended[[#This Row],[Decade]])</f>
        <v>1.4129597532882082E-3</v>
      </c>
      <c r="I998" s="28">
        <f>SUMIFS($G:$G, $A:$A, "&lt;=" &amp; Name_Rankings_Appended[[#This Row],[Rank]], $F:$F, Name_Rankings_Appended[[#This Row],[Decade]])</f>
        <v>0.99659414957762105</v>
      </c>
      <c r="J998" s="28">
        <f>SUMIFS($H:$H, $A:$A, "&lt;=" &amp; Name_Rankings_Appended[[#This Row],[Rank]], $F:$F, Name_Rankings_Appended[[#This Row],[Decade]])</f>
        <v>0.9958274471753642</v>
      </c>
    </row>
    <row r="999" spans="1:10" x14ac:dyDescent="0.25">
      <c r="A999" s="22">
        <v>198</v>
      </c>
      <c r="B999" s="22" t="s">
        <v>898</v>
      </c>
      <c r="C999" s="23">
        <v>16128</v>
      </c>
      <c r="D999" s="22" t="s">
        <v>797</v>
      </c>
      <c r="E999" s="23">
        <v>14908</v>
      </c>
      <c r="F999" s="22">
        <v>1990</v>
      </c>
      <c r="G999" s="28">
        <f xml:space="preserve"> Name_Rankings_Appended[[#This Row],[Males Number]] / SUMIFS($C:$C, $F:$F, Name_Rankings_Appended[[#This Row],[Decade]])</f>
        <v>1.1401140665460998E-3</v>
      </c>
      <c r="H999" s="28">
        <f xml:space="preserve"> Name_Rankings_Appended[[#This Row],[Females Number]] / SUMIFS($E:$E, $F:$F, Name_Rankings_Appended[[#This Row],[Decade]])</f>
        <v>1.4005587767300935E-3</v>
      </c>
      <c r="I999" s="28">
        <f>SUMIFS($G:$G, $A:$A, "&lt;=" &amp; Name_Rankings_Appended[[#This Row],[Rank]], $F:$F, Name_Rankings_Appended[[#This Row],[Decade]])</f>
        <v>0.99773426364416717</v>
      </c>
      <c r="J999" s="28">
        <f>SUMIFS($H:$H, $A:$A, "&lt;=" &amp; Name_Rankings_Appended[[#This Row],[Rank]], $F:$F, Name_Rankings_Appended[[#This Row],[Decade]])</f>
        <v>0.99722800595209427</v>
      </c>
    </row>
    <row r="1000" spans="1:10" x14ac:dyDescent="0.25">
      <c r="A1000" s="22">
        <v>199</v>
      </c>
      <c r="B1000" s="22" t="s">
        <v>136</v>
      </c>
      <c r="C1000" s="23">
        <v>16108</v>
      </c>
      <c r="D1000" s="22" t="s">
        <v>195</v>
      </c>
      <c r="E1000" s="23">
        <v>14880</v>
      </c>
      <c r="F1000" s="22">
        <v>1990</v>
      </c>
      <c r="G1000" s="28">
        <f xml:space="preserve"> Name_Rankings_Appended[[#This Row],[Males Number]] / SUMIFS($C:$C, $F:$F, Name_Rankings_Appended[[#This Row],[Decade]])</f>
        <v>1.1387002346183392E-3</v>
      </c>
      <c r="H1000" s="28">
        <f xml:space="preserve"> Name_Rankings_Appended[[#This Row],[Females Number]] / SUMIFS($E:$E, $F:$F, Name_Rankings_Appended[[#This Row],[Decade]])</f>
        <v>1.3979282665510997E-3</v>
      </c>
      <c r="I1000" s="28">
        <f>SUMIFS($G:$G, $A:$A, "&lt;=" &amp; Name_Rankings_Appended[[#This Row],[Rank]], $F:$F, Name_Rankings_Appended[[#This Row],[Decade]])</f>
        <v>0.99887296387878555</v>
      </c>
      <c r="J1000" s="28">
        <f>SUMIFS($H:$H, $A:$A, "&lt;=" &amp; Name_Rankings_Appended[[#This Row],[Rank]], $F:$F, Name_Rankings_Appended[[#This Row],[Decade]])</f>
        <v>0.99862593421864532</v>
      </c>
    </row>
    <row r="1001" spans="1:10" x14ac:dyDescent="0.25">
      <c r="A1001" s="22">
        <v>200</v>
      </c>
      <c r="B1001" s="22" t="s">
        <v>118</v>
      </c>
      <c r="C1001" s="23">
        <v>15943</v>
      </c>
      <c r="D1001" s="22" t="s">
        <v>476</v>
      </c>
      <c r="E1001" s="23">
        <v>14626</v>
      </c>
      <c r="F1001" s="22">
        <v>1990</v>
      </c>
      <c r="G1001" s="28">
        <f xml:space="preserve"> Name_Rankings_Appended[[#This Row],[Males Number]] / SUMIFS($C:$C, $F:$F, Name_Rankings_Appended[[#This Row],[Decade]])</f>
        <v>1.1270361212143147E-3</v>
      </c>
      <c r="H1001" s="28">
        <f xml:space="preserve"> Name_Rankings_Appended[[#This Row],[Females Number]] / SUMIFS($E:$E, $F:$F, Name_Rankings_Appended[[#This Row],[Decade]])</f>
        <v>1.3740657813559396E-3</v>
      </c>
      <c r="I1001" s="28">
        <f>SUMIFS($G:$G, $A:$A, "&lt;=" &amp; Name_Rankings_Appended[[#This Row],[Rank]], $F:$F, Name_Rankings_Appended[[#This Row],[Decade]])</f>
        <v>0.99999999999999989</v>
      </c>
      <c r="J1001" s="28">
        <f>SUMIFS($H:$H, $A:$A, "&lt;=" &amp; Name_Rankings_Appended[[#This Row],[Rank]], $F:$F, Name_Rankings_Appended[[#This Row],[Decade]])</f>
        <v>1.0000000000000013</v>
      </c>
    </row>
    <row r="1002" spans="1:10" x14ac:dyDescent="0.25">
      <c r="A1002" s="22">
        <v>1</v>
      </c>
      <c r="B1002" s="22" t="s">
        <v>447</v>
      </c>
      <c r="C1002" s="23">
        <v>273945</v>
      </c>
      <c r="D1002" s="22" t="s">
        <v>448</v>
      </c>
      <c r="E1002" s="23">
        <v>223723</v>
      </c>
      <c r="F1002" s="22">
        <v>2000</v>
      </c>
      <c r="G1002" s="28">
        <f xml:space="preserve"> Name_Rankings_Appended[[#This Row],[Males Number]] / SUMIFS($C:$C, $F:$F, Name_Rankings_Appended[[#This Row],[Decade]])</f>
        <v>2.1110528870976444E-2</v>
      </c>
      <c r="H1002" s="28">
        <f xml:space="preserve"> Name_Rankings_Appended[[#This Row],[Females Number]] / SUMIFS($E:$E, $F:$F, Name_Rankings_Appended[[#This Row],[Decade]])</f>
        <v>2.429584057138116E-2</v>
      </c>
      <c r="I1002" s="28">
        <f>SUMIFS($G:$G, $A:$A, "&lt;=" &amp; Name_Rankings_Appended[[#This Row],[Rank]], $F:$F, Name_Rankings_Appended[[#This Row],[Decade]])</f>
        <v>2.1110528870976444E-2</v>
      </c>
      <c r="J1002" s="28">
        <f>SUMIFS($H:$H, $A:$A, "&lt;=" &amp; Name_Rankings_Appended[[#This Row],[Rank]], $F:$F, Name_Rankings_Appended[[#This Row],[Decade]])</f>
        <v>2.429584057138116E-2</v>
      </c>
    </row>
    <row r="1003" spans="1:10" x14ac:dyDescent="0.25">
      <c r="A1003" s="22">
        <v>2</v>
      </c>
      <c r="B1003" s="22" t="s">
        <v>50</v>
      </c>
      <c r="C1003" s="23">
        <v>250633</v>
      </c>
      <c r="D1003" s="22" t="s">
        <v>449</v>
      </c>
      <c r="E1003" s="23">
        <v>193181</v>
      </c>
      <c r="F1003" s="22">
        <v>2000</v>
      </c>
      <c r="G1003" s="28">
        <f xml:space="preserve"> Name_Rankings_Appended[[#This Row],[Males Number]] / SUMIFS($C:$C, $F:$F, Name_Rankings_Appended[[#This Row],[Decade]])</f>
        <v>1.931407830958564E-2</v>
      </c>
      <c r="H1003" s="28">
        <f xml:space="preserve"> Name_Rankings_Appended[[#This Row],[Females Number]] / SUMIFS($E:$E, $F:$F, Name_Rankings_Appended[[#This Row],[Decade]])</f>
        <v>2.0979044521215896E-2</v>
      </c>
      <c r="I1003" s="28">
        <f>SUMIFS($G:$G, $A:$A, "&lt;=" &amp; Name_Rankings_Appended[[#This Row],[Rank]], $F:$F, Name_Rankings_Appended[[#This Row],[Decade]])</f>
        <v>4.042460718056208E-2</v>
      </c>
      <c r="J1003" s="28">
        <f>SUMIFS($H:$H, $A:$A, "&lt;=" &amp; Name_Rankings_Appended[[#This Row],[Rank]], $F:$F, Name_Rankings_Appended[[#This Row],[Decade]])</f>
        <v>4.5274885092597056E-2</v>
      </c>
    </row>
    <row r="1004" spans="1:10" x14ac:dyDescent="0.25">
      <c r="A1004" s="22">
        <v>3</v>
      </c>
      <c r="B1004" s="22" t="s">
        <v>450</v>
      </c>
      <c r="C1004" s="23">
        <v>231983</v>
      </c>
      <c r="D1004" s="22" t="s">
        <v>451</v>
      </c>
      <c r="E1004" s="23">
        <v>181333</v>
      </c>
      <c r="F1004" s="22">
        <v>2000</v>
      </c>
      <c r="G1004" s="28">
        <f xml:space="preserve"> Name_Rankings_Appended[[#This Row],[Males Number]] / SUMIFS($C:$C, $F:$F, Name_Rankings_Appended[[#This Row],[Decade]])</f>
        <v>1.7876887035995284E-2</v>
      </c>
      <c r="H1004" s="28">
        <f xml:space="preserve"> Name_Rankings_Appended[[#This Row],[Females Number]] / SUMIFS($E:$E, $F:$F, Name_Rankings_Appended[[#This Row],[Decade]])</f>
        <v>1.9692376994454124E-2</v>
      </c>
      <c r="I1004" s="28">
        <f>SUMIFS($G:$G, $A:$A, "&lt;=" &amp; Name_Rankings_Appended[[#This Row],[Rank]], $F:$F, Name_Rankings_Appended[[#This Row],[Decade]])</f>
        <v>5.8301494216557365E-2</v>
      </c>
      <c r="J1004" s="28">
        <f>SUMIFS($H:$H, $A:$A, "&lt;=" &amp; Name_Rankings_Appended[[#This Row],[Rank]], $F:$F, Name_Rankings_Appended[[#This Row],[Decade]])</f>
        <v>6.4967262087051184E-2</v>
      </c>
    </row>
    <row r="1005" spans="1:10" x14ac:dyDescent="0.25">
      <c r="A1005" s="22">
        <v>4</v>
      </c>
      <c r="B1005" s="22" t="s">
        <v>120</v>
      </c>
      <c r="C1005" s="23">
        <v>221573</v>
      </c>
      <c r="D1005" s="22" t="s">
        <v>452</v>
      </c>
      <c r="E1005" s="23">
        <v>156030</v>
      </c>
      <c r="F1005" s="22">
        <v>2000</v>
      </c>
      <c r="G1005" s="28">
        <f xml:space="preserve"> Name_Rankings_Appended[[#This Row],[Males Number]] / SUMIFS($C:$C, $F:$F, Name_Rankings_Appended[[#This Row],[Decade]])</f>
        <v>1.7074680003390692E-2</v>
      </c>
      <c r="H1005" s="28">
        <f xml:space="preserve"> Name_Rankings_Appended[[#This Row],[Females Number]] / SUMIFS($E:$E, $F:$F, Name_Rankings_Appended[[#This Row],[Decade]])</f>
        <v>1.6944525168858825E-2</v>
      </c>
      <c r="I1005" s="28">
        <f>SUMIFS($G:$G, $A:$A, "&lt;=" &amp; Name_Rankings_Appended[[#This Row],[Rank]], $F:$F, Name_Rankings_Appended[[#This Row],[Decade]])</f>
        <v>7.537617421994805E-2</v>
      </c>
      <c r="J1005" s="28">
        <f>SUMIFS($H:$H, $A:$A, "&lt;=" &amp; Name_Rankings_Appended[[#This Row],[Rank]], $F:$F, Name_Rankings_Appended[[#This Row],[Decade]])</f>
        <v>8.1911787255910001E-2</v>
      </c>
    </row>
    <row r="1006" spans="1:10" x14ac:dyDescent="0.25">
      <c r="A1006" s="22">
        <v>5</v>
      </c>
      <c r="B1006" s="22" t="s">
        <v>86</v>
      </c>
      <c r="C1006" s="23">
        <v>203832</v>
      </c>
      <c r="D1006" s="22" t="s">
        <v>453</v>
      </c>
      <c r="E1006" s="23">
        <v>155732</v>
      </c>
      <c r="F1006" s="22">
        <v>2000</v>
      </c>
      <c r="G1006" s="28">
        <f xml:space="preserve"> Name_Rankings_Appended[[#This Row],[Males Number]] / SUMIFS($C:$C, $F:$F, Name_Rankings_Appended[[#This Row],[Decade]])</f>
        <v>1.5707537355413935E-2</v>
      </c>
      <c r="H1006" s="28">
        <f xml:space="preserve"> Name_Rankings_Appended[[#This Row],[Females Number]] / SUMIFS($E:$E, $F:$F, Name_Rankings_Appended[[#This Row],[Decade]])</f>
        <v>1.6912163004529399E-2</v>
      </c>
      <c r="I1006" s="28">
        <f>SUMIFS($G:$G, $A:$A, "&lt;=" &amp; Name_Rankings_Appended[[#This Row],[Rank]], $F:$F, Name_Rankings_Appended[[#This Row],[Decade]])</f>
        <v>9.1083711575361992E-2</v>
      </c>
      <c r="J1006" s="28">
        <f>SUMIFS($H:$H, $A:$A, "&lt;=" &amp; Name_Rankings_Appended[[#This Row],[Rank]], $F:$F, Name_Rankings_Appended[[#This Row],[Decade]])</f>
        <v>9.88239502604394E-2</v>
      </c>
    </row>
    <row r="1007" spans="1:10" x14ac:dyDescent="0.25">
      <c r="A1007" s="22">
        <v>6</v>
      </c>
      <c r="B1007" s="22" t="s">
        <v>88</v>
      </c>
      <c r="C1007" s="23">
        <v>203336</v>
      </c>
      <c r="D1007" s="22" t="s">
        <v>454</v>
      </c>
      <c r="E1007" s="23">
        <v>150893</v>
      </c>
      <c r="F1007" s="22">
        <v>2000</v>
      </c>
      <c r="G1007" s="28">
        <f xml:space="preserve"> Name_Rankings_Appended[[#This Row],[Males Number]] / SUMIFS($C:$C, $F:$F, Name_Rankings_Appended[[#This Row],[Decade]])</f>
        <v>1.5669315003043915E-2</v>
      </c>
      <c r="H1007" s="28">
        <f xml:space="preserve"> Name_Rankings_Appended[[#This Row],[Females Number]] / SUMIFS($E:$E, $F:$F, Name_Rankings_Appended[[#This Row],[Decade]])</f>
        <v>1.6386657926710339E-2</v>
      </c>
      <c r="I1007" s="28">
        <f>SUMIFS($G:$G, $A:$A, "&lt;=" &amp; Name_Rankings_Appended[[#This Row],[Rank]], $F:$F, Name_Rankings_Appended[[#This Row],[Decade]])</f>
        <v>0.10675302657840591</v>
      </c>
      <c r="J1007" s="28">
        <f>SUMIFS($H:$H, $A:$A, "&lt;=" &amp; Name_Rankings_Appended[[#This Row],[Rank]], $F:$F, Name_Rankings_Appended[[#This Row],[Decade]])</f>
        <v>0.11521060818714973</v>
      </c>
    </row>
    <row r="1008" spans="1:10" x14ac:dyDescent="0.25">
      <c r="A1008" s="22">
        <v>7</v>
      </c>
      <c r="B1008" s="22" t="s">
        <v>124</v>
      </c>
      <c r="C1008" s="23">
        <v>202517</v>
      </c>
      <c r="D1008" s="22" t="s">
        <v>455</v>
      </c>
      <c r="E1008" s="23">
        <v>149542</v>
      </c>
      <c r="F1008" s="22">
        <v>2000</v>
      </c>
      <c r="G1008" s="28">
        <f xml:space="preserve"> Name_Rankings_Appended[[#This Row],[Males Number]] / SUMIFS($C:$C, $F:$F, Name_Rankings_Appended[[#This Row],[Decade]])</f>
        <v>1.5606201884916812E-2</v>
      </c>
      <c r="H1008" s="28">
        <f xml:space="preserve"> Name_Rankings_Appended[[#This Row],[Females Number]] / SUMIFS($E:$E, $F:$F, Name_Rankings_Appended[[#This Row],[Decade]])</f>
        <v>1.6239942208559163E-2</v>
      </c>
      <c r="I1008" s="28">
        <f>SUMIFS($G:$G, $A:$A, "&lt;=" &amp; Name_Rankings_Appended[[#This Row],[Rank]], $F:$F, Name_Rankings_Appended[[#This Row],[Decade]])</f>
        <v>0.12235922846332271</v>
      </c>
      <c r="J1008" s="28">
        <f>SUMIFS($H:$H, $A:$A, "&lt;=" &amp; Name_Rankings_Appended[[#This Row],[Rank]], $F:$F, Name_Rankings_Appended[[#This Row],[Decade]])</f>
        <v>0.13145055039570891</v>
      </c>
    </row>
    <row r="1009" spans="1:10" x14ac:dyDescent="0.25">
      <c r="A1009" s="22">
        <v>8</v>
      </c>
      <c r="B1009" s="22" t="s">
        <v>456</v>
      </c>
      <c r="C1009" s="23">
        <v>201802</v>
      </c>
      <c r="D1009" s="22" t="s">
        <v>457</v>
      </c>
      <c r="E1009" s="23">
        <v>134290</v>
      </c>
      <c r="F1009" s="22">
        <v>2000</v>
      </c>
      <c r="G1009" s="28">
        <f xml:space="preserve"> Name_Rankings_Appended[[#This Row],[Males Number]] / SUMIFS($C:$C, $F:$F, Name_Rankings_Appended[[#This Row],[Decade]])</f>
        <v>1.5551103130996325E-2</v>
      </c>
      <c r="H1009" s="28">
        <f xml:space="preserve"> Name_Rankings_Appended[[#This Row],[Females Number]] / SUMIFS($E:$E, $F:$F, Name_Rankings_Appended[[#This Row],[Decade]])</f>
        <v>1.4583607542947198E-2</v>
      </c>
      <c r="I1009" s="28">
        <f>SUMIFS($G:$G, $A:$A, "&lt;=" &amp; Name_Rankings_Appended[[#This Row],[Rank]], $F:$F, Name_Rankings_Appended[[#This Row],[Decade]])</f>
        <v>0.13791033159431904</v>
      </c>
      <c r="J1009" s="28">
        <f>SUMIFS($H:$H, $A:$A, "&lt;=" &amp; Name_Rankings_Appended[[#This Row],[Rank]], $F:$F, Name_Rankings_Appended[[#This Row],[Decade]])</f>
        <v>0.1460341579386561</v>
      </c>
    </row>
    <row r="1010" spans="1:10" x14ac:dyDescent="0.25">
      <c r="A1010" s="22">
        <v>9</v>
      </c>
      <c r="B1010" s="22" t="s">
        <v>72</v>
      </c>
      <c r="C1010" s="23">
        <v>194829</v>
      </c>
      <c r="D1010" s="22" t="s">
        <v>83</v>
      </c>
      <c r="E1010" s="23">
        <v>133480</v>
      </c>
      <c r="F1010" s="22">
        <v>2000</v>
      </c>
      <c r="G1010" s="28">
        <f xml:space="preserve"> Name_Rankings_Appended[[#This Row],[Males Number]] / SUMIFS($C:$C, $F:$F, Name_Rankings_Appended[[#This Row],[Decade]])</f>
        <v>1.5013755423181549E-2</v>
      </c>
      <c r="H1010" s="28">
        <f xml:space="preserve"> Name_Rankings_Appended[[#This Row],[Females Number]] / SUMIFS($E:$E, $F:$F, Name_Rankings_Appended[[#This Row],[Decade]])</f>
        <v>1.4495643270776619E-2</v>
      </c>
      <c r="I1010" s="28">
        <f>SUMIFS($G:$G, $A:$A, "&lt;=" &amp; Name_Rankings_Appended[[#This Row],[Rank]], $F:$F, Name_Rankings_Appended[[#This Row],[Decade]])</f>
        <v>0.1529240870175006</v>
      </c>
      <c r="J1010" s="28">
        <f>SUMIFS($H:$H, $A:$A, "&lt;=" &amp; Name_Rankings_Appended[[#This Row],[Rank]], $F:$F, Name_Rankings_Appended[[#This Row],[Decade]])</f>
        <v>0.16052980120943272</v>
      </c>
    </row>
    <row r="1011" spans="1:10" x14ac:dyDescent="0.25">
      <c r="A1011" s="22">
        <v>10</v>
      </c>
      <c r="B1011" s="22" t="s">
        <v>62</v>
      </c>
      <c r="C1011" s="23">
        <v>194343</v>
      </c>
      <c r="D1011" s="22" t="s">
        <v>458</v>
      </c>
      <c r="E1011" s="23">
        <v>133030</v>
      </c>
      <c r="F1011" s="22">
        <v>2000</v>
      </c>
      <c r="G1011" s="28">
        <f xml:space="preserve"> Name_Rankings_Appended[[#This Row],[Males Number]] / SUMIFS($C:$C, $F:$F, Name_Rankings_Appended[[#This Row],[Decade]])</f>
        <v>1.4976303682754476E-2</v>
      </c>
      <c r="H1011" s="28">
        <f xml:space="preserve"> Name_Rankings_Appended[[#This Row],[Females Number]] / SUMIFS($E:$E, $F:$F, Name_Rankings_Appended[[#This Row],[Decade]])</f>
        <v>1.4446774230681851E-2</v>
      </c>
      <c r="I1011" s="28">
        <f>SUMIFS($G:$G, $A:$A, "&lt;=" &amp; Name_Rankings_Appended[[#This Row],[Rank]], $F:$F, Name_Rankings_Appended[[#This Row],[Decade]])</f>
        <v>0.16790039070025509</v>
      </c>
      <c r="J1011" s="28">
        <f>SUMIFS($H:$H, $A:$A, "&lt;=" &amp; Name_Rankings_Appended[[#This Row],[Rank]], $F:$F, Name_Rankings_Appended[[#This Row],[Decade]])</f>
        <v>0.17497657544011458</v>
      </c>
    </row>
    <row r="1012" spans="1:10" x14ac:dyDescent="0.25">
      <c r="A1012" s="22">
        <v>11</v>
      </c>
      <c r="B1012" s="22" t="s">
        <v>92</v>
      </c>
      <c r="C1012" s="23">
        <v>191885</v>
      </c>
      <c r="D1012" s="22" t="s">
        <v>459</v>
      </c>
      <c r="E1012" s="23">
        <v>130803</v>
      </c>
      <c r="F1012" s="22">
        <v>2000</v>
      </c>
      <c r="G1012" s="28">
        <f xml:space="preserve"> Name_Rankings_Appended[[#This Row],[Males Number]] / SUMIFS($C:$C, $F:$F, Name_Rankings_Appended[[#This Row],[Decade]])</f>
        <v>1.4786887267178866E-2</v>
      </c>
      <c r="H1012" s="28">
        <f xml:space="preserve"> Name_Rankings_Appended[[#This Row],[Females Number]] / SUMIFS($E:$E, $F:$F, Name_Rankings_Appended[[#This Row],[Decade]])</f>
        <v>1.4204926781146194E-2</v>
      </c>
      <c r="I1012" s="28">
        <f>SUMIFS($G:$G, $A:$A, "&lt;=" &amp; Name_Rankings_Appended[[#This Row],[Rank]], $F:$F, Name_Rankings_Appended[[#This Row],[Decade]])</f>
        <v>0.18268727796743395</v>
      </c>
      <c r="J1012" s="28">
        <f>SUMIFS($H:$H, $A:$A, "&lt;=" &amp; Name_Rankings_Appended[[#This Row],[Rank]], $F:$F, Name_Rankings_Appended[[#This Row],[Decade]])</f>
        <v>0.18918150222126076</v>
      </c>
    </row>
    <row r="1013" spans="1:10" x14ac:dyDescent="0.25">
      <c r="A1013" s="22">
        <v>12</v>
      </c>
      <c r="B1013" s="22" t="s">
        <v>52</v>
      </c>
      <c r="C1013" s="23">
        <v>179965</v>
      </c>
      <c r="D1013" s="22" t="s">
        <v>229</v>
      </c>
      <c r="E1013" s="23">
        <v>124431</v>
      </c>
      <c r="F1013" s="22">
        <v>2000</v>
      </c>
      <c r="G1013" s="28">
        <f xml:space="preserve"> Name_Rankings_Appended[[#This Row],[Males Number]] / SUMIFS($C:$C, $F:$F, Name_Rankings_Appended[[#This Row],[Decade]])</f>
        <v>1.3868317831189747E-2</v>
      </c>
      <c r="H1013" s="28">
        <f xml:space="preserve"> Name_Rankings_Appended[[#This Row],[Females Number]] / SUMIFS($E:$E, $F:$F, Name_Rankings_Appended[[#This Row],[Decade]])</f>
        <v>1.3512941173404295E-2</v>
      </c>
      <c r="I1013" s="28">
        <f>SUMIFS($G:$G, $A:$A, "&lt;=" &amp; Name_Rankings_Appended[[#This Row],[Rank]], $F:$F, Name_Rankings_Appended[[#This Row],[Decade]])</f>
        <v>0.19655559579862369</v>
      </c>
      <c r="J1013" s="28">
        <f>SUMIFS($H:$H, $A:$A, "&lt;=" &amp; Name_Rankings_Appended[[#This Row],[Rank]], $F:$F, Name_Rankings_Appended[[#This Row],[Decade]])</f>
        <v>0.20269444339466505</v>
      </c>
    </row>
    <row r="1014" spans="1:10" x14ac:dyDescent="0.25">
      <c r="A1014" s="22">
        <v>13</v>
      </c>
      <c r="B1014" s="22" t="s">
        <v>423</v>
      </c>
      <c r="C1014" s="23">
        <v>178802</v>
      </c>
      <c r="D1014" s="22" t="s">
        <v>460</v>
      </c>
      <c r="E1014" s="23">
        <v>119232</v>
      </c>
      <c r="F1014" s="22">
        <v>2000</v>
      </c>
      <c r="G1014" s="28">
        <f xml:space="preserve"> Name_Rankings_Appended[[#This Row],[Males Number]] / SUMIFS($C:$C, $F:$F, Name_Rankings_Appended[[#This Row],[Decade]])</f>
        <v>1.3778695662225374E-2</v>
      </c>
      <c r="H1014" s="28">
        <f xml:space="preserve"> Name_Rankings_Appended[[#This Row],[Females Number]] / SUMIFS($E:$E, $F:$F, Name_Rankings_Appended[[#This Row],[Decade]])</f>
        <v>1.2948340863509423E-2</v>
      </c>
      <c r="I1014" s="28">
        <f>SUMIFS($G:$G, $A:$A, "&lt;=" &amp; Name_Rankings_Appended[[#This Row],[Rank]], $F:$F, Name_Rankings_Appended[[#This Row],[Decade]])</f>
        <v>0.21033429146084906</v>
      </c>
      <c r="J1014" s="28">
        <f>SUMIFS($H:$H, $A:$A, "&lt;=" &amp; Name_Rankings_Appended[[#This Row],[Rank]], $F:$F, Name_Rankings_Appended[[#This Row],[Decade]])</f>
        <v>0.21564278425817449</v>
      </c>
    </row>
    <row r="1015" spans="1:10" x14ac:dyDescent="0.25">
      <c r="A1015" s="22">
        <v>14</v>
      </c>
      <c r="B1015" s="22" t="s">
        <v>333</v>
      </c>
      <c r="C1015" s="23">
        <v>177586</v>
      </c>
      <c r="D1015" s="22" t="s">
        <v>461</v>
      </c>
      <c r="E1015" s="23">
        <v>114485</v>
      </c>
      <c r="F1015" s="22">
        <v>2000</v>
      </c>
      <c r="G1015" s="28">
        <f xml:space="preserve"> Name_Rankings_Appended[[#This Row],[Males Number]] / SUMIFS($C:$C, $F:$F, Name_Rankings_Appended[[#This Row],[Decade]])</f>
        <v>1.3684989249963395E-2</v>
      </c>
      <c r="H1015" s="28">
        <f xml:space="preserve"> Name_Rankings_Appended[[#This Row],[Females Number]] / SUMIFS($E:$E, $F:$F, Name_Rankings_Appended[[#This Row],[Decade]])</f>
        <v>1.2432826789443071E-2</v>
      </c>
      <c r="I1015" s="28">
        <f>SUMIFS($G:$G, $A:$A, "&lt;=" &amp; Name_Rankings_Appended[[#This Row],[Rank]], $F:$F, Name_Rankings_Appended[[#This Row],[Decade]])</f>
        <v>0.22401928071081245</v>
      </c>
      <c r="J1015" s="28">
        <f>SUMIFS($H:$H, $A:$A, "&lt;=" &amp; Name_Rankings_Appended[[#This Row],[Rank]], $F:$F, Name_Rankings_Appended[[#This Row],[Decade]])</f>
        <v>0.22807561104761756</v>
      </c>
    </row>
    <row r="1016" spans="1:10" x14ac:dyDescent="0.25">
      <c r="A1016" s="22">
        <v>15</v>
      </c>
      <c r="B1016" s="22" t="s">
        <v>462</v>
      </c>
      <c r="C1016" s="23">
        <v>173218</v>
      </c>
      <c r="D1016" s="22" t="s">
        <v>463</v>
      </c>
      <c r="E1016" s="23">
        <v>110706</v>
      </c>
      <c r="F1016" s="22">
        <v>2000</v>
      </c>
      <c r="G1016" s="28">
        <f xml:space="preserve"> Name_Rankings_Appended[[#This Row],[Males Number]] / SUMIFS($C:$C, $F:$F, Name_Rankings_Appended[[#This Row],[Decade]])</f>
        <v>1.3348385953285503E-2</v>
      </c>
      <c r="H1016" s="28">
        <f xml:space="preserve"> Name_Rankings_Appended[[#This Row],[Females Number]] / SUMIFS($E:$E, $F:$F, Name_Rankings_Appended[[#This Row],[Decade]])</f>
        <v>1.2022435450513907E-2</v>
      </c>
      <c r="I1016" s="28">
        <f>SUMIFS($G:$G, $A:$A, "&lt;=" &amp; Name_Rankings_Appended[[#This Row],[Rank]], $F:$F, Name_Rankings_Appended[[#This Row],[Decade]])</f>
        <v>0.23736766666409795</v>
      </c>
      <c r="J1016" s="28">
        <f>SUMIFS($H:$H, $A:$A, "&lt;=" &amp; Name_Rankings_Appended[[#This Row],[Rank]], $F:$F, Name_Rankings_Appended[[#This Row],[Decade]])</f>
        <v>0.24009804649813146</v>
      </c>
    </row>
    <row r="1017" spans="1:10" x14ac:dyDescent="0.25">
      <c r="A1017" s="22">
        <v>16</v>
      </c>
      <c r="B1017" s="22" t="s">
        <v>464</v>
      </c>
      <c r="C1017" s="23">
        <v>165556</v>
      </c>
      <c r="D1017" s="22" t="s">
        <v>465</v>
      </c>
      <c r="E1017" s="23">
        <v>104527</v>
      </c>
      <c r="F1017" s="22">
        <v>2000</v>
      </c>
      <c r="G1017" s="28">
        <f xml:space="preserve"> Name_Rankings_Appended[[#This Row],[Males Number]] / SUMIFS($C:$C, $F:$F, Name_Rankings_Appended[[#This Row],[Decade]])</f>
        <v>1.2757943082601895E-2</v>
      </c>
      <c r="H1017" s="28">
        <f xml:space="preserve"> Name_Rankings_Appended[[#This Row],[Females Number]] / SUMIFS($E:$E, $F:$F, Name_Rankings_Appended[[#This Row],[Decade]])</f>
        <v>1.1351409231079319E-2</v>
      </c>
      <c r="I1017" s="28">
        <f>SUMIFS($G:$G, $A:$A, "&lt;=" &amp; Name_Rankings_Appended[[#This Row],[Rank]], $F:$F, Name_Rankings_Appended[[#This Row],[Decade]])</f>
        <v>0.25012560974669984</v>
      </c>
      <c r="J1017" s="28">
        <f>SUMIFS($H:$H, $A:$A, "&lt;=" &amp; Name_Rankings_Appended[[#This Row],[Rank]], $F:$F, Name_Rankings_Appended[[#This Row],[Decade]])</f>
        <v>0.25144945572921079</v>
      </c>
    </row>
    <row r="1018" spans="1:10" x14ac:dyDescent="0.25">
      <c r="A1018" s="22">
        <v>17</v>
      </c>
      <c r="B1018" s="22" t="s">
        <v>56</v>
      </c>
      <c r="C1018" s="23">
        <v>163138</v>
      </c>
      <c r="D1018" s="22" t="s">
        <v>466</v>
      </c>
      <c r="E1018" s="23">
        <v>100977</v>
      </c>
      <c r="F1018" s="22">
        <v>2000</v>
      </c>
      <c r="G1018" s="28">
        <f xml:space="preserve"> Name_Rankings_Appended[[#This Row],[Males Number]] / SUMIFS($C:$C, $F:$F, Name_Rankings_Appended[[#This Row],[Decade]])</f>
        <v>1.2571609114798061E-2</v>
      </c>
      <c r="H1018" s="28">
        <f xml:space="preserve"> Name_Rankings_Appended[[#This Row],[Females Number]] / SUMIFS($E:$E, $F:$F, Name_Rankings_Appended[[#This Row],[Decade]])</f>
        <v>1.0965886803665047E-2</v>
      </c>
      <c r="I1018" s="28">
        <f>SUMIFS($G:$G, $A:$A, "&lt;=" &amp; Name_Rankings_Appended[[#This Row],[Rank]], $F:$F, Name_Rankings_Appended[[#This Row],[Decade]])</f>
        <v>0.26269721886149788</v>
      </c>
      <c r="J1018" s="28">
        <f>SUMIFS($H:$H, $A:$A, "&lt;=" &amp; Name_Rankings_Appended[[#This Row],[Rank]], $F:$F, Name_Rankings_Appended[[#This Row],[Decade]])</f>
        <v>0.26241534253287585</v>
      </c>
    </row>
    <row r="1019" spans="1:10" x14ac:dyDescent="0.25">
      <c r="A1019" s="22">
        <v>18</v>
      </c>
      <c r="B1019" s="22" t="s">
        <v>54</v>
      </c>
      <c r="C1019" s="23">
        <v>160995</v>
      </c>
      <c r="D1019" s="22" t="s">
        <v>467</v>
      </c>
      <c r="E1019" s="23">
        <v>99772</v>
      </c>
      <c r="F1019" s="22">
        <v>2000</v>
      </c>
      <c r="G1019" s="28">
        <f xml:space="preserve"> Name_Rankings_Appended[[#This Row],[Males Number]] / SUMIFS($C:$C, $F:$F, Name_Rankings_Appended[[#This Row],[Decade]])</f>
        <v>1.2406466975425185E-2</v>
      </c>
      <c r="H1019" s="28">
        <f xml:space="preserve"> Name_Rankings_Appended[[#This Row],[Females Number]] / SUMIFS($E:$E, $F:$F, Name_Rankings_Appended[[#This Row],[Decade]])</f>
        <v>1.083502637407795E-2</v>
      </c>
      <c r="I1019" s="28">
        <f>SUMIFS($G:$G, $A:$A, "&lt;=" &amp; Name_Rankings_Appended[[#This Row],[Rank]], $F:$F, Name_Rankings_Appended[[#This Row],[Decade]])</f>
        <v>0.27510368583692307</v>
      </c>
      <c r="J1019" s="28">
        <f>SUMIFS($H:$H, $A:$A, "&lt;=" &amp; Name_Rankings_Appended[[#This Row],[Rank]], $F:$F, Name_Rankings_Appended[[#This Row],[Decade]])</f>
        <v>0.27325036890695381</v>
      </c>
    </row>
    <row r="1020" spans="1:10" x14ac:dyDescent="0.25">
      <c r="A1020" s="22">
        <v>19</v>
      </c>
      <c r="B1020" s="22" t="s">
        <v>200</v>
      </c>
      <c r="C1020" s="23">
        <v>144800</v>
      </c>
      <c r="D1020" s="22" t="s">
        <v>468</v>
      </c>
      <c r="E1020" s="23">
        <v>97147</v>
      </c>
      <c r="F1020" s="22">
        <v>2000</v>
      </c>
      <c r="G1020" s="28">
        <f xml:space="preserve"> Name_Rankings_Appended[[#This Row],[Males Number]] / SUMIFS($C:$C, $F:$F, Name_Rankings_Appended[[#This Row],[Decade]])</f>
        <v>1.1158460933827552E-2</v>
      </c>
      <c r="H1020" s="28">
        <f xml:space="preserve"> Name_Rankings_Appended[[#This Row],[Females Number]] / SUMIFS($E:$E, $F:$F, Name_Rankings_Appended[[#This Row],[Decade]])</f>
        <v>1.0549956973525143E-2</v>
      </c>
      <c r="I1020" s="28">
        <f>SUMIFS($G:$G, $A:$A, "&lt;=" &amp; Name_Rankings_Appended[[#This Row],[Rank]], $F:$F, Name_Rankings_Appended[[#This Row],[Decade]])</f>
        <v>0.28626214677075063</v>
      </c>
      <c r="J1020" s="28">
        <f>SUMIFS($H:$H, $A:$A, "&lt;=" &amp; Name_Rankings_Appended[[#This Row],[Rank]], $F:$F, Name_Rankings_Appended[[#This Row],[Decade]])</f>
        <v>0.28380032588047893</v>
      </c>
    </row>
    <row r="1021" spans="1:10" x14ac:dyDescent="0.25">
      <c r="A1021" s="22">
        <v>20</v>
      </c>
      <c r="B1021" s="22" t="s">
        <v>469</v>
      </c>
      <c r="C1021" s="23">
        <v>143461</v>
      </c>
      <c r="D1021" s="22" t="s">
        <v>470</v>
      </c>
      <c r="E1021" s="23">
        <v>96474</v>
      </c>
      <c r="F1021" s="22">
        <v>2000</v>
      </c>
      <c r="G1021" s="28">
        <f xml:space="preserve"> Name_Rankings_Appended[[#This Row],[Males Number]] / SUMIFS($C:$C, $F:$F, Name_Rankings_Appended[[#This Row],[Decade]])</f>
        <v>1.1055275994667366E-2</v>
      </c>
      <c r="H1021" s="28">
        <f xml:space="preserve"> Name_Rankings_Appended[[#This Row],[Females Number]] / SUMIFS($E:$E, $F:$F, Name_Rankings_Appended[[#This Row],[Decade]])</f>
        <v>1.0476870609116748E-2</v>
      </c>
      <c r="I1021" s="28">
        <f>SUMIFS($G:$G, $A:$A, "&lt;=" &amp; Name_Rankings_Appended[[#This Row],[Rank]], $F:$F, Name_Rankings_Appended[[#This Row],[Decade]])</f>
        <v>0.297317422765418</v>
      </c>
      <c r="J1021" s="28">
        <f>SUMIFS($H:$H, $A:$A, "&lt;=" &amp; Name_Rankings_Appended[[#This Row],[Rank]], $F:$F, Name_Rankings_Appended[[#This Row],[Decade]])</f>
        <v>0.29427719648959566</v>
      </c>
    </row>
    <row r="1022" spans="1:10" x14ac:dyDescent="0.25">
      <c r="A1022" s="22">
        <v>21</v>
      </c>
      <c r="B1022" s="22" t="s">
        <v>471</v>
      </c>
      <c r="C1022" s="23">
        <v>142969</v>
      </c>
      <c r="D1022" s="22" t="s">
        <v>410</v>
      </c>
      <c r="E1022" s="23">
        <v>95080</v>
      </c>
      <c r="F1022" s="22">
        <v>2000</v>
      </c>
      <c r="G1022" s="28">
        <f xml:space="preserve"> Name_Rankings_Appended[[#This Row],[Males Number]] / SUMIFS($C:$C, $F:$F, Name_Rankings_Appended[[#This Row],[Decade]])</f>
        <v>1.1017361887074527E-2</v>
      </c>
      <c r="H1022" s="28">
        <f xml:space="preserve"> Name_Rankings_Appended[[#This Row],[Females Number]] / SUMIFS($E:$E, $F:$F, Name_Rankings_Appended[[#This Row],[Decade]])</f>
        <v>1.0325485182689848E-2</v>
      </c>
      <c r="I1022" s="28">
        <f>SUMIFS($G:$G, $A:$A, "&lt;=" &amp; Name_Rankings_Appended[[#This Row],[Rank]], $F:$F, Name_Rankings_Appended[[#This Row],[Decade]])</f>
        <v>0.30833478465249253</v>
      </c>
      <c r="J1022" s="28">
        <f>SUMIFS($H:$H, $A:$A, "&lt;=" &amp; Name_Rankings_Appended[[#This Row],[Rank]], $F:$F, Name_Rankings_Appended[[#This Row],[Decade]])</f>
        <v>0.30460268167228549</v>
      </c>
    </row>
    <row r="1023" spans="1:10" x14ac:dyDescent="0.25">
      <c r="A1023" s="22">
        <v>22</v>
      </c>
      <c r="B1023" s="22" t="s">
        <v>472</v>
      </c>
      <c r="C1023" s="23">
        <v>142390</v>
      </c>
      <c r="D1023" s="22" t="s">
        <v>473</v>
      </c>
      <c r="E1023" s="23">
        <v>94338</v>
      </c>
      <c r="F1023" s="22">
        <v>2000</v>
      </c>
      <c r="G1023" s="28">
        <f xml:space="preserve"> Name_Rankings_Appended[[#This Row],[Males Number]] / SUMIFS($C:$C, $F:$F, Name_Rankings_Appended[[#This Row],[Decade]])</f>
        <v>1.0972743455578075E-2</v>
      </c>
      <c r="H1023" s="28">
        <f xml:space="preserve"> Name_Rankings_Appended[[#This Row],[Females Number]] / SUMIFS($E:$E, $F:$F, Name_Rankings_Appended[[#This Row],[Decade]])</f>
        <v>1.024490556546692E-2</v>
      </c>
      <c r="I1023" s="28">
        <f>SUMIFS($G:$G, $A:$A, "&lt;=" &amp; Name_Rankings_Appended[[#This Row],[Rank]], $F:$F, Name_Rankings_Appended[[#This Row],[Decade]])</f>
        <v>0.31930752810807062</v>
      </c>
      <c r="J1023" s="28">
        <f>SUMIFS($H:$H, $A:$A, "&lt;=" &amp; Name_Rankings_Appended[[#This Row],[Rank]], $F:$F, Name_Rankings_Appended[[#This Row],[Decade]])</f>
        <v>0.31484758723775241</v>
      </c>
    </row>
    <row r="1024" spans="1:10" x14ac:dyDescent="0.25">
      <c r="A1024" s="22">
        <v>23</v>
      </c>
      <c r="B1024" s="22" t="s">
        <v>474</v>
      </c>
      <c r="C1024" s="23">
        <v>140102</v>
      </c>
      <c r="D1024" s="22" t="s">
        <v>475</v>
      </c>
      <c r="E1024" s="23">
        <v>90651</v>
      </c>
      <c r="F1024" s="22">
        <v>2000</v>
      </c>
      <c r="G1024" s="28">
        <f xml:space="preserve"> Name_Rankings_Appended[[#This Row],[Males Number]] / SUMIFS($C:$C, $F:$F, Name_Rankings_Appended[[#This Row],[Decade]])</f>
        <v>1.0796427443032513E-2</v>
      </c>
      <c r="H1024" s="28">
        <f xml:space="preserve"> Name_Rankings_Appended[[#This Row],[Females Number]] / SUMIFS($E:$E, $F:$F, Name_Rankings_Appended[[#This Row],[Decade]])</f>
        <v>9.8445052302904637E-3</v>
      </c>
      <c r="I1024" s="28">
        <f>SUMIFS($G:$G, $A:$A, "&lt;=" &amp; Name_Rankings_Appended[[#This Row],[Rank]], $F:$F, Name_Rankings_Appended[[#This Row],[Decade]])</f>
        <v>0.33010395555110311</v>
      </c>
      <c r="J1024" s="28">
        <f>SUMIFS($H:$H, $A:$A, "&lt;=" &amp; Name_Rankings_Appended[[#This Row],[Rank]], $F:$F, Name_Rankings_Appended[[#This Row],[Decade]])</f>
        <v>0.32469209246804287</v>
      </c>
    </row>
    <row r="1025" spans="1:10" x14ac:dyDescent="0.25">
      <c r="A1025" s="22">
        <v>24</v>
      </c>
      <c r="B1025" s="22" t="s">
        <v>218</v>
      </c>
      <c r="C1025" s="23">
        <v>138527</v>
      </c>
      <c r="D1025" s="22" t="s">
        <v>239</v>
      </c>
      <c r="E1025" s="23">
        <v>90235</v>
      </c>
      <c r="F1025" s="22">
        <v>2000</v>
      </c>
      <c r="G1025" s="28">
        <f xml:space="preserve"> Name_Rankings_Appended[[#This Row],[Males Number]] / SUMIFS($C:$C, $F:$F, Name_Rankings_Appended[[#This Row],[Decade]])</f>
        <v>1.0675056062018849E-2</v>
      </c>
      <c r="H1025" s="28">
        <f xml:space="preserve"> Name_Rankings_Appended[[#This Row],[Females Number]] / SUMIFS($E:$E, $F:$F, Name_Rankings_Appended[[#This Row],[Decade]])</f>
        <v>9.7993285176695248E-3</v>
      </c>
      <c r="I1025" s="28">
        <f>SUMIFS($G:$G, $A:$A, "&lt;=" &amp; Name_Rankings_Appended[[#This Row],[Rank]], $F:$F, Name_Rankings_Appended[[#This Row],[Decade]])</f>
        <v>0.34077901161312196</v>
      </c>
      <c r="J1025" s="28">
        <f>SUMIFS($H:$H, $A:$A, "&lt;=" &amp; Name_Rankings_Appended[[#This Row],[Rank]], $F:$F, Name_Rankings_Appended[[#This Row],[Decade]])</f>
        <v>0.33449142098571238</v>
      </c>
    </row>
    <row r="1026" spans="1:10" x14ac:dyDescent="0.25">
      <c r="A1026" s="22">
        <v>25</v>
      </c>
      <c r="B1026" s="22" t="s">
        <v>306</v>
      </c>
      <c r="C1026" s="23">
        <v>137256</v>
      </c>
      <c r="D1026" s="22" t="s">
        <v>261</v>
      </c>
      <c r="E1026" s="23">
        <v>84946</v>
      </c>
      <c r="F1026" s="22">
        <v>2000</v>
      </c>
      <c r="G1026" s="28">
        <f xml:space="preserve"> Name_Rankings_Appended[[#This Row],[Males Number]] / SUMIFS($C:$C, $F:$F, Name_Rankings_Appended[[#This Row],[Decade]])</f>
        <v>1.057711128407068E-2</v>
      </c>
      <c r="H1026" s="28">
        <f xml:space="preserve"> Name_Rankings_Appended[[#This Row],[Females Number]] / SUMIFS($E:$E, $F:$F, Name_Rankings_Appended[[#This Row],[Decade]])</f>
        <v>9.2249543997556978E-3</v>
      </c>
      <c r="I1026" s="28">
        <f>SUMIFS($G:$G, $A:$A, "&lt;=" &amp; Name_Rankings_Appended[[#This Row],[Rank]], $F:$F, Name_Rankings_Appended[[#This Row],[Decade]])</f>
        <v>0.35135612289719265</v>
      </c>
      <c r="J1026" s="28">
        <f>SUMIFS($H:$H, $A:$A, "&lt;=" &amp; Name_Rankings_Appended[[#This Row],[Rank]], $F:$F, Name_Rankings_Appended[[#This Row],[Decade]])</f>
        <v>0.34371637538546806</v>
      </c>
    </row>
    <row r="1027" spans="1:10" x14ac:dyDescent="0.25">
      <c r="A1027" s="22">
        <v>26</v>
      </c>
      <c r="B1027" s="22" t="s">
        <v>397</v>
      </c>
      <c r="C1027" s="23">
        <v>134822</v>
      </c>
      <c r="D1027" s="22" t="s">
        <v>476</v>
      </c>
      <c r="E1027" s="23">
        <v>83500</v>
      </c>
      <c r="F1027" s="22">
        <v>2000</v>
      </c>
      <c r="G1027" s="28">
        <f xml:space="preserve"> Name_Rankings_Appended[[#This Row],[Males Number]] / SUMIFS($C:$C, $F:$F, Name_Rankings_Appended[[#This Row],[Decade]])</f>
        <v>1.0389544337158137E-2</v>
      </c>
      <c r="H1027" s="28">
        <f xml:space="preserve"> Name_Rankings_Appended[[#This Row],[Females Number]] / SUMIFS($E:$E, $F:$F, Name_Rankings_Appended[[#This Row],[Decade]])</f>
        <v>9.0679218842511806E-3</v>
      </c>
      <c r="I1027" s="28">
        <f>SUMIFS($G:$G, $A:$A, "&lt;=" &amp; Name_Rankings_Appended[[#This Row],[Rank]], $F:$F, Name_Rankings_Appended[[#This Row],[Decade]])</f>
        <v>0.36174566723435081</v>
      </c>
      <c r="J1027" s="28">
        <f>SUMIFS($H:$H, $A:$A, "&lt;=" &amp; Name_Rankings_Appended[[#This Row],[Rank]], $F:$F, Name_Rankings_Appended[[#This Row],[Decade]])</f>
        <v>0.35278429726971927</v>
      </c>
    </row>
    <row r="1028" spans="1:10" x14ac:dyDescent="0.25">
      <c r="A1028" s="22">
        <v>27</v>
      </c>
      <c r="B1028" s="22" t="s">
        <v>477</v>
      </c>
      <c r="C1028" s="23">
        <v>134740</v>
      </c>
      <c r="D1028" s="22" t="s">
        <v>478</v>
      </c>
      <c r="E1028" s="23">
        <v>81972</v>
      </c>
      <c r="F1028" s="22">
        <v>2000</v>
      </c>
      <c r="G1028" s="28">
        <f xml:space="preserve"> Name_Rankings_Appended[[#This Row],[Males Number]] / SUMIFS($C:$C, $F:$F, Name_Rankings_Appended[[#This Row],[Decade]])</f>
        <v>1.0383225319225997E-2</v>
      </c>
      <c r="H1028" s="28">
        <f xml:space="preserve"> Name_Rankings_Appended[[#This Row],[Females Number]] / SUMIFS($E:$E, $F:$F, Name_Rankings_Appended[[#This Row],[Decade]])</f>
        <v>8.9019843436627284E-3</v>
      </c>
      <c r="I1028" s="28">
        <f>SUMIFS($G:$G, $A:$A, "&lt;=" &amp; Name_Rankings_Appended[[#This Row],[Rank]], $F:$F, Name_Rankings_Appended[[#This Row],[Decade]])</f>
        <v>0.37212889255357678</v>
      </c>
      <c r="J1028" s="28">
        <f>SUMIFS($H:$H, $A:$A, "&lt;=" &amp; Name_Rankings_Appended[[#This Row],[Rank]], $F:$F, Name_Rankings_Appended[[#This Row],[Decade]])</f>
        <v>0.36168628161338201</v>
      </c>
    </row>
    <row r="1029" spans="1:10" x14ac:dyDescent="0.25">
      <c r="A1029" s="22">
        <v>28</v>
      </c>
      <c r="B1029" s="22" t="s">
        <v>479</v>
      </c>
      <c r="C1029" s="23">
        <v>134016</v>
      </c>
      <c r="D1029" s="22" t="s">
        <v>480</v>
      </c>
      <c r="E1029" s="23">
        <v>76435</v>
      </c>
      <c r="F1029" s="22">
        <v>2000</v>
      </c>
      <c r="G1029" s="28">
        <f xml:space="preserve"> Name_Rankings_Appended[[#This Row],[Males Number]] / SUMIFS($C:$C, $F:$F, Name_Rankings_Appended[[#This Row],[Decade]])</f>
        <v>1.032743301455686E-2</v>
      </c>
      <c r="H1029" s="28">
        <f xml:space="preserve"> Name_Rankings_Appended[[#This Row],[Females Number]] / SUMIFS($E:$E, $F:$F, Name_Rankings_Appended[[#This Row],[Decade]])</f>
        <v>8.3006779547633407E-3</v>
      </c>
      <c r="I1029" s="28">
        <f>SUMIFS($G:$G, $A:$A, "&lt;=" &amp; Name_Rankings_Appended[[#This Row],[Rank]], $F:$F, Name_Rankings_Appended[[#This Row],[Decade]])</f>
        <v>0.38245632556813364</v>
      </c>
      <c r="J1029" s="28">
        <f>SUMIFS($H:$H, $A:$A, "&lt;=" &amp; Name_Rankings_Appended[[#This Row],[Rank]], $F:$F, Name_Rankings_Appended[[#This Row],[Decade]])</f>
        <v>0.36998695956814537</v>
      </c>
    </row>
    <row r="1030" spans="1:10" x14ac:dyDescent="0.25">
      <c r="A1030" s="22">
        <v>29</v>
      </c>
      <c r="B1030" s="22" t="s">
        <v>481</v>
      </c>
      <c r="C1030" s="23">
        <v>122966</v>
      </c>
      <c r="D1030" s="22" t="s">
        <v>482</v>
      </c>
      <c r="E1030" s="23">
        <v>76049</v>
      </c>
      <c r="F1030" s="22">
        <v>2000</v>
      </c>
      <c r="G1030" s="28">
        <f xml:space="preserve"> Name_Rankings_Appended[[#This Row],[Males Number]] / SUMIFS($C:$C, $F:$F, Name_Rankings_Appended[[#This Row],[Decade]])</f>
        <v>9.4759068176038588E-3</v>
      </c>
      <c r="H1030" s="28">
        <f xml:space="preserve"> Name_Rankings_Appended[[#This Row],[Females Number]] / SUMIFS($E:$E, $F:$F, Name_Rankings_Appended[[#This Row],[Decade]])</f>
        <v>8.2587591781487189E-3</v>
      </c>
      <c r="I1030" s="28">
        <f>SUMIFS($G:$G, $A:$A, "&lt;=" &amp; Name_Rankings_Appended[[#This Row],[Rank]], $F:$F, Name_Rankings_Appended[[#This Row],[Decade]])</f>
        <v>0.39193223238573749</v>
      </c>
      <c r="J1030" s="28">
        <f>SUMIFS($H:$H, $A:$A, "&lt;=" &amp; Name_Rankings_Appended[[#This Row],[Rank]], $F:$F, Name_Rankings_Appended[[#This Row],[Decade]])</f>
        <v>0.37824571874629409</v>
      </c>
    </row>
    <row r="1031" spans="1:10" x14ac:dyDescent="0.25">
      <c r="A1031" s="22">
        <v>30</v>
      </c>
      <c r="B1031" s="22" t="s">
        <v>483</v>
      </c>
      <c r="C1031" s="23">
        <v>119807</v>
      </c>
      <c r="D1031" s="22" t="s">
        <v>284</v>
      </c>
      <c r="E1031" s="23">
        <v>70863</v>
      </c>
      <c r="F1031" s="22">
        <v>2000</v>
      </c>
      <c r="G1031" s="28">
        <f xml:space="preserve"> Name_Rankings_Appended[[#This Row],[Males Number]] / SUMIFS($C:$C, $F:$F, Name_Rankings_Appended[[#This Row],[Decade]])</f>
        <v>9.2324705048278839E-3</v>
      </c>
      <c r="H1031" s="28">
        <f xml:space="preserve"> Name_Rankings_Appended[[#This Row],[Females Number]] / SUMIFS($E:$E, $F:$F, Name_Rankings_Appended[[#This Row],[Decade]])</f>
        <v>7.6955706405232504E-3</v>
      </c>
      <c r="I1031" s="28">
        <f>SUMIFS($G:$G, $A:$A, "&lt;=" &amp; Name_Rankings_Appended[[#This Row],[Rank]], $F:$F, Name_Rankings_Appended[[#This Row],[Decade]])</f>
        <v>0.40116470289056538</v>
      </c>
      <c r="J1031" s="28">
        <f>SUMIFS($H:$H, $A:$A, "&lt;=" &amp; Name_Rankings_Appended[[#This Row],[Rank]], $F:$F, Name_Rankings_Appended[[#This Row],[Decade]])</f>
        <v>0.38594128938681732</v>
      </c>
    </row>
    <row r="1032" spans="1:10" x14ac:dyDescent="0.25">
      <c r="A1032" s="22">
        <v>31</v>
      </c>
      <c r="B1032" s="22" t="s">
        <v>226</v>
      </c>
      <c r="C1032" s="23">
        <v>115713</v>
      </c>
      <c r="D1032" s="22" t="s">
        <v>484</v>
      </c>
      <c r="E1032" s="23">
        <v>70742</v>
      </c>
      <c r="F1032" s="22">
        <v>2000</v>
      </c>
      <c r="G1032" s="28">
        <f xml:space="preserve"> Name_Rankings_Appended[[#This Row],[Males Number]] / SUMIFS($C:$C, $F:$F, Name_Rankings_Appended[[#This Row],[Decade]])</f>
        <v>8.9169819753866543E-3</v>
      </c>
      <c r="H1032" s="28">
        <f xml:space="preserve"> Name_Rankings_Appended[[#This Row],[Females Number]] / SUMIFS($E:$E, $F:$F, Name_Rankings_Appended[[#This Row],[Decade]])</f>
        <v>7.6824302986311021E-3</v>
      </c>
      <c r="I1032" s="28">
        <f>SUMIFS($G:$G, $A:$A, "&lt;=" &amp; Name_Rankings_Appended[[#This Row],[Rank]], $F:$F, Name_Rankings_Appended[[#This Row],[Decade]])</f>
        <v>0.41008168486595203</v>
      </c>
      <c r="J1032" s="28">
        <f>SUMIFS($H:$H, $A:$A, "&lt;=" &amp; Name_Rankings_Appended[[#This Row],[Rank]], $F:$F, Name_Rankings_Appended[[#This Row],[Decade]])</f>
        <v>0.3936237196854484</v>
      </c>
    </row>
    <row r="1033" spans="1:10" x14ac:dyDescent="0.25">
      <c r="A1033" s="22">
        <v>32</v>
      </c>
      <c r="B1033" s="22" t="s">
        <v>485</v>
      </c>
      <c r="C1033" s="23">
        <v>112748</v>
      </c>
      <c r="D1033" s="22" t="s">
        <v>486</v>
      </c>
      <c r="E1033" s="23">
        <v>69796</v>
      </c>
      <c r="F1033" s="22">
        <v>2000</v>
      </c>
      <c r="G1033" s="28">
        <f xml:space="preserve"> Name_Rankings_Appended[[#This Row],[Males Number]] / SUMIFS($C:$C, $F:$F, Name_Rankings_Appended[[#This Row],[Decade]])</f>
        <v>8.6884955343037914E-3</v>
      </c>
      <c r="H1033" s="28">
        <f xml:space="preserve"> Name_Rankings_Appended[[#This Row],[Females Number]] / SUMIFS($E:$E, $F:$F, Name_Rankings_Appended[[#This Row],[Decade]])</f>
        <v>7.5796967165652146E-3</v>
      </c>
      <c r="I1033" s="28">
        <f>SUMIFS($G:$G, $A:$A, "&lt;=" &amp; Name_Rankings_Appended[[#This Row],[Rank]], $F:$F, Name_Rankings_Appended[[#This Row],[Decade]])</f>
        <v>0.41877018040025582</v>
      </c>
      <c r="J1033" s="28">
        <f>SUMIFS($H:$H, $A:$A, "&lt;=" &amp; Name_Rankings_Appended[[#This Row],[Rank]], $F:$F, Name_Rankings_Appended[[#This Row],[Decade]])</f>
        <v>0.40120341640201362</v>
      </c>
    </row>
    <row r="1034" spans="1:10" x14ac:dyDescent="0.25">
      <c r="A1034" s="22">
        <v>33</v>
      </c>
      <c r="B1034" s="22" t="s">
        <v>76</v>
      </c>
      <c r="C1034" s="23">
        <v>111052</v>
      </c>
      <c r="D1034" s="22" t="s">
        <v>338</v>
      </c>
      <c r="E1034" s="23">
        <v>68328</v>
      </c>
      <c r="F1034" s="22">
        <v>2000</v>
      </c>
      <c r="G1034" s="28">
        <f xml:space="preserve"> Name_Rankings_Appended[[#This Row],[Males Number]] / SUMIFS($C:$C, $F:$F, Name_Rankings_Appended[[#This Row],[Decade]])</f>
        <v>8.557799748780506E-3</v>
      </c>
      <c r="H1034" s="28">
        <f xml:space="preserve"> Name_Rankings_Appended[[#This Row],[Females Number]] / SUMIFS($E:$E, $F:$F, Name_Rankings_Appended[[#This Row],[Decade]])</f>
        <v>7.4202750479893977E-3</v>
      </c>
      <c r="I1034" s="28">
        <f>SUMIFS($G:$G, $A:$A, "&lt;=" &amp; Name_Rankings_Appended[[#This Row],[Rank]], $F:$F, Name_Rankings_Appended[[#This Row],[Decade]])</f>
        <v>0.42732798014903633</v>
      </c>
      <c r="J1034" s="28">
        <f>SUMIFS($H:$H, $A:$A, "&lt;=" &amp; Name_Rankings_Appended[[#This Row],[Rank]], $F:$F, Name_Rankings_Appended[[#This Row],[Decade]])</f>
        <v>0.40862369145000305</v>
      </c>
    </row>
    <row r="1035" spans="1:10" x14ac:dyDescent="0.25">
      <c r="A1035" s="22">
        <v>34</v>
      </c>
      <c r="B1035" s="22" t="s">
        <v>487</v>
      </c>
      <c r="C1035" s="23">
        <v>110372</v>
      </c>
      <c r="D1035" s="22" t="s">
        <v>488</v>
      </c>
      <c r="E1035" s="23">
        <v>67499</v>
      </c>
      <c r="F1035" s="22">
        <v>2000</v>
      </c>
      <c r="G1035" s="28">
        <f xml:space="preserve"> Name_Rankings_Appended[[#This Row],[Males Number]] / SUMIFS($C:$C, $F:$F, Name_Rankings_Appended[[#This Row],[Decade]])</f>
        <v>8.5053981366603228E-3</v>
      </c>
      <c r="H1035" s="28">
        <f xml:space="preserve"> Name_Rankings_Appended[[#This Row],[Females Number]] / SUMIFS($E:$E, $F:$F, Name_Rankings_Appended[[#This Row],[Decade]])</f>
        <v>7.3302474163481493E-3</v>
      </c>
      <c r="I1035" s="28">
        <f>SUMIFS($G:$G, $A:$A, "&lt;=" &amp; Name_Rankings_Appended[[#This Row],[Rank]], $F:$F, Name_Rankings_Appended[[#This Row],[Decade]])</f>
        <v>0.43583337828569668</v>
      </c>
      <c r="J1035" s="28">
        <f>SUMIFS($H:$H, $A:$A, "&lt;=" &amp; Name_Rankings_Appended[[#This Row],[Rank]], $F:$F, Name_Rankings_Appended[[#This Row],[Decade]])</f>
        <v>0.41595393886635118</v>
      </c>
    </row>
    <row r="1036" spans="1:10" x14ac:dyDescent="0.25">
      <c r="A1036" s="22">
        <v>35</v>
      </c>
      <c r="B1036" s="22" t="s">
        <v>489</v>
      </c>
      <c r="C1036" s="23">
        <v>110062</v>
      </c>
      <c r="D1036" s="22" t="s">
        <v>490</v>
      </c>
      <c r="E1036" s="23">
        <v>66905</v>
      </c>
      <c r="F1036" s="22">
        <v>2000</v>
      </c>
      <c r="G1036" s="28">
        <f xml:space="preserve"> Name_Rankings_Appended[[#This Row],[Males Number]] / SUMIFS($C:$C, $F:$F, Name_Rankings_Appended[[#This Row],[Decade]])</f>
        <v>8.4815091664290614E-3</v>
      </c>
      <c r="H1036" s="28">
        <f xml:space="preserve"> Name_Rankings_Appended[[#This Row],[Females Number]] / SUMIFS($E:$E, $F:$F, Name_Rankings_Appended[[#This Row],[Decade]])</f>
        <v>7.2657402834230573E-3</v>
      </c>
      <c r="I1036" s="28">
        <f>SUMIFS($G:$G, $A:$A, "&lt;=" &amp; Name_Rankings_Appended[[#This Row],[Rank]], $F:$F, Name_Rankings_Appended[[#This Row],[Decade]])</f>
        <v>0.44431488745212572</v>
      </c>
      <c r="J1036" s="28">
        <f>SUMIFS($H:$H, $A:$A, "&lt;=" &amp; Name_Rankings_Appended[[#This Row],[Rank]], $F:$F, Name_Rankings_Appended[[#This Row],[Decade]])</f>
        <v>0.42321967914977426</v>
      </c>
    </row>
    <row r="1037" spans="1:10" x14ac:dyDescent="0.25">
      <c r="A1037" s="22">
        <v>36</v>
      </c>
      <c r="B1037" s="22" t="s">
        <v>58</v>
      </c>
      <c r="C1037" s="23">
        <v>106632</v>
      </c>
      <c r="D1037" s="22" t="s">
        <v>491</v>
      </c>
      <c r="E1037" s="23">
        <v>66825</v>
      </c>
      <c r="F1037" s="22">
        <v>2000</v>
      </c>
      <c r="G1037" s="28">
        <f xml:space="preserve"> Name_Rankings_Appended[[#This Row],[Males Number]] / SUMIFS($C:$C, $F:$F, Name_Rankings_Appended[[#This Row],[Decade]])</f>
        <v>8.2171892699993056E-3</v>
      </c>
      <c r="H1037" s="28">
        <f xml:space="preserve"> Name_Rankings_Appended[[#This Row],[Females Number]] / SUMIFS($E:$E, $F:$F, Name_Rankings_Appended[[#This Row],[Decade]])</f>
        <v>7.2570524540728765E-3</v>
      </c>
      <c r="I1037" s="28">
        <f>SUMIFS($G:$G, $A:$A, "&lt;=" &amp; Name_Rankings_Appended[[#This Row],[Rank]], $F:$F, Name_Rankings_Appended[[#This Row],[Decade]])</f>
        <v>0.45253207672212503</v>
      </c>
      <c r="J1037" s="28">
        <f>SUMIFS($H:$H, $A:$A, "&lt;=" &amp; Name_Rankings_Appended[[#This Row],[Rank]], $F:$F, Name_Rankings_Appended[[#This Row],[Decade]])</f>
        <v>0.43047673160384714</v>
      </c>
    </row>
    <row r="1038" spans="1:10" x14ac:dyDescent="0.25">
      <c r="A1038" s="22">
        <v>37</v>
      </c>
      <c r="B1038" s="22" t="s">
        <v>66</v>
      </c>
      <c r="C1038" s="23">
        <v>102075</v>
      </c>
      <c r="D1038" s="22" t="s">
        <v>203</v>
      </c>
      <c r="E1038" s="23">
        <v>65346</v>
      </c>
      <c r="F1038" s="22">
        <v>2000</v>
      </c>
      <c r="G1038" s="28">
        <f xml:space="preserve"> Name_Rankings_Appended[[#This Row],[Males Number]] / SUMIFS($C:$C, $F:$F, Name_Rankings_Appended[[#This Row],[Decade]])</f>
        <v>7.8660214075997742E-3</v>
      </c>
      <c r="H1038" s="28">
        <f xml:space="preserve"> Name_Rankings_Appended[[#This Row],[Females Number]] / SUMIFS($E:$E, $F:$F, Name_Rankings_Appended[[#This Row],[Decade]])</f>
        <v>7.0964362089614092E-3</v>
      </c>
      <c r="I1038" s="28">
        <f>SUMIFS($G:$G, $A:$A, "&lt;=" &amp; Name_Rankings_Appended[[#This Row],[Rank]], $F:$F, Name_Rankings_Appended[[#This Row],[Decade]])</f>
        <v>0.46039809812972482</v>
      </c>
      <c r="J1038" s="28">
        <f>SUMIFS($H:$H, $A:$A, "&lt;=" &amp; Name_Rankings_Appended[[#This Row],[Rank]], $F:$F, Name_Rankings_Appended[[#This Row],[Decade]])</f>
        <v>0.43757316781280853</v>
      </c>
    </row>
    <row r="1039" spans="1:10" x14ac:dyDescent="0.25">
      <c r="A1039" s="22">
        <v>38</v>
      </c>
      <c r="B1039" s="22" t="s">
        <v>492</v>
      </c>
      <c r="C1039" s="23">
        <v>101156</v>
      </c>
      <c r="D1039" s="22" t="s">
        <v>493</v>
      </c>
      <c r="E1039" s="23">
        <v>64737</v>
      </c>
      <c r="F1039" s="22">
        <v>2000</v>
      </c>
      <c r="G1039" s="28">
        <f xml:space="preserve"> Name_Rankings_Appended[[#This Row],[Males Number]] / SUMIFS($C:$C, $F:$F, Name_Rankings_Appended[[#This Row],[Decade]])</f>
        <v>7.7952021700432314E-3</v>
      </c>
      <c r="H1039" s="28">
        <f xml:space="preserve"> Name_Rankings_Appended[[#This Row],[Females Number]] / SUMIFS($E:$E, $F:$F, Name_Rankings_Appended[[#This Row],[Decade]])</f>
        <v>7.0303001080331577E-3</v>
      </c>
      <c r="I1039" s="28">
        <f>SUMIFS($G:$G, $A:$A, "&lt;=" &amp; Name_Rankings_Appended[[#This Row],[Rank]], $F:$F, Name_Rankings_Appended[[#This Row],[Decade]])</f>
        <v>0.46819330029976808</v>
      </c>
      <c r="J1039" s="28">
        <f>SUMIFS($H:$H, $A:$A, "&lt;=" &amp; Name_Rankings_Appended[[#This Row],[Rank]], $F:$F, Name_Rankings_Appended[[#This Row],[Decade]])</f>
        <v>0.44460346792084171</v>
      </c>
    </row>
    <row r="1040" spans="1:10" x14ac:dyDescent="0.25">
      <c r="A1040" s="22">
        <v>39</v>
      </c>
      <c r="B1040" s="22" t="s">
        <v>494</v>
      </c>
      <c r="C1040" s="23">
        <v>95877</v>
      </c>
      <c r="D1040" s="22" t="s">
        <v>89</v>
      </c>
      <c r="E1040" s="23">
        <v>63492</v>
      </c>
      <c r="F1040" s="22">
        <v>2000</v>
      </c>
      <c r="G1040" s="28">
        <f xml:space="preserve"> Name_Rankings_Appended[[#This Row],[Males Number]] / SUMIFS($C:$C, $F:$F, Name_Rankings_Appended[[#This Row],[Decade]])</f>
        <v>7.3883961253631506E-3</v>
      </c>
      <c r="H1040" s="28">
        <f xml:space="preserve"> Name_Rankings_Appended[[#This Row],[Females Number]] / SUMIFS($E:$E, $F:$F, Name_Rankings_Appended[[#This Row],[Decade]])</f>
        <v>6.8950957637709696E-3</v>
      </c>
      <c r="I1040" s="28">
        <f>SUMIFS($G:$G, $A:$A, "&lt;=" &amp; Name_Rankings_Appended[[#This Row],[Rank]], $F:$F, Name_Rankings_Appended[[#This Row],[Decade]])</f>
        <v>0.47558169642513121</v>
      </c>
      <c r="J1040" s="28">
        <f>SUMIFS($H:$H, $A:$A, "&lt;=" &amp; Name_Rankings_Appended[[#This Row],[Rank]], $F:$F, Name_Rankings_Appended[[#This Row],[Decade]])</f>
        <v>0.45149856368461266</v>
      </c>
    </row>
    <row r="1041" spans="1:10" x14ac:dyDescent="0.25">
      <c r="A1041" s="22">
        <v>40</v>
      </c>
      <c r="B1041" s="22" t="s">
        <v>252</v>
      </c>
      <c r="C1041" s="23">
        <v>95500</v>
      </c>
      <c r="D1041" s="22" t="s">
        <v>495</v>
      </c>
      <c r="E1041" s="23">
        <v>61241</v>
      </c>
      <c r="F1041" s="22">
        <v>2000</v>
      </c>
      <c r="G1041" s="28">
        <f xml:space="preserve"> Name_Rankings_Appended[[#This Row],[Males Number]] / SUMIFS($C:$C, $F:$F, Name_Rankings_Appended[[#This Row],[Decade]])</f>
        <v>7.3593440551141661E-3</v>
      </c>
      <c r="H1041" s="28">
        <f xml:space="preserve"> Name_Rankings_Appended[[#This Row],[Females Number]] / SUMIFS($E:$E, $F:$F, Name_Rankings_Appended[[#This Row],[Decade]])</f>
        <v>6.650641965430258E-3</v>
      </c>
      <c r="I1041" s="28">
        <f>SUMIFS($G:$G, $A:$A, "&lt;=" &amp; Name_Rankings_Appended[[#This Row],[Rank]], $F:$F, Name_Rankings_Appended[[#This Row],[Decade]])</f>
        <v>0.48294104048024539</v>
      </c>
      <c r="J1041" s="28">
        <f>SUMIFS($H:$H, $A:$A, "&lt;=" &amp; Name_Rankings_Appended[[#This Row],[Rank]], $F:$F, Name_Rankings_Appended[[#This Row],[Decade]])</f>
        <v>0.45814920565004291</v>
      </c>
    </row>
    <row r="1042" spans="1:10" x14ac:dyDescent="0.25">
      <c r="A1042" s="22">
        <v>41</v>
      </c>
      <c r="B1042" s="22" t="s">
        <v>496</v>
      </c>
      <c r="C1042" s="23">
        <v>94841</v>
      </c>
      <c r="D1042" s="22" t="s">
        <v>497</v>
      </c>
      <c r="E1042" s="23">
        <v>59960</v>
      </c>
      <c r="F1042" s="22">
        <v>2000</v>
      </c>
      <c r="G1042" s="28">
        <f xml:space="preserve"> Name_Rankings_Appended[[#This Row],[Males Number]] / SUMIFS($C:$C, $F:$F, Name_Rankings_Appended[[#This Row],[Decade]])</f>
        <v>7.3085607280741639E-3</v>
      </c>
      <c r="H1042" s="28">
        <f xml:space="preserve"> Name_Rankings_Appended[[#This Row],[Females Number]] / SUMIFS($E:$E, $F:$F, Name_Rankings_Appended[[#This Row],[Decade]])</f>
        <v>6.5115280979604886E-3</v>
      </c>
      <c r="I1042" s="28">
        <f>SUMIFS($G:$G, $A:$A, "&lt;=" &amp; Name_Rankings_Appended[[#This Row],[Rank]], $F:$F, Name_Rankings_Appended[[#This Row],[Decade]])</f>
        <v>0.49024960120831956</v>
      </c>
      <c r="J1042" s="28">
        <f>SUMIFS($H:$H, $A:$A, "&lt;=" &amp; Name_Rankings_Appended[[#This Row],[Rank]], $F:$F, Name_Rankings_Appended[[#This Row],[Decade]])</f>
        <v>0.46466073374800337</v>
      </c>
    </row>
    <row r="1043" spans="1:10" x14ac:dyDescent="0.25">
      <c r="A1043" s="22">
        <v>42</v>
      </c>
      <c r="B1043" s="22" t="s">
        <v>498</v>
      </c>
      <c r="C1043" s="23">
        <v>94479</v>
      </c>
      <c r="D1043" s="22" t="s">
        <v>499</v>
      </c>
      <c r="E1043" s="23">
        <v>57050</v>
      </c>
      <c r="F1043" s="22">
        <v>2000</v>
      </c>
      <c r="G1043" s="28">
        <f xml:space="preserve"> Name_Rankings_Appended[[#This Row],[Males Number]] / SUMIFS($C:$C, $F:$F, Name_Rankings_Appended[[#This Row],[Decade]])</f>
        <v>7.2806645757395949E-3</v>
      </c>
      <c r="H1043" s="28">
        <f xml:space="preserve"> Name_Rankings_Appended[[#This Row],[Females Number]] / SUMIFS($E:$E, $F:$F, Name_Rankings_Appended[[#This Row],[Decade]])</f>
        <v>6.1955083053476627E-3</v>
      </c>
      <c r="I1043" s="28">
        <f>SUMIFS($G:$G, $A:$A, "&lt;=" &amp; Name_Rankings_Appended[[#This Row],[Rank]], $F:$F, Name_Rankings_Appended[[#This Row],[Decade]])</f>
        <v>0.49753026578405918</v>
      </c>
      <c r="J1043" s="28">
        <f>SUMIFS($H:$H, $A:$A, "&lt;=" &amp; Name_Rankings_Appended[[#This Row],[Rank]], $F:$F, Name_Rankings_Appended[[#This Row],[Decade]])</f>
        <v>0.47085624205335103</v>
      </c>
    </row>
    <row r="1044" spans="1:10" x14ac:dyDescent="0.25">
      <c r="A1044" s="22">
        <v>43</v>
      </c>
      <c r="B1044" s="22" t="s">
        <v>500</v>
      </c>
      <c r="C1044" s="23">
        <v>94306</v>
      </c>
      <c r="D1044" s="22" t="s">
        <v>147</v>
      </c>
      <c r="E1044" s="23">
        <v>56974</v>
      </c>
      <c r="F1044" s="22">
        <v>2000</v>
      </c>
      <c r="G1044" s="28">
        <f xml:space="preserve"> Name_Rankings_Appended[[#This Row],[Males Number]] / SUMIFS($C:$C, $F:$F, Name_Rankings_Appended[[#This Row],[Decade]])</f>
        <v>7.2673329891266656E-3</v>
      </c>
      <c r="H1044" s="28">
        <f xml:space="preserve"> Name_Rankings_Appended[[#This Row],[Females Number]] / SUMIFS($E:$E, $F:$F, Name_Rankings_Appended[[#This Row],[Decade]])</f>
        <v>6.187254867464991E-3</v>
      </c>
      <c r="I1044" s="28">
        <f>SUMIFS($G:$G, $A:$A, "&lt;=" &amp; Name_Rankings_Appended[[#This Row],[Rank]], $F:$F, Name_Rankings_Appended[[#This Row],[Decade]])</f>
        <v>0.50479759877318586</v>
      </c>
      <c r="J1044" s="28">
        <f>SUMIFS($H:$H, $A:$A, "&lt;=" &amp; Name_Rankings_Appended[[#This Row],[Rank]], $F:$F, Name_Rankings_Appended[[#This Row],[Decade]])</f>
        <v>0.47704349692081599</v>
      </c>
    </row>
    <row r="1045" spans="1:10" x14ac:dyDescent="0.25">
      <c r="A1045" s="22">
        <v>44</v>
      </c>
      <c r="B1045" s="22" t="s">
        <v>501</v>
      </c>
      <c r="C1045" s="23">
        <v>92755</v>
      </c>
      <c r="D1045" s="22" t="s">
        <v>502</v>
      </c>
      <c r="E1045" s="23">
        <v>56413</v>
      </c>
      <c r="F1045" s="22">
        <v>2000</v>
      </c>
      <c r="G1045" s="28">
        <f xml:space="preserve"> Name_Rankings_Appended[[#This Row],[Males Number]] / SUMIFS($C:$C, $F:$F, Name_Rankings_Appended[[#This Row],[Decade]])</f>
        <v>7.1478110767760677E-3</v>
      </c>
      <c r="H1045" s="28">
        <f xml:space="preserve"> Name_Rankings_Appended[[#This Row],[Females Number]] / SUMIFS($E:$E, $F:$F, Name_Rankings_Appended[[#This Row],[Decade]])</f>
        <v>6.126331464146849E-3</v>
      </c>
      <c r="I1045" s="28">
        <f>SUMIFS($G:$G, $A:$A, "&lt;=" &amp; Name_Rankings_Appended[[#This Row],[Rank]], $F:$F, Name_Rankings_Appended[[#This Row],[Decade]])</f>
        <v>0.51194540984996195</v>
      </c>
      <c r="J1045" s="28">
        <f>SUMIFS($H:$H, $A:$A, "&lt;=" &amp; Name_Rankings_Appended[[#This Row],[Rank]], $F:$F, Name_Rankings_Appended[[#This Row],[Decade]])</f>
        <v>0.48316982838496286</v>
      </c>
    </row>
    <row r="1046" spans="1:10" x14ac:dyDescent="0.25">
      <c r="A1046" s="22">
        <v>45</v>
      </c>
      <c r="B1046" s="22" t="s">
        <v>503</v>
      </c>
      <c r="C1046" s="23">
        <v>92135</v>
      </c>
      <c r="D1046" s="22" t="s">
        <v>504</v>
      </c>
      <c r="E1046" s="23">
        <v>56176</v>
      </c>
      <c r="F1046" s="22">
        <v>2000</v>
      </c>
      <c r="G1046" s="28">
        <f xml:space="preserve"> Name_Rankings_Appended[[#This Row],[Males Number]] / SUMIFS($C:$C, $F:$F, Name_Rankings_Appended[[#This Row],[Decade]])</f>
        <v>7.1000331363135468E-3</v>
      </c>
      <c r="H1046" s="28">
        <f xml:space="preserve"> Name_Rankings_Appended[[#This Row],[Females Number]] / SUMIFS($E:$E, $F:$F, Name_Rankings_Appended[[#This Row],[Decade]])</f>
        <v>6.1005937696969378E-3</v>
      </c>
      <c r="I1046" s="28">
        <f>SUMIFS($G:$G, $A:$A, "&lt;=" &amp; Name_Rankings_Appended[[#This Row],[Rank]], $F:$F, Name_Rankings_Appended[[#This Row],[Decade]])</f>
        <v>0.51904544298627553</v>
      </c>
      <c r="J1046" s="28">
        <f>SUMIFS($H:$H, $A:$A, "&lt;=" &amp; Name_Rankings_Appended[[#This Row],[Rank]], $F:$F, Name_Rankings_Appended[[#This Row],[Decade]])</f>
        <v>0.48927042215465982</v>
      </c>
    </row>
    <row r="1047" spans="1:10" x14ac:dyDescent="0.25">
      <c r="A1047" s="22">
        <v>46</v>
      </c>
      <c r="B1047" s="22" t="s">
        <v>505</v>
      </c>
      <c r="C1047" s="23">
        <v>90715</v>
      </c>
      <c r="D1047" s="22" t="s">
        <v>506</v>
      </c>
      <c r="E1047" s="23">
        <v>54971</v>
      </c>
      <c r="F1047" s="22">
        <v>2000</v>
      </c>
      <c r="G1047" s="28">
        <f xml:space="preserve"> Name_Rankings_Appended[[#This Row],[Males Number]] / SUMIFS($C:$C, $F:$F, Name_Rankings_Appended[[#This Row],[Decade]])</f>
        <v>6.9906062404155138E-3</v>
      </c>
      <c r="H1047" s="28">
        <f xml:space="preserve"> Name_Rankings_Appended[[#This Row],[Females Number]] / SUMIFS($E:$E, $F:$F, Name_Rankings_Appended[[#This Row],[Decade]])</f>
        <v>5.9697333401098401E-3</v>
      </c>
      <c r="I1047" s="28">
        <f>SUMIFS($G:$G, $A:$A, "&lt;=" &amp; Name_Rankings_Appended[[#This Row],[Rank]], $F:$F, Name_Rankings_Appended[[#This Row],[Decade]])</f>
        <v>0.526036049226691</v>
      </c>
      <c r="J1047" s="28">
        <f>SUMIFS($H:$H, $A:$A, "&lt;=" &amp; Name_Rankings_Appended[[#This Row],[Rank]], $F:$F, Name_Rankings_Appended[[#This Row],[Decade]])</f>
        <v>0.49524015549476968</v>
      </c>
    </row>
    <row r="1048" spans="1:10" x14ac:dyDescent="0.25">
      <c r="A1048" s="22">
        <v>47</v>
      </c>
      <c r="B1048" s="22" t="s">
        <v>507</v>
      </c>
      <c r="C1048" s="23">
        <v>90483</v>
      </c>
      <c r="D1048" s="22" t="s">
        <v>508</v>
      </c>
      <c r="E1048" s="23">
        <v>54680</v>
      </c>
      <c r="F1048" s="22">
        <v>2000</v>
      </c>
      <c r="G1048" s="28">
        <f xml:space="preserve"> Name_Rankings_Appended[[#This Row],[Males Number]] / SUMIFS($C:$C, $F:$F, Name_Rankings_Appended[[#This Row],[Decade]])</f>
        <v>6.972728043339216E-3</v>
      </c>
      <c r="H1048" s="28">
        <f xml:space="preserve"> Name_Rankings_Appended[[#This Row],[Females Number]] / SUMIFS($E:$E, $F:$F, Name_Rankings_Appended[[#This Row],[Decade]])</f>
        <v>5.9381313608485578E-3</v>
      </c>
      <c r="I1048" s="28">
        <f>SUMIFS($G:$G, $A:$A, "&lt;=" &amp; Name_Rankings_Appended[[#This Row],[Rank]], $F:$F, Name_Rankings_Appended[[#This Row],[Decade]])</f>
        <v>0.53300877727003027</v>
      </c>
      <c r="J1048" s="28">
        <f>SUMIFS($H:$H, $A:$A, "&lt;=" &amp; Name_Rankings_Appended[[#This Row],[Rank]], $F:$F, Name_Rankings_Appended[[#This Row],[Decade]])</f>
        <v>0.50117828685561827</v>
      </c>
    </row>
    <row r="1049" spans="1:10" x14ac:dyDescent="0.25">
      <c r="A1049" s="22">
        <v>48</v>
      </c>
      <c r="B1049" s="22" t="s">
        <v>509</v>
      </c>
      <c r="C1049" s="23">
        <v>90480</v>
      </c>
      <c r="D1049" s="22" t="s">
        <v>418</v>
      </c>
      <c r="E1049" s="23">
        <v>54570</v>
      </c>
      <c r="F1049" s="22">
        <v>2000</v>
      </c>
      <c r="G1049" s="28">
        <f xml:space="preserve"> Name_Rankings_Appended[[#This Row],[Males Number]] / SUMIFS($C:$C, $F:$F, Name_Rankings_Appended[[#This Row],[Decade]])</f>
        <v>6.9724968597563329E-3</v>
      </c>
      <c r="H1049" s="28">
        <f xml:space="preserve"> Name_Rankings_Appended[[#This Row],[Females Number]] / SUMIFS($E:$E, $F:$F, Name_Rankings_Appended[[#This Row],[Decade]])</f>
        <v>5.9261855954920589E-3</v>
      </c>
      <c r="I1049" s="28">
        <f>SUMIFS($G:$G, $A:$A, "&lt;=" &amp; Name_Rankings_Appended[[#This Row],[Rank]], $F:$F, Name_Rankings_Appended[[#This Row],[Decade]])</f>
        <v>0.53998127412978658</v>
      </c>
      <c r="J1049" s="28">
        <f>SUMIFS($H:$H, $A:$A, "&lt;=" &amp; Name_Rankings_Appended[[#This Row],[Rank]], $F:$F, Name_Rankings_Appended[[#This Row],[Decade]])</f>
        <v>0.50710447245111034</v>
      </c>
    </row>
    <row r="1050" spans="1:10" x14ac:dyDescent="0.25">
      <c r="A1050" s="22">
        <v>49</v>
      </c>
      <c r="B1050" s="22" t="s">
        <v>510</v>
      </c>
      <c r="C1050" s="23">
        <v>88568</v>
      </c>
      <c r="D1050" s="22" t="s">
        <v>511</v>
      </c>
      <c r="E1050" s="23">
        <v>54544</v>
      </c>
      <c r="F1050" s="22">
        <v>2000</v>
      </c>
      <c r="G1050" s="28">
        <f xml:space="preserve"> Name_Rankings_Appended[[#This Row],[Males Number]] / SUMIFS($C:$C, $F:$F, Name_Rankings_Appended[[#This Row],[Decade]])</f>
        <v>6.8251558562654607E-3</v>
      </c>
      <c r="H1050" s="28">
        <f xml:space="preserve"> Name_Rankings_Appended[[#This Row],[Females Number]] / SUMIFS($E:$E, $F:$F, Name_Rankings_Appended[[#This Row],[Decade]])</f>
        <v>5.92336205095325E-3</v>
      </c>
      <c r="I1050" s="28">
        <f>SUMIFS($G:$G, $A:$A, "&lt;=" &amp; Name_Rankings_Appended[[#This Row],[Rank]], $F:$F, Name_Rankings_Appended[[#This Row],[Decade]])</f>
        <v>0.546806429986052</v>
      </c>
      <c r="J1050" s="28">
        <f>SUMIFS($H:$H, $A:$A, "&lt;=" &amp; Name_Rankings_Appended[[#This Row],[Rank]], $F:$F, Name_Rankings_Appended[[#This Row],[Decade]])</f>
        <v>0.51302783450206357</v>
      </c>
    </row>
    <row r="1051" spans="1:10" x14ac:dyDescent="0.25">
      <c r="A1051" s="22">
        <v>50</v>
      </c>
      <c r="B1051" s="22" t="s">
        <v>222</v>
      </c>
      <c r="C1051" s="23">
        <v>88542</v>
      </c>
      <c r="D1051" s="22" t="s">
        <v>512</v>
      </c>
      <c r="E1051" s="23">
        <v>51374</v>
      </c>
      <c r="F1051" s="22">
        <v>2000</v>
      </c>
      <c r="G1051" s="28">
        <f xml:space="preserve"> Name_Rankings_Appended[[#This Row],[Males Number]] / SUMIFS($C:$C, $F:$F, Name_Rankings_Appended[[#This Row],[Decade]])</f>
        <v>6.8231522652138065E-3</v>
      </c>
      <c r="H1051" s="28">
        <f xml:space="preserve"> Name_Rankings_Appended[[#This Row],[Females Number]] / SUMIFS($E:$E, $F:$F, Name_Rankings_Appended[[#This Row],[Decade]])</f>
        <v>5.5791068129523369E-3</v>
      </c>
      <c r="I1051" s="28">
        <f>SUMIFS($G:$G, $A:$A, "&lt;=" &amp; Name_Rankings_Appended[[#This Row],[Rank]], $F:$F, Name_Rankings_Appended[[#This Row],[Decade]])</f>
        <v>0.55362958225126579</v>
      </c>
      <c r="J1051" s="28">
        <f>SUMIFS($H:$H, $A:$A, "&lt;=" &amp; Name_Rankings_Appended[[#This Row],[Rank]], $F:$F, Name_Rankings_Appended[[#This Row],[Decade]])</f>
        <v>0.51860694131501595</v>
      </c>
    </row>
    <row r="1052" spans="1:10" x14ac:dyDescent="0.25">
      <c r="A1052" s="22">
        <v>51</v>
      </c>
      <c r="B1052" s="22" t="s">
        <v>513</v>
      </c>
      <c r="C1052" s="23">
        <v>88435</v>
      </c>
      <c r="D1052" s="22" t="s">
        <v>139</v>
      </c>
      <c r="E1052" s="23">
        <v>49950</v>
      </c>
      <c r="F1052" s="22">
        <v>2000</v>
      </c>
      <c r="G1052" s="28">
        <f xml:space="preserve"> Name_Rankings_Appended[[#This Row],[Males Number]] / SUMIFS($C:$C, $F:$F, Name_Rankings_Appended[[#This Row],[Decade]])</f>
        <v>6.8149067174243065E-3</v>
      </c>
      <c r="H1052" s="28">
        <f xml:space="preserve"> Name_Rankings_Appended[[#This Row],[Females Number]] / SUMIFS($E:$E, $F:$F, Name_Rankings_Appended[[#This Row],[Decade]])</f>
        <v>5.4244634505191194E-3</v>
      </c>
      <c r="I1052" s="28">
        <f>SUMIFS($G:$G, $A:$A, "&lt;=" &amp; Name_Rankings_Appended[[#This Row],[Rank]], $F:$F, Name_Rankings_Appended[[#This Row],[Decade]])</f>
        <v>0.56044448896869015</v>
      </c>
      <c r="J1052" s="28">
        <f>SUMIFS($H:$H, $A:$A, "&lt;=" &amp; Name_Rankings_Appended[[#This Row],[Rank]], $F:$F, Name_Rankings_Appended[[#This Row],[Decade]])</f>
        <v>0.52403140476553511</v>
      </c>
    </row>
    <row r="1053" spans="1:10" x14ac:dyDescent="0.25">
      <c r="A1053" s="22">
        <v>52</v>
      </c>
      <c r="B1053" s="22" t="s">
        <v>300</v>
      </c>
      <c r="C1053" s="23">
        <v>86946</v>
      </c>
      <c r="D1053" s="22" t="s">
        <v>514</v>
      </c>
      <c r="E1053" s="23">
        <v>49378</v>
      </c>
      <c r="F1053" s="22">
        <v>2000</v>
      </c>
      <c r="G1053" s="28">
        <f xml:space="preserve"> Name_Rankings_Appended[[#This Row],[Males Number]] / SUMIFS($C:$C, $F:$F, Name_Rankings_Appended[[#This Row],[Decade]])</f>
        <v>6.7001625991199611E-3</v>
      </c>
      <c r="H1053" s="28">
        <f xml:space="preserve"> Name_Rankings_Appended[[#This Row],[Females Number]] / SUMIFS($E:$E, $F:$F, Name_Rankings_Appended[[#This Row],[Decade]])</f>
        <v>5.3623454706653272E-3</v>
      </c>
      <c r="I1053" s="28">
        <f>SUMIFS($G:$G, $A:$A, "&lt;=" &amp; Name_Rankings_Appended[[#This Row],[Rank]], $F:$F, Name_Rankings_Appended[[#This Row],[Decade]])</f>
        <v>0.56714465156781013</v>
      </c>
      <c r="J1053" s="28">
        <f>SUMIFS($H:$H, $A:$A, "&lt;=" &amp; Name_Rankings_Appended[[#This Row],[Rank]], $F:$F, Name_Rankings_Appended[[#This Row],[Decade]])</f>
        <v>0.52939375023620039</v>
      </c>
    </row>
    <row r="1054" spans="1:10" x14ac:dyDescent="0.25">
      <c r="A1054" s="22">
        <v>53</v>
      </c>
      <c r="B1054" s="22" t="s">
        <v>515</v>
      </c>
      <c r="C1054" s="23">
        <v>85971</v>
      </c>
      <c r="D1054" s="22" t="s">
        <v>181</v>
      </c>
      <c r="E1054" s="23">
        <v>49173</v>
      </c>
      <c r="F1054" s="22">
        <v>2000</v>
      </c>
      <c r="G1054" s="28">
        <f xml:space="preserve"> Name_Rankings_Appended[[#This Row],[Males Number]] / SUMIFS($C:$C, $F:$F, Name_Rankings_Appended[[#This Row],[Decade]])</f>
        <v>6.6250279346829321E-3</v>
      </c>
      <c r="H1054" s="28">
        <f xml:space="preserve"> Name_Rankings_Appended[[#This Row],[Females Number]] / SUMIFS($E:$E, $F:$F, Name_Rankings_Appended[[#This Row],[Decade]])</f>
        <v>5.3400829079554889E-3</v>
      </c>
      <c r="I1054" s="28">
        <f>SUMIFS($G:$G, $A:$A, "&lt;=" &amp; Name_Rankings_Appended[[#This Row],[Rank]], $F:$F, Name_Rankings_Appended[[#This Row],[Decade]])</f>
        <v>0.57376967950249302</v>
      </c>
      <c r="J1054" s="28">
        <f>SUMIFS($H:$H, $A:$A, "&lt;=" &amp; Name_Rankings_Appended[[#This Row],[Rank]], $F:$F, Name_Rankings_Appended[[#This Row],[Decade]])</f>
        <v>0.5347338331441559</v>
      </c>
    </row>
    <row r="1055" spans="1:10" x14ac:dyDescent="0.25">
      <c r="A1055" s="22">
        <v>54</v>
      </c>
      <c r="B1055" s="22" t="s">
        <v>516</v>
      </c>
      <c r="C1055" s="23">
        <v>83531</v>
      </c>
      <c r="D1055" s="22" t="s">
        <v>517</v>
      </c>
      <c r="E1055" s="23">
        <v>48769</v>
      </c>
      <c r="F1055" s="22">
        <v>2000</v>
      </c>
      <c r="G1055" s="28">
        <f xml:space="preserve"> Name_Rankings_Appended[[#This Row],[Males Number]] / SUMIFS($C:$C, $F:$F, Name_Rankings_Appended[[#This Row],[Decade]])</f>
        <v>6.4369986206046217E-3</v>
      </c>
      <c r="H1055" s="28">
        <f xml:space="preserve"> Name_Rankings_Appended[[#This Row],[Females Number]] / SUMIFS($E:$E, $F:$F, Name_Rankings_Appended[[#This Row],[Decade]])</f>
        <v>5.2962093697370757E-3</v>
      </c>
      <c r="I1055" s="28">
        <f>SUMIFS($G:$G, $A:$A, "&lt;=" &amp; Name_Rankings_Appended[[#This Row],[Rank]], $F:$F, Name_Rankings_Appended[[#This Row],[Decade]])</f>
        <v>0.58020667812309767</v>
      </c>
      <c r="J1055" s="28">
        <f>SUMIFS($H:$H, $A:$A, "&lt;=" &amp; Name_Rankings_Appended[[#This Row],[Rank]], $F:$F, Name_Rankings_Appended[[#This Row],[Decade]])</f>
        <v>0.54003004251389297</v>
      </c>
    </row>
    <row r="1056" spans="1:10" x14ac:dyDescent="0.25">
      <c r="A1056" s="22">
        <v>55</v>
      </c>
      <c r="B1056" s="22" t="s">
        <v>518</v>
      </c>
      <c r="C1056" s="23">
        <v>76499</v>
      </c>
      <c r="D1056" s="22" t="s">
        <v>519</v>
      </c>
      <c r="E1056" s="23">
        <v>48747</v>
      </c>
      <c r="F1056" s="22">
        <v>2000</v>
      </c>
      <c r="G1056" s="28">
        <f xml:space="preserve"> Name_Rankings_Appended[[#This Row],[Males Number]] / SUMIFS($C:$C, $F:$F, Name_Rankings_Appended[[#This Row],[Decade]])</f>
        <v>5.8951043023264772E-3</v>
      </c>
      <c r="H1056" s="28">
        <f xml:space="preserve"> Name_Rankings_Appended[[#This Row],[Females Number]] / SUMIFS($E:$E, $F:$F, Name_Rankings_Appended[[#This Row],[Decade]])</f>
        <v>5.2938202166657759E-3</v>
      </c>
      <c r="I1056" s="28">
        <f>SUMIFS($G:$G, $A:$A, "&lt;=" &amp; Name_Rankings_Appended[[#This Row],[Rank]], $F:$F, Name_Rankings_Appended[[#This Row],[Decade]])</f>
        <v>0.5861017824254241</v>
      </c>
      <c r="J1056" s="28">
        <f>SUMIFS($H:$H, $A:$A, "&lt;=" &amp; Name_Rankings_Appended[[#This Row],[Rank]], $F:$F, Name_Rankings_Appended[[#This Row],[Decade]])</f>
        <v>0.54532386273055877</v>
      </c>
    </row>
    <row r="1057" spans="1:10" x14ac:dyDescent="0.25">
      <c r="A1057" s="22">
        <v>56</v>
      </c>
      <c r="B1057" s="22" t="s">
        <v>383</v>
      </c>
      <c r="C1057" s="23">
        <v>76145</v>
      </c>
      <c r="D1057" s="22" t="s">
        <v>59</v>
      </c>
      <c r="E1057" s="23">
        <v>48480</v>
      </c>
      <c r="F1057" s="22">
        <v>2000</v>
      </c>
      <c r="G1057" s="28">
        <f xml:space="preserve"> Name_Rankings_Appended[[#This Row],[Males Number]] / SUMIFS($C:$C, $F:$F, Name_Rankings_Appended[[#This Row],[Decade]])</f>
        <v>5.8678246395462638E-3</v>
      </c>
      <c r="H1057" s="28">
        <f xml:space="preserve"> Name_Rankings_Appended[[#This Row],[Females Number]] / SUMIFS($E:$E, $F:$F, Name_Rankings_Appended[[#This Row],[Decade]])</f>
        <v>5.2648245862095475E-3</v>
      </c>
      <c r="I1057" s="28">
        <f>SUMIFS($G:$G, $A:$A, "&lt;=" &amp; Name_Rankings_Appended[[#This Row],[Rank]], $F:$F, Name_Rankings_Appended[[#This Row],[Decade]])</f>
        <v>0.59196960706497037</v>
      </c>
      <c r="J1057" s="28">
        <f>SUMIFS($H:$H, $A:$A, "&lt;=" &amp; Name_Rankings_Appended[[#This Row],[Rank]], $F:$F, Name_Rankings_Appended[[#This Row],[Decade]])</f>
        <v>0.55058868731676835</v>
      </c>
    </row>
    <row r="1058" spans="1:10" x14ac:dyDescent="0.25">
      <c r="A1058" s="22">
        <v>57</v>
      </c>
      <c r="B1058" s="22" t="s">
        <v>314</v>
      </c>
      <c r="C1058" s="23">
        <v>75835</v>
      </c>
      <c r="D1058" s="22" t="s">
        <v>520</v>
      </c>
      <c r="E1058" s="23">
        <v>48274</v>
      </c>
      <c r="F1058" s="22">
        <v>2000</v>
      </c>
      <c r="G1058" s="28">
        <f xml:space="preserve"> Name_Rankings_Appended[[#This Row],[Males Number]] / SUMIFS($C:$C, $F:$F, Name_Rankings_Appended[[#This Row],[Decade]])</f>
        <v>5.8439356693150033E-3</v>
      </c>
      <c r="H1058" s="28">
        <f xml:space="preserve"> Name_Rankings_Appended[[#This Row],[Females Number]] / SUMIFS($E:$E, $F:$F, Name_Rankings_Appended[[#This Row],[Decade]])</f>
        <v>5.2424534256328321E-3</v>
      </c>
      <c r="I1058" s="28">
        <f>SUMIFS($G:$G, $A:$A, "&lt;=" &amp; Name_Rankings_Appended[[#This Row],[Rank]], $F:$F, Name_Rankings_Appended[[#This Row],[Decade]])</f>
        <v>0.59781354273428533</v>
      </c>
      <c r="J1058" s="28">
        <f>SUMIFS($H:$H, $A:$A, "&lt;=" &amp; Name_Rankings_Appended[[#This Row],[Rank]], $F:$F, Name_Rankings_Appended[[#This Row],[Decade]])</f>
        <v>0.55583114074240114</v>
      </c>
    </row>
    <row r="1059" spans="1:10" x14ac:dyDescent="0.25">
      <c r="A1059" s="22">
        <v>58</v>
      </c>
      <c r="B1059" s="22" t="s">
        <v>82</v>
      </c>
      <c r="C1059" s="23">
        <v>75324</v>
      </c>
      <c r="D1059" s="22" t="s">
        <v>521</v>
      </c>
      <c r="E1059" s="23">
        <v>48106</v>
      </c>
      <c r="F1059" s="22">
        <v>2000</v>
      </c>
      <c r="G1059" s="28">
        <f xml:space="preserve"> Name_Rankings_Appended[[#This Row],[Males Number]] / SUMIFS($C:$C, $F:$F, Name_Rankings_Appended[[#This Row],[Decade]])</f>
        <v>5.80455739903057E-3</v>
      </c>
      <c r="H1059" s="28">
        <f xml:space="preserve"> Name_Rankings_Appended[[#This Row],[Females Number]] / SUMIFS($E:$E, $F:$F, Name_Rankings_Appended[[#This Row],[Decade]])</f>
        <v>5.2242089839974531E-3</v>
      </c>
      <c r="I1059" s="28">
        <f>SUMIFS($G:$G, $A:$A, "&lt;=" &amp; Name_Rankings_Appended[[#This Row],[Rank]], $F:$F, Name_Rankings_Appended[[#This Row],[Decade]])</f>
        <v>0.60361810013331585</v>
      </c>
      <c r="J1059" s="28">
        <f>SUMIFS($H:$H, $A:$A, "&lt;=" &amp; Name_Rankings_Appended[[#This Row],[Rank]], $F:$F, Name_Rankings_Appended[[#This Row],[Decade]])</f>
        <v>0.56105534972639859</v>
      </c>
    </row>
    <row r="1060" spans="1:10" x14ac:dyDescent="0.25">
      <c r="A1060" s="22">
        <v>59</v>
      </c>
      <c r="B1060" s="22" t="s">
        <v>391</v>
      </c>
      <c r="C1060" s="23">
        <v>74312</v>
      </c>
      <c r="D1060" s="22" t="s">
        <v>522</v>
      </c>
      <c r="E1060" s="23">
        <v>47829</v>
      </c>
      <c r="F1060" s="22">
        <v>2000</v>
      </c>
      <c r="G1060" s="28">
        <f xml:space="preserve"> Name_Rankings_Appended[[#This Row],[Males Number]] / SUMIFS($C:$C, $F:$F, Name_Rankings_Appended[[#This Row],[Decade]])</f>
        <v>5.7265714704046481E-3</v>
      </c>
      <c r="H1060" s="28">
        <f xml:space="preserve"> Name_Rankings_Appended[[#This Row],[Females Number]] / SUMIFS($E:$E, $F:$F, Name_Rankings_Appended[[#This Row],[Decade]])</f>
        <v>5.1941273748724514E-3</v>
      </c>
      <c r="I1060" s="28">
        <f>SUMIFS($G:$G, $A:$A, "&lt;=" &amp; Name_Rankings_Appended[[#This Row],[Rank]], $F:$F, Name_Rankings_Appended[[#This Row],[Decade]])</f>
        <v>0.60934467160372052</v>
      </c>
      <c r="J1060" s="28">
        <f>SUMIFS($H:$H, $A:$A, "&lt;=" &amp; Name_Rankings_Appended[[#This Row],[Rank]], $F:$F, Name_Rankings_Appended[[#This Row],[Decade]])</f>
        <v>0.56624947710127105</v>
      </c>
    </row>
    <row r="1061" spans="1:10" x14ac:dyDescent="0.25">
      <c r="A1061" s="22">
        <v>60</v>
      </c>
      <c r="B1061" s="22" t="s">
        <v>320</v>
      </c>
      <c r="C1061" s="23">
        <v>71002</v>
      </c>
      <c r="D1061" s="22" t="s">
        <v>523</v>
      </c>
      <c r="E1061" s="23">
        <v>47385</v>
      </c>
      <c r="F1061" s="22">
        <v>2000</v>
      </c>
      <c r="G1061" s="28">
        <f xml:space="preserve"> Name_Rankings_Appended[[#This Row],[Males Number]] / SUMIFS($C:$C, $F:$F, Name_Rankings_Appended[[#This Row],[Decade]])</f>
        <v>5.4714989172902203E-3</v>
      </c>
      <c r="H1061" s="28">
        <f xml:space="preserve"> Name_Rankings_Appended[[#This Row],[Females Number]] / SUMIFS($E:$E, $F:$F, Name_Rankings_Appended[[#This Row],[Decade]])</f>
        <v>5.1459099219789486E-3</v>
      </c>
      <c r="I1061" s="28">
        <f>SUMIFS($G:$G, $A:$A, "&lt;=" &amp; Name_Rankings_Appended[[#This Row],[Rank]], $F:$F, Name_Rankings_Appended[[#This Row],[Decade]])</f>
        <v>0.61481617052101079</v>
      </c>
      <c r="J1061" s="28">
        <f>SUMIFS($H:$H, $A:$A, "&lt;=" &amp; Name_Rankings_Appended[[#This Row],[Rank]], $F:$F, Name_Rankings_Appended[[#This Row],[Decade]])</f>
        <v>0.57139538702324999</v>
      </c>
    </row>
    <row r="1062" spans="1:10" x14ac:dyDescent="0.25">
      <c r="A1062" s="22">
        <v>61</v>
      </c>
      <c r="B1062" s="22" t="s">
        <v>524</v>
      </c>
      <c r="C1062" s="23">
        <v>70974</v>
      </c>
      <c r="D1062" s="22" t="s">
        <v>525</v>
      </c>
      <c r="E1062" s="23">
        <v>47016</v>
      </c>
      <c r="F1062" s="22">
        <v>2000</v>
      </c>
      <c r="G1062" s="28">
        <f xml:space="preserve"> Name_Rankings_Appended[[#This Row],[Males Number]] / SUMIFS($C:$C, $F:$F, Name_Rankings_Appended[[#This Row],[Decade]])</f>
        <v>5.4693412038499777E-3</v>
      </c>
      <c r="H1062" s="28">
        <f xml:space="preserve"> Name_Rankings_Appended[[#This Row],[Females Number]] / SUMIFS($E:$E, $F:$F, Name_Rankings_Appended[[#This Row],[Decade]])</f>
        <v>5.1058373091012396E-3</v>
      </c>
      <c r="I1062" s="28">
        <f>SUMIFS($G:$G, $A:$A, "&lt;=" &amp; Name_Rankings_Appended[[#This Row],[Rank]], $F:$F, Name_Rankings_Appended[[#This Row],[Decade]])</f>
        <v>0.62028551172486079</v>
      </c>
      <c r="J1062" s="28">
        <f>SUMIFS($H:$H, $A:$A, "&lt;=" &amp; Name_Rankings_Appended[[#This Row],[Rank]], $F:$F, Name_Rankings_Appended[[#This Row],[Decade]])</f>
        <v>0.57650122433235118</v>
      </c>
    </row>
    <row r="1063" spans="1:10" x14ac:dyDescent="0.25">
      <c r="A1063" s="22">
        <v>62</v>
      </c>
      <c r="B1063" s="22" t="s">
        <v>80</v>
      </c>
      <c r="C1063" s="23">
        <v>69759</v>
      </c>
      <c r="D1063" s="22" t="s">
        <v>526</v>
      </c>
      <c r="E1063" s="23">
        <v>46880</v>
      </c>
      <c r="F1063" s="22">
        <v>2000</v>
      </c>
      <c r="G1063" s="28">
        <f xml:space="preserve"> Name_Rankings_Appended[[#This Row],[Males Number]] / SUMIFS($C:$C, $F:$F, Name_Rankings_Appended[[#This Row],[Decade]])</f>
        <v>5.3757118527822945E-3</v>
      </c>
      <c r="H1063" s="28">
        <f xml:space="preserve"> Name_Rankings_Appended[[#This Row],[Females Number]] / SUMIFS($E:$E, $F:$F, Name_Rankings_Appended[[#This Row],[Decade]])</f>
        <v>5.0910679992059327E-3</v>
      </c>
      <c r="I1063" s="28">
        <f>SUMIFS($G:$G, $A:$A, "&lt;=" &amp; Name_Rankings_Appended[[#This Row],[Rank]], $F:$F, Name_Rankings_Appended[[#This Row],[Decade]])</f>
        <v>0.62566122357764309</v>
      </c>
      <c r="J1063" s="28">
        <f>SUMIFS($H:$H, $A:$A, "&lt;=" &amp; Name_Rankings_Appended[[#This Row],[Rank]], $F:$F, Name_Rankings_Appended[[#This Row],[Decade]])</f>
        <v>0.58159229233155707</v>
      </c>
    </row>
    <row r="1064" spans="1:10" x14ac:dyDescent="0.25">
      <c r="A1064" s="22">
        <v>63</v>
      </c>
      <c r="B1064" s="22" t="s">
        <v>104</v>
      </c>
      <c r="C1064" s="23">
        <v>69469</v>
      </c>
      <c r="D1064" s="22" t="s">
        <v>443</v>
      </c>
      <c r="E1064" s="23">
        <v>46600</v>
      </c>
      <c r="F1064" s="22">
        <v>2000</v>
      </c>
      <c r="G1064" s="28">
        <f xml:space="preserve"> Name_Rankings_Appended[[#This Row],[Males Number]] / SUMIFS($C:$C, $F:$F, Name_Rankings_Appended[[#This Row],[Decade]])</f>
        <v>5.353364106436922E-3</v>
      </c>
      <c r="H1064" s="28">
        <f xml:space="preserve"> Name_Rankings_Appended[[#This Row],[Females Number]] / SUMIFS($E:$E, $F:$F, Name_Rankings_Appended[[#This Row],[Decade]])</f>
        <v>5.0606605964802999E-3</v>
      </c>
      <c r="I1064" s="28">
        <f>SUMIFS($G:$G, $A:$A, "&lt;=" &amp; Name_Rankings_Appended[[#This Row],[Rank]], $F:$F, Name_Rankings_Appended[[#This Row],[Decade]])</f>
        <v>0.63101458768408003</v>
      </c>
      <c r="J1064" s="28">
        <f>SUMIFS($H:$H, $A:$A, "&lt;=" &amp; Name_Rankings_Appended[[#This Row],[Rank]], $F:$F, Name_Rankings_Appended[[#This Row],[Decade]])</f>
        <v>0.58665295292803732</v>
      </c>
    </row>
    <row r="1065" spans="1:10" x14ac:dyDescent="0.25">
      <c r="A1065" s="22">
        <v>64</v>
      </c>
      <c r="B1065" s="22" t="s">
        <v>527</v>
      </c>
      <c r="C1065" s="23">
        <v>66110</v>
      </c>
      <c r="D1065" s="22" t="s">
        <v>528</v>
      </c>
      <c r="E1065" s="23">
        <v>46436</v>
      </c>
      <c r="F1065" s="22">
        <v>2000</v>
      </c>
      <c r="G1065" s="28">
        <f xml:space="preserve"> Name_Rankings_Appended[[#This Row],[Males Number]] / SUMIFS($C:$C, $F:$F, Name_Rankings_Appended[[#This Row],[Decade]])</f>
        <v>5.094515554802068E-3</v>
      </c>
      <c r="H1065" s="28">
        <f xml:space="preserve"> Name_Rankings_Appended[[#This Row],[Females Number]] / SUMIFS($E:$E, $F:$F, Name_Rankings_Appended[[#This Row],[Decade]])</f>
        <v>5.0428505463124291E-3</v>
      </c>
      <c r="I1065" s="28">
        <f>SUMIFS($G:$G, $A:$A, "&lt;=" &amp; Name_Rankings_Appended[[#This Row],[Rank]], $F:$F, Name_Rankings_Appended[[#This Row],[Decade]])</f>
        <v>0.63610910323888215</v>
      </c>
      <c r="J1065" s="28">
        <f>SUMIFS($H:$H, $A:$A, "&lt;=" &amp; Name_Rankings_Appended[[#This Row],[Rank]], $F:$F, Name_Rankings_Appended[[#This Row],[Decade]])</f>
        <v>0.5916958034743498</v>
      </c>
    </row>
    <row r="1066" spans="1:10" x14ac:dyDescent="0.25">
      <c r="A1066" s="22">
        <v>65</v>
      </c>
      <c r="B1066" s="22" t="s">
        <v>529</v>
      </c>
      <c r="C1066" s="23">
        <v>64252</v>
      </c>
      <c r="D1066" s="22" t="s">
        <v>53</v>
      </c>
      <c r="E1066" s="23">
        <v>46196</v>
      </c>
      <c r="F1066" s="22">
        <v>2000</v>
      </c>
      <c r="G1066" s="28">
        <f xml:space="preserve"> Name_Rankings_Appended[[#This Row],[Males Number]] / SUMIFS($C:$C, $F:$F, Name_Rankings_Appended[[#This Row],[Decade]])</f>
        <v>4.9513358558030936E-3</v>
      </c>
      <c r="H1066" s="28">
        <f xml:space="preserve"> Name_Rankings_Appended[[#This Row],[Females Number]] / SUMIFS($E:$E, $F:$F, Name_Rankings_Appended[[#This Row],[Decade]])</f>
        <v>5.0167870582618866E-3</v>
      </c>
      <c r="I1066" s="28">
        <f>SUMIFS($G:$G, $A:$A, "&lt;=" &amp; Name_Rankings_Appended[[#This Row],[Rank]], $F:$F, Name_Rankings_Appended[[#This Row],[Decade]])</f>
        <v>0.64106043909468524</v>
      </c>
      <c r="J1066" s="28">
        <f>SUMIFS($H:$H, $A:$A, "&lt;=" &amp; Name_Rankings_Appended[[#This Row],[Rank]], $F:$F, Name_Rankings_Appended[[#This Row],[Decade]])</f>
        <v>0.59671259053261172</v>
      </c>
    </row>
    <row r="1067" spans="1:10" x14ac:dyDescent="0.25">
      <c r="A1067" s="22">
        <v>66</v>
      </c>
      <c r="B1067" s="22" t="s">
        <v>204</v>
      </c>
      <c r="C1067" s="23">
        <v>64119</v>
      </c>
      <c r="D1067" s="22" t="s">
        <v>530</v>
      </c>
      <c r="E1067" s="23">
        <v>45572</v>
      </c>
      <c r="F1067" s="22">
        <v>2000</v>
      </c>
      <c r="G1067" s="28">
        <f xml:space="preserve"> Name_Rankings_Appended[[#This Row],[Males Number]] / SUMIFS($C:$C, $F:$F, Name_Rankings_Appended[[#This Row],[Decade]])</f>
        <v>4.9410867169619394E-3</v>
      </c>
      <c r="H1067" s="28">
        <f xml:space="preserve"> Name_Rankings_Appended[[#This Row],[Females Number]] / SUMIFS($E:$E, $F:$F, Name_Rankings_Appended[[#This Row],[Decade]])</f>
        <v>4.9490219893304765E-3</v>
      </c>
      <c r="I1067" s="28">
        <f>SUMIFS($G:$G, $A:$A, "&lt;=" &amp; Name_Rankings_Appended[[#This Row],[Rank]], $F:$F, Name_Rankings_Appended[[#This Row],[Decade]])</f>
        <v>0.64600152581164716</v>
      </c>
      <c r="J1067" s="28">
        <f>SUMIFS($H:$H, $A:$A, "&lt;=" &amp; Name_Rankings_Appended[[#This Row],[Rank]], $F:$F, Name_Rankings_Appended[[#This Row],[Decade]])</f>
        <v>0.60166161252194217</v>
      </c>
    </row>
    <row r="1068" spans="1:10" x14ac:dyDescent="0.25">
      <c r="A1068" s="22">
        <v>67</v>
      </c>
      <c r="B1068" s="22" t="s">
        <v>531</v>
      </c>
      <c r="C1068" s="23">
        <v>63769</v>
      </c>
      <c r="D1068" s="22" t="s">
        <v>532</v>
      </c>
      <c r="E1068" s="23">
        <v>45523</v>
      </c>
      <c r="F1068" s="22">
        <v>2000</v>
      </c>
      <c r="G1068" s="28">
        <f xml:space="preserve"> Name_Rankings_Appended[[#This Row],[Males Number]] / SUMIFS($C:$C, $F:$F, Name_Rankings_Appended[[#This Row],[Decade]])</f>
        <v>4.9141152989589029E-3</v>
      </c>
      <c r="H1068" s="28">
        <f xml:space="preserve"> Name_Rankings_Appended[[#This Row],[Females Number]] / SUMIFS($E:$E, $F:$F, Name_Rankings_Appended[[#This Row],[Decade]])</f>
        <v>4.9437006938534908E-3</v>
      </c>
      <c r="I1068" s="28">
        <f>SUMIFS($G:$G, $A:$A, "&lt;=" &amp; Name_Rankings_Appended[[#This Row],[Rank]], $F:$F, Name_Rankings_Appended[[#This Row],[Decade]])</f>
        <v>0.65091564111060607</v>
      </c>
      <c r="J1068" s="28">
        <f>SUMIFS($H:$H, $A:$A, "&lt;=" &amp; Name_Rankings_Appended[[#This Row],[Rank]], $F:$F, Name_Rankings_Appended[[#This Row],[Decade]])</f>
        <v>0.60660531321579569</v>
      </c>
    </row>
    <row r="1069" spans="1:10" x14ac:dyDescent="0.25">
      <c r="A1069" s="22">
        <v>68</v>
      </c>
      <c r="B1069" s="22" t="s">
        <v>331</v>
      </c>
      <c r="C1069" s="23">
        <v>63169</v>
      </c>
      <c r="D1069" s="22" t="s">
        <v>533</v>
      </c>
      <c r="E1069" s="23">
        <v>45411</v>
      </c>
      <c r="F1069" s="22">
        <v>2000</v>
      </c>
      <c r="G1069" s="28">
        <f xml:space="preserve"> Name_Rankings_Appended[[#This Row],[Males Number]] / SUMIFS($C:$C, $F:$F, Name_Rankings_Appended[[#This Row],[Decade]])</f>
        <v>4.86787858238227E-3</v>
      </c>
      <c r="H1069" s="28">
        <f xml:space="preserve"> Name_Rankings_Appended[[#This Row],[Females Number]] / SUMIFS($E:$E, $F:$F, Name_Rankings_Appended[[#This Row],[Decade]])</f>
        <v>4.9315377327632378E-3</v>
      </c>
      <c r="I1069" s="28">
        <f>SUMIFS($G:$G, $A:$A, "&lt;=" &amp; Name_Rankings_Appended[[#This Row],[Rank]], $F:$F, Name_Rankings_Appended[[#This Row],[Decade]])</f>
        <v>0.65578351969298831</v>
      </c>
      <c r="J1069" s="28">
        <f>SUMIFS($H:$H, $A:$A, "&lt;=" &amp; Name_Rankings_Appended[[#This Row],[Rank]], $F:$F, Name_Rankings_Appended[[#This Row],[Decade]])</f>
        <v>0.61153685094855892</v>
      </c>
    </row>
    <row r="1070" spans="1:10" x14ac:dyDescent="0.25">
      <c r="A1070" s="22">
        <v>69</v>
      </c>
      <c r="B1070" s="22" t="s">
        <v>170</v>
      </c>
      <c r="C1070" s="23">
        <v>61922</v>
      </c>
      <c r="D1070" s="22" t="s">
        <v>534</v>
      </c>
      <c r="E1070" s="23">
        <v>45292</v>
      </c>
      <c r="F1070" s="22">
        <v>2000</v>
      </c>
      <c r="G1070" s="28">
        <f xml:space="preserve"> Name_Rankings_Appended[[#This Row],[Males Number]] / SUMIFS($C:$C, $F:$F, Name_Rankings_Appended[[#This Row],[Decade]])</f>
        <v>4.7717832730971663E-3</v>
      </c>
      <c r="H1070" s="28">
        <f xml:space="preserve"> Name_Rankings_Appended[[#This Row],[Females Number]] / SUMIFS($E:$E, $F:$F, Name_Rankings_Appended[[#This Row],[Decade]])</f>
        <v>4.9186145866048437E-3</v>
      </c>
      <c r="I1070" s="28">
        <f>SUMIFS($G:$G, $A:$A, "&lt;=" &amp; Name_Rankings_Appended[[#This Row],[Rank]], $F:$F, Name_Rankings_Appended[[#This Row],[Decade]])</f>
        <v>0.66055530296608544</v>
      </c>
      <c r="J1070" s="28">
        <f>SUMIFS($H:$H, $A:$A, "&lt;=" &amp; Name_Rankings_Appended[[#This Row],[Rank]], $F:$F, Name_Rankings_Appended[[#This Row],[Decade]])</f>
        <v>0.61645546553516373</v>
      </c>
    </row>
    <row r="1071" spans="1:10" x14ac:dyDescent="0.25">
      <c r="A1071" s="22">
        <v>70</v>
      </c>
      <c r="B1071" s="22" t="s">
        <v>535</v>
      </c>
      <c r="C1071" s="23">
        <v>61920</v>
      </c>
      <c r="D1071" s="22" t="s">
        <v>372</v>
      </c>
      <c r="E1071" s="23">
        <v>44032</v>
      </c>
      <c r="F1071" s="22">
        <v>2000</v>
      </c>
      <c r="G1071" s="28">
        <f xml:space="preserve"> Name_Rankings_Appended[[#This Row],[Males Number]] / SUMIFS($C:$C, $F:$F, Name_Rankings_Appended[[#This Row],[Decade]])</f>
        <v>4.7716291507085779E-3</v>
      </c>
      <c r="H1071" s="28">
        <f xml:space="preserve"> Name_Rankings_Appended[[#This Row],[Females Number]] / SUMIFS($E:$E, $F:$F, Name_Rankings_Appended[[#This Row],[Decade]])</f>
        <v>4.781781274339497E-3</v>
      </c>
      <c r="I1071" s="28">
        <f>SUMIFS($G:$G, $A:$A, "&lt;=" &amp; Name_Rankings_Appended[[#This Row],[Rank]], $F:$F, Name_Rankings_Appended[[#This Row],[Decade]])</f>
        <v>0.66532693211679406</v>
      </c>
      <c r="J1071" s="28">
        <f>SUMIFS($H:$H, $A:$A, "&lt;=" &amp; Name_Rankings_Appended[[#This Row],[Rank]], $F:$F, Name_Rankings_Appended[[#This Row],[Decade]])</f>
        <v>0.62123724680950321</v>
      </c>
    </row>
    <row r="1072" spans="1:10" x14ac:dyDescent="0.25">
      <c r="A1072" s="22">
        <v>71</v>
      </c>
      <c r="B1072" s="22" t="s">
        <v>536</v>
      </c>
      <c r="C1072" s="23">
        <v>61866</v>
      </c>
      <c r="D1072" s="22" t="s">
        <v>131</v>
      </c>
      <c r="E1072" s="23">
        <v>43690</v>
      </c>
      <c r="F1072" s="22">
        <v>2000</v>
      </c>
      <c r="G1072" s="28">
        <f xml:space="preserve"> Name_Rankings_Appended[[#This Row],[Males Number]] / SUMIFS($C:$C, $F:$F, Name_Rankings_Appended[[#This Row],[Decade]])</f>
        <v>4.767467846216681E-3</v>
      </c>
      <c r="H1072" s="28">
        <f xml:space="preserve"> Name_Rankings_Appended[[#This Row],[Females Number]] / SUMIFS($E:$E, $F:$F, Name_Rankings_Appended[[#This Row],[Decade]])</f>
        <v>4.7446408038674739E-3</v>
      </c>
      <c r="I1072" s="28">
        <f>SUMIFS($G:$G, $A:$A, "&lt;=" &amp; Name_Rankings_Appended[[#This Row],[Rank]], $F:$F, Name_Rankings_Appended[[#This Row],[Decade]])</f>
        <v>0.67009439996301079</v>
      </c>
      <c r="J1072" s="28">
        <f>SUMIFS($H:$H, $A:$A, "&lt;=" &amp; Name_Rankings_Appended[[#This Row],[Rank]], $F:$F, Name_Rankings_Appended[[#This Row],[Decade]])</f>
        <v>0.6259818876133707</v>
      </c>
    </row>
    <row r="1073" spans="1:10" x14ac:dyDescent="0.25">
      <c r="A1073" s="22">
        <v>72</v>
      </c>
      <c r="B1073" s="22" t="s">
        <v>537</v>
      </c>
      <c r="C1073" s="23">
        <v>61301</v>
      </c>
      <c r="D1073" s="22" t="s">
        <v>67</v>
      </c>
      <c r="E1073" s="23">
        <v>43527</v>
      </c>
      <c r="F1073" s="22">
        <v>2000</v>
      </c>
      <c r="G1073" s="28">
        <f xml:space="preserve"> Name_Rankings_Appended[[#This Row],[Males Number]] / SUMIFS($C:$C, $F:$F, Name_Rankings_Appended[[#This Row],[Decade]])</f>
        <v>4.7239282714403507E-3</v>
      </c>
      <c r="H1073" s="28">
        <f xml:space="preserve"> Name_Rankings_Appended[[#This Row],[Females Number]] / SUMIFS($E:$E, $F:$F, Name_Rankings_Appended[[#This Row],[Decade]])</f>
        <v>4.7269393515664811E-3</v>
      </c>
      <c r="I1073" s="28">
        <f>SUMIFS($G:$G, $A:$A, "&lt;=" &amp; Name_Rankings_Appended[[#This Row],[Rank]], $F:$F, Name_Rankings_Appended[[#This Row],[Decade]])</f>
        <v>0.67481832823445109</v>
      </c>
      <c r="J1073" s="28">
        <f>SUMIFS($H:$H, $A:$A, "&lt;=" &amp; Name_Rankings_Appended[[#This Row],[Rank]], $F:$F, Name_Rankings_Appended[[#This Row],[Decade]])</f>
        <v>0.63070882696493713</v>
      </c>
    </row>
    <row r="1074" spans="1:10" x14ac:dyDescent="0.25">
      <c r="A1074" s="22">
        <v>73</v>
      </c>
      <c r="B1074" s="22" t="s">
        <v>538</v>
      </c>
      <c r="C1074" s="23">
        <v>61117</v>
      </c>
      <c r="D1074" s="22" t="s">
        <v>539</v>
      </c>
      <c r="E1074" s="23">
        <v>43370</v>
      </c>
      <c r="F1074" s="22">
        <v>2000</v>
      </c>
      <c r="G1074" s="28">
        <f xml:space="preserve"> Name_Rankings_Appended[[#This Row],[Males Number]] / SUMIFS($C:$C, $F:$F, Name_Rankings_Appended[[#This Row],[Decade]])</f>
        <v>4.7097490116901836E-3</v>
      </c>
      <c r="H1074" s="28">
        <f xml:space="preserve"> Name_Rankings_Appended[[#This Row],[Females Number]] / SUMIFS($E:$E, $F:$F, Name_Rankings_Appended[[#This Row],[Decade]])</f>
        <v>4.7098894864667507E-3</v>
      </c>
      <c r="I1074" s="28">
        <f>SUMIFS($G:$G, $A:$A, "&lt;=" &amp; Name_Rankings_Appended[[#This Row],[Rank]], $F:$F, Name_Rankings_Appended[[#This Row],[Decade]])</f>
        <v>0.67952807724614128</v>
      </c>
      <c r="J1074" s="28">
        <f>SUMIFS($H:$H, $A:$A, "&lt;=" &amp; Name_Rankings_Appended[[#This Row],[Rank]], $F:$F, Name_Rankings_Appended[[#This Row],[Decade]])</f>
        <v>0.63541871645140391</v>
      </c>
    </row>
    <row r="1075" spans="1:10" x14ac:dyDescent="0.25">
      <c r="A1075" s="22">
        <v>74</v>
      </c>
      <c r="B1075" s="22" t="s">
        <v>540</v>
      </c>
      <c r="C1075" s="23">
        <v>60375</v>
      </c>
      <c r="D1075" s="22" t="s">
        <v>404</v>
      </c>
      <c r="E1075" s="23">
        <v>43217</v>
      </c>
      <c r="F1075" s="22">
        <v>2000</v>
      </c>
      <c r="G1075" s="28">
        <f xml:space="preserve"> Name_Rankings_Appended[[#This Row],[Males Number]] / SUMIFS($C:$C, $F:$F, Name_Rankings_Appended[[#This Row],[Decade]])</f>
        <v>4.6525696055237462E-3</v>
      </c>
      <c r="H1075" s="28">
        <f xml:space="preserve"> Name_Rankings_Appended[[#This Row],[Females Number]] / SUMIFS($E:$E, $F:$F, Name_Rankings_Appended[[#This Row],[Decade]])</f>
        <v>4.6932740128345302E-3</v>
      </c>
      <c r="I1075" s="28">
        <f>SUMIFS($G:$G, $A:$A, "&lt;=" &amp; Name_Rankings_Appended[[#This Row],[Rank]], $F:$F, Name_Rankings_Appended[[#This Row],[Decade]])</f>
        <v>0.68418064685166502</v>
      </c>
      <c r="J1075" s="28">
        <f>SUMIFS($H:$H, $A:$A, "&lt;=" &amp; Name_Rankings_Appended[[#This Row],[Rank]], $F:$F, Name_Rankings_Appended[[#This Row],[Decade]])</f>
        <v>0.64011199046423839</v>
      </c>
    </row>
    <row r="1076" spans="1:10" x14ac:dyDescent="0.25">
      <c r="A1076" s="22">
        <v>75</v>
      </c>
      <c r="B1076" s="22" t="s">
        <v>541</v>
      </c>
      <c r="C1076" s="23">
        <v>57160</v>
      </c>
      <c r="D1076" s="22" t="s">
        <v>492</v>
      </c>
      <c r="E1076" s="23">
        <v>43174</v>
      </c>
      <c r="F1076" s="22">
        <v>2000</v>
      </c>
      <c r="G1076" s="28">
        <f xml:space="preserve"> Name_Rankings_Appended[[#This Row],[Males Number]] / SUMIFS($C:$C, $F:$F, Name_Rankings_Appended[[#This Row],[Decade]])</f>
        <v>4.4048178658672851E-3</v>
      </c>
      <c r="H1076" s="28">
        <f xml:space="preserve"> Name_Rankings_Appended[[#This Row],[Females Number]] / SUMIFS($E:$E, $F:$F, Name_Rankings_Appended[[#This Row],[Decade]])</f>
        <v>4.6886043045588077E-3</v>
      </c>
      <c r="I1076" s="28">
        <f>SUMIFS($G:$G, $A:$A, "&lt;=" &amp; Name_Rankings_Appended[[#This Row],[Rank]], $F:$F, Name_Rankings_Appended[[#This Row],[Decade]])</f>
        <v>0.68858546471753235</v>
      </c>
      <c r="J1076" s="28">
        <f>SUMIFS($H:$H, $A:$A, "&lt;=" &amp; Name_Rankings_Appended[[#This Row],[Rank]], $F:$F, Name_Rankings_Appended[[#This Row],[Decade]])</f>
        <v>0.64480059476879714</v>
      </c>
    </row>
    <row r="1077" spans="1:10" x14ac:dyDescent="0.25">
      <c r="A1077" s="22">
        <v>76</v>
      </c>
      <c r="B1077" s="22" t="s">
        <v>542</v>
      </c>
      <c r="C1077" s="23">
        <v>56838</v>
      </c>
      <c r="D1077" s="22" t="s">
        <v>543</v>
      </c>
      <c r="E1077" s="23">
        <v>42804</v>
      </c>
      <c r="F1077" s="22">
        <v>2000</v>
      </c>
      <c r="G1077" s="28">
        <f xml:space="preserve"> Name_Rankings_Appended[[#This Row],[Males Number]] / SUMIFS($C:$C, $F:$F, Name_Rankings_Appended[[#This Row],[Decade]])</f>
        <v>4.3800041613044922E-3</v>
      </c>
      <c r="H1077" s="28">
        <f xml:space="preserve"> Name_Rankings_Appended[[#This Row],[Females Number]] / SUMIFS($E:$E, $F:$F, Name_Rankings_Appended[[#This Row],[Decade]])</f>
        <v>4.6484230938142216E-3</v>
      </c>
      <c r="I1077" s="28">
        <f>SUMIFS($G:$G, $A:$A, "&lt;=" &amp; Name_Rankings_Appended[[#This Row],[Rank]], $F:$F, Name_Rankings_Appended[[#This Row],[Decade]])</f>
        <v>0.69296546887883681</v>
      </c>
      <c r="J1077" s="28">
        <f>SUMIFS($H:$H, $A:$A, "&lt;=" &amp; Name_Rankings_Appended[[#This Row],[Rank]], $F:$F, Name_Rankings_Appended[[#This Row],[Decade]])</f>
        <v>0.64944901786261133</v>
      </c>
    </row>
    <row r="1078" spans="1:10" x14ac:dyDescent="0.25">
      <c r="A1078" s="22">
        <v>77</v>
      </c>
      <c r="B1078" s="22" t="s">
        <v>544</v>
      </c>
      <c r="C1078" s="23">
        <v>56031</v>
      </c>
      <c r="D1078" s="22" t="s">
        <v>545</v>
      </c>
      <c r="E1078" s="23">
        <v>41840</v>
      </c>
      <c r="F1078" s="22">
        <v>2000</v>
      </c>
      <c r="G1078" s="28">
        <f xml:space="preserve"> Name_Rankings_Appended[[#This Row],[Males Number]] / SUMIFS($C:$C, $F:$F, Name_Rankings_Appended[[#This Row],[Decade]])</f>
        <v>4.3178157775089201E-3</v>
      </c>
      <c r="H1078" s="28">
        <f xml:space="preserve"> Name_Rankings_Appended[[#This Row],[Females Number]] / SUMIFS($E:$E, $F:$F, Name_Rankings_Appended[[#This Row],[Decade]])</f>
        <v>4.5437347501445435E-3</v>
      </c>
      <c r="I1078" s="28">
        <f>SUMIFS($G:$G, $A:$A, "&lt;=" &amp; Name_Rankings_Appended[[#This Row],[Rank]], $F:$F, Name_Rankings_Appended[[#This Row],[Decade]])</f>
        <v>0.6972832846563457</v>
      </c>
      <c r="J1078" s="28">
        <f>SUMIFS($H:$H, $A:$A, "&lt;=" &amp; Name_Rankings_Appended[[#This Row],[Rank]], $F:$F, Name_Rankings_Appended[[#This Row],[Decade]])</f>
        <v>0.65399275261275591</v>
      </c>
    </row>
    <row r="1079" spans="1:10" x14ac:dyDescent="0.25">
      <c r="A1079" s="22">
        <v>78</v>
      </c>
      <c r="B1079" s="22" t="s">
        <v>546</v>
      </c>
      <c r="C1079" s="23">
        <v>55651</v>
      </c>
      <c r="D1079" s="22" t="s">
        <v>547</v>
      </c>
      <c r="E1079" s="23">
        <v>41698</v>
      </c>
      <c r="F1079" s="22">
        <v>2000</v>
      </c>
      <c r="G1079" s="28">
        <f xml:space="preserve"> Name_Rankings_Appended[[#This Row],[Males Number]] / SUMIFS($C:$C, $F:$F, Name_Rankings_Appended[[#This Row],[Decade]])</f>
        <v>4.2885325236770517E-3</v>
      </c>
      <c r="H1079" s="28">
        <f xml:space="preserve"> Name_Rankings_Appended[[#This Row],[Females Number]] / SUMIFS($E:$E, $F:$F, Name_Rankings_Appended[[#This Row],[Decade]])</f>
        <v>4.5283138530479725E-3</v>
      </c>
      <c r="I1079" s="28">
        <f>SUMIFS($G:$G, $A:$A, "&lt;=" &amp; Name_Rankings_Appended[[#This Row],[Rank]], $F:$F, Name_Rankings_Appended[[#This Row],[Decade]])</f>
        <v>0.70157181718002271</v>
      </c>
      <c r="J1079" s="28">
        <f>SUMIFS($H:$H, $A:$A, "&lt;=" &amp; Name_Rankings_Appended[[#This Row],[Rank]], $F:$F, Name_Rankings_Appended[[#This Row],[Decade]])</f>
        <v>0.65852106646580388</v>
      </c>
    </row>
    <row r="1080" spans="1:10" x14ac:dyDescent="0.25">
      <c r="A1080" s="22">
        <v>79</v>
      </c>
      <c r="B1080" s="22" t="s">
        <v>70</v>
      </c>
      <c r="C1080" s="23">
        <v>53888</v>
      </c>
      <c r="D1080" s="22" t="s">
        <v>434</v>
      </c>
      <c r="E1080" s="23">
        <v>41512</v>
      </c>
      <c r="F1080" s="22">
        <v>2000</v>
      </c>
      <c r="G1080" s="28">
        <f xml:space="preserve"> Name_Rankings_Appended[[#This Row],[Males Number]] / SUMIFS($C:$C, $F:$F, Name_Rankings_Appended[[#This Row],[Decade]])</f>
        <v>4.152673638136044E-3</v>
      </c>
      <c r="H1080" s="28">
        <f xml:space="preserve"> Name_Rankings_Appended[[#This Row],[Females Number]] / SUMIFS($E:$E, $F:$F, Name_Rankings_Appended[[#This Row],[Decade]])</f>
        <v>4.5081146498088028E-3</v>
      </c>
      <c r="I1080" s="28">
        <f>SUMIFS($G:$G, $A:$A, "&lt;=" &amp; Name_Rankings_Appended[[#This Row],[Rank]], $F:$F, Name_Rankings_Appended[[#This Row],[Decade]])</f>
        <v>0.7057244908181588</v>
      </c>
      <c r="J1080" s="28">
        <f>SUMIFS($H:$H, $A:$A, "&lt;=" &amp; Name_Rankings_Appended[[#This Row],[Rank]], $F:$F, Name_Rankings_Appended[[#This Row],[Decade]])</f>
        <v>0.66302918111561271</v>
      </c>
    </row>
    <row r="1081" spans="1:10" x14ac:dyDescent="0.25">
      <c r="A1081" s="22">
        <v>80</v>
      </c>
      <c r="B1081" s="22" t="s">
        <v>548</v>
      </c>
      <c r="C1081" s="23">
        <v>53851</v>
      </c>
      <c r="D1081" s="22" t="s">
        <v>382</v>
      </c>
      <c r="E1081" s="23">
        <v>40723</v>
      </c>
      <c r="F1081" s="22">
        <v>2000</v>
      </c>
      <c r="G1081" s="28">
        <f xml:space="preserve"> Name_Rankings_Appended[[#This Row],[Males Number]] / SUMIFS($C:$C, $F:$F, Name_Rankings_Appended[[#This Row],[Decade]])</f>
        <v>4.1498223739471511E-3</v>
      </c>
      <c r="H1081" s="28">
        <f xml:space="preserve"> Name_Rankings_Appended[[#This Row],[Females Number]] / SUMIFS($E:$E, $F:$F, Name_Rankings_Appended[[#This Row],[Decade]])</f>
        <v>4.4224309328426449E-3</v>
      </c>
      <c r="I1081" s="28">
        <f>SUMIFS($G:$G, $A:$A, "&lt;=" &amp; Name_Rankings_Appended[[#This Row],[Rank]], $F:$F, Name_Rankings_Appended[[#This Row],[Decade]])</f>
        <v>0.70987431319210592</v>
      </c>
      <c r="J1081" s="28">
        <f>SUMIFS($H:$H, $A:$A, "&lt;=" &amp; Name_Rankings_Appended[[#This Row],[Rank]], $F:$F, Name_Rankings_Appended[[#This Row],[Decade]])</f>
        <v>0.66745161204845538</v>
      </c>
    </row>
    <row r="1082" spans="1:10" x14ac:dyDescent="0.25">
      <c r="A1082" s="22">
        <v>81</v>
      </c>
      <c r="B1082" s="22" t="s">
        <v>549</v>
      </c>
      <c r="C1082" s="23">
        <v>52460</v>
      </c>
      <c r="D1082" s="22" t="s">
        <v>550</v>
      </c>
      <c r="E1082" s="23">
        <v>40024</v>
      </c>
      <c r="F1082" s="22">
        <v>2000</v>
      </c>
      <c r="G1082" s="28">
        <f xml:space="preserve"> Name_Rankings_Appended[[#This Row],[Males Number]] / SUMIFS($C:$C, $F:$F, Name_Rankings_Appended[[#This Row],[Decade]])</f>
        <v>4.0426302526836563E-3</v>
      </c>
      <c r="H1082" s="28">
        <f xml:space="preserve"> Name_Rankings_Appended[[#This Row],[Females Number]] / SUMIFS($E:$E, $F:$F, Name_Rankings_Appended[[#This Row],[Decade]])</f>
        <v>4.3465210238954402E-3</v>
      </c>
      <c r="I1082" s="28">
        <f>SUMIFS($G:$G, $A:$A, "&lt;=" &amp; Name_Rankings_Appended[[#This Row],[Rank]], $F:$F, Name_Rankings_Appended[[#This Row],[Decade]])</f>
        <v>0.71391694344478962</v>
      </c>
      <c r="J1082" s="28">
        <f>SUMIFS($H:$H, $A:$A, "&lt;=" &amp; Name_Rankings_Appended[[#This Row],[Rank]], $F:$F, Name_Rankings_Appended[[#This Row],[Decade]])</f>
        <v>0.67179813307235081</v>
      </c>
    </row>
    <row r="1083" spans="1:10" x14ac:dyDescent="0.25">
      <c r="A1083" s="22">
        <v>82</v>
      </c>
      <c r="B1083" s="22" t="s">
        <v>74</v>
      </c>
      <c r="C1083" s="23">
        <v>52449</v>
      </c>
      <c r="D1083" s="22" t="s">
        <v>551</v>
      </c>
      <c r="E1083" s="23">
        <v>39003</v>
      </c>
      <c r="F1083" s="22">
        <v>2000</v>
      </c>
      <c r="G1083" s="28">
        <f xml:space="preserve"> Name_Rankings_Appended[[#This Row],[Males Number]] / SUMIFS($C:$C, $F:$F, Name_Rankings_Appended[[#This Row],[Decade]])</f>
        <v>4.0417825795464176E-3</v>
      </c>
      <c r="H1083" s="28">
        <f xml:space="preserve"> Name_Rankings_Appended[[#This Row],[Females Number]] / SUMIFS($E:$E, $F:$F, Name_Rankings_Appended[[#This Row],[Decade]])</f>
        <v>4.2356426018137581E-3</v>
      </c>
      <c r="I1083" s="28">
        <f>SUMIFS($G:$G, $A:$A, "&lt;=" &amp; Name_Rankings_Appended[[#This Row],[Rank]], $F:$F, Name_Rankings_Appended[[#This Row],[Decade]])</f>
        <v>0.71795872602433608</v>
      </c>
      <c r="J1083" s="28">
        <f>SUMIFS($H:$H, $A:$A, "&lt;=" &amp; Name_Rankings_Appended[[#This Row],[Rank]], $F:$F, Name_Rankings_Appended[[#This Row],[Decade]])</f>
        <v>0.67603377567416456</v>
      </c>
    </row>
    <row r="1084" spans="1:10" x14ac:dyDescent="0.25">
      <c r="A1084" s="22">
        <v>83</v>
      </c>
      <c r="B1084" s="22" t="s">
        <v>552</v>
      </c>
      <c r="C1084" s="23">
        <v>52312</v>
      </c>
      <c r="D1084" s="22" t="s">
        <v>553</v>
      </c>
      <c r="E1084" s="23">
        <v>38519</v>
      </c>
      <c r="F1084" s="22">
        <v>2000</v>
      </c>
      <c r="G1084" s="28">
        <f xml:space="preserve"> Name_Rankings_Appended[[#This Row],[Males Number]] / SUMIFS($C:$C, $F:$F, Name_Rankings_Appended[[#This Row],[Decade]])</f>
        <v>4.0312251959280865E-3</v>
      </c>
      <c r="H1084" s="28">
        <f xml:space="preserve"> Name_Rankings_Appended[[#This Row],[Females Number]] / SUMIFS($E:$E, $F:$F, Name_Rankings_Appended[[#This Row],[Decade]])</f>
        <v>4.1830812342451649E-3</v>
      </c>
      <c r="I1084" s="28">
        <f>SUMIFS($G:$G, $A:$A, "&lt;=" &amp; Name_Rankings_Appended[[#This Row],[Rank]], $F:$F, Name_Rankings_Appended[[#This Row],[Decade]])</f>
        <v>0.72198995122026421</v>
      </c>
      <c r="J1084" s="28">
        <f>SUMIFS($H:$H, $A:$A, "&lt;=" &amp; Name_Rankings_Appended[[#This Row],[Rank]], $F:$F, Name_Rankings_Appended[[#This Row],[Decade]])</f>
        <v>0.68021685690840972</v>
      </c>
    </row>
    <row r="1085" spans="1:10" x14ac:dyDescent="0.25">
      <c r="A1085" s="22">
        <v>84</v>
      </c>
      <c r="B1085" s="22" t="s">
        <v>554</v>
      </c>
      <c r="C1085" s="23">
        <v>51339</v>
      </c>
      <c r="D1085" s="22" t="s">
        <v>555</v>
      </c>
      <c r="E1085" s="23">
        <v>38381</v>
      </c>
      <c r="F1085" s="22">
        <v>2000</v>
      </c>
      <c r="G1085" s="28">
        <f xml:space="preserve"> Name_Rankings_Appended[[#This Row],[Males Number]] / SUMIFS($C:$C, $F:$F, Name_Rankings_Appended[[#This Row],[Decade]])</f>
        <v>3.956244653879646E-3</v>
      </c>
      <c r="H1085" s="28">
        <f xml:space="preserve"> Name_Rankings_Appended[[#This Row],[Females Number]] / SUMIFS($E:$E, $F:$F, Name_Rankings_Appended[[#This Row],[Decade]])</f>
        <v>4.168094728616103E-3</v>
      </c>
      <c r="I1085" s="28">
        <f>SUMIFS($G:$G, $A:$A, "&lt;=" &amp; Name_Rankings_Appended[[#This Row],[Rank]], $F:$F, Name_Rankings_Appended[[#This Row],[Decade]])</f>
        <v>0.72594619587414388</v>
      </c>
      <c r="J1085" s="28">
        <f>SUMIFS($H:$H, $A:$A, "&lt;=" &amp; Name_Rankings_Appended[[#This Row],[Rank]], $F:$F, Name_Rankings_Appended[[#This Row],[Decade]])</f>
        <v>0.68438495163702584</v>
      </c>
    </row>
    <row r="1086" spans="1:10" x14ac:dyDescent="0.25">
      <c r="A1086" s="22">
        <v>85</v>
      </c>
      <c r="B1086" s="22" t="s">
        <v>556</v>
      </c>
      <c r="C1086" s="23">
        <v>50368</v>
      </c>
      <c r="D1086" s="22" t="s">
        <v>557</v>
      </c>
      <c r="E1086" s="23">
        <v>37997</v>
      </c>
      <c r="F1086" s="22">
        <v>2000</v>
      </c>
      <c r="G1086" s="28">
        <f xml:space="preserve"> Name_Rankings_Appended[[#This Row],[Males Number]] / SUMIFS($C:$C, $F:$F, Name_Rankings_Appended[[#This Row],[Decade]])</f>
        <v>3.8814182342197939E-3</v>
      </c>
      <c r="H1086" s="28">
        <f xml:space="preserve"> Name_Rankings_Appended[[#This Row],[Females Number]] / SUMIFS($E:$E, $F:$F, Name_Rankings_Appended[[#This Row],[Decade]])</f>
        <v>4.1263931477352345E-3</v>
      </c>
      <c r="I1086" s="28">
        <f>SUMIFS($G:$G, $A:$A, "&lt;=" &amp; Name_Rankings_Appended[[#This Row],[Rank]], $F:$F, Name_Rankings_Appended[[#This Row],[Decade]])</f>
        <v>0.72982761410836372</v>
      </c>
      <c r="J1086" s="28">
        <f>SUMIFS($H:$H, $A:$A, "&lt;=" &amp; Name_Rankings_Appended[[#This Row],[Rank]], $F:$F, Name_Rankings_Appended[[#This Row],[Decade]])</f>
        <v>0.68851134478476106</v>
      </c>
    </row>
    <row r="1087" spans="1:10" x14ac:dyDescent="0.25">
      <c r="A1087" s="22">
        <v>86</v>
      </c>
      <c r="B1087" s="22" t="s">
        <v>558</v>
      </c>
      <c r="C1087" s="23">
        <v>50101</v>
      </c>
      <c r="D1087" s="22" t="s">
        <v>559</v>
      </c>
      <c r="E1087" s="23">
        <v>37927</v>
      </c>
      <c r="F1087" s="22">
        <v>2000</v>
      </c>
      <c r="G1087" s="28">
        <f xml:space="preserve"> Name_Rankings_Appended[[#This Row],[Males Number]] / SUMIFS($C:$C, $F:$F, Name_Rankings_Appended[[#This Row],[Decade]])</f>
        <v>3.8608428953431921E-3</v>
      </c>
      <c r="H1087" s="28">
        <f xml:space="preserve"> Name_Rankings_Appended[[#This Row],[Females Number]] / SUMIFS($E:$E, $F:$F, Name_Rankings_Appended[[#This Row],[Decade]])</f>
        <v>4.118791297053827E-3</v>
      </c>
      <c r="I1087" s="28">
        <f>SUMIFS($G:$G, $A:$A, "&lt;=" &amp; Name_Rankings_Appended[[#This Row],[Rank]], $F:$F, Name_Rankings_Appended[[#This Row],[Decade]])</f>
        <v>0.73368845700370688</v>
      </c>
      <c r="J1087" s="28">
        <f>SUMIFS($H:$H, $A:$A, "&lt;=" &amp; Name_Rankings_Appended[[#This Row],[Rank]], $F:$F, Name_Rankings_Appended[[#This Row],[Decade]])</f>
        <v>0.6926301360818149</v>
      </c>
    </row>
    <row r="1088" spans="1:10" x14ac:dyDescent="0.25">
      <c r="A1088" s="22">
        <v>87</v>
      </c>
      <c r="B1088" s="22" t="s">
        <v>560</v>
      </c>
      <c r="C1088" s="23">
        <v>50039</v>
      </c>
      <c r="D1088" s="22" t="s">
        <v>561</v>
      </c>
      <c r="E1088" s="23">
        <v>37824</v>
      </c>
      <c r="F1088" s="22">
        <v>2000</v>
      </c>
      <c r="G1088" s="28">
        <f xml:space="preserve"> Name_Rankings_Appended[[#This Row],[Males Number]] / SUMIFS($C:$C, $F:$F, Name_Rankings_Appended[[#This Row],[Decade]])</f>
        <v>3.8560651012969397E-3</v>
      </c>
      <c r="H1088" s="28">
        <f xml:space="preserve"> Name_Rankings_Appended[[#This Row],[Females Number]] / SUMIFS($E:$E, $F:$F, Name_Rankings_Appended[[#This Row],[Decade]])</f>
        <v>4.1076057167654693E-3</v>
      </c>
      <c r="I1088" s="28">
        <f>SUMIFS($G:$G, $A:$A, "&lt;=" &amp; Name_Rankings_Appended[[#This Row],[Rank]], $F:$F, Name_Rankings_Appended[[#This Row],[Decade]])</f>
        <v>0.73754452210500387</v>
      </c>
      <c r="J1088" s="28">
        <f>SUMIFS($H:$H, $A:$A, "&lt;=" &amp; Name_Rankings_Appended[[#This Row],[Rank]], $F:$F, Name_Rankings_Appended[[#This Row],[Decade]])</f>
        <v>0.69673774179858039</v>
      </c>
    </row>
    <row r="1089" spans="1:10" x14ac:dyDescent="0.25">
      <c r="A1089" s="22">
        <v>88</v>
      </c>
      <c r="B1089" s="22" t="s">
        <v>562</v>
      </c>
      <c r="C1089" s="23">
        <v>49421</v>
      </c>
      <c r="D1089" s="22" t="s">
        <v>563</v>
      </c>
      <c r="E1089" s="23">
        <v>37072</v>
      </c>
      <c r="F1089" s="22">
        <v>2000</v>
      </c>
      <c r="G1089" s="28">
        <f xml:space="preserve"> Name_Rankings_Appended[[#This Row],[Males Number]] / SUMIFS($C:$C, $F:$F, Name_Rankings_Appended[[#This Row],[Decade]])</f>
        <v>3.8084412832230072E-3</v>
      </c>
      <c r="H1089" s="28">
        <f xml:space="preserve"> Name_Rankings_Appended[[#This Row],[Females Number]] / SUMIFS($E:$E, $F:$F, Name_Rankings_Appended[[#This Row],[Decade]])</f>
        <v>4.0259401208737697E-3</v>
      </c>
      <c r="I1089" s="28">
        <f>SUMIFS($G:$G, $A:$A, "&lt;=" &amp; Name_Rankings_Appended[[#This Row],[Rank]], $F:$F, Name_Rankings_Appended[[#This Row],[Decade]])</f>
        <v>0.74135296338822687</v>
      </c>
      <c r="J1089" s="28">
        <f>SUMIFS($H:$H, $A:$A, "&lt;=" &amp; Name_Rankings_Appended[[#This Row],[Rank]], $F:$F, Name_Rankings_Appended[[#This Row],[Decade]])</f>
        <v>0.70076368191945415</v>
      </c>
    </row>
    <row r="1090" spans="1:10" x14ac:dyDescent="0.25">
      <c r="A1090" s="22">
        <v>89</v>
      </c>
      <c r="B1090" s="22" t="s">
        <v>564</v>
      </c>
      <c r="C1090" s="23">
        <v>48873</v>
      </c>
      <c r="D1090" s="22" t="s">
        <v>565</v>
      </c>
      <c r="E1090" s="23">
        <v>36873</v>
      </c>
      <c r="F1090" s="22">
        <v>2000</v>
      </c>
      <c r="G1090" s="28">
        <f xml:space="preserve"> Name_Rankings_Appended[[#This Row],[Males Number]] / SUMIFS($C:$C, $F:$F, Name_Rankings_Appended[[#This Row],[Decade]])</f>
        <v>3.7662117487496823E-3</v>
      </c>
      <c r="H1090" s="28">
        <f xml:space="preserve"> Name_Rankings_Appended[[#This Row],[Females Number]] / SUMIFS($E:$E, $F:$F, Name_Rankings_Appended[[#This Row],[Decade]])</f>
        <v>4.0043291453651948E-3</v>
      </c>
      <c r="I1090" s="28">
        <f>SUMIFS($G:$G, $A:$A, "&lt;=" &amp; Name_Rankings_Appended[[#This Row],[Rank]], $F:$F, Name_Rankings_Appended[[#This Row],[Decade]])</f>
        <v>0.74511917513697656</v>
      </c>
      <c r="J1090" s="28">
        <f>SUMIFS($H:$H, $A:$A, "&lt;=" &amp; Name_Rankings_Appended[[#This Row],[Rank]], $F:$F, Name_Rankings_Appended[[#This Row],[Decade]])</f>
        <v>0.70476801106481934</v>
      </c>
    </row>
    <row r="1091" spans="1:10" x14ac:dyDescent="0.25">
      <c r="A1091" s="22">
        <v>90</v>
      </c>
      <c r="B1091" s="22" t="s">
        <v>64</v>
      </c>
      <c r="C1091" s="23">
        <v>48572</v>
      </c>
      <c r="D1091" s="22" t="s">
        <v>566</v>
      </c>
      <c r="E1091" s="23">
        <v>36850</v>
      </c>
      <c r="F1091" s="22">
        <v>2000</v>
      </c>
      <c r="G1091" s="28">
        <f xml:space="preserve"> Name_Rankings_Appended[[#This Row],[Males Number]] / SUMIFS($C:$C, $F:$F, Name_Rankings_Appended[[#This Row],[Decade]])</f>
        <v>3.7430163292670711E-3</v>
      </c>
      <c r="H1091" s="28">
        <f xml:space="preserve"> Name_Rankings_Appended[[#This Row],[Females Number]] / SUMIFS($E:$E, $F:$F, Name_Rankings_Appended[[#This Row],[Decade]])</f>
        <v>4.0018313944270179E-3</v>
      </c>
      <c r="I1091" s="28">
        <f>SUMIFS($G:$G, $A:$A, "&lt;=" &amp; Name_Rankings_Appended[[#This Row],[Rank]], $F:$F, Name_Rankings_Appended[[#This Row],[Decade]])</f>
        <v>0.74886219146624367</v>
      </c>
      <c r="J1091" s="28">
        <f>SUMIFS($H:$H, $A:$A, "&lt;=" &amp; Name_Rankings_Appended[[#This Row],[Rank]], $F:$F, Name_Rankings_Appended[[#This Row],[Decade]])</f>
        <v>0.70876984245924635</v>
      </c>
    </row>
    <row r="1092" spans="1:10" x14ac:dyDescent="0.25">
      <c r="A1092" s="22">
        <v>91</v>
      </c>
      <c r="B1092" s="22" t="s">
        <v>567</v>
      </c>
      <c r="C1092" s="23">
        <v>48153</v>
      </c>
      <c r="D1092" s="22" t="s">
        <v>568</v>
      </c>
      <c r="E1092" s="23">
        <v>36370</v>
      </c>
      <c r="F1092" s="22">
        <v>2000</v>
      </c>
      <c r="G1092" s="28">
        <f xml:space="preserve"> Name_Rankings_Appended[[#This Row],[Males Number]] / SUMIFS($C:$C, $F:$F, Name_Rankings_Appended[[#This Row],[Decade]])</f>
        <v>3.7107276888577218E-3</v>
      </c>
      <c r="H1092" s="28">
        <f xml:space="preserve"> Name_Rankings_Appended[[#This Row],[Females Number]] / SUMIFS($E:$E, $F:$F, Name_Rankings_Appended[[#This Row],[Decade]])</f>
        <v>3.9497044183259339E-3</v>
      </c>
      <c r="I1092" s="28">
        <f>SUMIFS($G:$G, $A:$A, "&lt;=" &amp; Name_Rankings_Appended[[#This Row],[Rank]], $F:$F, Name_Rankings_Appended[[#This Row],[Decade]])</f>
        <v>0.75257291915510138</v>
      </c>
      <c r="J1092" s="28">
        <f>SUMIFS($H:$H, $A:$A, "&lt;=" &amp; Name_Rankings_Appended[[#This Row],[Rank]], $F:$F, Name_Rankings_Appended[[#This Row],[Decade]])</f>
        <v>0.71271954687757233</v>
      </c>
    </row>
    <row r="1093" spans="1:10" x14ac:dyDescent="0.25">
      <c r="A1093" s="22">
        <v>92</v>
      </c>
      <c r="B1093" s="22" t="s">
        <v>569</v>
      </c>
      <c r="C1093" s="23">
        <v>48103</v>
      </c>
      <c r="D1093" s="22" t="s">
        <v>570</v>
      </c>
      <c r="E1093" s="23">
        <v>36211</v>
      </c>
      <c r="F1093" s="22">
        <v>2000</v>
      </c>
      <c r="G1093" s="28">
        <f xml:space="preserve"> Name_Rankings_Appended[[#This Row],[Males Number]] / SUMIFS($C:$C, $F:$F, Name_Rankings_Appended[[#This Row],[Decade]])</f>
        <v>3.7068746291430026E-3</v>
      </c>
      <c r="H1093" s="28">
        <f xml:space="preserve"> Name_Rankings_Appended[[#This Row],[Females Number]] / SUMIFS($E:$E, $F:$F, Name_Rankings_Appended[[#This Row],[Decade]])</f>
        <v>3.9324373574924493E-3</v>
      </c>
      <c r="I1093" s="28">
        <f>SUMIFS($G:$G, $A:$A, "&lt;=" &amp; Name_Rankings_Appended[[#This Row],[Rank]], $F:$F, Name_Rankings_Appended[[#This Row],[Decade]])</f>
        <v>0.75627979378424437</v>
      </c>
      <c r="J1093" s="28">
        <f>SUMIFS($H:$H, $A:$A, "&lt;=" &amp; Name_Rankings_Appended[[#This Row],[Rank]], $F:$F, Name_Rankings_Appended[[#This Row],[Decade]])</f>
        <v>0.71665198423506482</v>
      </c>
    </row>
    <row r="1094" spans="1:10" x14ac:dyDescent="0.25">
      <c r="A1094" s="22">
        <v>93</v>
      </c>
      <c r="B1094" s="22" t="s">
        <v>571</v>
      </c>
      <c r="C1094" s="23">
        <v>46264</v>
      </c>
      <c r="D1094" s="22" t="s">
        <v>572</v>
      </c>
      <c r="E1094" s="23">
        <v>36031</v>
      </c>
      <c r="F1094" s="22">
        <v>2000</v>
      </c>
      <c r="G1094" s="28">
        <f xml:space="preserve"> Name_Rankings_Appended[[#This Row],[Males Number]] / SUMIFS($C:$C, $F:$F, Name_Rankings_Appended[[#This Row],[Decade]])</f>
        <v>3.5651590928356207E-3</v>
      </c>
      <c r="H1094" s="28">
        <f xml:space="preserve"> Name_Rankings_Appended[[#This Row],[Females Number]] / SUMIFS($E:$E, $F:$F, Name_Rankings_Appended[[#This Row],[Decade]])</f>
        <v>3.9128897414545429E-3</v>
      </c>
      <c r="I1094" s="28">
        <f>SUMIFS($G:$G, $A:$A, "&lt;=" &amp; Name_Rankings_Appended[[#This Row],[Rank]], $F:$F, Name_Rankings_Appended[[#This Row],[Decade]])</f>
        <v>0.75984495287707998</v>
      </c>
      <c r="J1094" s="28">
        <f>SUMIFS($H:$H, $A:$A, "&lt;=" &amp; Name_Rankings_Appended[[#This Row],[Rank]], $F:$F, Name_Rankings_Appended[[#This Row],[Decade]])</f>
        <v>0.72056487397651936</v>
      </c>
    </row>
    <row r="1095" spans="1:10" x14ac:dyDescent="0.25">
      <c r="A1095" s="22">
        <v>94</v>
      </c>
      <c r="B1095" s="22" t="s">
        <v>373</v>
      </c>
      <c r="C1095" s="23">
        <v>46232</v>
      </c>
      <c r="D1095" s="22" t="s">
        <v>573</v>
      </c>
      <c r="E1095" s="23">
        <v>35673</v>
      </c>
      <c r="F1095" s="22">
        <v>2000</v>
      </c>
      <c r="G1095" s="28">
        <f xml:space="preserve"> Name_Rankings_Appended[[#This Row],[Males Number]] / SUMIFS($C:$C, $F:$F, Name_Rankings_Appended[[#This Row],[Decade]])</f>
        <v>3.5626931346182003E-3</v>
      </c>
      <c r="H1095" s="28">
        <f xml:space="preserve"> Name_Rankings_Appended[[#This Row],[Females Number]] / SUMIFS($E:$E, $F:$F, Name_Rankings_Appended[[#This Row],[Decade]])</f>
        <v>3.8740117051124837E-3</v>
      </c>
      <c r="I1095" s="28">
        <f>SUMIFS($G:$G, $A:$A, "&lt;=" &amp; Name_Rankings_Appended[[#This Row],[Rank]], $F:$F, Name_Rankings_Appended[[#This Row],[Decade]])</f>
        <v>0.76340764601169819</v>
      </c>
      <c r="J1095" s="28">
        <f>SUMIFS($H:$H, $A:$A, "&lt;=" &amp; Name_Rankings_Appended[[#This Row],[Rank]], $F:$F, Name_Rankings_Appended[[#This Row],[Decade]])</f>
        <v>0.72443888568163184</v>
      </c>
    </row>
    <row r="1096" spans="1:10" x14ac:dyDescent="0.25">
      <c r="A1096" s="22">
        <v>95</v>
      </c>
      <c r="B1096" s="22" t="s">
        <v>574</v>
      </c>
      <c r="C1096" s="23">
        <v>46084</v>
      </c>
      <c r="D1096" s="22" t="s">
        <v>575</v>
      </c>
      <c r="E1096" s="23">
        <v>35612</v>
      </c>
      <c r="F1096" s="22">
        <v>2000</v>
      </c>
      <c r="G1096" s="28">
        <f xml:space="preserve"> Name_Rankings_Appended[[#This Row],[Males Number]] / SUMIFS($C:$C, $F:$F, Name_Rankings_Appended[[#This Row],[Decade]])</f>
        <v>3.5512880778626305E-3</v>
      </c>
      <c r="H1096" s="28">
        <f xml:space="preserve"> Name_Rankings_Appended[[#This Row],[Females Number]] / SUMIFS($E:$E, $F:$F, Name_Rankings_Appended[[#This Row],[Decade]])</f>
        <v>3.8673872352329706E-3</v>
      </c>
      <c r="I1096" s="28">
        <f>SUMIFS($G:$G, $A:$A, "&lt;=" &amp; Name_Rankings_Appended[[#This Row],[Rank]], $F:$F, Name_Rankings_Appended[[#This Row],[Decade]])</f>
        <v>0.76695893408956084</v>
      </c>
      <c r="J1096" s="28">
        <f>SUMIFS($H:$H, $A:$A, "&lt;=" &amp; Name_Rankings_Appended[[#This Row],[Rank]], $F:$F, Name_Rankings_Appended[[#This Row],[Decade]])</f>
        <v>0.72830627291686478</v>
      </c>
    </row>
    <row r="1097" spans="1:10" x14ac:dyDescent="0.25">
      <c r="A1097" s="22">
        <v>96</v>
      </c>
      <c r="B1097" s="22" t="s">
        <v>576</v>
      </c>
      <c r="C1097" s="23">
        <v>44932</v>
      </c>
      <c r="D1097" s="22" t="s">
        <v>267</v>
      </c>
      <c r="E1097" s="23">
        <v>35220</v>
      </c>
      <c r="F1097" s="22">
        <v>2000</v>
      </c>
      <c r="G1097" s="28">
        <f xml:space="preserve"> Name_Rankings_Appended[[#This Row],[Males Number]] / SUMIFS($C:$C, $F:$F, Name_Rankings_Appended[[#This Row],[Decade]])</f>
        <v>3.4625135820354944E-3</v>
      </c>
      <c r="H1097" s="28">
        <f xml:space="preserve"> Name_Rankings_Appended[[#This Row],[Females Number]] / SUMIFS($E:$E, $F:$F, Name_Rankings_Appended[[#This Row],[Decade]])</f>
        <v>3.8248168714170847E-3</v>
      </c>
      <c r="I1097" s="28">
        <f>SUMIFS($G:$G, $A:$A, "&lt;=" &amp; Name_Rankings_Appended[[#This Row],[Rank]], $F:$F, Name_Rankings_Appended[[#This Row],[Decade]])</f>
        <v>0.77042144767159637</v>
      </c>
      <c r="J1097" s="28">
        <f>SUMIFS($H:$H, $A:$A, "&lt;=" &amp; Name_Rankings_Appended[[#This Row],[Rank]], $F:$F, Name_Rankings_Appended[[#This Row],[Decade]])</f>
        <v>0.7321310897882819</v>
      </c>
    </row>
    <row r="1098" spans="1:10" x14ac:dyDescent="0.25">
      <c r="A1098" s="22">
        <v>97</v>
      </c>
      <c r="B1098" s="22" t="s">
        <v>112</v>
      </c>
      <c r="C1098" s="23">
        <v>44776</v>
      </c>
      <c r="D1098" s="22" t="s">
        <v>577</v>
      </c>
      <c r="E1098" s="23">
        <v>34523</v>
      </c>
      <c r="F1098" s="22">
        <v>2000</v>
      </c>
      <c r="G1098" s="28">
        <f xml:space="preserve"> Name_Rankings_Appended[[#This Row],[Males Number]] / SUMIFS($C:$C, $F:$F, Name_Rankings_Appended[[#This Row],[Decade]])</f>
        <v>3.4504920357255695E-3</v>
      </c>
      <c r="H1098" s="28">
        <f xml:space="preserve"> Name_Rankings_Appended[[#This Row],[Females Number]] / SUMIFS($E:$E, $F:$F, Name_Rankings_Appended[[#This Row],[Decade]])</f>
        <v>3.749124158203635E-3</v>
      </c>
      <c r="I1098" s="28">
        <f>SUMIFS($G:$G, $A:$A, "&lt;=" &amp; Name_Rankings_Appended[[#This Row],[Rank]], $F:$F, Name_Rankings_Appended[[#This Row],[Decade]])</f>
        <v>0.77387193970732193</v>
      </c>
      <c r="J1098" s="28">
        <f>SUMIFS($H:$H, $A:$A, "&lt;=" &amp; Name_Rankings_Appended[[#This Row],[Rank]], $F:$F, Name_Rankings_Appended[[#This Row],[Decade]])</f>
        <v>0.73588021394648551</v>
      </c>
    </row>
    <row r="1099" spans="1:10" x14ac:dyDescent="0.25">
      <c r="A1099" s="22">
        <v>98</v>
      </c>
      <c r="B1099" s="22" t="s">
        <v>578</v>
      </c>
      <c r="C1099" s="23">
        <v>44628</v>
      </c>
      <c r="D1099" s="22" t="s">
        <v>579</v>
      </c>
      <c r="E1099" s="23">
        <v>33362</v>
      </c>
      <c r="F1099" s="22">
        <v>2000</v>
      </c>
      <c r="G1099" s="28">
        <f xml:space="preserve"> Name_Rankings_Appended[[#This Row],[Males Number]] / SUMIFS($C:$C, $F:$F, Name_Rankings_Appended[[#This Row],[Decade]])</f>
        <v>3.4390869789700002E-3</v>
      </c>
      <c r="H1099" s="28">
        <f xml:space="preserve"> Name_Rankings_Appended[[#This Row],[Females Number]] / SUMIFS($E:$E, $F:$F, Name_Rankings_Appended[[#This Row],[Decade]])</f>
        <v>3.6230420347591365E-3</v>
      </c>
      <c r="I1099" s="28">
        <f>SUMIFS($G:$G, $A:$A, "&lt;=" &amp; Name_Rankings_Appended[[#This Row],[Rank]], $F:$F, Name_Rankings_Appended[[#This Row],[Decade]])</f>
        <v>0.77731102668629193</v>
      </c>
      <c r="J1099" s="28">
        <f>SUMIFS($H:$H, $A:$A, "&lt;=" &amp; Name_Rankings_Appended[[#This Row],[Rank]], $F:$F, Name_Rankings_Appended[[#This Row],[Decade]])</f>
        <v>0.73950325598124467</v>
      </c>
    </row>
    <row r="1100" spans="1:10" x14ac:dyDescent="0.25">
      <c r="A1100" s="22">
        <v>99</v>
      </c>
      <c r="B1100" s="22" t="s">
        <v>329</v>
      </c>
      <c r="C1100" s="23">
        <v>43375</v>
      </c>
      <c r="D1100" s="22" t="s">
        <v>580</v>
      </c>
      <c r="E1100" s="23">
        <v>33272</v>
      </c>
      <c r="F1100" s="22">
        <v>2000</v>
      </c>
      <c r="G1100" s="28">
        <f xml:space="preserve"> Name_Rankings_Appended[[#This Row],[Males Number]] / SUMIFS($C:$C, $F:$F, Name_Rankings_Appended[[#This Row],[Decade]])</f>
        <v>3.3425293025191303E-3</v>
      </c>
      <c r="H1100" s="28">
        <f xml:space="preserve"> Name_Rankings_Appended[[#This Row],[Females Number]] / SUMIFS($E:$E, $F:$F, Name_Rankings_Appended[[#This Row],[Decade]])</f>
        <v>3.6132682267401833E-3</v>
      </c>
      <c r="I1100" s="28">
        <f>SUMIFS($G:$G, $A:$A, "&lt;=" &amp; Name_Rankings_Appended[[#This Row],[Rank]], $F:$F, Name_Rankings_Appended[[#This Row],[Decade]])</f>
        <v>0.78065355598881103</v>
      </c>
      <c r="J1100" s="28">
        <f>SUMIFS($H:$H, $A:$A, "&lt;=" &amp; Name_Rankings_Appended[[#This Row],[Rank]], $F:$F, Name_Rankings_Appended[[#This Row],[Decade]])</f>
        <v>0.7431165242079848</v>
      </c>
    </row>
    <row r="1101" spans="1:10" x14ac:dyDescent="0.25">
      <c r="A1101" s="22">
        <v>100</v>
      </c>
      <c r="B1101" s="22" t="s">
        <v>581</v>
      </c>
      <c r="C1101" s="23">
        <v>43291</v>
      </c>
      <c r="D1101" s="22" t="s">
        <v>582</v>
      </c>
      <c r="E1101" s="23">
        <v>33261</v>
      </c>
      <c r="F1101" s="22">
        <v>2000</v>
      </c>
      <c r="G1101" s="28">
        <f xml:space="preserve"> Name_Rankings_Appended[[#This Row],[Males Number]] / SUMIFS($C:$C, $F:$F, Name_Rankings_Appended[[#This Row],[Decade]])</f>
        <v>3.3360561621984018E-3</v>
      </c>
      <c r="H1101" s="28">
        <f xml:space="preserve"> Name_Rankings_Appended[[#This Row],[Females Number]] / SUMIFS($E:$E, $F:$F, Name_Rankings_Appended[[#This Row],[Decade]])</f>
        <v>3.6120736502045334E-3</v>
      </c>
      <c r="I1101" s="28">
        <f>SUMIFS($G:$G, $A:$A, "&lt;=" &amp; Name_Rankings_Appended[[#This Row],[Rank]], $F:$F, Name_Rankings_Appended[[#This Row],[Decade]])</f>
        <v>0.78398961215100949</v>
      </c>
      <c r="J1101" s="28">
        <f>SUMIFS($H:$H, $A:$A, "&lt;=" &amp; Name_Rankings_Appended[[#This Row],[Rank]], $F:$F, Name_Rankings_Appended[[#This Row],[Decade]])</f>
        <v>0.74672859785818935</v>
      </c>
    </row>
    <row r="1102" spans="1:10" x14ac:dyDescent="0.25">
      <c r="A1102" s="22">
        <v>101</v>
      </c>
      <c r="B1102" s="22" t="s">
        <v>583</v>
      </c>
      <c r="C1102" s="23">
        <v>43105</v>
      </c>
      <c r="D1102" s="22" t="s">
        <v>584</v>
      </c>
      <c r="E1102" s="23">
        <v>32860</v>
      </c>
      <c r="F1102" s="22">
        <v>2000</v>
      </c>
      <c r="G1102" s="28">
        <f xml:space="preserve"> Name_Rankings_Appended[[#This Row],[Males Number]] / SUMIFS($C:$C, $F:$F, Name_Rankings_Appended[[#This Row],[Decade]])</f>
        <v>3.3217227800596454E-3</v>
      </c>
      <c r="H1102" s="28">
        <f xml:space="preserve"> Name_Rankings_Appended[[#This Row],[Females Number]] / SUMIFS($E:$E, $F:$F, Name_Rankings_Appended[[#This Row],[Decade]])</f>
        <v>3.5685259055867522E-3</v>
      </c>
      <c r="I1102" s="28">
        <f>SUMIFS($G:$G, $A:$A, "&lt;=" &amp; Name_Rankings_Appended[[#This Row],[Rank]], $F:$F, Name_Rankings_Appended[[#This Row],[Decade]])</f>
        <v>0.78731133493106908</v>
      </c>
      <c r="J1102" s="28">
        <f>SUMIFS($H:$H, $A:$A, "&lt;=" &amp; Name_Rankings_Appended[[#This Row],[Rank]], $F:$F, Name_Rankings_Appended[[#This Row],[Decade]])</f>
        <v>0.75029712376377611</v>
      </c>
    </row>
    <row r="1103" spans="1:10" x14ac:dyDescent="0.25">
      <c r="A1103" s="22">
        <v>102</v>
      </c>
      <c r="B1103" s="22" t="s">
        <v>238</v>
      </c>
      <c r="C1103" s="23">
        <v>42692</v>
      </c>
      <c r="D1103" s="22" t="s">
        <v>585</v>
      </c>
      <c r="E1103" s="23">
        <v>32617</v>
      </c>
      <c r="F1103" s="22">
        <v>2000</v>
      </c>
      <c r="G1103" s="28">
        <f xml:space="preserve"> Name_Rankings_Appended[[#This Row],[Males Number]] / SUMIFS($C:$C, $F:$F, Name_Rankings_Appended[[#This Row],[Decade]])</f>
        <v>3.2898965068160627E-3</v>
      </c>
      <c r="H1103" s="28">
        <f xml:space="preserve"> Name_Rankings_Appended[[#This Row],[Females Number]] / SUMIFS($E:$E, $F:$F, Name_Rankings_Appended[[#This Row],[Decade]])</f>
        <v>3.5421366239355781E-3</v>
      </c>
      <c r="I1103" s="28">
        <f>SUMIFS($G:$G, $A:$A, "&lt;=" &amp; Name_Rankings_Appended[[#This Row],[Rank]], $F:$F, Name_Rankings_Appended[[#This Row],[Decade]])</f>
        <v>0.79060123143788519</v>
      </c>
      <c r="J1103" s="28">
        <f>SUMIFS($H:$H, $A:$A, "&lt;=" &amp; Name_Rankings_Appended[[#This Row],[Rank]], $F:$F, Name_Rankings_Appended[[#This Row],[Decade]])</f>
        <v>0.75383926038771165</v>
      </c>
    </row>
    <row r="1104" spans="1:10" x14ac:dyDescent="0.25">
      <c r="A1104" s="22">
        <v>103</v>
      </c>
      <c r="B1104" s="22" t="s">
        <v>244</v>
      </c>
      <c r="C1104" s="23">
        <v>40672</v>
      </c>
      <c r="D1104" s="22" t="s">
        <v>115</v>
      </c>
      <c r="E1104" s="23">
        <v>32615</v>
      </c>
      <c r="F1104" s="22">
        <v>2000</v>
      </c>
      <c r="G1104" s="28">
        <f xml:space="preserve"> Name_Rankings_Appended[[#This Row],[Males Number]] / SUMIFS($C:$C, $F:$F, Name_Rankings_Appended[[#This Row],[Decade]])</f>
        <v>3.1342328943413963E-3</v>
      </c>
      <c r="H1104" s="28">
        <f xml:space="preserve"> Name_Rankings_Appended[[#This Row],[Females Number]] / SUMIFS($E:$E, $F:$F, Name_Rankings_Appended[[#This Row],[Decade]])</f>
        <v>3.5419194282018235E-3</v>
      </c>
      <c r="I1104" s="28">
        <f>SUMIFS($G:$G, $A:$A, "&lt;=" &amp; Name_Rankings_Appended[[#This Row],[Rank]], $F:$F, Name_Rankings_Appended[[#This Row],[Decade]])</f>
        <v>0.79373546433222664</v>
      </c>
      <c r="J1104" s="28">
        <f>SUMIFS($H:$H, $A:$A, "&lt;=" &amp; Name_Rankings_Appended[[#This Row],[Rank]], $F:$F, Name_Rankings_Appended[[#This Row],[Decade]])</f>
        <v>0.75738117981591346</v>
      </c>
    </row>
    <row r="1105" spans="1:10" x14ac:dyDescent="0.25">
      <c r="A1105" s="22">
        <v>104</v>
      </c>
      <c r="B1105" s="22" t="s">
        <v>586</v>
      </c>
      <c r="C1105" s="23">
        <v>40045</v>
      </c>
      <c r="D1105" s="22" t="s">
        <v>151</v>
      </c>
      <c r="E1105" s="23">
        <v>32115</v>
      </c>
      <c r="F1105" s="22">
        <v>2000</v>
      </c>
      <c r="G1105" s="28">
        <f xml:space="preserve"> Name_Rankings_Appended[[#This Row],[Males Number]] / SUMIFS($C:$C, $F:$F, Name_Rankings_Appended[[#This Row],[Decade]])</f>
        <v>3.0859155255188145E-3</v>
      </c>
      <c r="H1105" s="28">
        <f xml:space="preserve"> Name_Rankings_Appended[[#This Row],[Females Number]] / SUMIFS($E:$E, $F:$F, Name_Rankings_Appended[[#This Row],[Decade]])</f>
        <v>3.4876204947631938E-3</v>
      </c>
      <c r="I1105" s="28">
        <f>SUMIFS($G:$G, $A:$A, "&lt;=" &amp; Name_Rankings_Appended[[#This Row],[Rank]], $F:$F, Name_Rankings_Appended[[#This Row],[Decade]])</f>
        <v>0.79682137985774548</v>
      </c>
      <c r="J1105" s="28">
        <f>SUMIFS($H:$H, $A:$A, "&lt;=" &amp; Name_Rankings_Appended[[#This Row],[Rank]], $F:$F, Name_Rankings_Appended[[#This Row],[Decade]])</f>
        <v>0.76086880031067661</v>
      </c>
    </row>
    <row r="1106" spans="1:10" x14ac:dyDescent="0.25">
      <c r="A1106" s="22">
        <v>105</v>
      </c>
      <c r="B1106" s="22" t="s">
        <v>587</v>
      </c>
      <c r="C1106" s="23">
        <v>39874</v>
      </c>
      <c r="D1106" s="22" t="s">
        <v>588</v>
      </c>
      <c r="E1106" s="23">
        <v>32067</v>
      </c>
      <c r="F1106" s="22">
        <v>2000</v>
      </c>
      <c r="G1106" s="28">
        <f xml:space="preserve"> Name_Rankings_Appended[[#This Row],[Males Number]] / SUMIFS($C:$C, $F:$F, Name_Rankings_Appended[[#This Row],[Decade]])</f>
        <v>3.072738061294474E-3</v>
      </c>
      <c r="H1106" s="28">
        <f xml:space="preserve"> Name_Rankings_Appended[[#This Row],[Females Number]] / SUMIFS($E:$E, $F:$F, Name_Rankings_Appended[[#This Row],[Decade]])</f>
        <v>3.4824077971530852E-3</v>
      </c>
      <c r="I1106" s="28">
        <f>SUMIFS($G:$G, $A:$A, "&lt;=" &amp; Name_Rankings_Appended[[#This Row],[Rank]], $F:$F, Name_Rankings_Appended[[#This Row],[Decade]])</f>
        <v>0.79989411791903997</v>
      </c>
      <c r="J1106" s="28">
        <f>SUMIFS($H:$H, $A:$A, "&lt;=" &amp; Name_Rankings_Appended[[#This Row],[Rank]], $F:$F, Name_Rankings_Appended[[#This Row],[Decade]])</f>
        <v>0.76435120810782964</v>
      </c>
    </row>
    <row r="1107" spans="1:10" x14ac:dyDescent="0.25">
      <c r="A1107" s="22">
        <v>106</v>
      </c>
      <c r="B1107" s="22" t="s">
        <v>589</v>
      </c>
      <c r="C1107" s="23">
        <v>39831</v>
      </c>
      <c r="D1107" s="22" t="s">
        <v>93</v>
      </c>
      <c r="E1107" s="23">
        <v>31309</v>
      </c>
      <c r="F1107" s="22">
        <v>2000</v>
      </c>
      <c r="G1107" s="28">
        <f xml:space="preserve"> Name_Rankings_Appended[[#This Row],[Males Number]] / SUMIFS($C:$C, $F:$F, Name_Rankings_Appended[[#This Row],[Decade]])</f>
        <v>3.0694244299398154E-3</v>
      </c>
      <c r="H1107" s="28">
        <f xml:space="preserve"> Name_Rankings_Appended[[#This Row],[Females Number]] / SUMIFS($E:$E, $F:$F, Name_Rankings_Appended[[#This Row],[Decade]])</f>
        <v>3.4000906140601223E-3</v>
      </c>
      <c r="I1107" s="28">
        <f>SUMIFS($G:$G, $A:$A, "&lt;=" &amp; Name_Rankings_Appended[[#This Row],[Rank]], $F:$F, Name_Rankings_Appended[[#This Row],[Decade]])</f>
        <v>0.80296354234897982</v>
      </c>
      <c r="J1107" s="28">
        <f>SUMIFS($H:$H, $A:$A, "&lt;=" &amp; Name_Rankings_Appended[[#This Row],[Rank]], $F:$F, Name_Rankings_Appended[[#This Row],[Decade]])</f>
        <v>0.76775129872188974</v>
      </c>
    </row>
    <row r="1108" spans="1:10" x14ac:dyDescent="0.25">
      <c r="A1108" s="22">
        <v>107</v>
      </c>
      <c r="B1108" s="22" t="s">
        <v>532</v>
      </c>
      <c r="C1108" s="23">
        <v>39616</v>
      </c>
      <c r="D1108" s="22" t="s">
        <v>590</v>
      </c>
      <c r="E1108" s="23">
        <v>31303</v>
      </c>
      <c r="F1108" s="22">
        <v>2000</v>
      </c>
      <c r="G1108" s="28">
        <f xml:space="preserve"> Name_Rankings_Appended[[#This Row],[Males Number]] / SUMIFS($C:$C, $F:$F, Name_Rankings_Appended[[#This Row],[Decade]])</f>
        <v>3.0528562731665216E-3</v>
      </c>
      <c r="H1108" s="28">
        <f xml:space="preserve"> Name_Rankings_Appended[[#This Row],[Females Number]] / SUMIFS($E:$E, $F:$F, Name_Rankings_Appended[[#This Row],[Decade]])</f>
        <v>3.3994390268588586E-3</v>
      </c>
      <c r="I1108" s="28">
        <f>SUMIFS($G:$G, $A:$A, "&lt;=" &amp; Name_Rankings_Appended[[#This Row],[Rank]], $F:$F, Name_Rankings_Appended[[#This Row],[Decade]])</f>
        <v>0.80601639862214636</v>
      </c>
      <c r="J1108" s="28">
        <f>SUMIFS($H:$H, $A:$A, "&lt;=" &amp; Name_Rankings_Appended[[#This Row],[Rank]], $F:$F, Name_Rankings_Appended[[#This Row],[Decade]])</f>
        <v>0.77115073774874865</v>
      </c>
    </row>
    <row r="1109" spans="1:10" x14ac:dyDescent="0.25">
      <c r="A1109" s="22">
        <v>108</v>
      </c>
      <c r="B1109" s="22" t="s">
        <v>591</v>
      </c>
      <c r="C1109" s="23">
        <v>39124</v>
      </c>
      <c r="D1109" s="22" t="s">
        <v>191</v>
      </c>
      <c r="E1109" s="23">
        <v>31051</v>
      </c>
      <c r="F1109" s="22">
        <v>2000</v>
      </c>
      <c r="G1109" s="28">
        <f xml:space="preserve"> Name_Rankings_Appended[[#This Row],[Males Number]] / SUMIFS($C:$C, $F:$F, Name_Rankings_Appended[[#This Row],[Decade]])</f>
        <v>3.014942165573682E-3</v>
      </c>
      <c r="H1109" s="28">
        <f xml:space="preserve"> Name_Rankings_Appended[[#This Row],[Females Number]] / SUMIFS($E:$E, $F:$F, Name_Rankings_Appended[[#This Row],[Decade]])</f>
        <v>3.3720723644057892E-3</v>
      </c>
      <c r="I1109" s="28">
        <f>SUMIFS($G:$G, $A:$A, "&lt;=" &amp; Name_Rankings_Appended[[#This Row],[Rank]], $F:$F, Name_Rankings_Appended[[#This Row],[Decade]])</f>
        <v>0.80903134078771999</v>
      </c>
      <c r="J1109" s="28">
        <f>SUMIFS($H:$H, $A:$A, "&lt;=" &amp; Name_Rankings_Appended[[#This Row],[Rank]], $F:$F, Name_Rankings_Appended[[#This Row],[Decade]])</f>
        <v>0.77452281011315449</v>
      </c>
    </row>
    <row r="1110" spans="1:10" x14ac:dyDescent="0.25">
      <c r="A1110" s="22">
        <v>109</v>
      </c>
      <c r="B1110" s="22" t="s">
        <v>592</v>
      </c>
      <c r="C1110" s="23">
        <v>38010</v>
      </c>
      <c r="D1110" s="22" t="s">
        <v>593</v>
      </c>
      <c r="E1110" s="23">
        <v>30518</v>
      </c>
      <c r="F1110" s="22">
        <v>2000</v>
      </c>
      <c r="G1110" s="28">
        <f xml:space="preserve"> Name_Rankings_Appended[[#This Row],[Males Number]] / SUMIFS($C:$C, $F:$F, Name_Rankings_Appended[[#This Row],[Decade]])</f>
        <v>2.9290959951297326E-3</v>
      </c>
      <c r="H1110" s="28">
        <f xml:space="preserve"> Name_Rankings_Appended[[#This Row],[Females Number]] / SUMIFS($E:$E, $F:$F, Name_Rankings_Appended[[#This Row],[Decade]])</f>
        <v>3.3141897013602099E-3</v>
      </c>
      <c r="I1110" s="28">
        <f>SUMIFS($G:$G, $A:$A, "&lt;=" &amp; Name_Rankings_Appended[[#This Row],[Rank]], $F:$F, Name_Rankings_Appended[[#This Row],[Decade]])</f>
        <v>0.81196043678284968</v>
      </c>
      <c r="J1110" s="28">
        <f>SUMIFS($H:$H, $A:$A, "&lt;=" &amp; Name_Rankings_Appended[[#This Row],[Rank]], $F:$F, Name_Rankings_Appended[[#This Row],[Decade]])</f>
        <v>0.77783699981451471</v>
      </c>
    </row>
    <row r="1111" spans="1:10" x14ac:dyDescent="0.25">
      <c r="A1111" s="22">
        <v>110</v>
      </c>
      <c r="B1111" s="22" t="s">
        <v>594</v>
      </c>
      <c r="C1111" s="23">
        <v>37478</v>
      </c>
      <c r="D1111" s="22" t="s">
        <v>595</v>
      </c>
      <c r="E1111" s="23">
        <v>30284</v>
      </c>
      <c r="F1111" s="22">
        <v>2000</v>
      </c>
      <c r="G1111" s="28">
        <f xml:space="preserve"> Name_Rankings_Appended[[#This Row],[Males Number]] / SUMIFS($C:$C, $F:$F, Name_Rankings_Appended[[#This Row],[Decade]])</f>
        <v>2.8880994397651174E-3</v>
      </c>
      <c r="H1111" s="28">
        <f xml:space="preserve"> Name_Rankings_Appended[[#This Row],[Females Number]] / SUMIFS($E:$E, $F:$F, Name_Rankings_Appended[[#This Row],[Decade]])</f>
        <v>3.2887778005109311E-3</v>
      </c>
      <c r="I1111" s="28">
        <f>SUMIFS($G:$G, $A:$A, "&lt;=" &amp; Name_Rankings_Appended[[#This Row],[Rank]], $F:$F, Name_Rankings_Appended[[#This Row],[Decade]])</f>
        <v>0.81484853622261477</v>
      </c>
      <c r="J1111" s="28">
        <f>SUMIFS($H:$H, $A:$A, "&lt;=" &amp; Name_Rankings_Appended[[#This Row],[Rank]], $F:$F, Name_Rankings_Appended[[#This Row],[Decade]])</f>
        <v>0.78112577761502566</v>
      </c>
    </row>
    <row r="1112" spans="1:10" x14ac:dyDescent="0.25">
      <c r="A1112" s="22">
        <v>111</v>
      </c>
      <c r="B1112" s="22" t="s">
        <v>60</v>
      </c>
      <c r="C1112" s="23">
        <v>37249</v>
      </c>
      <c r="D1112" s="22" t="s">
        <v>161</v>
      </c>
      <c r="E1112" s="23">
        <v>29693</v>
      </c>
      <c r="F1112" s="22">
        <v>2000</v>
      </c>
      <c r="G1112" s="28">
        <f xml:space="preserve"> Name_Rankings_Appended[[#This Row],[Males Number]] / SUMIFS($C:$C, $F:$F, Name_Rankings_Appended[[#This Row],[Decade]])</f>
        <v>2.8704524262717023E-3</v>
      </c>
      <c r="H1112" s="28">
        <f xml:space="preserve"> Name_Rankings_Appended[[#This Row],[Females Number]] / SUMIFS($E:$E, $F:$F, Name_Rankings_Appended[[#This Row],[Decade]])</f>
        <v>3.2245964611864707E-3</v>
      </c>
      <c r="I1112" s="28">
        <f>SUMIFS($G:$G, $A:$A, "&lt;=" &amp; Name_Rankings_Appended[[#This Row],[Rank]], $F:$F, Name_Rankings_Appended[[#This Row],[Decade]])</f>
        <v>0.81771898864888648</v>
      </c>
      <c r="J1112" s="28">
        <f>SUMIFS($H:$H, $A:$A, "&lt;=" &amp; Name_Rankings_Appended[[#This Row],[Rank]], $F:$F, Name_Rankings_Appended[[#This Row],[Decade]])</f>
        <v>0.78435037407621211</v>
      </c>
    </row>
    <row r="1113" spans="1:10" x14ac:dyDescent="0.25">
      <c r="A1113" s="22">
        <v>112</v>
      </c>
      <c r="B1113" s="22" t="s">
        <v>596</v>
      </c>
      <c r="C1113" s="23">
        <v>36731</v>
      </c>
      <c r="D1113" s="22" t="s">
        <v>175</v>
      </c>
      <c r="E1113" s="23">
        <v>29536</v>
      </c>
      <c r="F1113" s="22">
        <v>2000</v>
      </c>
      <c r="G1113" s="28">
        <f xml:space="preserve"> Name_Rankings_Appended[[#This Row],[Males Number]] / SUMIFS($C:$C, $F:$F, Name_Rankings_Appended[[#This Row],[Decade]])</f>
        <v>2.8305347276272089E-3</v>
      </c>
      <c r="H1113" s="28">
        <f xml:space="preserve"> Name_Rankings_Appended[[#This Row],[Females Number]] / SUMIFS($E:$E, $F:$F, Name_Rankings_Appended[[#This Row],[Decade]])</f>
        <v>3.2075465960867411E-3</v>
      </c>
      <c r="I1113" s="28">
        <f>SUMIFS($G:$G, $A:$A, "&lt;=" &amp; Name_Rankings_Appended[[#This Row],[Rank]], $F:$F, Name_Rankings_Appended[[#This Row],[Decade]])</f>
        <v>0.82054952337651366</v>
      </c>
      <c r="J1113" s="28">
        <f>SUMIFS($H:$H, $A:$A, "&lt;=" &amp; Name_Rankings_Appended[[#This Row],[Rank]], $F:$F, Name_Rankings_Appended[[#This Row],[Decade]])</f>
        <v>0.78755792067229891</v>
      </c>
    </row>
    <row r="1114" spans="1:10" x14ac:dyDescent="0.25">
      <c r="A1114" s="22">
        <v>113</v>
      </c>
      <c r="B1114" s="22" t="s">
        <v>597</v>
      </c>
      <c r="C1114" s="23">
        <v>36223</v>
      </c>
      <c r="D1114" s="22" t="s">
        <v>598</v>
      </c>
      <c r="E1114" s="23">
        <v>29530</v>
      </c>
      <c r="F1114" s="22">
        <v>2000</v>
      </c>
      <c r="G1114" s="28">
        <f xml:space="preserve"> Name_Rankings_Appended[[#This Row],[Males Number]] / SUMIFS($C:$C, $F:$F, Name_Rankings_Appended[[#This Row],[Decade]])</f>
        <v>2.7913876409256591E-3</v>
      </c>
      <c r="H1114" s="28">
        <f xml:space="preserve"> Name_Rankings_Appended[[#This Row],[Females Number]] / SUMIFS($E:$E, $F:$F, Name_Rankings_Appended[[#This Row],[Decade]])</f>
        <v>3.2068950088854774E-3</v>
      </c>
      <c r="I1114" s="28">
        <f>SUMIFS($G:$G, $A:$A, "&lt;=" &amp; Name_Rankings_Appended[[#This Row],[Rank]], $F:$F, Name_Rankings_Appended[[#This Row],[Decade]])</f>
        <v>0.82334091101743934</v>
      </c>
      <c r="J1114" s="28">
        <f>SUMIFS($H:$H, $A:$A, "&lt;=" &amp; Name_Rankings_Appended[[#This Row],[Rank]], $F:$F, Name_Rankings_Appended[[#This Row],[Decade]])</f>
        <v>0.7907648156811844</v>
      </c>
    </row>
    <row r="1115" spans="1:10" x14ac:dyDescent="0.25">
      <c r="A1115" s="22">
        <v>114</v>
      </c>
      <c r="B1115" s="22" t="s">
        <v>599</v>
      </c>
      <c r="C1115" s="23">
        <v>35726</v>
      </c>
      <c r="D1115" s="22" t="s">
        <v>600</v>
      </c>
      <c r="E1115" s="23">
        <v>28793</v>
      </c>
      <c r="F1115" s="22">
        <v>2000</v>
      </c>
      <c r="G1115" s="28">
        <f xml:space="preserve"> Name_Rankings_Appended[[#This Row],[Males Number]] / SUMIFS($C:$C, $F:$F, Name_Rankings_Appended[[#This Row],[Decade]])</f>
        <v>2.7530882273613475E-3</v>
      </c>
      <c r="H1115" s="28">
        <f xml:space="preserve"> Name_Rankings_Appended[[#This Row],[Females Number]] / SUMIFS($E:$E, $F:$F, Name_Rankings_Appended[[#This Row],[Decade]])</f>
        <v>3.1268583809969373E-3</v>
      </c>
      <c r="I1115" s="28">
        <f>SUMIFS($G:$G, $A:$A, "&lt;=" &amp; Name_Rankings_Appended[[#This Row],[Rank]], $F:$F, Name_Rankings_Appended[[#This Row],[Decade]])</f>
        <v>0.82609399924480065</v>
      </c>
      <c r="J1115" s="28">
        <f>SUMIFS($H:$H, $A:$A, "&lt;=" &amp; Name_Rankings_Appended[[#This Row],[Rank]], $F:$F, Name_Rankings_Appended[[#This Row],[Decade]])</f>
        <v>0.79389167406218131</v>
      </c>
    </row>
    <row r="1116" spans="1:10" x14ac:dyDescent="0.25">
      <c r="A1116" s="22">
        <v>115</v>
      </c>
      <c r="B1116" s="22" t="s">
        <v>415</v>
      </c>
      <c r="C1116" s="23">
        <v>35657</v>
      </c>
      <c r="D1116" s="22" t="s">
        <v>119</v>
      </c>
      <c r="E1116" s="23">
        <v>28754</v>
      </c>
      <c r="F1116" s="22">
        <v>2000</v>
      </c>
      <c r="G1116" s="28">
        <f xml:space="preserve"> Name_Rankings_Appended[[#This Row],[Males Number]] / SUMIFS($C:$C, $F:$F, Name_Rankings_Appended[[#This Row],[Decade]])</f>
        <v>2.7477710049550346E-3</v>
      </c>
      <c r="H1116" s="28">
        <f xml:space="preserve"> Name_Rankings_Appended[[#This Row],[Females Number]] / SUMIFS($E:$E, $F:$F, Name_Rankings_Appended[[#This Row],[Decade]])</f>
        <v>3.1226230641887239E-3</v>
      </c>
      <c r="I1116" s="28">
        <f>SUMIFS($G:$G, $A:$A, "&lt;=" &amp; Name_Rankings_Appended[[#This Row],[Rank]], $F:$F, Name_Rankings_Appended[[#This Row],[Decade]])</f>
        <v>0.82884177024975569</v>
      </c>
      <c r="J1116" s="28">
        <f>SUMIFS($H:$H, $A:$A, "&lt;=" &amp; Name_Rankings_Appended[[#This Row],[Rank]], $F:$F, Name_Rankings_Appended[[#This Row],[Decade]])</f>
        <v>0.79701429712637006</v>
      </c>
    </row>
    <row r="1117" spans="1:10" x14ac:dyDescent="0.25">
      <c r="A1117" s="22">
        <v>116</v>
      </c>
      <c r="B1117" s="22" t="s">
        <v>188</v>
      </c>
      <c r="C1117" s="23">
        <v>35263</v>
      </c>
      <c r="D1117" s="22" t="s">
        <v>601</v>
      </c>
      <c r="E1117" s="23">
        <v>28713</v>
      </c>
      <c r="F1117" s="22">
        <v>2000</v>
      </c>
      <c r="G1117" s="28">
        <f xml:space="preserve"> Name_Rankings_Appended[[#This Row],[Males Number]] / SUMIFS($C:$C, $F:$F, Name_Rankings_Appended[[#This Row],[Decade]])</f>
        <v>2.7174088944030453E-3</v>
      </c>
      <c r="H1117" s="28">
        <f xml:space="preserve"> Name_Rankings_Appended[[#This Row],[Females Number]] / SUMIFS($E:$E, $F:$F, Name_Rankings_Appended[[#This Row],[Decade]])</f>
        <v>3.1181705516467565E-3</v>
      </c>
      <c r="I1117" s="28">
        <f>SUMIFS($G:$G, $A:$A, "&lt;=" &amp; Name_Rankings_Appended[[#This Row],[Rank]], $F:$F, Name_Rankings_Appended[[#This Row],[Decade]])</f>
        <v>0.83155917914415878</v>
      </c>
      <c r="J1117" s="28">
        <f>SUMIFS($H:$H, $A:$A, "&lt;=" &amp; Name_Rankings_Appended[[#This Row],[Rank]], $F:$F, Name_Rankings_Appended[[#This Row],[Decade]])</f>
        <v>0.80013246767801682</v>
      </c>
    </row>
    <row r="1118" spans="1:10" x14ac:dyDescent="0.25">
      <c r="A1118" s="22">
        <v>117</v>
      </c>
      <c r="B1118" s="22" t="s">
        <v>602</v>
      </c>
      <c r="C1118" s="23">
        <v>34755</v>
      </c>
      <c r="D1118" s="22" t="s">
        <v>603</v>
      </c>
      <c r="E1118" s="23">
        <v>28678</v>
      </c>
      <c r="F1118" s="22">
        <v>2000</v>
      </c>
      <c r="G1118" s="28">
        <f xml:space="preserve"> Name_Rankings_Appended[[#This Row],[Males Number]] / SUMIFS($C:$C, $F:$F, Name_Rankings_Appended[[#This Row],[Decade]])</f>
        <v>2.6782618077014959E-3</v>
      </c>
      <c r="H1118" s="28">
        <f xml:space="preserve"> Name_Rankings_Appended[[#This Row],[Females Number]] / SUMIFS($E:$E, $F:$F, Name_Rankings_Appended[[#This Row],[Decade]])</f>
        <v>3.1143696263060522E-3</v>
      </c>
      <c r="I1118" s="28">
        <f>SUMIFS($G:$G, $A:$A, "&lt;=" &amp; Name_Rankings_Appended[[#This Row],[Rank]], $F:$F, Name_Rankings_Appended[[#This Row],[Decade]])</f>
        <v>0.83423744095186025</v>
      </c>
      <c r="J1118" s="28">
        <f>SUMIFS($H:$H, $A:$A, "&lt;=" &amp; Name_Rankings_Appended[[#This Row],[Rank]], $F:$F, Name_Rankings_Appended[[#This Row],[Decade]])</f>
        <v>0.80324683730432289</v>
      </c>
    </row>
    <row r="1119" spans="1:10" x14ac:dyDescent="0.25">
      <c r="A1119" s="22">
        <v>118</v>
      </c>
      <c r="B1119" s="22" t="s">
        <v>604</v>
      </c>
      <c r="C1119" s="23">
        <v>34629</v>
      </c>
      <c r="D1119" s="22" t="s">
        <v>605</v>
      </c>
      <c r="E1119" s="23">
        <v>28534</v>
      </c>
      <c r="F1119" s="22">
        <v>2000</v>
      </c>
      <c r="G1119" s="28">
        <f xml:space="preserve"> Name_Rankings_Appended[[#This Row],[Males Number]] / SUMIFS($C:$C, $F:$F, Name_Rankings_Appended[[#This Row],[Decade]])</f>
        <v>2.6685520972204026E-3</v>
      </c>
      <c r="H1119" s="28">
        <f xml:space="preserve"> Name_Rankings_Appended[[#This Row],[Females Number]] / SUMIFS($E:$E, $F:$F, Name_Rankings_Appended[[#This Row],[Decade]])</f>
        <v>3.0987315334757267E-3</v>
      </c>
      <c r="I1119" s="28">
        <f>SUMIFS($G:$G, $A:$A, "&lt;=" &amp; Name_Rankings_Appended[[#This Row],[Rank]], $F:$F, Name_Rankings_Appended[[#This Row],[Decade]])</f>
        <v>0.83690599304908064</v>
      </c>
      <c r="J1119" s="28">
        <f>SUMIFS($H:$H, $A:$A, "&lt;=" &amp; Name_Rankings_Appended[[#This Row],[Rank]], $F:$F, Name_Rankings_Appended[[#This Row],[Decade]])</f>
        <v>0.80634556883779862</v>
      </c>
    </row>
    <row r="1120" spans="1:10" x14ac:dyDescent="0.25">
      <c r="A1120" s="22">
        <v>119</v>
      </c>
      <c r="B1120" s="22" t="s">
        <v>606</v>
      </c>
      <c r="C1120" s="23">
        <v>34302</v>
      </c>
      <c r="D1120" s="22" t="s">
        <v>607</v>
      </c>
      <c r="E1120" s="23">
        <v>28019</v>
      </c>
      <c r="F1120" s="22">
        <v>2000</v>
      </c>
      <c r="G1120" s="28">
        <f xml:space="preserve"> Name_Rankings_Appended[[#This Row],[Males Number]] / SUMIFS($C:$C, $F:$F, Name_Rankings_Appended[[#This Row],[Decade]])</f>
        <v>2.6433530866861376E-3</v>
      </c>
      <c r="H1120" s="28">
        <f xml:space="preserve"> Name_Rankings_Appended[[#This Row],[Females Number]] / SUMIFS($E:$E, $F:$F, Name_Rankings_Appended[[#This Row],[Decade]])</f>
        <v>3.0428036320339379E-3</v>
      </c>
      <c r="I1120" s="28">
        <f>SUMIFS($G:$G, $A:$A, "&lt;=" &amp; Name_Rankings_Appended[[#This Row],[Rank]], $F:$F, Name_Rankings_Appended[[#This Row],[Decade]])</f>
        <v>0.83954934613576682</v>
      </c>
      <c r="J1120" s="28">
        <f>SUMIFS($H:$H, $A:$A, "&lt;=" &amp; Name_Rankings_Appended[[#This Row],[Rank]], $F:$F, Name_Rankings_Appended[[#This Row],[Decade]])</f>
        <v>0.80938837246983253</v>
      </c>
    </row>
    <row r="1121" spans="1:10" x14ac:dyDescent="0.25">
      <c r="A1121" s="22">
        <v>120</v>
      </c>
      <c r="B1121" s="22" t="s">
        <v>608</v>
      </c>
      <c r="C1121" s="23">
        <v>34243</v>
      </c>
      <c r="D1121" s="22" t="s">
        <v>609</v>
      </c>
      <c r="E1121" s="23">
        <v>27852</v>
      </c>
      <c r="F1121" s="22">
        <v>2000</v>
      </c>
      <c r="G1121" s="28">
        <f xml:space="preserve"> Name_Rankings_Appended[[#This Row],[Males Number]] / SUMIFS($C:$C, $F:$F, Name_Rankings_Appended[[#This Row],[Decade]])</f>
        <v>2.6388064762227683E-3</v>
      </c>
      <c r="H1121" s="28">
        <f xml:space="preserve"> Name_Rankings_Appended[[#This Row],[Females Number]] / SUMIFS($E:$E, $F:$F, Name_Rankings_Appended[[#This Row],[Decade]])</f>
        <v>3.024667788265436E-3</v>
      </c>
      <c r="I1121" s="28">
        <f>SUMIFS($G:$G, $A:$A, "&lt;=" &amp; Name_Rankings_Appended[[#This Row],[Rank]], $F:$F, Name_Rankings_Appended[[#This Row],[Decade]])</f>
        <v>0.84218815261198954</v>
      </c>
      <c r="J1121" s="28">
        <f>SUMIFS($H:$H, $A:$A, "&lt;=" &amp; Name_Rankings_Appended[[#This Row],[Rank]], $F:$F, Name_Rankings_Appended[[#This Row],[Decade]])</f>
        <v>0.81241304025809802</v>
      </c>
    </row>
    <row r="1122" spans="1:10" x14ac:dyDescent="0.25">
      <c r="A1122" s="22">
        <v>121</v>
      </c>
      <c r="B1122" s="22" t="s">
        <v>90</v>
      </c>
      <c r="C1122" s="23">
        <v>34082</v>
      </c>
      <c r="D1122" s="22" t="s">
        <v>610</v>
      </c>
      <c r="E1122" s="23">
        <v>27564</v>
      </c>
      <c r="F1122" s="22">
        <v>2000</v>
      </c>
      <c r="G1122" s="28">
        <f xml:space="preserve"> Name_Rankings_Appended[[#This Row],[Males Number]] / SUMIFS($C:$C, $F:$F, Name_Rankings_Appended[[#This Row],[Decade]])</f>
        <v>2.6263996239413718E-3</v>
      </c>
      <c r="H1122" s="28">
        <f xml:space="preserve"> Name_Rankings_Appended[[#This Row],[Females Number]] / SUMIFS($E:$E, $F:$F, Name_Rankings_Appended[[#This Row],[Decade]])</f>
        <v>2.9933916026047848E-3</v>
      </c>
      <c r="I1122" s="28">
        <f>SUMIFS($G:$G, $A:$A, "&lt;=" &amp; Name_Rankings_Appended[[#This Row],[Rank]], $F:$F, Name_Rankings_Appended[[#This Row],[Decade]])</f>
        <v>0.84481455223593094</v>
      </c>
      <c r="J1122" s="28">
        <f>SUMIFS($H:$H, $A:$A, "&lt;=" &amp; Name_Rankings_Appended[[#This Row],[Rank]], $F:$F, Name_Rankings_Appended[[#This Row],[Decade]])</f>
        <v>0.81540643186070283</v>
      </c>
    </row>
    <row r="1123" spans="1:10" x14ac:dyDescent="0.25">
      <c r="A1123" s="22">
        <v>122</v>
      </c>
      <c r="B1123" s="22" t="s">
        <v>260</v>
      </c>
      <c r="C1123" s="23">
        <v>33666</v>
      </c>
      <c r="D1123" s="22" t="s">
        <v>611</v>
      </c>
      <c r="E1123" s="23">
        <v>27477</v>
      </c>
      <c r="F1123" s="22">
        <v>2000</v>
      </c>
      <c r="G1123" s="28">
        <f xml:space="preserve"> Name_Rankings_Appended[[#This Row],[Males Number]] / SUMIFS($C:$C, $F:$F, Name_Rankings_Appended[[#This Row],[Decade]])</f>
        <v>2.594342167114906E-3</v>
      </c>
      <c r="H1123" s="28">
        <f xml:space="preserve"> Name_Rankings_Appended[[#This Row],[Females Number]] / SUMIFS($E:$E, $F:$F, Name_Rankings_Appended[[#This Row],[Decade]])</f>
        <v>2.9839435881864633E-3</v>
      </c>
      <c r="I1123" s="28">
        <f>SUMIFS($G:$G, $A:$A, "&lt;=" &amp; Name_Rankings_Appended[[#This Row],[Rank]], $F:$F, Name_Rankings_Appended[[#This Row],[Decade]])</f>
        <v>0.8474088944030459</v>
      </c>
      <c r="J1123" s="28">
        <f>SUMIFS($H:$H, $A:$A, "&lt;=" &amp; Name_Rankings_Appended[[#This Row],[Rank]], $F:$F, Name_Rankings_Appended[[#This Row],[Decade]])</f>
        <v>0.81839037544888926</v>
      </c>
    </row>
    <row r="1124" spans="1:10" x14ac:dyDescent="0.25">
      <c r="A1124" s="22">
        <v>123</v>
      </c>
      <c r="B1124" s="22" t="s">
        <v>612</v>
      </c>
      <c r="C1124" s="23">
        <v>33535</v>
      </c>
      <c r="D1124" s="22" t="s">
        <v>613</v>
      </c>
      <c r="E1124" s="23">
        <v>27471</v>
      </c>
      <c r="F1124" s="22">
        <v>2000</v>
      </c>
      <c r="G1124" s="28">
        <f xml:space="preserve"> Name_Rankings_Appended[[#This Row],[Males Number]] / SUMIFS($C:$C, $F:$F, Name_Rankings_Appended[[#This Row],[Decade]])</f>
        <v>2.5842471506623411E-3</v>
      </c>
      <c r="H1124" s="28">
        <f xml:space="preserve"> Name_Rankings_Appended[[#This Row],[Females Number]] / SUMIFS($E:$E, $F:$F, Name_Rankings_Appended[[#This Row],[Decade]])</f>
        <v>2.9832920009852E-3</v>
      </c>
      <c r="I1124" s="28">
        <f>SUMIFS($G:$G, $A:$A, "&lt;=" &amp; Name_Rankings_Appended[[#This Row],[Rank]], $F:$F, Name_Rankings_Appended[[#This Row],[Decade]])</f>
        <v>0.8499931415537082</v>
      </c>
      <c r="J1124" s="28">
        <f>SUMIFS($H:$H, $A:$A, "&lt;=" &amp; Name_Rankings_Appended[[#This Row],[Rank]], $F:$F, Name_Rankings_Appended[[#This Row],[Decade]])</f>
        <v>0.8213736674498745</v>
      </c>
    </row>
    <row r="1125" spans="1:10" x14ac:dyDescent="0.25">
      <c r="A1125" s="22">
        <v>124</v>
      </c>
      <c r="B1125" s="22" t="s">
        <v>614</v>
      </c>
      <c r="C1125" s="23">
        <v>33238</v>
      </c>
      <c r="D1125" s="22" t="s">
        <v>615</v>
      </c>
      <c r="E1125" s="23">
        <v>27399</v>
      </c>
      <c r="F1125" s="22">
        <v>2000</v>
      </c>
      <c r="G1125" s="28">
        <f xml:space="preserve"> Name_Rankings_Appended[[#This Row],[Males Number]] / SUMIFS($C:$C, $F:$F, Name_Rankings_Appended[[#This Row],[Decade]])</f>
        <v>2.5613599759569073E-3</v>
      </c>
      <c r="H1125" s="28">
        <f xml:space="preserve"> Name_Rankings_Appended[[#This Row],[Females Number]] / SUMIFS($E:$E, $F:$F, Name_Rankings_Appended[[#This Row],[Decade]])</f>
        <v>2.975472954570037E-3</v>
      </c>
      <c r="I1125" s="28">
        <f>SUMIFS($G:$G, $A:$A, "&lt;=" &amp; Name_Rankings_Appended[[#This Row],[Rank]], $F:$F, Name_Rankings_Appended[[#This Row],[Decade]])</f>
        <v>0.85255450152966505</v>
      </c>
      <c r="J1125" s="28">
        <f>SUMIFS($H:$H, $A:$A, "&lt;=" &amp; Name_Rankings_Appended[[#This Row],[Rank]], $F:$F, Name_Rankings_Appended[[#This Row],[Decade]])</f>
        <v>0.82434914040444451</v>
      </c>
    </row>
    <row r="1126" spans="1:10" x14ac:dyDescent="0.25">
      <c r="A1126" s="22">
        <v>125</v>
      </c>
      <c r="B1126" s="22" t="s">
        <v>616</v>
      </c>
      <c r="C1126" s="23">
        <v>33024</v>
      </c>
      <c r="D1126" s="22" t="s">
        <v>193</v>
      </c>
      <c r="E1126" s="23">
        <v>27159</v>
      </c>
      <c r="F1126" s="22">
        <v>2000</v>
      </c>
      <c r="G1126" s="28">
        <f xml:space="preserve"> Name_Rankings_Appended[[#This Row],[Males Number]] / SUMIFS($C:$C, $F:$F, Name_Rankings_Appended[[#This Row],[Decade]])</f>
        <v>2.5448688803779082E-3</v>
      </c>
      <c r="H1126" s="28">
        <f xml:space="preserve"> Name_Rankings_Appended[[#This Row],[Females Number]] / SUMIFS($E:$E, $F:$F, Name_Rankings_Appended[[#This Row],[Decade]])</f>
        <v>2.949409466519495E-3</v>
      </c>
      <c r="I1126" s="28">
        <f>SUMIFS($G:$G, $A:$A, "&lt;=" &amp; Name_Rankings_Appended[[#This Row],[Rank]], $F:$F, Name_Rankings_Appended[[#This Row],[Decade]])</f>
        <v>0.85509937041004291</v>
      </c>
      <c r="J1126" s="28">
        <f>SUMIFS($H:$H, $A:$A, "&lt;=" &amp; Name_Rankings_Appended[[#This Row],[Rank]], $F:$F, Name_Rankings_Appended[[#This Row],[Decade]])</f>
        <v>0.82729854987096396</v>
      </c>
    </row>
    <row r="1127" spans="1:10" x14ac:dyDescent="0.25">
      <c r="A1127" s="22">
        <v>126</v>
      </c>
      <c r="B1127" s="22" t="s">
        <v>617</v>
      </c>
      <c r="C1127" s="23">
        <v>32437</v>
      </c>
      <c r="D1127" s="22" t="s">
        <v>618</v>
      </c>
      <c r="E1127" s="23">
        <v>26973</v>
      </c>
      <c r="F1127" s="22">
        <v>2000</v>
      </c>
      <c r="G1127" s="28">
        <f xml:space="preserve"> Name_Rankings_Appended[[#This Row],[Males Number]] / SUMIFS($C:$C, $F:$F, Name_Rankings_Appended[[#This Row],[Decade]])</f>
        <v>2.4996339593271015E-3</v>
      </c>
      <c r="H1127" s="28">
        <f xml:space="preserve"> Name_Rankings_Appended[[#This Row],[Females Number]] / SUMIFS($E:$E, $F:$F, Name_Rankings_Appended[[#This Row],[Decade]])</f>
        <v>2.9292102632803244E-3</v>
      </c>
      <c r="I1127" s="28">
        <f>SUMIFS($G:$G, $A:$A, "&lt;=" &amp; Name_Rankings_Appended[[#This Row],[Rank]], $F:$F, Name_Rankings_Appended[[#This Row],[Decade]])</f>
        <v>0.85759900436936998</v>
      </c>
      <c r="J1127" s="28">
        <f>SUMIFS($H:$H, $A:$A, "&lt;=" &amp; Name_Rankings_Appended[[#This Row],[Rank]], $F:$F, Name_Rankings_Appended[[#This Row],[Decade]])</f>
        <v>0.83022776013424426</v>
      </c>
    </row>
    <row r="1128" spans="1:10" x14ac:dyDescent="0.25">
      <c r="A1128" s="22">
        <v>127</v>
      </c>
      <c r="B1128" s="22" t="s">
        <v>619</v>
      </c>
      <c r="C1128" s="23">
        <v>32432</v>
      </c>
      <c r="D1128" s="22" t="s">
        <v>620</v>
      </c>
      <c r="E1128" s="23">
        <v>26635</v>
      </c>
      <c r="F1128" s="22">
        <v>2000</v>
      </c>
      <c r="G1128" s="28">
        <f xml:space="preserve"> Name_Rankings_Appended[[#This Row],[Males Number]] / SUMIFS($C:$C, $F:$F, Name_Rankings_Appended[[#This Row],[Decade]])</f>
        <v>2.4992486533556295E-3</v>
      </c>
      <c r="H1128" s="28">
        <f xml:space="preserve"> Name_Rankings_Appended[[#This Row],[Females Number]] / SUMIFS($E:$E, $F:$F, Name_Rankings_Appended[[#This Row],[Decade]])</f>
        <v>2.8925041842758109E-3</v>
      </c>
      <c r="I1128" s="28">
        <f>SUMIFS($G:$G, $A:$A, "&lt;=" &amp; Name_Rankings_Appended[[#This Row],[Rank]], $F:$F, Name_Rankings_Appended[[#This Row],[Decade]])</f>
        <v>0.86009825302272558</v>
      </c>
      <c r="J1128" s="28">
        <f>SUMIFS($H:$H, $A:$A, "&lt;=" &amp; Name_Rankings_Appended[[#This Row],[Rank]], $F:$F, Name_Rankings_Appended[[#This Row],[Decade]])</f>
        <v>0.83312026431852004</v>
      </c>
    </row>
    <row r="1129" spans="1:10" x14ac:dyDescent="0.25">
      <c r="A1129" s="22">
        <v>128</v>
      </c>
      <c r="B1129" s="22" t="s">
        <v>621</v>
      </c>
      <c r="C1129" s="23">
        <v>31680</v>
      </c>
      <c r="D1129" s="22" t="s">
        <v>622</v>
      </c>
      <c r="E1129" s="23">
        <v>26353</v>
      </c>
      <c r="F1129" s="22">
        <v>2000</v>
      </c>
      <c r="G1129" s="28">
        <f xml:space="preserve"> Name_Rankings_Appended[[#This Row],[Males Number]] / SUMIFS($C:$C, $F:$F, Name_Rankings_Appended[[#This Row],[Decade]])</f>
        <v>2.441298635246249E-3</v>
      </c>
      <c r="H1129" s="28">
        <f xml:space="preserve"> Name_Rankings_Appended[[#This Row],[Females Number]] / SUMIFS($E:$E, $F:$F, Name_Rankings_Appended[[#This Row],[Decade]])</f>
        <v>2.8618795858164235E-3</v>
      </c>
      <c r="I1129" s="28">
        <f>SUMIFS($G:$G, $A:$A, "&lt;=" &amp; Name_Rankings_Appended[[#This Row],[Rank]], $F:$F, Name_Rankings_Appended[[#This Row],[Decade]])</f>
        <v>0.8625395516579718</v>
      </c>
      <c r="J1129" s="28">
        <f>SUMIFS($H:$H, $A:$A, "&lt;=" &amp; Name_Rankings_Appended[[#This Row],[Rank]], $F:$F, Name_Rankings_Appended[[#This Row],[Decade]])</f>
        <v>0.83598214390433645</v>
      </c>
    </row>
    <row r="1130" spans="1:10" x14ac:dyDescent="0.25">
      <c r="A1130" s="22">
        <v>129</v>
      </c>
      <c r="B1130" s="22" t="s">
        <v>623</v>
      </c>
      <c r="C1130" s="23">
        <v>31399</v>
      </c>
      <c r="D1130" s="22" t="s">
        <v>225</v>
      </c>
      <c r="E1130" s="23">
        <v>26290</v>
      </c>
      <c r="F1130" s="22">
        <v>2000</v>
      </c>
      <c r="G1130" s="28">
        <f xml:space="preserve"> Name_Rankings_Appended[[#This Row],[Males Number]] / SUMIFS($C:$C, $F:$F, Name_Rankings_Appended[[#This Row],[Decade]])</f>
        <v>2.4196444396495259E-3</v>
      </c>
      <c r="H1130" s="28">
        <f xml:space="preserve"> Name_Rankings_Appended[[#This Row],[Females Number]] / SUMIFS($E:$E, $F:$F, Name_Rankings_Appended[[#This Row],[Decade]])</f>
        <v>2.8550379202031562E-3</v>
      </c>
      <c r="I1130" s="28">
        <f>SUMIFS($G:$G, $A:$A, "&lt;=" &amp; Name_Rankings_Appended[[#This Row],[Rank]], $F:$F, Name_Rankings_Appended[[#This Row],[Decade]])</f>
        <v>0.86495919609762129</v>
      </c>
      <c r="J1130" s="28">
        <f>SUMIFS($H:$H, $A:$A, "&lt;=" &amp; Name_Rankings_Appended[[#This Row],[Rank]], $F:$F, Name_Rankings_Appended[[#This Row],[Decade]])</f>
        <v>0.83883718182453959</v>
      </c>
    </row>
    <row r="1131" spans="1:10" x14ac:dyDescent="0.25">
      <c r="A1131" s="22">
        <v>130</v>
      </c>
      <c r="B1131" s="22" t="s">
        <v>84</v>
      </c>
      <c r="C1131" s="23">
        <v>30935</v>
      </c>
      <c r="D1131" s="22" t="s">
        <v>624</v>
      </c>
      <c r="E1131" s="23">
        <v>26207</v>
      </c>
      <c r="F1131" s="22">
        <v>2000</v>
      </c>
      <c r="G1131" s="28">
        <f xml:space="preserve"> Name_Rankings_Appended[[#This Row],[Males Number]] / SUMIFS($C:$C, $F:$F, Name_Rankings_Appended[[#This Row],[Decade]])</f>
        <v>2.3838880454969289E-3</v>
      </c>
      <c r="H1131" s="28">
        <f xml:space="preserve"> Name_Rankings_Appended[[#This Row],[Females Number]] / SUMIFS($E:$E, $F:$F, Name_Rankings_Appended[[#This Row],[Decade]])</f>
        <v>2.8460242972523438E-3</v>
      </c>
      <c r="I1131" s="28">
        <f>SUMIFS($G:$G, $A:$A, "&lt;=" &amp; Name_Rankings_Appended[[#This Row],[Rank]], $F:$F, Name_Rankings_Appended[[#This Row],[Decade]])</f>
        <v>0.86734308414311823</v>
      </c>
      <c r="J1131" s="28">
        <f>SUMIFS($H:$H, $A:$A, "&lt;=" &amp; Name_Rankings_Appended[[#This Row],[Rank]], $F:$F, Name_Rankings_Appended[[#This Row],[Decade]])</f>
        <v>0.84168320612179193</v>
      </c>
    </row>
    <row r="1132" spans="1:10" x14ac:dyDescent="0.25">
      <c r="A1132" s="22">
        <v>131</v>
      </c>
      <c r="B1132" s="22" t="s">
        <v>106</v>
      </c>
      <c r="C1132" s="23">
        <v>30804</v>
      </c>
      <c r="D1132" s="22" t="s">
        <v>625</v>
      </c>
      <c r="E1132" s="23">
        <v>26199</v>
      </c>
      <c r="F1132" s="22">
        <v>2000</v>
      </c>
      <c r="G1132" s="28">
        <f xml:space="preserve"> Name_Rankings_Appended[[#This Row],[Males Number]] / SUMIFS($C:$C, $F:$F, Name_Rankings_Appended[[#This Row],[Decade]])</f>
        <v>2.373793029044364E-3</v>
      </c>
      <c r="H1132" s="28">
        <f xml:space="preserve"> Name_Rankings_Appended[[#This Row],[Females Number]] / SUMIFS($E:$E, $F:$F, Name_Rankings_Appended[[#This Row],[Decade]])</f>
        <v>2.8451555143173255E-3</v>
      </c>
      <c r="I1132" s="28">
        <f>SUMIFS($G:$G, $A:$A, "&lt;=" &amp; Name_Rankings_Appended[[#This Row],[Rank]], $F:$F, Name_Rankings_Appended[[#This Row],[Decade]])</f>
        <v>0.86971687717216262</v>
      </c>
      <c r="J1132" s="28">
        <f>SUMIFS($H:$H, $A:$A, "&lt;=" &amp; Name_Rankings_Appended[[#This Row],[Rank]], $F:$F, Name_Rankings_Appended[[#This Row],[Decade]])</f>
        <v>0.84452836163610923</v>
      </c>
    </row>
    <row r="1133" spans="1:10" x14ac:dyDescent="0.25">
      <c r="A1133" s="22">
        <v>132</v>
      </c>
      <c r="B1133" s="22" t="s">
        <v>626</v>
      </c>
      <c r="C1133" s="23">
        <v>30692</v>
      </c>
      <c r="D1133" s="22" t="s">
        <v>627</v>
      </c>
      <c r="E1133" s="23">
        <v>25927</v>
      </c>
      <c r="F1133" s="22">
        <v>2000</v>
      </c>
      <c r="G1133" s="28">
        <f xml:space="preserve"> Name_Rankings_Appended[[#This Row],[Males Number]] / SUMIFS($C:$C, $F:$F, Name_Rankings_Appended[[#This Row],[Decade]])</f>
        <v>2.3651621752833925E-3</v>
      </c>
      <c r="H1133" s="28">
        <f xml:space="preserve"> Name_Rankings_Appended[[#This Row],[Females Number]] / SUMIFS($E:$E, $F:$F, Name_Rankings_Appended[[#This Row],[Decade]])</f>
        <v>2.8156168945267109E-3</v>
      </c>
      <c r="I1133" s="28">
        <f>SUMIFS($G:$G, $A:$A, "&lt;=" &amp; Name_Rankings_Appended[[#This Row],[Rank]], $F:$F, Name_Rankings_Appended[[#This Row],[Decade]])</f>
        <v>0.87208203934744599</v>
      </c>
      <c r="J1133" s="28">
        <f>SUMIFS($H:$H, $A:$A, "&lt;=" &amp; Name_Rankings_Appended[[#This Row],[Rank]], $F:$F, Name_Rankings_Appended[[#This Row],[Decade]])</f>
        <v>0.84734397853063592</v>
      </c>
    </row>
    <row r="1134" spans="1:10" x14ac:dyDescent="0.25">
      <c r="A1134" s="22">
        <v>133</v>
      </c>
      <c r="B1134" s="22" t="s">
        <v>628</v>
      </c>
      <c r="C1134" s="23">
        <v>30321</v>
      </c>
      <c r="D1134" s="22" t="s">
        <v>629</v>
      </c>
      <c r="E1134" s="23">
        <v>25523</v>
      </c>
      <c r="F1134" s="22">
        <v>2000</v>
      </c>
      <c r="G1134" s="28">
        <f xml:space="preserve"> Name_Rankings_Appended[[#This Row],[Males Number]] / SUMIFS($C:$C, $F:$F, Name_Rankings_Appended[[#This Row],[Decade]])</f>
        <v>2.3365724722001742E-3</v>
      </c>
      <c r="H1134" s="28">
        <f xml:space="preserve"> Name_Rankings_Appended[[#This Row],[Females Number]] / SUMIFS($E:$E, $F:$F, Name_Rankings_Appended[[#This Row],[Decade]])</f>
        <v>2.7717433563082981E-3</v>
      </c>
      <c r="I1134" s="28">
        <f>SUMIFS($G:$G, $A:$A, "&lt;=" &amp; Name_Rankings_Appended[[#This Row],[Rank]], $F:$F, Name_Rankings_Appended[[#This Row],[Decade]])</f>
        <v>0.8744186118196462</v>
      </c>
      <c r="J1134" s="28">
        <f>SUMIFS($H:$H, $A:$A, "&lt;=" &amp; Name_Rankings_Appended[[#This Row],[Rank]], $F:$F, Name_Rankings_Appended[[#This Row],[Decade]])</f>
        <v>0.85011572188694418</v>
      </c>
    </row>
    <row r="1135" spans="1:10" x14ac:dyDescent="0.25">
      <c r="A1135" s="22">
        <v>134</v>
      </c>
      <c r="B1135" s="22" t="s">
        <v>630</v>
      </c>
      <c r="C1135" s="23">
        <v>30047</v>
      </c>
      <c r="D1135" s="22" t="s">
        <v>500</v>
      </c>
      <c r="E1135" s="23">
        <v>25434</v>
      </c>
      <c r="F1135" s="22">
        <v>2000</v>
      </c>
      <c r="G1135" s="28">
        <f xml:space="preserve"> Name_Rankings_Appended[[#This Row],[Males Number]] / SUMIFS($C:$C, $F:$F, Name_Rankings_Appended[[#This Row],[Decade]])</f>
        <v>2.3154577049635115E-3</v>
      </c>
      <c r="H1135" s="28">
        <f xml:space="preserve"> Name_Rankings_Appended[[#This Row],[Females Number]] / SUMIFS($E:$E, $F:$F, Name_Rankings_Appended[[#This Row],[Decade]])</f>
        <v>2.7620781461562219E-3</v>
      </c>
      <c r="I1135" s="28">
        <f>SUMIFS($G:$G, $A:$A, "&lt;=" &amp; Name_Rankings_Appended[[#This Row],[Rank]], $F:$F, Name_Rankings_Appended[[#This Row],[Decade]])</f>
        <v>0.87673406952460975</v>
      </c>
      <c r="J1135" s="28">
        <f>SUMIFS($H:$H, $A:$A, "&lt;=" &amp; Name_Rankings_Appended[[#This Row],[Rank]], $F:$F, Name_Rankings_Appended[[#This Row],[Decade]])</f>
        <v>0.85287780003310043</v>
      </c>
    </row>
    <row r="1136" spans="1:10" x14ac:dyDescent="0.25">
      <c r="A1136" s="22">
        <v>135</v>
      </c>
      <c r="B1136" s="22" t="s">
        <v>160</v>
      </c>
      <c r="C1136" s="23">
        <v>29642</v>
      </c>
      <c r="D1136" s="22" t="s">
        <v>81</v>
      </c>
      <c r="E1136" s="23">
        <v>25010</v>
      </c>
      <c r="F1136" s="22">
        <v>2000</v>
      </c>
      <c r="G1136" s="28">
        <f xml:space="preserve"> Name_Rankings_Appended[[#This Row],[Males Number]] / SUMIFS($C:$C, $F:$F, Name_Rankings_Appended[[#This Row],[Decade]])</f>
        <v>2.284247921274284E-3</v>
      </c>
      <c r="H1136" s="28">
        <f xml:space="preserve"> Name_Rankings_Appended[[#This Row],[Females Number]] / SUMIFS($E:$E, $F:$F, Name_Rankings_Appended[[#This Row],[Decade]])</f>
        <v>2.7160326506002639E-3</v>
      </c>
      <c r="I1136" s="28">
        <f>SUMIFS($G:$G, $A:$A, "&lt;=" &amp; Name_Rankings_Appended[[#This Row],[Rank]], $F:$F, Name_Rankings_Appended[[#This Row],[Decade]])</f>
        <v>0.87901831744588399</v>
      </c>
      <c r="J1136" s="28">
        <f>SUMIFS($H:$H, $A:$A, "&lt;=" &amp; Name_Rankings_Appended[[#This Row],[Rank]], $F:$F, Name_Rankings_Appended[[#This Row],[Decade]])</f>
        <v>0.85559383268370071</v>
      </c>
    </row>
    <row r="1137" spans="1:10" x14ac:dyDescent="0.25">
      <c r="A1137" s="22">
        <v>136</v>
      </c>
      <c r="B1137" s="22" t="s">
        <v>631</v>
      </c>
      <c r="C1137" s="23">
        <v>29367</v>
      </c>
      <c r="D1137" s="22" t="s">
        <v>366</v>
      </c>
      <c r="E1137" s="23">
        <v>24255</v>
      </c>
      <c r="F1137" s="22">
        <v>2000</v>
      </c>
      <c r="G1137" s="28">
        <f xml:space="preserve"> Name_Rankings_Appended[[#This Row],[Males Number]] / SUMIFS($C:$C, $F:$F, Name_Rankings_Appended[[#This Row],[Decade]])</f>
        <v>2.263056092843327E-3</v>
      </c>
      <c r="H1137" s="28">
        <f xml:space="preserve"> Name_Rankings_Appended[[#This Row],[Females Number]] / SUMIFS($E:$E, $F:$F, Name_Rankings_Appended[[#This Row],[Decade]])</f>
        <v>2.6340412611079327E-3</v>
      </c>
      <c r="I1137" s="28">
        <f>SUMIFS($G:$G, $A:$A, "&lt;=" &amp; Name_Rankings_Appended[[#This Row],[Rank]], $F:$F, Name_Rankings_Appended[[#This Row],[Decade]])</f>
        <v>0.88128137353872726</v>
      </c>
      <c r="J1137" s="28">
        <f>SUMIFS($H:$H, $A:$A, "&lt;=" &amp; Name_Rankings_Appended[[#This Row],[Rank]], $F:$F, Name_Rankings_Appended[[#This Row],[Decade]])</f>
        <v>0.85822787394480859</v>
      </c>
    </row>
    <row r="1138" spans="1:10" x14ac:dyDescent="0.25">
      <c r="A1138" s="22">
        <v>137</v>
      </c>
      <c r="B1138" s="22" t="s">
        <v>102</v>
      </c>
      <c r="C1138" s="23">
        <v>28888</v>
      </c>
      <c r="D1138" s="22" t="s">
        <v>155</v>
      </c>
      <c r="E1138" s="23">
        <v>23909</v>
      </c>
      <c r="F1138" s="22">
        <v>2000</v>
      </c>
      <c r="G1138" s="28">
        <f xml:space="preserve"> Name_Rankings_Appended[[#This Row],[Males Number]] / SUMIFS($C:$C, $F:$F, Name_Rankings_Appended[[#This Row],[Decade]])</f>
        <v>2.2261437807763146E-3</v>
      </c>
      <c r="H1138" s="28">
        <f xml:space="preserve"> Name_Rankings_Appended[[#This Row],[Females Number]] / SUMIFS($E:$E, $F:$F, Name_Rankings_Appended[[#This Row],[Decade]])</f>
        <v>2.596466399168401E-3</v>
      </c>
      <c r="I1138" s="28">
        <f>SUMIFS($G:$G, $A:$A, "&lt;=" &amp; Name_Rankings_Appended[[#This Row],[Rank]], $F:$F, Name_Rankings_Appended[[#This Row],[Decade]])</f>
        <v>0.88350751731950361</v>
      </c>
      <c r="J1138" s="28">
        <f>SUMIFS($H:$H, $A:$A, "&lt;=" &amp; Name_Rankings_Appended[[#This Row],[Rank]], $F:$F, Name_Rankings_Appended[[#This Row],[Decade]])</f>
        <v>0.86082434034397703</v>
      </c>
    </row>
    <row r="1139" spans="1:10" x14ac:dyDescent="0.25">
      <c r="A1139" s="22">
        <v>138</v>
      </c>
      <c r="B1139" s="22" t="s">
        <v>632</v>
      </c>
      <c r="C1139" s="23">
        <v>28412</v>
      </c>
      <c r="D1139" s="22" t="s">
        <v>633</v>
      </c>
      <c r="E1139" s="23">
        <v>23904</v>
      </c>
      <c r="F1139" s="22">
        <v>2000</v>
      </c>
      <c r="G1139" s="28">
        <f xml:space="preserve"> Name_Rankings_Appended[[#This Row],[Males Number]] / SUMIFS($C:$C, $F:$F, Name_Rankings_Appended[[#This Row],[Decade]])</f>
        <v>2.1894626522921852E-3</v>
      </c>
      <c r="H1139" s="28">
        <f xml:space="preserve"> Name_Rankings_Appended[[#This Row],[Females Number]] / SUMIFS($E:$E, $F:$F, Name_Rankings_Appended[[#This Row],[Decade]])</f>
        <v>2.5959234098340148E-3</v>
      </c>
      <c r="I1139" s="28">
        <f>SUMIFS($G:$G, $A:$A, "&lt;=" &amp; Name_Rankings_Appended[[#This Row],[Rank]], $F:$F, Name_Rankings_Appended[[#This Row],[Decade]])</f>
        <v>0.88569697997179575</v>
      </c>
      <c r="J1139" s="28">
        <f>SUMIFS($H:$H, $A:$A, "&lt;=" &amp; Name_Rankings_Appended[[#This Row],[Rank]], $F:$F, Name_Rankings_Appended[[#This Row],[Decade]])</f>
        <v>0.86342026375381109</v>
      </c>
    </row>
    <row r="1140" spans="1:10" x14ac:dyDescent="0.25">
      <c r="A1140" s="22">
        <v>139</v>
      </c>
      <c r="B1140" s="22" t="s">
        <v>634</v>
      </c>
      <c r="C1140" s="23">
        <v>28264</v>
      </c>
      <c r="D1140" s="22" t="s">
        <v>635</v>
      </c>
      <c r="E1140" s="23">
        <v>23735</v>
      </c>
      <c r="F1140" s="22">
        <v>2000</v>
      </c>
      <c r="G1140" s="28">
        <f xml:space="preserve"> Name_Rankings_Appended[[#This Row],[Males Number]] / SUMIFS($C:$C, $F:$F, Name_Rankings_Appended[[#This Row],[Decade]])</f>
        <v>2.1780575955366154E-3</v>
      </c>
      <c r="H1140" s="28">
        <f xml:space="preserve"> Name_Rankings_Appended[[#This Row],[Females Number]] / SUMIFS($E:$E, $F:$F, Name_Rankings_Appended[[#This Row],[Decade]])</f>
        <v>2.5775703703317578E-3</v>
      </c>
      <c r="I1140" s="28">
        <f>SUMIFS($G:$G, $A:$A, "&lt;=" &amp; Name_Rankings_Appended[[#This Row],[Rank]], $F:$F, Name_Rankings_Appended[[#This Row],[Decade]])</f>
        <v>0.88787503756733233</v>
      </c>
      <c r="J1140" s="28">
        <f>SUMIFS($H:$H, $A:$A, "&lt;=" &amp; Name_Rankings_Appended[[#This Row],[Rank]], $F:$F, Name_Rankings_Appended[[#This Row],[Decade]])</f>
        <v>0.86599783412414288</v>
      </c>
    </row>
    <row r="1141" spans="1:10" x14ac:dyDescent="0.25">
      <c r="A1141" s="22">
        <v>140</v>
      </c>
      <c r="B1141" s="22" t="s">
        <v>636</v>
      </c>
      <c r="C1141" s="23">
        <v>28170</v>
      </c>
      <c r="D1141" s="22" t="s">
        <v>637</v>
      </c>
      <c r="E1141" s="23">
        <v>23729</v>
      </c>
      <c r="F1141" s="22">
        <v>2000</v>
      </c>
      <c r="G1141" s="28">
        <f xml:space="preserve"> Name_Rankings_Appended[[#This Row],[Males Number]] / SUMIFS($C:$C, $F:$F, Name_Rankings_Appended[[#This Row],[Decade]])</f>
        <v>2.170813843272943E-3</v>
      </c>
      <c r="H1141" s="28">
        <f xml:space="preserve"> Name_Rankings_Appended[[#This Row],[Females Number]] / SUMIFS($E:$E, $F:$F, Name_Rankings_Appended[[#This Row],[Decade]])</f>
        <v>2.5769187831304941E-3</v>
      </c>
      <c r="I1141" s="28">
        <f>SUMIFS($G:$G, $A:$A, "&lt;=" &amp; Name_Rankings_Appended[[#This Row],[Rank]], $F:$F, Name_Rankings_Appended[[#This Row],[Decade]])</f>
        <v>0.89004585141060522</v>
      </c>
      <c r="J1141" s="28">
        <f>SUMIFS($H:$H, $A:$A, "&lt;=" &amp; Name_Rankings_Appended[[#This Row],[Rank]], $F:$F, Name_Rankings_Appended[[#This Row],[Decade]])</f>
        <v>0.86857475290727337</v>
      </c>
    </row>
    <row r="1142" spans="1:10" x14ac:dyDescent="0.25">
      <c r="A1142" s="22">
        <v>141</v>
      </c>
      <c r="B1142" s="22" t="s">
        <v>638</v>
      </c>
      <c r="C1142" s="23">
        <v>28156</v>
      </c>
      <c r="D1142" s="22" t="s">
        <v>639</v>
      </c>
      <c r="E1142" s="23">
        <v>23728</v>
      </c>
      <c r="F1142" s="22">
        <v>2000</v>
      </c>
      <c r="G1142" s="28">
        <f xml:space="preserve"> Name_Rankings_Appended[[#This Row],[Males Number]] / SUMIFS($C:$C, $F:$F, Name_Rankings_Appended[[#This Row],[Decade]])</f>
        <v>2.1697349865528216E-3</v>
      </c>
      <c r="H1142" s="28">
        <f xml:space="preserve"> Name_Rankings_Appended[[#This Row],[Females Number]] / SUMIFS($E:$E, $F:$F, Name_Rankings_Appended[[#This Row],[Decade]])</f>
        <v>2.5768101852636171E-3</v>
      </c>
      <c r="I1142" s="28">
        <f>SUMIFS($G:$G, $A:$A, "&lt;=" &amp; Name_Rankings_Appended[[#This Row],[Rank]], $F:$F, Name_Rankings_Appended[[#This Row],[Decade]])</f>
        <v>0.89221558639715803</v>
      </c>
      <c r="J1142" s="28">
        <f>SUMIFS($H:$H, $A:$A, "&lt;=" &amp; Name_Rankings_Appended[[#This Row],[Rank]], $F:$F, Name_Rankings_Appended[[#This Row],[Decade]])</f>
        <v>0.87115156309253694</v>
      </c>
    </row>
    <row r="1143" spans="1:10" x14ac:dyDescent="0.25">
      <c r="A1143" s="22">
        <v>142</v>
      </c>
      <c r="B1143" s="22" t="s">
        <v>459</v>
      </c>
      <c r="C1143" s="23">
        <v>28026</v>
      </c>
      <c r="D1143" s="22" t="s">
        <v>640</v>
      </c>
      <c r="E1143" s="23">
        <v>23378</v>
      </c>
      <c r="F1143" s="22">
        <v>2000</v>
      </c>
      <c r="G1143" s="28">
        <f xml:space="preserve"> Name_Rankings_Appended[[#This Row],[Males Number]] / SUMIFS($C:$C, $F:$F, Name_Rankings_Appended[[#This Row],[Decade]])</f>
        <v>2.159717031294551E-3</v>
      </c>
      <c r="H1143" s="28">
        <f xml:space="preserve"> Name_Rankings_Appended[[#This Row],[Females Number]] / SUMIFS($E:$E, $F:$F, Name_Rankings_Appended[[#This Row],[Decade]])</f>
        <v>2.5388009318565762E-3</v>
      </c>
      <c r="I1143" s="28">
        <f>SUMIFS($G:$G, $A:$A, "&lt;=" &amp; Name_Rankings_Appended[[#This Row],[Rank]], $F:$F, Name_Rankings_Appended[[#This Row],[Decade]])</f>
        <v>0.89437530342845262</v>
      </c>
      <c r="J1143" s="28">
        <f>SUMIFS($H:$H, $A:$A, "&lt;=" &amp; Name_Rankings_Appended[[#This Row],[Rank]], $F:$F, Name_Rankings_Appended[[#This Row],[Decade]])</f>
        <v>0.87369036402439348</v>
      </c>
    </row>
    <row r="1144" spans="1:10" x14ac:dyDescent="0.25">
      <c r="A1144" s="22">
        <v>143</v>
      </c>
      <c r="B1144" s="22" t="s">
        <v>114</v>
      </c>
      <c r="C1144" s="23">
        <v>28001</v>
      </c>
      <c r="D1144" s="22" t="s">
        <v>641</v>
      </c>
      <c r="E1144" s="23">
        <v>23374</v>
      </c>
      <c r="F1144" s="22">
        <v>2000</v>
      </c>
      <c r="G1144" s="28">
        <f xml:space="preserve"> Name_Rankings_Appended[[#This Row],[Males Number]] / SUMIFS($C:$C, $F:$F, Name_Rankings_Appended[[#This Row],[Decade]])</f>
        <v>2.1577905014371914E-3</v>
      </c>
      <c r="H1144" s="28">
        <f xml:space="preserve"> Name_Rankings_Appended[[#This Row],[Females Number]] / SUMIFS($E:$E, $F:$F, Name_Rankings_Appended[[#This Row],[Decade]])</f>
        <v>2.5383665403890671E-3</v>
      </c>
      <c r="I1144" s="28">
        <f>SUMIFS($G:$G, $A:$A, "&lt;=" &amp; Name_Rankings_Appended[[#This Row],[Rank]], $F:$F, Name_Rankings_Appended[[#This Row],[Decade]])</f>
        <v>0.89653309392988978</v>
      </c>
      <c r="J1144" s="28">
        <f>SUMIFS($H:$H, $A:$A, "&lt;=" &amp; Name_Rankings_Appended[[#This Row],[Rank]], $F:$F, Name_Rankings_Appended[[#This Row],[Decade]])</f>
        <v>0.87622873056478257</v>
      </c>
    </row>
    <row r="1145" spans="1:10" x14ac:dyDescent="0.25">
      <c r="A1145" s="22">
        <v>144</v>
      </c>
      <c r="B1145" s="22" t="s">
        <v>642</v>
      </c>
      <c r="C1145" s="23">
        <v>27920</v>
      </c>
      <c r="D1145" s="22" t="s">
        <v>643</v>
      </c>
      <c r="E1145" s="23">
        <v>23189</v>
      </c>
      <c r="F1145" s="22">
        <v>2000</v>
      </c>
      <c r="G1145" s="28">
        <f xml:space="preserve"> Name_Rankings_Appended[[#This Row],[Males Number]] / SUMIFS($C:$C, $F:$F, Name_Rankings_Appended[[#This Row],[Decade]])</f>
        <v>2.1515485446993456E-3</v>
      </c>
      <c r="H1145" s="28">
        <f xml:space="preserve"> Name_Rankings_Appended[[#This Row],[Females Number]] / SUMIFS($E:$E, $F:$F, Name_Rankings_Appended[[#This Row],[Decade]])</f>
        <v>2.518275935016774E-3</v>
      </c>
      <c r="I1145" s="28">
        <f>SUMIFS($G:$G, $A:$A, "&lt;=" &amp; Name_Rankings_Appended[[#This Row],[Rank]], $F:$F, Name_Rankings_Appended[[#This Row],[Decade]])</f>
        <v>0.89868464247458912</v>
      </c>
      <c r="J1145" s="28">
        <f>SUMIFS($H:$H, $A:$A, "&lt;=" &amp; Name_Rankings_Appended[[#This Row],[Rank]], $F:$F, Name_Rankings_Appended[[#This Row],[Decade]])</f>
        <v>0.87874700649979931</v>
      </c>
    </row>
    <row r="1146" spans="1:10" x14ac:dyDescent="0.25">
      <c r="A1146" s="22">
        <v>145</v>
      </c>
      <c r="B1146" s="22" t="s">
        <v>644</v>
      </c>
      <c r="C1146" s="23">
        <v>27826</v>
      </c>
      <c r="D1146" s="22" t="s">
        <v>384</v>
      </c>
      <c r="E1146" s="23">
        <v>23148</v>
      </c>
      <c r="F1146" s="22">
        <v>2000</v>
      </c>
      <c r="G1146" s="28">
        <f xml:space="preserve"> Name_Rankings_Appended[[#This Row],[Males Number]] / SUMIFS($C:$C, $F:$F, Name_Rankings_Appended[[#This Row],[Decade]])</f>
        <v>2.1443047924356732E-3</v>
      </c>
      <c r="H1146" s="28">
        <f xml:space="preserve"> Name_Rankings_Appended[[#This Row],[Females Number]] / SUMIFS($E:$E, $F:$F, Name_Rankings_Appended[[#This Row],[Decade]])</f>
        <v>2.5138234224748065E-3</v>
      </c>
      <c r="I1146" s="28">
        <f>SUMIFS($G:$G, $A:$A, "&lt;=" &amp; Name_Rankings_Appended[[#This Row],[Rank]], $F:$F, Name_Rankings_Appended[[#This Row],[Decade]])</f>
        <v>0.90082894726702478</v>
      </c>
      <c r="J1146" s="28">
        <f>SUMIFS($H:$H, $A:$A, "&lt;=" &amp; Name_Rankings_Appended[[#This Row],[Rank]], $F:$F, Name_Rankings_Appended[[#This Row],[Decade]])</f>
        <v>0.88126082992227417</v>
      </c>
    </row>
    <row r="1147" spans="1:10" x14ac:dyDescent="0.25">
      <c r="A1147" s="22">
        <v>146</v>
      </c>
      <c r="B1147" s="22" t="s">
        <v>645</v>
      </c>
      <c r="C1147" s="23">
        <v>27448</v>
      </c>
      <c r="D1147" s="22" t="s">
        <v>646</v>
      </c>
      <c r="E1147" s="23">
        <v>22817</v>
      </c>
      <c r="F1147" s="22">
        <v>2000</v>
      </c>
      <c r="G1147" s="28">
        <f xml:space="preserve"> Name_Rankings_Appended[[#This Row],[Males Number]] / SUMIFS($C:$C, $F:$F, Name_Rankings_Appended[[#This Row],[Decade]])</f>
        <v>2.115175660992394E-3</v>
      </c>
      <c r="H1147" s="28">
        <f xml:space="preserve"> Name_Rankings_Appended[[#This Row],[Females Number]] / SUMIFS($E:$E, $F:$F, Name_Rankings_Appended[[#This Row],[Decade]])</f>
        <v>2.4778775285384334E-3</v>
      </c>
      <c r="I1147" s="28">
        <f>SUMIFS($G:$G, $A:$A, "&lt;=" &amp; Name_Rankings_Appended[[#This Row],[Rank]], $F:$F, Name_Rankings_Appended[[#This Row],[Decade]])</f>
        <v>0.90294412292801718</v>
      </c>
      <c r="J1147" s="28">
        <f>SUMIFS($H:$H, $A:$A, "&lt;=" &amp; Name_Rankings_Appended[[#This Row],[Rank]], $F:$F, Name_Rankings_Appended[[#This Row],[Decade]])</f>
        <v>0.88373870745081262</v>
      </c>
    </row>
    <row r="1148" spans="1:10" x14ac:dyDescent="0.25">
      <c r="A1148" s="22">
        <v>147</v>
      </c>
      <c r="B1148" s="22" t="s">
        <v>647</v>
      </c>
      <c r="C1148" s="23">
        <v>27417</v>
      </c>
      <c r="D1148" s="22" t="s">
        <v>648</v>
      </c>
      <c r="E1148" s="23">
        <v>22800</v>
      </c>
      <c r="F1148" s="22">
        <v>2000</v>
      </c>
      <c r="G1148" s="28">
        <f xml:space="preserve"> Name_Rankings_Appended[[#This Row],[Males Number]] / SUMIFS($C:$C, $F:$F, Name_Rankings_Appended[[#This Row],[Decade]])</f>
        <v>2.1127867639692678E-3</v>
      </c>
      <c r="H1148" s="28">
        <f xml:space="preserve"> Name_Rankings_Appended[[#This Row],[Females Number]] / SUMIFS($E:$E, $F:$F, Name_Rankings_Appended[[#This Row],[Decade]])</f>
        <v>2.4760313648015202E-3</v>
      </c>
      <c r="I1148" s="28">
        <f>SUMIFS($G:$G, $A:$A, "&lt;=" &amp; Name_Rankings_Appended[[#This Row],[Rank]], $F:$F, Name_Rankings_Appended[[#This Row],[Decade]])</f>
        <v>0.90505690969198649</v>
      </c>
      <c r="J1148" s="28">
        <f>SUMIFS($H:$H, $A:$A, "&lt;=" &amp; Name_Rankings_Appended[[#This Row],[Rank]], $F:$F, Name_Rankings_Appended[[#This Row],[Decade]])</f>
        <v>0.88621473881561419</v>
      </c>
    </row>
    <row r="1149" spans="1:10" x14ac:dyDescent="0.25">
      <c r="A1149" s="22">
        <v>148</v>
      </c>
      <c r="B1149" s="22" t="s">
        <v>649</v>
      </c>
      <c r="C1149" s="23">
        <v>27363</v>
      </c>
      <c r="D1149" s="22" t="s">
        <v>650</v>
      </c>
      <c r="E1149" s="23">
        <v>22561</v>
      </c>
      <c r="F1149" s="22">
        <v>2000</v>
      </c>
      <c r="G1149" s="28">
        <f xml:space="preserve"> Name_Rankings_Appended[[#This Row],[Males Number]] / SUMIFS($C:$C, $F:$F, Name_Rankings_Appended[[#This Row],[Decade]])</f>
        <v>2.1086254594773709E-3</v>
      </c>
      <c r="H1149" s="28">
        <f xml:space="preserve"> Name_Rankings_Appended[[#This Row],[Females Number]] / SUMIFS($E:$E, $F:$F, Name_Rankings_Appended[[#This Row],[Decade]])</f>
        <v>2.4500764746178548E-3</v>
      </c>
      <c r="I1149" s="28">
        <f>SUMIFS($G:$G, $A:$A, "&lt;=" &amp; Name_Rankings_Appended[[#This Row],[Rank]], $F:$F, Name_Rankings_Appended[[#This Row],[Decade]])</f>
        <v>0.90716553515146381</v>
      </c>
      <c r="J1149" s="28">
        <f>SUMIFS($H:$H, $A:$A, "&lt;=" &amp; Name_Rankings_Appended[[#This Row],[Rank]], $F:$F, Name_Rankings_Appended[[#This Row],[Decade]])</f>
        <v>0.888664815290232</v>
      </c>
    </row>
    <row r="1150" spans="1:10" x14ac:dyDescent="0.25">
      <c r="A1150" s="22">
        <v>149</v>
      </c>
      <c r="B1150" s="22" t="s">
        <v>651</v>
      </c>
      <c r="C1150" s="23">
        <v>27184</v>
      </c>
      <c r="D1150" s="22" t="s">
        <v>652</v>
      </c>
      <c r="E1150" s="23">
        <v>22462</v>
      </c>
      <c r="F1150" s="22">
        <v>2000</v>
      </c>
      <c r="G1150" s="28">
        <f xml:space="preserve"> Name_Rankings_Appended[[#This Row],[Males Number]] / SUMIFS($C:$C, $F:$F, Name_Rankings_Appended[[#This Row],[Decade]])</f>
        <v>2.0948315056986753E-3</v>
      </c>
      <c r="H1150" s="28">
        <f xml:space="preserve"> Name_Rankings_Appended[[#This Row],[Females Number]] / SUMIFS($E:$E, $F:$F, Name_Rankings_Appended[[#This Row],[Decade]])</f>
        <v>2.4393252857970063E-3</v>
      </c>
      <c r="I1150" s="28">
        <f>SUMIFS($G:$G, $A:$A, "&lt;=" &amp; Name_Rankings_Appended[[#This Row],[Rank]], $F:$F, Name_Rankings_Appended[[#This Row],[Decade]])</f>
        <v>0.90926036665716248</v>
      </c>
      <c r="J1150" s="28">
        <f>SUMIFS($H:$H, $A:$A, "&lt;=" &amp; Name_Rankings_Appended[[#This Row],[Rank]], $F:$F, Name_Rankings_Appended[[#This Row],[Decade]])</f>
        <v>0.89110414057602905</v>
      </c>
    </row>
    <row r="1151" spans="1:10" x14ac:dyDescent="0.25">
      <c r="A1151" s="22">
        <v>150</v>
      </c>
      <c r="B1151" s="22" t="s">
        <v>653</v>
      </c>
      <c r="C1151" s="23">
        <v>27182</v>
      </c>
      <c r="D1151" s="22" t="s">
        <v>654</v>
      </c>
      <c r="E1151" s="23">
        <v>22345</v>
      </c>
      <c r="F1151" s="22">
        <v>2000</v>
      </c>
      <c r="G1151" s="28">
        <f xml:space="preserve"> Name_Rankings_Appended[[#This Row],[Males Number]] / SUMIFS($C:$C, $F:$F, Name_Rankings_Appended[[#This Row],[Decade]])</f>
        <v>2.0946773833100864E-3</v>
      </c>
      <c r="H1151" s="28">
        <f xml:space="preserve"> Name_Rankings_Appended[[#This Row],[Females Number]] / SUMIFS($E:$E, $F:$F, Name_Rankings_Appended[[#This Row],[Decade]])</f>
        <v>2.4266193353723667E-3</v>
      </c>
      <c r="I1151" s="28">
        <f>SUMIFS($G:$G, $A:$A, "&lt;=" &amp; Name_Rankings_Appended[[#This Row],[Rank]], $F:$F, Name_Rankings_Appended[[#This Row],[Decade]])</f>
        <v>0.91135504404047252</v>
      </c>
      <c r="J1151" s="28">
        <f>SUMIFS($H:$H, $A:$A, "&lt;=" &amp; Name_Rankings_Appended[[#This Row],[Rank]], $F:$F, Name_Rankings_Appended[[#This Row],[Decade]])</f>
        <v>0.89353075991140141</v>
      </c>
    </row>
    <row r="1152" spans="1:10" x14ac:dyDescent="0.25">
      <c r="A1152" s="22">
        <v>151</v>
      </c>
      <c r="B1152" s="22" t="s">
        <v>367</v>
      </c>
      <c r="C1152" s="23">
        <v>27018</v>
      </c>
      <c r="D1152" s="22" t="s">
        <v>655</v>
      </c>
      <c r="E1152" s="23">
        <v>22295</v>
      </c>
      <c r="F1152" s="22">
        <v>2000</v>
      </c>
      <c r="G1152" s="28">
        <f xml:space="preserve"> Name_Rankings_Appended[[#This Row],[Males Number]] / SUMIFS($C:$C, $F:$F, Name_Rankings_Appended[[#This Row],[Decade]])</f>
        <v>2.0820393474458069E-3</v>
      </c>
      <c r="H1152" s="28">
        <f xml:space="preserve"> Name_Rankings_Appended[[#This Row],[Females Number]] / SUMIFS($E:$E, $F:$F, Name_Rankings_Appended[[#This Row],[Decade]])</f>
        <v>2.4211894420285039E-3</v>
      </c>
      <c r="I1152" s="28">
        <f>SUMIFS($G:$G, $A:$A, "&lt;=" &amp; Name_Rankings_Appended[[#This Row],[Rank]], $F:$F, Name_Rankings_Appended[[#This Row],[Decade]])</f>
        <v>0.91343708338791829</v>
      </c>
      <c r="J1152" s="28">
        <f>SUMIFS($H:$H, $A:$A, "&lt;=" &amp; Name_Rankings_Appended[[#This Row],[Rank]], $F:$F, Name_Rankings_Appended[[#This Row],[Decade]])</f>
        <v>0.89595194935342992</v>
      </c>
    </row>
    <row r="1153" spans="1:10" x14ac:dyDescent="0.25">
      <c r="A1153" s="22">
        <v>152</v>
      </c>
      <c r="B1153" s="22" t="s">
        <v>656</v>
      </c>
      <c r="C1153" s="23">
        <v>27007</v>
      </c>
      <c r="D1153" s="22" t="s">
        <v>657</v>
      </c>
      <c r="E1153" s="23">
        <v>22185</v>
      </c>
      <c r="F1153" s="22">
        <v>2000</v>
      </c>
      <c r="G1153" s="28">
        <f xml:space="preserve"> Name_Rankings_Appended[[#This Row],[Males Number]] / SUMIFS($C:$C, $F:$F, Name_Rankings_Appended[[#This Row],[Decade]])</f>
        <v>2.0811916743085686E-3</v>
      </c>
      <c r="H1153" s="28">
        <f xml:space="preserve"> Name_Rankings_Appended[[#This Row],[Females Number]] / SUMIFS($E:$E, $F:$F, Name_Rankings_Appended[[#This Row],[Decade]])</f>
        <v>2.4092436766720055E-3</v>
      </c>
      <c r="I1153" s="28">
        <f>SUMIFS($G:$G, $A:$A, "&lt;=" &amp; Name_Rankings_Appended[[#This Row],[Rank]], $F:$F, Name_Rankings_Appended[[#This Row],[Decade]])</f>
        <v>0.91551827506222683</v>
      </c>
      <c r="J1153" s="28">
        <f>SUMIFS($H:$H, $A:$A, "&lt;=" &amp; Name_Rankings_Appended[[#This Row],[Rank]], $F:$F, Name_Rankings_Appended[[#This Row],[Decade]])</f>
        <v>0.89836119303010198</v>
      </c>
    </row>
    <row r="1154" spans="1:10" x14ac:dyDescent="0.25">
      <c r="A1154" s="22">
        <v>153</v>
      </c>
      <c r="B1154" s="22" t="s">
        <v>658</v>
      </c>
      <c r="C1154" s="23">
        <v>26689</v>
      </c>
      <c r="D1154" s="22" t="s">
        <v>659</v>
      </c>
      <c r="E1154" s="23">
        <v>22021</v>
      </c>
      <c r="F1154" s="22">
        <v>2000</v>
      </c>
      <c r="G1154" s="28">
        <f xml:space="preserve"> Name_Rankings_Appended[[#This Row],[Males Number]] / SUMIFS($C:$C, $F:$F, Name_Rankings_Appended[[#This Row],[Decade]])</f>
        <v>2.0566862145229526E-3</v>
      </c>
      <c r="H1154" s="28">
        <f xml:space="preserve"> Name_Rankings_Appended[[#This Row],[Females Number]] / SUMIFS($E:$E, $F:$F, Name_Rankings_Appended[[#This Row],[Decade]])</f>
        <v>2.3914336265041347E-3</v>
      </c>
      <c r="I1154" s="28">
        <f>SUMIFS($G:$G, $A:$A, "&lt;=" &amp; Name_Rankings_Appended[[#This Row],[Rank]], $F:$F, Name_Rankings_Appended[[#This Row],[Decade]])</f>
        <v>0.91757496127674976</v>
      </c>
      <c r="J1154" s="28">
        <f>SUMIFS($H:$H, $A:$A, "&lt;=" &amp; Name_Rankings_Appended[[#This Row],[Rank]], $F:$F, Name_Rankings_Appended[[#This Row],[Decade]])</f>
        <v>0.90075262665660616</v>
      </c>
    </row>
    <row r="1155" spans="1:10" x14ac:dyDescent="0.25">
      <c r="A1155" s="22">
        <v>154</v>
      </c>
      <c r="B1155" s="22" t="s">
        <v>660</v>
      </c>
      <c r="C1155" s="23">
        <v>26510</v>
      </c>
      <c r="D1155" s="22" t="s">
        <v>187</v>
      </c>
      <c r="E1155" s="23">
        <v>21955</v>
      </c>
      <c r="F1155" s="22">
        <v>2000</v>
      </c>
      <c r="G1155" s="28">
        <f xml:space="preserve"> Name_Rankings_Appended[[#This Row],[Males Number]] / SUMIFS($C:$C, $F:$F, Name_Rankings_Appended[[#This Row],[Decade]])</f>
        <v>2.0428922607442571E-3</v>
      </c>
      <c r="H1155" s="28">
        <f xml:space="preserve"> Name_Rankings_Appended[[#This Row],[Females Number]] / SUMIFS($E:$E, $F:$F, Name_Rankings_Appended[[#This Row],[Decade]])</f>
        <v>2.3842661672902358E-3</v>
      </c>
      <c r="I1155" s="28">
        <f>SUMIFS($G:$G, $A:$A, "&lt;=" &amp; Name_Rankings_Appended[[#This Row],[Rank]], $F:$F, Name_Rankings_Appended[[#This Row],[Decade]])</f>
        <v>0.91961785353749403</v>
      </c>
      <c r="J1155" s="28">
        <f>SUMIFS($H:$H, $A:$A, "&lt;=" &amp; Name_Rankings_Appended[[#This Row],[Rank]], $F:$F, Name_Rankings_Appended[[#This Row],[Decade]])</f>
        <v>0.90313689282389642</v>
      </c>
    </row>
    <row r="1156" spans="1:10" x14ac:dyDescent="0.25">
      <c r="A1156" s="22">
        <v>155</v>
      </c>
      <c r="B1156" s="22" t="s">
        <v>661</v>
      </c>
      <c r="C1156" s="23">
        <v>26370</v>
      </c>
      <c r="D1156" s="22" t="s">
        <v>662</v>
      </c>
      <c r="E1156" s="23">
        <v>21950</v>
      </c>
      <c r="F1156" s="22">
        <v>2000</v>
      </c>
      <c r="G1156" s="28">
        <f xml:space="preserve"> Name_Rankings_Appended[[#This Row],[Males Number]] / SUMIFS($C:$C, $F:$F, Name_Rankings_Appended[[#This Row],[Decade]])</f>
        <v>2.0321036935430424E-3</v>
      </c>
      <c r="H1156" s="28">
        <f xml:space="preserve"> Name_Rankings_Appended[[#This Row],[Females Number]] / SUMIFS($E:$E, $F:$F, Name_Rankings_Appended[[#This Row],[Decade]])</f>
        <v>2.3837231779558492E-3</v>
      </c>
      <c r="I1156" s="28">
        <f>SUMIFS($G:$G, $A:$A, "&lt;=" &amp; Name_Rankings_Appended[[#This Row],[Rank]], $F:$F, Name_Rankings_Appended[[#This Row],[Decade]])</f>
        <v>0.92164995723103704</v>
      </c>
      <c r="J1156" s="28">
        <f>SUMIFS($H:$H, $A:$A, "&lt;=" &amp; Name_Rankings_Appended[[#This Row],[Rank]], $F:$F, Name_Rankings_Appended[[#This Row],[Decade]])</f>
        <v>0.9055206160018523</v>
      </c>
    </row>
    <row r="1157" spans="1:10" x14ac:dyDescent="0.25">
      <c r="A1157" s="22">
        <v>156</v>
      </c>
      <c r="B1157" s="22" t="s">
        <v>663</v>
      </c>
      <c r="C1157" s="23">
        <v>26288</v>
      </c>
      <c r="D1157" s="22" t="s">
        <v>664</v>
      </c>
      <c r="E1157" s="23">
        <v>21892</v>
      </c>
      <c r="F1157" s="22">
        <v>2000</v>
      </c>
      <c r="G1157" s="28">
        <f xml:space="preserve"> Name_Rankings_Appended[[#This Row],[Males Number]] / SUMIFS($C:$C, $F:$F, Name_Rankings_Appended[[#This Row],[Decade]])</f>
        <v>2.0257846756109028E-3</v>
      </c>
      <c r="H1157" s="28">
        <f xml:space="preserve"> Name_Rankings_Appended[[#This Row],[Females Number]] / SUMIFS($E:$E, $F:$F, Name_Rankings_Appended[[#This Row],[Decade]])</f>
        <v>2.3774245016769681E-3</v>
      </c>
      <c r="I1157" s="28">
        <f>SUMIFS($G:$G, $A:$A, "&lt;=" &amp; Name_Rankings_Appended[[#This Row],[Rank]], $F:$F, Name_Rankings_Appended[[#This Row],[Decade]])</f>
        <v>0.92367574190664792</v>
      </c>
      <c r="J1157" s="28">
        <f>SUMIFS($H:$H, $A:$A, "&lt;=" &amp; Name_Rankings_Appended[[#This Row],[Rank]], $F:$F, Name_Rankings_Appended[[#This Row],[Decade]])</f>
        <v>0.90789804050352929</v>
      </c>
    </row>
    <row r="1158" spans="1:10" x14ac:dyDescent="0.25">
      <c r="A1158" s="22">
        <v>157</v>
      </c>
      <c r="B1158" s="22" t="s">
        <v>665</v>
      </c>
      <c r="C1158" s="23">
        <v>26173</v>
      </c>
      <c r="D1158" s="22" t="s">
        <v>666</v>
      </c>
      <c r="E1158" s="23">
        <v>21642</v>
      </c>
      <c r="F1158" s="22">
        <v>2000</v>
      </c>
      <c r="G1158" s="28">
        <f xml:space="preserve"> Name_Rankings_Appended[[#This Row],[Males Number]] / SUMIFS($C:$C, $F:$F, Name_Rankings_Appended[[#This Row],[Decade]])</f>
        <v>2.0169226382670477E-3</v>
      </c>
      <c r="H1158" s="28">
        <f xml:space="preserve"> Name_Rankings_Appended[[#This Row],[Females Number]] / SUMIFS($E:$E, $F:$F, Name_Rankings_Appended[[#This Row],[Decade]])</f>
        <v>2.3502750349576533E-3</v>
      </c>
      <c r="I1158" s="28">
        <f>SUMIFS($G:$G, $A:$A, "&lt;=" &amp; Name_Rankings_Appended[[#This Row],[Rank]], $F:$F, Name_Rankings_Appended[[#This Row],[Decade]])</f>
        <v>0.92569266454491494</v>
      </c>
      <c r="J1158" s="28">
        <f>SUMIFS($H:$H, $A:$A, "&lt;=" &amp; Name_Rankings_Appended[[#This Row],[Rank]], $F:$F, Name_Rankings_Appended[[#This Row],[Decade]])</f>
        <v>0.91024831553848695</v>
      </c>
    </row>
    <row r="1159" spans="1:10" x14ac:dyDescent="0.25">
      <c r="A1159" s="22">
        <v>158</v>
      </c>
      <c r="B1159" s="22" t="s">
        <v>429</v>
      </c>
      <c r="C1159" s="23">
        <v>26121</v>
      </c>
      <c r="D1159" s="22" t="s">
        <v>109</v>
      </c>
      <c r="E1159" s="23">
        <v>21615</v>
      </c>
      <c r="F1159" s="22">
        <v>2000</v>
      </c>
      <c r="G1159" s="28">
        <f xml:space="preserve"> Name_Rankings_Appended[[#This Row],[Males Number]] / SUMIFS($C:$C, $F:$F, Name_Rankings_Appended[[#This Row],[Decade]])</f>
        <v>2.0129154561637397E-3</v>
      </c>
      <c r="H1159" s="28">
        <f xml:space="preserve"> Name_Rankings_Appended[[#This Row],[Females Number]] / SUMIFS($E:$E, $F:$F, Name_Rankings_Appended[[#This Row],[Decade]])</f>
        <v>2.3473428925519673E-3</v>
      </c>
      <c r="I1159" s="28">
        <f>SUMIFS($G:$G, $A:$A, "&lt;=" &amp; Name_Rankings_Appended[[#This Row],[Rank]], $F:$F, Name_Rankings_Appended[[#This Row],[Decade]])</f>
        <v>0.92770558000107872</v>
      </c>
      <c r="J1159" s="28">
        <f>SUMIFS($H:$H, $A:$A, "&lt;=" &amp; Name_Rankings_Appended[[#This Row],[Rank]], $F:$F, Name_Rankings_Appended[[#This Row],[Decade]])</f>
        <v>0.91259565843103896</v>
      </c>
    </row>
    <row r="1160" spans="1:10" x14ac:dyDescent="0.25">
      <c r="A1160" s="22">
        <v>159</v>
      </c>
      <c r="B1160" s="22" t="s">
        <v>132</v>
      </c>
      <c r="C1160" s="23">
        <v>26119</v>
      </c>
      <c r="D1160" s="22" t="s">
        <v>667</v>
      </c>
      <c r="E1160" s="23">
        <v>21431</v>
      </c>
      <c r="F1160" s="22">
        <v>2000</v>
      </c>
      <c r="G1160" s="28">
        <f xml:space="preserve"> Name_Rankings_Appended[[#This Row],[Males Number]] / SUMIFS($C:$C, $F:$F, Name_Rankings_Appended[[#This Row],[Decade]])</f>
        <v>2.0127613337751508E-3</v>
      </c>
      <c r="H1160" s="28">
        <f xml:space="preserve"> Name_Rankings_Appended[[#This Row],[Females Number]] / SUMIFS($E:$E, $F:$F, Name_Rankings_Appended[[#This Row],[Decade]])</f>
        <v>2.3273608850465518E-3</v>
      </c>
      <c r="I1160" s="28">
        <f>SUMIFS($G:$G, $A:$A, "&lt;=" &amp; Name_Rankings_Appended[[#This Row],[Rank]], $F:$F, Name_Rankings_Appended[[#This Row],[Decade]])</f>
        <v>0.92971834133485387</v>
      </c>
      <c r="J1160" s="28">
        <f>SUMIFS($H:$H, $A:$A, "&lt;=" &amp; Name_Rankings_Appended[[#This Row],[Rank]], $F:$F, Name_Rankings_Appended[[#This Row],[Decade]])</f>
        <v>0.91492301931608555</v>
      </c>
    </row>
    <row r="1161" spans="1:10" x14ac:dyDescent="0.25">
      <c r="A1161" s="22">
        <v>160</v>
      </c>
      <c r="B1161" s="22" t="s">
        <v>668</v>
      </c>
      <c r="C1161" s="23">
        <v>26028</v>
      </c>
      <c r="D1161" s="22" t="s">
        <v>669</v>
      </c>
      <c r="E1161" s="23">
        <v>21399</v>
      </c>
      <c r="F1161" s="22">
        <v>2000</v>
      </c>
      <c r="G1161" s="28">
        <f xml:space="preserve"> Name_Rankings_Appended[[#This Row],[Males Number]] / SUMIFS($C:$C, $F:$F, Name_Rankings_Appended[[#This Row],[Decade]])</f>
        <v>2.0057487650943615E-3</v>
      </c>
      <c r="H1161" s="28">
        <f xml:space="preserve"> Name_Rankings_Appended[[#This Row],[Females Number]] / SUMIFS($E:$E, $F:$F, Name_Rankings_Appended[[#This Row],[Decade]])</f>
        <v>2.3238857533064792E-3</v>
      </c>
      <c r="I1161" s="28">
        <f>SUMIFS($G:$G, $A:$A, "&lt;=" &amp; Name_Rankings_Appended[[#This Row],[Rank]], $F:$F, Name_Rankings_Appended[[#This Row],[Decade]])</f>
        <v>0.93172409009994828</v>
      </c>
      <c r="J1161" s="28">
        <f>SUMIFS($H:$H, $A:$A, "&lt;=" &amp; Name_Rankings_Appended[[#This Row],[Rank]], $F:$F, Name_Rankings_Appended[[#This Row],[Decade]])</f>
        <v>0.91724690506939199</v>
      </c>
    </row>
    <row r="1162" spans="1:10" x14ac:dyDescent="0.25">
      <c r="A1162" s="22">
        <v>161</v>
      </c>
      <c r="B1162" s="22" t="s">
        <v>68</v>
      </c>
      <c r="C1162" s="23">
        <v>25911</v>
      </c>
      <c r="D1162" s="22" t="s">
        <v>670</v>
      </c>
      <c r="E1162" s="23">
        <v>21345</v>
      </c>
      <c r="F1162" s="22">
        <v>2000</v>
      </c>
      <c r="G1162" s="28">
        <f xml:space="preserve"> Name_Rankings_Appended[[#This Row],[Males Number]] / SUMIFS($C:$C, $F:$F, Name_Rankings_Appended[[#This Row],[Decade]])</f>
        <v>1.9967326053619179E-3</v>
      </c>
      <c r="H1162" s="28">
        <f xml:space="preserve"> Name_Rankings_Appended[[#This Row],[Females Number]] / SUMIFS($E:$E, $F:$F, Name_Rankings_Appended[[#This Row],[Decade]])</f>
        <v>2.3180214684951073E-3</v>
      </c>
      <c r="I1162" s="28">
        <f>SUMIFS($G:$G, $A:$A, "&lt;=" &amp; Name_Rankings_Appended[[#This Row],[Rank]], $F:$F, Name_Rankings_Appended[[#This Row],[Decade]])</f>
        <v>0.9337208227053102</v>
      </c>
      <c r="J1162" s="28">
        <f>SUMIFS($H:$H, $A:$A, "&lt;=" &amp; Name_Rankings_Appended[[#This Row],[Rank]], $F:$F, Name_Rankings_Appended[[#This Row],[Decade]])</f>
        <v>0.91956492653788713</v>
      </c>
    </row>
    <row r="1163" spans="1:10" x14ac:dyDescent="0.25">
      <c r="A1163" s="22">
        <v>162</v>
      </c>
      <c r="B1163" s="22" t="s">
        <v>671</v>
      </c>
      <c r="C1163" s="23">
        <v>25833</v>
      </c>
      <c r="D1163" s="22" t="s">
        <v>672</v>
      </c>
      <c r="E1163" s="23">
        <v>21318</v>
      </c>
      <c r="F1163" s="22">
        <v>2000</v>
      </c>
      <c r="G1163" s="28">
        <f xml:space="preserve"> Name_Rankings_Appended[[#This Row],[Males Number]] / SUMIFS($C:$C, $F:$F, Name_Rankings_Appended[[#This Row],[Decade]])</f>
        <v>1.9907218322069557E-3</v>
      </c>
      <c r="H1163" s="28">
        <f xml:space="preserve"> Name_Rankings_Appended[[#This Row],[Females Number]] / SUMIFS($E:$E, $F:$F, Name_Rankings_Appended[[#This Row],[Decade]])</f>
        <v>2.3150893260894213E-3</v>
      </c>
      <c r="I1163" s="28">
        <f>SUMIFS($G:$G, $A:$A, "&lt;=" &amp; Name_Rankings_Appended[[#This Row],[Rank]], $F:$F, Name_Rankings_Appended[[#This Row],[Decade]])</f>
        <v>0.93571154453751715</v>
      </c>
      <c r="J1163" s="28">
        <f>SUMIFS($H:$H, $A:$A, "&lt;=" &amp; Name_Rankings_Appended[[#This Row],[Rank]], $F:$F, Name_Rankings_Appended[[#This Row],[Decade]])</f>
        <v>0.9218800158639765</v>
      </c>
    </row>
    <row r="1164" spans="1:10" x14ac:dyDescent="0.25">
      <c r="A1164" s="22">
        <v>163</v>
      </c>
      <c r="B1164" s="22" t="s">
        <v>673</v>
      </c>
      <c r="C1164" s="23">
        <v>25730</v>
      </c>
      <c r="D1164" s="22" t="s">
        <v>674</v>
      </c>
      <c r="E1164" s="23">
        <v>21228</v>
      </c>
      <c r="F1164" s="22">
        <v>2000</v>
      </c>
      <c r="G1164" s="28">
        <f xml:space="preserve"> Name_Rankings_Appended[[#This Row],[Males Number]] / SUMIFS($C:$C, $F:$F, Name_Rankings_Appended[[#This Row],[Decade]])</f>
        <v>1.9827845291946334E-3</v>
      </c>
      <c r="H1164" s="28">
        <f xml:space="preserve"> Name_Rankings_Appended[[#This Row],[Females Number]] / SUMIFS($E:$E, $F:$F, Name_Rankings_Appended[[#This Row],[Decade]])</f>
        <v>2.3053155180704677E-3</v>
      </c>
      <c r="I1164" s="28">
        <f>SUMIFS($G:$G, $A:$A, "&lt;=" &amp; Name_Rankings_Appended[[#This Row],[Rank]], $F:$F, Name_Rankings_Appended[[#This Row],[Decade]])</f>
        <v>0.9376943290667118</v>
      </c>
      <c r="J1164" s="28">
        <f>SUMIFS($H:$H, $A:$A, "&lt;=" &amp; Name_Rankings_Appended[[#This Row],[Rank]], $F:$F, Name_Rankings_Appended[[#This Row],[Decade]])</f>
        <v>0.92418533138204695</v>
      </c>
    </row>
    <row r="1165" spans="1:10" x14ac:dyDescent="0.25">
      <c r="A1165" s="22">
        <v>164</v>
      </c>
      <c r="B1165" s="22" t="s">
        <v>675</v>
      </c>
      <c r="C1165" s="23">
        <v>25147</v>
      </c>
      <c r="D1165" s="22" t="s">
        <v>676</v>
      </c>
      <c r="E1165" s="23">
        <v>21172</v>
      </c>
      <c r="F1165" s="22">
        <v>2000</v>
      </c>
      <c r="G1165" s="28">
        <f xml:space="preserve"> Name_Rankings_Appended[[#This Row],[Males Number]] / SUMIFS($C:$C, $F:$F, Name_Rankings_Appended[[#This Row],[Decade]])</f>
        <v>1.9378578529210045E-3</v>
      </c>
      <c r="H1165" s="28">
        <f xml:space="preserve"> Name_Rankings_Appended[[#This Row],[Females Number]] / SUMIFS($E:$E, $F:$F, Name_Rankings_Appended[[#This Row],[Decade]])</f>
        <v>2.2992340375253412E-3</v>
      </c>
      <c r="I1165" s="28">
        <f>SUMIFS($G:$G, $A:$A, "&lt;=" &amp; Name_Rankings_Appended[[#This Row],[Rank]], $F:$F, Name_Rankings_Appended[[#This Row],[Decade]])</f>
        <v>0.93963218691963279</v>
      </c>
      <c r="J1165" s="28">
        <f>SUMIFS($H:$H, $A:$A, "&lt;=" &amp; Name_Rankings_Appended[[#This Row],[Rank]], $F:$F, Name_Rankings_Appended[[#This Row],[Decade]])</f>
        <v>0.92648456541957225</v>
      </c>
    </row>
    <row r="1166" spans="1:10" x14ac:dyDescent="0.25">
      <c r="A1166" s="22">
        <v>165</v>
      </c>
      <c r="B1166" s="22" t="s">
        <v>613</v>
      </c>
      <c r="C1166" s="23">
        <v>24963</v>
      </c>
      <c r="D1166" s="22" t="s">
        <v>677</v>
      </c>
      <c r="E1166" s="23">
        <v>21160</v>
      </c>
      <c r="F1166" s="22">
        <v>2000</v>
      </c>
      <c r="G1166" s="28">
        <f xml:space="preserve"> Name_Rankings_Appended[[#This Row],[Males Number]] / SUMIFS($C:$C, $F:$F, Name_Rankings_Appended[[#This Row],[Decade]])</f>
        <v>1.9236785931708369E-3</v>
      </c>
      <c r="H1166" s="28">
        <f xml:space="preserve"> Name_Rankings_Appended[[#This Row],[Females Number]] / SUMIFS($E:$E, $F:$F, Name_Rankings_Appended[[#This Row],[Decade]])</f>
        <v>2.2979308631228142E-3</v>
      </c>
      <c r="I1166" s="28">
        <f>SUMIFS($G:$G, $A:$A, "&lt;=" &amp; Name_Rankings_Appended[[#This Row],[Rank]], $F:$F, Name_Rankings_Appended[[#This Row],[Decade]])</f>
        <v>0.94155586551280368</v>
      </c>
      <c r="J1166" s="28">
        <f>SUMIFS($H:$H, $A:$A, "&lt;=" &amp; Name_Rankings_Appended[[#This Row],[Rank]], $F:$F, Name_Rankings_Appended[[#This Row],[Decade]])</f>
        <v>0.92878249628269505</v>
      </c>
    </row>
    <row r="1167" spans="1:10" x14ac:dyDescent="0.25">
      <c r="A1167" s="22">
        <v>166</v>
      </c>
      <c r="B1167" s="22" t="s">
        <v>678</v>
      </c>
      <c r="C1167" s="23">
        <v>24926</v>
      </c>
      <c r="D1167" s="22" t="s">
        <v>679</v>
      </c>
      <c r="E1167" s="23">
        <v>21028</v>
      </c>
      <c r="F1167" s="22">
        <v>2000</v>
      </c>
      <c r="G1167" s="28">
        <f xml:space="preserve"> Name_Rankings_Appended[[#This Row],[Males Number]] / SUMIFS($C:$C, $F:$F, Name_Rankings_Appended[[#This Row],[Decade]])</f>
        <v>1.9208273289819445E-3</v>
      </c>
      <c r="H1167" s="28">
        <f xml:space="preserve"> Name_Rankings_Appended[[#This Row],[Females Number]] / SUMIFS($E:$E, $F:$F, Name_Rankings_Appended[[#This Row],[Decade]])</f>
        <v>2.283595944695016E-3</v>
      </c>
      <c r="I1167" s="28">
        <f>SUMIFS($G:$G, $A:$A, "&lt;=" &amp; Name_Rankings_Appended[[#This Row],[Rank]], $F:$F, Name_Rankings_Appended[[#This Row],[Decade]])</f>
        <v>0.94347669284178559</v>
      </c>
      <c r="J1167" s="28">
        <f>SUMIFS($H:$H, $A:$A, "&lt;=" &amp; Name_Rankings_Appended[[#This Row],[Rank]], $F:$F, Name_Rankings_Appended[[#This Row],[Decade]])</f>
        <v>0.93106609222739012</v>
      </c>
    </row>
    <row r="1168" spans="1:10" x14ac:dyDescent="0.25">
      <c r="A1168" s="22">
        <v>167</v>
      </c>
      <c r="B1168" s="22" t="s">
        <v>680</v>
      </c>
      <c r="C1168" s="23">
        <v>24769</v>
      </c>
      <c r="D1168" s="22" t="s">
        <v>681</v>
      </c>
      <c r="E1168" s="23">
        <v>20993</v>
      </c>
      <c r="F1168" s="22">
        <v>2000</v>
      </c>
      <c r="G1168" s="28">
        <f xml:space="preserve"> Name_Rankings_Appended[[#This Row],[Males Number]] / SUMIFS($C:$C, $F:$F, Name_Rankings_Appended[[#This Row],[Decade]])</f>
        <v>1.9087287214777254E-3</v>
      </c>
      <c r="H1168" s="28">
        <f xml:space="preserve"> Name_Rankings_Appended[[#This Row],[Females Number]] / SUMIFS($E:$E, $F:$F, Name_Rankings_Appended[[#This Row],[Decade]])</f>
        <v>2.2797950193543118E-3</v>
      </c>
      <c r="I1168" s="28">
        <f>SUMIFS($G:$G, $A:$A, "&lt;=" &amp; Name_Rankings_Appended[[#This Row],[Rank]], $F:$F, Name_Rankings_Appended[[#This Row],[Decade]])</f>
        <v>0.94538542156326333</v>
      </c>
      <c r="J1168" s="28">
        <f>SUMIFS($H:$H, $A:$A, "&lt;=" &amp; Name_Rankings_Appended[[#This Row],[Rank]], $F:$F, Name_Rankings_Appended[[#This Row],[Decade]])</f>
        <v>0.93334588724674439</v>
      </c>
    </row>
    <row r="1169" spans="1:10" x14ac:dyDescent="0.25">
      <c r="A1169" s="22">
        <v>168</v>
      </c>
      <c r="B1169" s="22" t="s">
        <v>682</v>
      </c>
      <c r="C1169" s="23">
        <v>24628</v>
      </c>
      <c r="D1169" s="22" t="s">
        <v>683</v>
      </c>
      <c r="E1169" s="23">
        <v>20765</v>
      </c>
      <c r="F1169" s="22">
        <v>2000</v>
      </c>
      <c r="G1169" s="28">
        <f xml:space="preserve"> Name_Rankings_Appended[[#This Row],[Males Number]] / SUMIFS($C:$C, $F:$F, Name_Rankings_Appended[[#This Row],[Decade]])</f>
        <v>1.8978630930822165E-3</v>
      </c>
      <c r="H1169" s="28">
        <f xml:space="preserve"> Name_Rankings_Appended[[#This Row],[Females Number]] / SUMIFS($E:$E, $F:$F, Name_Rankings_Appended[[#This Row],[Decade]])</f>
        <v>2.2550347057062967E-3</v>
      </c>
      <c r="I1169" s="28">
        <f>SUMIFS($G:$G, $A:$A, "&lt;=" &amp; Name_Rankings_Appended[[#This Row],[Rank]], $F:$F, Name_Rankings_Appended[[#This Row],[Decade]])</f>
        <v>0.94728328465634559</v>
      </c>
      <c r="J1169" s="28">
        <f>SUMIFS($H:$H, $A:$A, "&lt;=" &amp; Name_Rankings_Appended[[#This Row],[Rank]], $F:$F, Name_Rankings_Appended[[#This Row],[Decade]])</f>
        <v>0.9356009219524507</v>
      </c>
    </row>
    <row r="1170" spans="1:10" x14ac:dyDescent="0.25">
      <c r="A1170" s="22">
        <v>169</v>
      </c>
      <c r="B1170" s="22" t="s">
        <v>684</v>
      </c>
      <c r="C1170" s="23">
        <v>24223</v>
      </c>
      <c r="D1170" s="22" t="s">
        <v>685</v>
      </c>
      <c r="E1170" s="23">
        <v>20736</v>
      </c>
      <c r="F1170" s="22">
        <v>2000</v>
      </c>
      <c r="G1170" s="28">
        <f xml:space="preserve"> Name_Rankings_Appended[[#This Row],[Males Number]] / SUMIFS($C:$C, $F:$F, Name_Rankings_Appended[[#This Row],[Decade]])</f>
        <v>1.8666533093929889E-3</v>
      </c>
      <c r="H1170" s="28">
        <f xml:space="preserve"> Name_Rankings_Appended[[#This Row],[Females Number]] / SUMIFS($E:$E, $F:$F, Name_Rankings_Appended[[#This Row],[Decade]])</f>
        <v>2.2518853675668562E-3</v>
      </c>
      <c r="I1170" s="28">
        <f>SUMIFS($G:$G, $A:$A, "&lt;=" &amp; Name_Rankings_Appended[[#This Row],[Rank]], $F:$F, Name_Rankings_Appended[[#This Row],[Decade]])</f>
        <v>0.94914993796573854</v>
      </c>
      <c r="J1170" s="28">
        <f>SUMIFS($H:$H, $A:$A, "&lt;=" &amp; Name_Rankings_Appended[[#This Row],[Rank]], $F:$F, Name_Rankings_Appended[[#This Row],[Decade]])</f>
        <v>0.93785280732001752</v>
      </c>
    </row>
    <row r="1171" spans="1:10" x14ac:dyDescent="0.25">
      <c r="A1171" s="22">
        <v>170</v>
      </c>
      <c r="B1171" s="22" t="s">
        <v>198</v>
      </c>
      <c r="C1171" s="23">
        <v>24187</v>
      </c>
      <c r="D1171" s="22" t="s">
        <v>57</v>
      </c>
      <c r="E1171" s="23">
        <v>20603</v>
      </c>
      <c r="F1171" s="22">
        <v>2000</v>
      </c>
      <c r="G1171" s="28">
        <f xml:space="preserve"> Name_Rankings_Appended[[#This Row],[Males Number]] / SUMIFS($C:$C, $F:$F, Name_Rankings_Appended[[#This Row],[Decade]])</f>
        <v>1.8638791063983909E-3</v>
      </c>
      <c r="H1171" s="28">
        <f xml:space="preserve"> Name_Rankings_Appended[[#This Row],[Females Number]] / SUMIFS($E:$E, $F:$F, Name_Rankings_Appended[[#This Row],[Decade]])</f>
        <v>2.2374418512721805E-3</v>
      </c>
      <c r="I1171" s="28">
        <f>SUMIFS($G:$G, $A:$A, "&lt;=" &amp; Name_Rankings_Appended[[#This Row],[Rank]], $F:$F, Name_Rankings_Appended[[#This Row],[Decade]])</f>
        <v>0.95101381707213695</v>
      </c>
      <c r="J1171" s="28">
        <f>SUMIFS($H:$H, $A:$A, "&lt;=" &amp; Name_Rankings_Appended[[#This Row],[Rank]], $F:$F, Name_Rankings_Appended[[#This Row],[Decade]])</f>
        <v>0.94009024917128969</v>
      </c>
    </row>
    <row r="1172" spans="1:10" x14ac:dyDescent="0.25">
      <c r="A1172" s="22">
        <v>171</v>
      </c>
      <c r="B1172" s="22" t="s">
        <v>686</v>
      </c>
      <c r="C1172" s="23">
        <v>24070</v>
      </c>
      <c r="D1172" s="22" t="s">
        <v>687</v>
      </c>
      <c r="E1172" s="23">
        <v>20183</v>
      </c>
      <c r="F1172" s="22">
        <v>2000</v>
      </c>
      <c r="G1172" s="28">
        <f xml:space="preserve"> Name_Rankings_Appended[[#This Row],[Males Number]] / SUMIFS($C:$C, $F:$F, Name_Rankings_Appended[[#This Row],[Decade]])</f>
        <v>1.8548629466659473E-3</v>
      </c>
      <c r="H1172" s="28">
        <f xml:space="preserve"> Name_Rankings_Appended[[#This Row],[Females Number]] / SUMIFS($E:$E, $F:$F, Name_Rankings_Appended[[#This Row],[Decade]])</f>
        <v>2.1918307471837316E-3</v>
      </c>
      <c r="I1172" s="28">
        <f>SUMIFS($G:$G, $A:$A, "&lt;=" &amp; Name_Rankings_Appended[[#This Row],[Rank]], $F:$F, Name_Rankings_Appended[[#This Row],[Decade]])</f>
        <v>0.95286868001880287</v>
      </c>
      <c r="J1172" s="28">
        <f>SUMIFS($H:$H, $A:$A, "&lt;=" &amp; Name_Rankings_Appended[[#This Row],[Rank]], $F:$F, Name_Rankings_Appended[[#This Row],[Decade]])</f>
        <v>0.94228207991847346</v>
      </c>
    </row>
    <row r="1173" spans="1:10" x14ac:dyDescent="0.25">
      <c r="A1173" s="22">
        <v>172</v>
      </c>
      <c r="B1173" s="22" t="s">
        <v>688</v>
      </c>
      <c r="C1173" s="23">
        <v>23691</v>
      </c>
      <c r="D1173" s="22" t="s">
        <v>689</v>
      </c>
      <c r="E1173" s="23">
        <v>20127</v>
      </c>
      <c r="F1173" s="22">
        <v>2000</v>
      </c>
      <c r="G1173" s="28">
        <f xml:space="preserve"> Name_Rankings_Appended[[#This Row],[Males Number]] / SUMIFS($C:$C, $F:$F, Name_Rankings_Appended[[#This Row],[Decade]])</f>
        <v>1.825656754028374E-3</v>
      </c>
      <c r="H1173" s="28">
        <f xml:space="preserve"> Name_Rankings_Appended[[#This Row],[Females Number]] / SUMIFS($E:$E, $F:$F, Name_Rankings_Appended[[#This Row],[Decade]])</f>
        <v>2.1857492666386051E-3</v>
      </c>
      <c r="I1173" s="28">
        <f>SUMIFS($G:$G, $A:$A, "&lt;=" &amp; Name_Rankings_Appended[[#This Row],[Rank]], $F:$F, Name_Rankings_Appended[[#This Row],[Decade]])</f>
        <v>0.95469433677283122</v>
      </c>
      <c r="J1173" s="28">
        <f>SUMIFS($H:$H, $A:$A, "&lt;=" &amp; Name_Rankings_Appended[[#This Row],[Rank]], $F:$F, Name_Rankings_Appended[[#This Row],[Decade]])</f>
        <v>0.94446782918511207</v>
      </c>
    </row>
    <row r="1174" spans="1:10" x14ac:dyDescent="0.25">
      <c r="A1174" s="22">
        <v>173</v>
      </c>
      <c r="B1174" s="22" t="s">
        <v>192</v>
      </c>
      <c r="C1174" s="23">
        <v>23614</v>
      </c>
      <c r="D1174" s="22" t="s">
        <v>690</v>
      </c>
      <c r="E1174" s="23">
        <v>20059</v>
      </c>
      <c r="F1174" s="22">
        <v>2000</v>
      </c>
      <c r="G1174" s="28">
        <f xml:space="preserve"> Name_Rankings_Appended[[#This Row],[Males Number]] / SUMIFS($C:$C, $F:$F, Name_Rankings_Appended[[#This Row],[Decade]])</f>
        <v>1.819723042067706E-3</v>
      </c>
      <c r="H1174" s="28">
        <f xml:space="preserve"> Name_Rankings_Appended[[#This Row],[Females Number]] / SUMIFS($E:$E, $F:$F, Name_Rankings_Appended[[#This Row],[Decade]])</f>
        <v>2.1783646116909513E-3</v>
      </c>
      <c r="I1174" s="28">
        <f>SUMIFS($G:$G, $A:$A, "&lt;=" &amp; Name_Rankings_Appended[[#This Row],[Rank]], $F:$F, Name_Rankings_Appended[[#This Row],[Decade]])</f>
        <v>0.9565140598148989</v>
      </c>
      <c r="J1174" s="28">
        <f>SUMIFS($H:$H, $A:$A, "&lt;=" &amp; Name_Rankings_Appended[[#This Row],[Rank]], $F:$F, Name_Rankings_Appended[[#This Row],[Decade]])</f>
        <v>0.94664619379680304</v>
      </c>
    </row>
    <row r="1175" spans="1:10" x14ac:dyDescent="0.25">
      <c r="A1175" s="22">
        <v>174</v>
      </c>
      <c r="B1175" s="22" t="s">
        <v>691</v>
      </c>
      <c r="C1175" s="23">
        <v>23601</v>
      </c>
      <c r="D1175" s="22" t="s">
        <v>692</v>
      </c>
      <c r="E1175" s="23">
        <v>19974</v>
      </c>
      <c r="F1175" s="22">
        <v>2000</v>
      </c>
      <c r="G1175" s="28">
        <f xml:space="preserve"> Name_Rankings_Appended[[#This Row],[Males Number]] / SUMIFS($C:$C, $F:$F, Name_Rankings_Appended[[#This Row],[Decade]])</f>
        <v>1.8187212465418788E-3</v>
      </c>
      <c r="H1175" s="28">
        <f xml:space="preserve"> Name_Rankings_Appended[[#This Row],[Females Number]] / SUMIFS($E:$E, $F:$F, Name_Rankings_Appended[[#This Row],[Decade]])</f>
        <v>2.1691337930063843E-3</v>
      </c>
      <c r="I1175" s="28">
        <f>SUMIFS($G:$G, $A:$A, "&lt;=" &amp; Name_Rankings_Appended[[#This Row],[Rank]], $F:$F, Name_Rankings_Appended[[#This Row],[Decade]])</f>
        <v>0.95833278106144082</v>
      </c>
      <c r="J1175" s="28">
        <f>SUMIFS($H:$H, $A:$A, "&lt;=" &amp; Name_Rankings_Appended[[#This Row],[Rank]], $F:$F, Name_Rankings_Appended[[#This Row],[Decade]])</f>
        <v>0.94881532758980947</v>
      </c>
    </row>
    <row r="1176" spans="1:10" x14ac:dyDescent="0.25">
      <c r="A1176" s="22">
        <v>175</v>
      </c>
      <c r="B1176" s="22" t="s">
        <v>693</v>
      </c>
      <c r="C1176" s="23">
        <v>23536</v>
      </c>
      <c r="D1176" s="22" t="s">
        <v>694</v>
      </c>
      <c r="E1176" s="23">
        <v>19779</v>
      </c>
      <c r="F1176" s="22">
        <v>2000</v>
      </c>
      <c r="G1176" s="28">
        <f xml:space="preserve"> Name_Rankings_Appended[[#This Row],[Males Number]] / SUMIFS($C:$C, $F:$F, Name_Rankings_Appended[[#This Row],[Decade]])</f>
        <v>1.8137122689127435E-3</v>
      </c>
      <c r="H1176" s="28">
        <f xml:space="preserve"> Name_Rankings_Appended[[#This Row],[Females Number]] / SUMIFS($E:$E, $F:$F, Name_Rankings_Appended[[#This Row],[Decade]])</f>
        <v>2.1479572089653188E-3</v>
      </c>
      <c r="I1176" s="28">
        <f>SUMIFS($G:$G, $A:$A, "&lt;=" &amp; Name_Rankings_Appended[[#This Row],[Rank]], $F:$F, Name_Rankings_Appended[[#This Row],[Decade]])</f>
        <v>0.96014649333035351</v>
      </c>
      <c r="J1176" s="28">
        <f>SUMIFS($H:$H, $A:$A, "&lt;=" &amp; Name_Rankings_Appended[[#This Row],[Rank]], $F:$F, Name_Rankings_Appended[[#This Row],[Decade]])</f>
        <v>0.95096328479877479</v>
      </c>
    </row>
    <row r="1177" spans="1:10" x14ac:dyDescent="0.25">
      <c r="A1177" s="22">
        <v>176</v>
      </c>
      <c r="B1177" s="22" t="s">
        <v>387</v>
      </c>
      <c r="C1177" s="23">
        <v>23441</v>
      </c>
      <c r="D1177" s="22" t="s">
        <v>695</v>
      </c>
      <c r="E1177" s="23">
        <v>19716</v>
      </c>
      <c r="F1177" s="22">
        <v>2000</v>
      </c>
      <c r="G1177" s="28">
        <f xml:space="preserve"> Name_Rankings_Appended[[#This Row],[Males Number]] / SUMIFS($C:$C, $F:$F, Name_Rankings_Appended[[#This Row],[Decade]])</f>
        <v>1.8063914554547766E-3</v>
      </c>
      <c r="H1177" s="28">
        <f xml:space="preserve"> Name_Rankings_Appended[[#This Row],[Females Number]] / SUMIFS($E:$E, $F:$F, Name_Rankings_Appended[[#This Row],[Decade]])</f>
        <v>2.1411155433520511E-3</v>
      </c>
      <c r="I1177" s="28">
        <f>SUMIFS($G:$G, $A:$A, "&lt;=" &amp; Name_Rankings_Appended[[#This Row],[Rank]], $F:$F, Name_Rankings_Appended[[#This Row],[Decade]])</f>
        <v>0.96195288478580832</v>
      </c>
      <c r="J1177" s="28">
        <f>SUMIFS($H:$H, $A:$A, "&lt;=" &amp; Name_Rankings_Appended[[#This Row],[Rank]], $F:$F, Name_Rankings_Appended[[#This Row],[Decade]])</f>
        <v>0.95310440034212685</v>
      </c>
    </row>
    <row r="1178" spans="1:10" x14ac:dyDescent="0.25">
      <c r="A1178" s="22">
        <v>177</v>
      </c>
      <c r="B1178" s="22" t="s">
        <v>696</v>
      </c>
      <c r="C1178" s="23">
        <v>22583</v>
      </c>
      <c r="D1178" s="22" t="s">
        <v>697</v>
      </c>
      <c r="E1178" s="23">
        <v>19632</v>
      </c>
      <c r="F1178" s="22">
        <v>2000</v>
      </c>
      <c r="G1178" s="28">
        <f xml:space="preserve"> Name_Rankings_Appended[[#This Row],[Males Number]] / SUMIFS($C:$C, $F:$F, Name_Rankings_Appended[[#This Row],[Decade]])</f>
        <v>1.7402729507501908E-3</v>
      </c>
      <c r="H1178" s="28">
        <f xml:space="preserve"> Name_Rankings_Appended[[#This Row],[Females Number]] / SUMIFS($E:$E, $F:$F, Name_Rankings_Appended[[#This Row],[Decade]])</f>
        <v>2.1319933225343616E-3</v>
      </c>
      <c r="I1178" s="28">
        <f>SUMIFS($G:$G, $A:$A, "&lt;=" &amp; Name_Rankings_Appended[[#This Row],[Rank]], $F:$F, Name_Rankings_Appended[[#This Row],[Decade]])</f>
        <v>0.9636931577365585</v>
      </c>
      <c r="J1178" s="28">
        <f>SUMIFS($H:$H, $A:$A, "&lt;=" &amp; Name_Rankings_Appended[[#This Row],[Rank]], $F:$F, Name_Rankings_Appended[[#This Row],[Decade]])</f>
        <v>0.95523639366466118</v>
      </c>
    </row>
    <row r="1179" spans="1:10" x14ac:dyDescent="0.25">
      <c r="A1179" s="22">
        <v>178</v>
      </c>
      <c r="B1179" s="22" t="s">
        <v>698</v>
      </c>
      <c r="C1179" s="23">
        <v>22421</v>
      </c>
      <c r="D1179" s="22" t="s">
        <v>699</v>
      </c>
      <c r="E1179" s="23">
        <v>19496</v>
      </c>
      <c r="F1179" s="22">
        <v>2000</v>
      </c>
      <c r="G1179" s="28">
        <f xml:space="preserve"> Name_Rankings_Appended[[#This Row],[Males Number]] / SUMIFS($C:$C, $F:$F, Name_Rankings_Appended[[#This Row],[Decade]])</f>
        <v>1.7277890372744997E-3</v>
      </c>
      <c r="H1179" s="28">
        <f xml:space="preserve"> Name_Rankings_Appended[[#This Row],[Females Number]] / SUMIFS($E:$E, $F:$F, Name_Rankings_Appended[[#This Row],[Decade]])</f>
        <v>2.1172240126390543E-3</v>
      </c>
      <c r="I1179" s="28">
        <f>SUMIFS($G:$G, $A:$A, "&lt;=" &amp; Name_Rankings_Appended[[#This Row],[Rank]], $F:$F, Name_Rankings_Appended[[#This Row],[Decade]])</f>
        <v>0.96542094677383306</v>
      </c>
      <c r="J1179" s="28">
        <f>SUMIFS($H:$H, $A:$A, "&lt;=" &amp; Name_Rankings_Appended[[#This Row],[Rank]], $F:$F, Name_Rankings_Appended[[#This Row],[Decade]])</f>
        <v>0.95735361767730021</v>
      </c>
    </row>
    <row r="1180" spans="1:10" x14ac:dyDescent="0.25">
      <c r="A1180" s="22">
        <v>179</v>
      </c>
      <c r="B1180" s="22" t="s">
        <v>411</v>
      </c>
      <c r="C1180" s="23">
        <v>22404</v>
      </c>
      <c r="D1180" s="22" t="s">
        <v>700</v>
      </c>
      <c r="E1180" s="23">
        <v>19385</v>
      </c>
      <c r="F1180" s="22">
        <v>2000</v>
      </c>
      <c r="G1180" s="28">
        <f xml:space="preserve"> Name_Rankings_Appended[[#This Row],[Males Number]] / SUMIFS($C:$C, $F:$F, Name_Rankings_Appended[[#This Row],[Decade]])</f>
        <v>1.726478996971495E-3</v>
      </c>
      <c r="H1180" s="28">
        <f xml:space="preserve"> Name_Rankings_Appended[[#This Row],[Females Number]] / SUMIFS($E:$E, $F:$F, Name_Rankings_Appended[[#This Row],[Decade]])</f>
        <v>2.1051696494156784E-3</v>
      </c>
      <c r="I1180" s="28">
        <f>SUMIFS($G:$G, $A:$A, "&lt;=" &amp; Name_Rankings_Appended[[#This Row],[Rank]], $F:$F, Name_Rankings_Appended[[#This Row],[Decade]])</f>
        <v>0.96714742577080459</v>
      </c>
      <c r="J1180" s="28">
        <f>SUMIFS($H:$H, $A:$A, "&lt;=" &amp; Name_Rankings_Appended[[#This Row],[Rank]], $F:$F, Name_Rankings_Appended[[#This Row],[Decade]])</f>
        <v>0.95945878732671586</v>
      </c>
    </row>
    <row r="1181" spans="1:10" x14ac:dyDescent="0.25">
      <c r="A1181" s="22">
        <v>180</v>
      </c>
      <c r="B1181" s="22" t="s">
        <v>355</v>
      </c>
      <c r="C1181" s="23">
        <v>22066</v>
      </c>
      <c r="D1181" s="22" t="s">
        <v>701</v>
      </c>
      <c r="E1181" s="23">
        <v>18911</v>
      </c>
      <c r="F1181" s="22">
        <v>2000</v>
      </c>
      <c r="G1181" s="28">
        <f xml:space="preserve"> Name_Rankings_Appended[[#This Row],[Males Number]] / SUMIFS($C:$C, $F:$F, Name_Rankings_Appended[[#This Row],[Decade]])</f>
        <v>1.7004323132999916E-3</v>
      </c>
      <c r="H1181" s="28">
        <f xml:space="preserve"> Name_Rankings_Appended[[#This Row],[Females Number]] / SUMIFS($E:$E, $F:$F, Name_Rankings_Appended[[#This Row],[Decade]])</f>
        <v>2.0536942605158572E-3</v>
      </c>
      <c r="I1181" s="28">
        <f>SUMIFS($G:$G, $A:$A, "&lt;=" &amp; Name_Rankings_Appended[[#This Row],[Rank]], $F:$F, Name_Rankings_Appended[[#This Row],[Decade]])</f>
        <v>0.96884785808410456</v>
      </c>
      <c r="J1181" s="28">
        <f>SUMIFS($H:$H, $A:$A, "&lt;=" &amp; Name_Rankings_Appended[[#This Row],[Rank]], $F:$F, Name_Rankings_Appended[[#This Row],[Decade]])</f>
        <v>0.96151248158723168</v>
      </c>
    </row>
    <row r="1182" spans="1:10" x14ac:dyDescent="0.25">
      <c r="A1182" s="22">
        <v>181</v>
      </c>
      <c r="B1182" s="22" t="s">
        <v>702</v>
      </c>
      <c r="C1182" s="23">
        <v>21914</v>
      </c>
      <c r="D1182" s="22" t="s">
        <v>703</v>
      </c>
      <c r="E1182" s="23">
        <v>18910</v>
      </c>
      <c r="F1182" s="22">
        <v>2000</v>
      </c>
      <c r="G1182" s="28">
        <f xml:space="preserve"> Name_Rankings_Appended[[#This Row],[Males Number]] / SUMIFS($C:$C, $F:$F, Name_Rankings_Appended[[#This Row],[Decade]])</f>
        <v>1.6887190117672443E-3</v>
      </c>
      <c r="H1182" s="28">
        <f xml:space="preserve"> Name_Rankings_Appended[[#This Row],[Females Number]] / SUMIFS($E:$E, $F:$F, Name_Rankings_Appended[[#This Row],[Decade]])</f>
        <v>2.0535856626489801E-3</v>
      </c>
      <c r="I1182" s="28">
        <f>SUMIFS($G:$G, $A:$A, "&lt;=" &amp; Name_Rankings_Appended[[#This Row],[Rank]], $F:$F, Name_Rankings_Appended[[#This Row],[Decade]])</f>
        <v>0.97053657709587182</v>
      </c>
      <c r="J1182" s="28">
        <f>SUMIFS($H:$H, $A:$A, "&lt;=" &amp; Name_Rankings_Appended[[#This Row],[Rank]], $F:$F, Name_Rankings_Appended[[#This Row],[Decade]])</f>
        <v>0.9635660672498807</v>
      </c>
    </row>
    <row r="1183" spans="1:10" x14ac:dyDescent="0.25">
      <c r="A1183" s="22">
        <v>182</v>
      </c>
      <c r="B1183" s="22" t="s">
        <v>704</v>
      </c>
      <c r="C1183" s="23">
        <v>21626</v>
      </c>
      <c r="D1183" s="22" t="s">
        <v>350</v>
      </c>
      <c r="E1183" s="23">
        <v>18896</v>
      </c>
      <c r="F1183" s="22">
        <v>2000</v>
      </c>
      <c r="G1183" s="28">
        <f xml:space="preserve"> Name_Rankings_Appended[[#This Row],[Males Number]] / SUMIFS($C:$C, $F:$F, Name_Rankings_Appended[[#This Row],[Decade]])</f>
        <v>1.6665253878104603E-3</v>
      </c>
      <c r="H1183" s="28">
        <f xml:space="preserve"> Name_Rankings_Appended[[#This Row],[Females Number]] / SUMIFS($E:$E, $F:$F, Name_Rankings_Appended[[#This Row],[Decade]])</f>
        <v>2.0520652925126981E-3</v>
      </c>
      <c r="I1183" s="28">
        <f>SUMIFS($G:$G, $A:$A, "&lt;=" &amp; Name_Rankings_Appended[[#This Row],[Rank]], $F:$F, Name_Rankings_Appended[[#This Row],[Decade]])</f>
        <v>0.97220310248368225</v>
      </c>
      <c r="J1183" s="28">
        <f>SUMIFS($H:$H, $A:$A, "&lt;=" &amp; Name_Rankings_Appended[[#This Row],[Rank]], $F:$F, Name_Rankings_Appended[[#This Row],[Decade]])</f>
        <v>0.96561813254239337</v>
      </c>
    </row>
    <row r="1184" spans="1:10" x14ac:dyDescent="0.25">
      <c r="A1184" s="22">
        <v>183</v>
      </c>
      <c r="B1184" s="22" t="s">
        <v>705</v>
      </c>
      <c r="C1184" s="23">
        <v>21425</v>
      </c>
      <c r="D1184" s="22" t="s">
        <v>706</v>
      </c>
      <c r="E1184" s="23">
        <v>18868</v>
      </c>
      <c r="F1184" s="22">
        <v>2000</v>
      </c>
      <c r="G1184" s="28">
        <f xml:space="preserve"> Name_Rankings_Appended[[#This Row],[Males Number]] / SUMIFS($C:$C, $F:$F, Name_Rankings_Appended[[#This Row],[Decade]])</f>
        <v>1.651036087757288E-3</v>
      </c>
      <c r="H1184" s="28">
        <f xml:space="preserve"> Name_Rankings_Appended[[#This Row],[Females Number]] / SUMIFS($E:$E, $F:$F, Name_Rankings_Appended[[#This Row],[Decade]])</f>
        <v>2.0490245522401351E-3</v>
      </c>
      <c r="I1184" s="28">
        <f>SUMIFS($G:$G, $A:$A, "&lt;=" &amp; Name_Rankings_Appended[[#This Row],[Rank]], $F:$F, Name_Rankings_Appended[[#This Row],[Decade]])</f>
        <v>0.97385413857143954</v>
      </c>
      <c r="J1184" s="28">
        <f>SUMIFS($H:$H, $A:$A, "&lt;=" &amp; Name_Rankings_Appended[[#This Row],[Rank]], $F:$F, Name_Rankings_Appended[[#This Row],[Decade]])</f>
        <v>0.96766715709463347</v>
      </c>
    </row>
    <row r="1185" spans="1:10" x14ac:dyDescent="0.25">
      <c r="A1185" s="22">
        <v>184</v>
      </c>
      <c r="B1185" s="22" t="s">
        <v>369</v>
      </c>
      <c r="C1185" s="23">
        <v>21080</v>
      </c>
      <c r="D1185" s="22" t="s">
        <v>707</v>
      </c>
      <c r="E1185" s="23">
        <v>18690</v>
      </c>
      <c r="F1185" s="22">
        <v>2000</v>
      </c>
      <c r="G1185" s="28">
        <f xml:space="preserve"> Name_Rankings_Appended[[#This Row],[Males Number]] / SUMIFS($C:$C, $F:$F, Name_Rankings_Appended[[#This Row],[Decade]])</f>
        <v>1.6244499757257238E-3</v>
      </c>
      <c r="H1185" s="28">
        <f xml:space="preserve"> Name_Rankings_Appended[[#This Row],[Females Number]] / SUMIFS($E:$E, $F:$F, Name_Rankings_Appended[[#This Row],[Decade]])</f>
        <v>2.0296941319359828E-3</v>
      </c>
      <c r="I1185" s="28">
        <f>SUMIFS($G:$G, $A:$A, "&lt;=" &amp; Name_Rankings_Appended[[#This Row],[Rank]], $F:$F, Name_Rankings_Appended[[#This Row],[Decade]])</f>
        <v>0.97547858854716529</v>
      </c>
      <c r="J1185" s="28">
        <f>SUMIFS($H:$H, $A:$A, "&lt;=" &amp; Name_Rankings_Appended[[#This Row],[Rank]], $F:$F, Name_Rankings_Appended[[#This Row],[Decade]])</f>
        <v>0.96969685122656946</v>
      </c>
    </row>
    <row r="1186" spans="1:10" x14ac:dyDescent="0.25">
      <c r="A1186" s="22">
        <v>185</v>
      </c>
      <c r="B1186" s="22" t="s">
        <v>708</v>
      </c>
      <c r="C1186" s="23">
        <v>20929</v>
      </c>
      <c r="D1186" s="22" t="s">
        <v>709</v>
      </c>
      <c r="E1186" s="23">
        <v>18681</v>
      </c>
      <c r="F1186" s="22">
        <v>2000</v>
      </c>
      <c r="G1186" s="28">
        <f xml:space="preserve"> Name_Rankings_Appended[[#This Row],[Males Number]] / SUMIFS($C:$C, $F:$F, Name_Rankings_Appended[[#This Row],[Decade]])</f>
        <v>1.6128137353872711E-3</v>
      </c>
      <c r="H1186" s="28">
        <f xml:space="preserve"> Name_Rankings_Appended[[#This Row],[Females Number]] / SUMIFS($E:$E, $F:$F, Name_Rankings_Appended[[#This Row],[Decade]])</f>
        <v>2.0287167511340875E-3</v>
      </c>
      <c r="I1186" s="28">
        <f>SUMIFS($G:$G, $A:$A, "&lt;=" &amp; Name_Rankings_Appended[[#This Row],[Rank]], $F:$F, Name_Rankings_Appended[[#This Row],[Decade]])</f>
        <v>0.97709140228255253</v>
      </c>
      <c r="J1186" s="28">
        <f>SUMIFS($H:$H, $A:$A, "&lt;=" &amp; Name_Rankings_Appended[[#This Row],[Rank]], $F:$F, Name_Rankings_Appended[[#This Row],[Decade]])</f>
        <v>0.9717255679777036</v>
      </c>
    </row>
    <row r="1187" spans="1:10" x14ac:dyDescent="0.25">
      <c r="A1187" s="22">
        <v>186</v>
      </c>
      <c r="B1187" s="22" t="s">
        <v>710</v>
      </c>
      <c r="C1187" s="23">
        <v>20895</v>
      </c>
      <c r="D1187" s="22" t="s">
        <v>711</v>
      </c>
      <c r="E1187" s="23">
        <v>18021</v>
      </c>
      <c r="F1187" s="22">
        <v>2000</v>
      </c>
      <c r="G1187" s="28">
        <f xml:space="preserve"> Name_Rankings_Appended[[#This Row],[Males Number]] / SUMIFS($C:$C, $F:$F, Name_Rankings_Appended[[#This Row],[Decade]])</f>
        <v>1.6101936547812618E-3</v>
      </c>
      <c r="H1187" s="28">
        <f xml:space="preserve"> Name_Rankings_Appended[[#This Row],[Females Number]] / SUMIFS($E:$E, $F:$F, Name_Rankings_Appended[[#This Row],[Decade]])</f>
        <v>1.9570421589950962E-3</v>
      </c>
      <c r="I1187" s="28">
        <f>SUMIFS($G:$G, $A:$A, "&lt;=" &amp; Name_Rankings_Appended[[#This Row],[Rank]], $F:$F, Name_Rankings_Appended[[#This Row],[Decade]])</f>
        <v>0.97870159593733375</v>
      </c>
      <c r="J1187" s="28">
        <f>SUMIFS($H:$H, $A:$A, "&lt;=" &amp; Name_Rankings_Appended[[#This Row],[Rank]], $F:$F, Name_Rankings_Appended[[#This Row],[Decade]])</f>
        <v>0.97368261013669866</v>
      </c>
    </row>
    <row r="1188" spans="1:10" x14ac:dyDescent="0.25">
      <c r="A1188" s="22">
        <v>187</v>
      </c>
      <c r="B1188" s="22" t="s">
        <v>712</v>
      </c>
      <c r="C1188" s="23">
        <v>20877</v>
      </c>
      <c r="D1188" s="22" t="s">
        <v>713</v>
      </c>
      <c r="E1188" s="23">
        <v>17929</v>
      </c>
      <c r="F1188" s="22">
        <v>2000</v>
      </c>
      <c r="G1188" s="28">
        <f xml:space="preserve"> Name_Rankings_Appended[[#This Row],[Males Number]] / SUMIFS($C:$C, $F:$F, Name_Rankings_Appended[[#This Row],[Decade]])</f>
        <v>1.6088065532839629E-3</v>
      </c>
      <c r="H1188" s="28">
        <f xml:space="preserve"> Name_Rankings_Appended[[#This Row],[Females Number]] / SUMIFS($E:$E, $F:$F, Name_Rankings_Appended[[#This Row],[Decade]])</f>
        <v>1.9470511552423882E-3</v>
      </c>
      <c r="I1188" s="28">
        <f>SUMIFS($G:$G, $A:$A, "&lt;=" &amp; Name_Rankings_Appended[[#This Row],[Rank]], $F:$F, Name_Rankings_Appended[[#This Row],[Decade]])</f>
        <v>0.98031040249061774</v>
      </c>
      <c r="J1188" s="28">
        <f>SUMIFS($H:$H, $A:$A, "&lt;=" &amp; Name_Rankings_Appended[[#This Row],[Rank]], $F:$F, Name_Rankings_Appended[[#This Row],[Decade]])</f>
        <v>0.97562966129194106</v>
      </c>
    </row>
    <row r="1189" spans="1:10" x14ac:dyDescent="0.25">
      <c r="A1189" s="22">
        <v>188</v>
      </c>
      <c r="B1189" s="22" t="s">
        <v>714</v>
      </c>
      <c r="C1189" s="23">
        <v>20773</v>
      </c>
      <c r="D1189" s="22" t="s">
        <v>715</v>
      </c>
      <c r="E1189" s="23">
        <v>17615</v>
      </c>
      <c r="F1189" s="22">
        <v>2000</v>
      </c>
      <c r="G1189" s="28">
        <f xml:space="preserve"> Name_Rankings_Appended[[#This Row],[Males Number]] / SUMIFS($C:$C, $F:$F, Name_Rankings_Appended[[#This Row],[Decade]])</f>
        <v>1.6007921890773464E-3</v>
      </c>
      <c r="H1189" s="28">
        <f xml:space="preserve"> Name_Rankings_Appended[[#This Row],[Females Number]] / SUMIFS($E:$E, $F:$F, Name_Rankings_Appended[[#This Row],[Decade]])</f>
        <v>1.9129514250429288E-3</v>
      </c>
      <c r="I1189" s="28">
        <f>SUMIFS($G:$G, $A:$A, "&lt;=" &amp; Name_Rankings_Appended[[#This Row],[Rank]], $F:$F, Name_Rankings_Appended[[#This Row],[Decade]])</f>
        <v>0.98191119467969512</v>
      </c>
      <c r="J1189" s="28">
        <f>SUMIFS($H:$H, $A:$A, "&lt;=" &amp; Name_Rankings_Appended[[#This Row],[Rank]], $F:$F, Name_Rankings_Appended[[#This Row],[Decade]])</f>
        <v>0.97754261271698395</v>
      </c>
    </row>
    <row r="1190" spans="1:10" x14ac:dyDescent="0.25">
      <c r="A1190" s="22">
        <v>189</v>
      </c>
      <c r="B1190" s="22" t="s">
        <v>716</v>
      </c>
      <c r="C1190" s="23">
        <v>20443</v>
      </c>
      <c r="D1190" s="22" t="s">
        <v>717</v>
      </c>
      <c r="E1190" s="23">
        <v>17563</v>
      </c>
      <c r="F1190" s="22">
        <v>2000</v>
      </c>
      <c r="G1190" s="28">
        <f xml:space="preserve"> Name_Rankings_Appended[[#This Row],[Males Number]] / SUMIFS($C:$C, $F:$F, Name_Rankings_Appended[[#This Row],[Decade]])</f>
        <v>1.5753619949601979E-3</v>
      </c>
      <c r="H1190" s="28">
        <f xml:space="preserve"> Name_Rankings_Appended[[#This Row],[Females Number]] / SUMIFS($E:$E, $F:$F, Name_Rankings_Appended[[#This Row],[Decade]])</f>
        <v>1.9073043359653112E-3</v>
      </c>
      <c r="I1190" s="28">
        <f>SUMIFS($G:$G, $A:$A, "&lt;=" &amp; Name_Rankings_Appended[[#This Row],[Rank]], $F:$F, Name_Rankings_Appended[[#This Row],[Decade]])</f>
        <v>0.98348655667465534</v>
      </c>
      <c r="J1190" s="28">
        <f>SUMIFS($H:$H, $A:$A, "&lt;=" &amp; Name_Rankings_Appended[[#This Row],[Rank]], $F:$F, Name_Rankings_Appended[[#This Row],[Decade]])</f>
        <v>0.97944991705294926</v>
      </c>
    </row>
    <row r="1191" spans="1:10" x14ac:dyDescent="0.25">
      <c r="A1191" s="22">
        <v>190</v>
      </c>
      <c r="B1191" s="22" t="s">
        <v>138</v>
      </c>
      <c r="C1191" s="23">
        <v>20418</v>
      </c>
      <c r="D1191" s="22" t="s">
        <v>718</v>
      </c>
      <c r="E1191" s="23">
        <v>17562</v>
      </c>
      <c r="F1191" s="22">
        <v>2000</v>
      </c>
      <c r="G1191" s="28">
        <f xml:space="preserve"> Name_Rankings_Appended[[#This Row],[Males Number]] / SUMIFS($C:$C, $F:$F, Name_Rankings_Appended[[#This Row],[Decade]])</f>
        <v>1.5734354651028382E-3</v>
      </c>
      <c r="H1191" s="28">
        <f xml:space="preserve"> Name_Rankings_Appended[[#This Row],[Females Number]] / SUMIFS($E:$E, $F:$F, Name_Rankings_Appended[[#This Row],[Decade]])</f>
        <v>1.9071957380984339E-3</v>
      </c>
      <c r="I1191" s="28">
        <f>SUMIFS($G:$G, $A:$A, "&lt;=" &amp; Name_Rankings_Appended[[#This Row],[Rank]], $F:$F, Name_Rankings_Appended[[#This Row],[Decade]])</f>
        <v>0.98505999213975814</v>
      </c>
      <c r="J1191" s="28">
        <f>SUMIFS($H:$H, $A:$A, "&lt;=" &amp; Name_Rankings_Appended[[#This Row],[Rank]], $F:$F, Name_Rankings_Appended[[#This Row],[Decade]])</f>
        <v>0.98135711279104765</v>
      </c>
    </row>
    <row r="1192" spans="1:10" x14ac:dyDescent="0.25">
      <c r="A1192" s="22">
        <v>191</v>
      </c>
      <c r="B1192" s="22" t="s">
        <v>94</v>
      </c>
      <c r="C1192" s="23">
        <v>20068</v>
      </c>
      <c r="D1192" s="22" t="s">
        <v>719</v>
      </c>
      <c r="E1192" s="23">
        <v>17474</v>
      </c>
      <c r="F1192" s="22">
        <v>2000</v>
      </c>
      <c r="G1192" s="28">
        <f xml:space="preserve"> Name_Rankings_Appended[[#This Row],[Males Number]] / SUMIFS($C:$C, $F:$F, Name_Rankings_Appended[[#This Row],[Decade]])</f>
        <v>1.5464640470998019E-3</v>
      </c>
      <c r="H1192" s="28">
        <f xml:space="preserve"> Name_Rankings_Appended[[#This Row],[Females Number]] / SUMIFS($E:$E, $F:$F, Name_Rankings_Appended[[#This Row],[Decade]])</f>
        <v>1.8976391258132351E-3</v>
      </c>
      <c r="I1192" s="28">
        <f>SUMIFS($G:$G, $A:$A, "&lt;=" &amp; Name_Rankings_Appended[[#This Row],[Rank]], $F:$F, Name_Rankings_Appended[[#This Row],[Decade]])</f>
        <v>0.98660645618685794</v>
      </c>
      <c r="J1192" s="28">
        <f>SUMIFS($H:$H, $A:$A, "&lt;=" &amp; Name_Rankings_Appended[[#This Row],[Rank]], $F:$F, Name_Rankings_Appended[[#This Row],[Decade]])</f>
        <v>0.98325475191686085</v>
      </c>
    </row>
    <row r="1193" spans="1:10" x14ac:dyDescent="0.25">
      <c r="A1193" s="22">
        <v>192</v>
      </c>
      <c r="B1193" s="22" t="s">
        <v>720</v>
      </c>
      <c r="C1193" s="23">
        <v>19832</v>
      </c>
      <c r="D1193" s="22" t="s">
        <v>721</v>
      </c>
      <c r="E1193" s="23">
        <v>17266</v>
      </c>
      <c r="F1193" s="22">
        <v>2000</v>
      </c>
      <c r="G1193" s="28">
        <f xml:space="preserve"> Name_Rankings_Appended[[#This Row],[Males Number]] / SUMIFS($C:$C, $F:$F, Name_Rankings_Appended[[#This Row],[Decade]])</f>
        <v>1.5282776052463261E-3</v>
      </c>
      <c r="H1193" s="28">
        <f xml:space="preserve"> Name_Rankings_Appended[[#This Row],[Females Number]] / SUMIFS($E:$E, $F:$F, Name_Rankings_Appended[[#This Row],[Decade]])</f>
        <v>1.8750507695027652E-3</v>
      </c>
      <c r="I1193" s="28">
        <f>SUMIFS($G:$G, $A:$A, "&lt;=" &amp; Name_Rankings_Appended[[#This Row],[Rank]], $F:$F, Name_Rankings_Appended[[#This Row],[Decade]])</f>
        <v>0.98813473379210426</v>
      </c>
      <c r="J1193" s="28">
        <f>SUMIFS($H:$H, $A:$A, "&lt;=" &amp; Name_Rankings_Appended[[#This Row],[Rank]], $F:$F, Name_Rankings_Appended[[#This Row],[Decade]])</f>
        <v>0.98512980268636363</v>
      </c>
    </row>
    <row r="1194" spans="1:10" x14ac:dyDescent="0.25">
      <c r="A1194" s="22">
        <v>193</v>
      </c>
      <c r="B1194" s="22" t="s">
        <v>722</v>
      </c>
      <c r="C1194" s="23">
        <v>19611</v>
      </c>
      <c r="D1194" s="22" t="s">
        <v>313</v>
      </c>
      <c r="E1194" s="23">
        <v>17242</v>
      </c>
      <c r="F1194" s="22">
        <v>2000</v>
      </c>
      <c r="G1194" s="28">
        <f xml:space="preserve"> Name_Rankings_Appended[[#This Row],[Males Number]] / SUMIFS($C:$C, $F:$F, Name_Rankings_Appended[[#This Row],[Decade]])</f>
        <v>1.5112470813072661E-3</v>
      </c>
      <c r="H1194" s="28">
        <f xml:space="preserve"> Name_Rankings_Appended[[#This Row],[Females Number]] / SUMIFS($E:$E, $F:$F, Name_Rankings_Appended[[#This Row],[Decade]])</f>
        <v>1.8724444206977108E-3</v>
      </c>
      <c r="I1194" s="28">
        <f>SUMIFS($G:$G, $A:$A, "&lt;=" &amp; Name_Rankings_Appended[[#This Row],[Rank]], $F:$F, Name_Rankings_Appended[[#This Row],[Decade]])</f>
        <v>0.98964598087341149</v>
      </c>
      <c r="J1194" s="28">
        <f>SUMIFS($H:$H, $A:$A, "&lt;=" &amp; Name_Rankings_Appended[[#This Row],[Rank]], $F:$F, Name_Rankings_Appended[[#This Row],[Decade]])</f>
        <v>0.9870022471070613</v>
      </c>
    </row>
    <row r="1195" spans="1:10" x14ac:dyDescent="0.25">
      <c r="A1195" s="22">
        <v>194</v>
      </c>
      <c r="B1195" s="22" t="s">
        <v>723</v>
      </c>
      <c r="C1195" s="23">
        <v>19485</v>
      </c>
      <c r="D1195" s="22" t="s">
        <v>724</v>
      </c>
      <c r="E1195" s="23">
        <v>17214</v>
      </c>
      <c r="F1195" s="22">
        <v>2000</v>
      </c>
      <c r="G1195" s="28">
        <f xml:space="preserve"> Name_Rankings_Appended[[#This Row],[Males Number]] / SUMIFS($C:$C, $F:$F, Name_Rankings_Appended[[#This Row],[Decade]])</f>
        <v>1.501537370826173E-3</v>
      </c>
      <c r="H1195" s="28">
        <f xml:space="preserve"> Name_Rankings_Appended[[#This Row],[Females Number]] / SUMIFS($E:$E, $F:$F, Name_Rankings_Appended[[#This Row],[Decade]])</f>
        <v>1.8694036804251476E-3</v>
      </c>
      <c r="I1195" s="28">
        <f>SUMIFS($G:$G, $A:$A, "&lt;=" &amp; Name_Rankings_Appended[[#This Row],[Rank]], $F:$F, Name_Rankings_Appended[[#This Row],[Decade]])</f>
        <v>0.99114751824423764</v>
      </c>
      <c r="J1195" s="28">
        <f>SUMIFS($H:$H, $A:$A, "&lt;=" &amp; Name_Rankings_Appended[[#This Row],[Rank]], $F:$F, Name_Rankings_Appended[[#This Row],[Decade]])</f>
        <v>0.9888716507874864</v>
      </c>
    </row>
    <row r="1196" spans="1:10" x14ac:dyDescent="0.25">
      <c r="A1196" s="22">
        <v>195</v>
      </c>
      <c r="B1196" s="22" t="s">
        <v>725</v>
      </c>
      <c r="C1196" s="23">
        <v>19443</v>
      </c>
      <c r="D1196" s="22" t="s">
        <v>726</v>
      </c>
      <c r="E1196" s="23">
        <v>17198</v>
      </c>
      <c r="F1196" s="22">
        <v>2000</v>
      </c>
      <c r="G1196" s="28">
        <f xml:space="preserve"> Name_Rankings_Appended[[#This Row],[Males Number]] / SUMIFS($C:$C, $F:$F, Name_Rankings_Appended[[#This Row],[Decade]])</f>
        <v>1.4983008006658088E-3</v>
      </c>
      <c r="H1196" s="28">
        <f xml:space="preserve"> Name_Rankings_Appended[[#This Row],[Females Number]] / SUMIFS($E:$E, $F:$F, Name_Rankings_Appended[[#This Row],[Decade]])</f>
        <v>1.8676661145551115E-3</v>
      </c>
      <c r="I1196" s="28">
        <f>SUMIFS($G:$G, $A:$A, "&lt;=" &amp; Name_Rankings_Appended[[#This Row],[Rank]], $F:$F, Name_Rankings_Appended[[#This Row],[Decade]])</f>
        <v>0.99264581904490345</v>
      </c>
      <c r="J1196" s="28">
        <f>SUMIFS($H:$H, $A:$A, "&lt;=" &amp; Name_Rankings_Appended[[#This Row],[Rank]], $F:$F, Name_Rankings_Appended[[#This Row],[Decade]])</f>
        <v>0.99073931690204153</v>
      </c>
    </row>
    <row r="1197" spans="1:10" x14ac:dyDescent="0.25">
      <c r="A1197" s="22">
        <v>196</v>
      </c>
      <c r="B1197" s="22" t="s">
        <v>727</v>
      </c>
      <c r="C1197" s="23">
        <v>19325</v>
      </c>
      <c r="D1197" s="22" t="s">
        <v>728</v>
      </c>
      <c r="E1197" s="23">
        <v>17178</v>
      </c>
      <c r="F1197" s="22">
        <v>2000</v>
      </c>
      <c r="G1197" s="28">
        <f xml:space="preserve"> Name_Rankings_Appended[[#This Row],[Males Number]] / SUMIFS($C:$C, $F:$F, Name_Rankings_Appended[[#This Row],[Decade]])</f>
        <v>1.4892075797390708E-3</v>
      </c>
      <c r="H1197" s="28">
        <f xml:space="preserve"> Name_Rankings_Appended[[#This Row],[Females Number]] / SUMIFS($E:$E, $F:$F, Name_Rankings_Appended[[#This Row],[Decade]])</f>
        <v>1.8654941572175663E-3</v>
      </c>
      <c r="I1197" s="28">
        <f>SUMIFS($G:$G, $A:$A, "&lt;=" &amp; Name_Rankings_Appended[[#This Row],[Rank]], $F:$F, Name_Rankings_Appended[[#This Row],[Decade]])</f>
        <v>0.99413502662464248</v>
      </c>
      <c r="J1197" s="28">
        <f>SUMIFS($H:$H, $A:$A, "&lt;=" &amp; Name_Rankings_Appended[[#This Row],[Rank]], $F:$F, Name_Rankings_Appended[[#This Row],[Decade]])</f>
        <v>0.99260481105925913</v>
      </c>
    </row>
    <row r="1198" spans="1:10" x14ac:dyDescent="0.25">
      <c r="A1198" s="22">
        <v>197</v>
      </c>
      <c r="B1198" s="22" t="s">
        <v>729</v>
      </c>
      <c r="C1198" s="23">
        <v>19179</v>
      </c>
      <c r="D1198" s="22" t="s">
        <v>730</v>
      </c>
      <c r="E1198" s="23">
        <v>17085</v>
      </c>
      <c r="F1198" s="22">
        <v>2000</v>
      </c>
      <c r="G1198" s="28">
        <f xml:space="preserve"> Name_Rankings_Appended[[#This Row],[Males Number]] / SUMIFS($C:$C, $F:$F, Name_Rankings_Appended[[#This Row],[Decade]])</f>
        <v>1.4779566453720901E-3</v>
      </c>
      <c r="H1198" s="28">
        <f xml:space="preserve"> Name_Rankings_Appended[[#This Row],[Females Number]] / SUMIFS($E:$E, $F:$F, Name_Rankings_Appended[[#This Row],[Decade]])</f>
        <v>1.855394555597981E-3</v>
      </c>
      <c r="I1198" s="28">
        <f>SUMIFS($G:$G, $A:$A, "&lt;=" &amp; Name_Rankings_Appended[[#This Row],[Rank]], $F:$F, Name_Rankings_Appended[[#This Row],[Decade]])</f>
        <v>0.99561298327001457</v>
      </c>
      <c r="J1198" s="28">
        <f>SUMIFS($H:$H, $A:$A, "&lt;=" &amp; Name_Rankings_Appended[[#This Row],[Rank]], $F:$F, Name_Rankings_Appended[[#This Row],[Decade]])</f>
        <v>0.99446020561485715</v>
      </c>
    </row>
    <row r="1199" spans="1:10" x14ac:dyDescent="0.25">
      <c r="A1199" s="22">
        <v>198</v>
      </c>
      <c r="B1199" s="22" t="s">
        <v>731</v>
      </c>
      <c r="C1199" s="23">
        <v>19115</v>
      </c>
      <c r="D1199" s="22" t="s">
        <v>732</v>
      </c>
      <c r="E1199" s="23">
        <v>17078</v>
      </c>
      <c r="F1199" s="22">
        <v>2000</v>
      </c>
      <c r="G1199" s="28">
        <f xml:space="preserve"> Name_Rankings_Appended[[#This Row],[Males Number]] / SUMIFS($C:$C, $F:$F, Name_Rankings_Appended[[#This Row],[Decade]])</f>
        <v>1.473024728937249E-3</v>
      </c>
      <c r="H1199" s="28">
        <f xml:space="preserve"> Name_Rankings_Appended[[#This Row],[Females Number]] / SUMIFS($E:$E, $F:$F, Name_Rankings_Appended[[#This Row],[Decade]])</f>
        <v>1.8546343705298403E-3</v>
      </c>
      <c r="I1199" s="28">
        <f>SUMIFS($G:$G, $A:$A, "&lt;=" &amp; Name_Rankings_Appended[[#This Row],[Rank]], $F:$F, Name_Rankings_Appended[[#This Row],[Decade]])</f>
        <v>0.99708600799895186</v>
      </c>
      <c r="J1199" s="28">
        <f>SUMIFS($H:$H, $A:$A, "&lt;=" &amp; Name_Rankings_Appended[[#This Row],[Rank]], $F:$F, Name_Rankings_Appended[[#This Row],[Decade]])</f>
        <v>0.99631483998538695</v>
      </c>
    </row>
    <row r="1200" spans="1:10" x14ac:dyDescent="0.25">
      <c r="A1200" s="22">
        <v>199</v>
      </c>
      <c r="B1200" s="22" t="s">
        <v>733</v>
      </c>
      <c r="C1200" s="23">
        <v>19063</v>
      </c>
      <c r="D1200" s="22" t="s">
        <v>734</v>
      </c>
      <c r="E1200" s="23">
        <v>17021</v>
      </c>
      <c r="F1200" s="22">
        <v>2000</v>
      </c>
      <c r="G1200" s="28">
        <f xml:space="preserve"> Name_Rankings_Appended[[#This Row],[Males Number]] / SUMIFS($C:$C, $F:$F, Name_Rankings_Appended[[#This Row],[Decade]])</f>
        <v>1.4690175468339407E-3</v>
      </c>
      <c r="H1200" s="28">
        <f xml:space="preserve"> Name_Rankings_Appended[[#This Row],[Females Number]] / SUMIFS($E:$E, $F:$F, Name_Rankings_Appended[[#This Row],[Decade]])</f>
        <v>1.8484442921178365E-3</v>
      </c>
      <c r="I1200" s="28">
        <f>SUMIFS($G:$G, $A:$A, "&lt;=" &amp; Name_Rankings_Appended[[#This Row],[Rank]], $F:$F, Name_Rankings_Appended[[#This Row],[Decade]])</f>
        <v>0.99855502554578579</v>
      </c>
      <c r="J1200" s="28">
        <f>SUMIFS($H:$H, $A:$A, "&lt;=" &amp; Name_Rankings_Appended[[#This Row],[Rank]], $F:$F, Name_Rankings_Appended[[#This Row],[Decade]])</f>
        <v>0.99816328427750478</v>
      </c>
    </row>
    <row r="1201" spans="1:10" x14ac:dyDescent="0.25">
      <c r="A1201" s="22">
        <v>200</v>
      </c>
      <c r="B1201" s="22" t="s">
        <v>190</v>
      </c>
      <c r="C1201" s="23">
        <v>18751</v>
      </c>
      <c r="D1201" s="22" t="s">
        <v>735</v>
      </c>
      <c r="E1201" s="23">
        <v>16913</v>
      </c>
      <c r="F1201" s="22">
        <v>2000</v>
      </c>
      <c r="G1201" s="28">
        <f xml:space="preserve"> Name_Rankings_Appended[[#This Row],[Males Number]] / SUMIFS($C:$C, $F:$F, Name_Rankings_Appended[[#This Row],[Decade]])</f>
        <v>1.4449744542140914E-3</v>
      </c>
      <c r="H1201" s="28">
        <f xml:space="preserve"> Name_Rankings_Appended[[#This Row],[Females Number]] / SUMIFS($E:$E, $F:$F, Name_Rankings_Appended[[#This Row],[Decade]])</f>
        <v>1.8367157224950924E-3</v>
      </c>
      <c r="I1201" s="28">
        <f>SUMIFS($G:$G, $A:$A, "&lt;=" &amp; Name_Rankings_Appended[[#This Row],[Rank]], $F:$F, Name_Rankings_Appended[[#This Row],[Decade]])</f>
        <v>0.99999999999999989</v>
      </c>
      <c r="J1201" s="28">
        <f>SUMIFS($H:$H, $A:$A, "&lt;=" &amp; Name_Rankings_Appended[[#This Row],[Rank]], $F:$F, Name_Rankings_Appended[[#This Row],[Decade]])</f>
        <v>0.99999999999999989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351A-F8FD-4741-9916-602FA4A8CF00}">
  <dimension ref="A1:I1001"/>
  <sheetViews>
    <sheetView workbookViewId="0">
      <selection activeCell="G1" sqref="G1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22.5703125" bestFit="1" customWidth="1"/>
    <col min="4" max="4" width="38.85546875" bestFit="1" customWidth="1"/>
    <col min="5" max="5" width="28" bestFit="1" customWidth="1"/>
    <col min="6" max="6" width="29.42578125" bestFit="1" customWidth="1"/>
    <col min="7" max="7" width="11.140625" bestFit="1" customWidth="1"/>
    <col min="8" max="8" width="7.7109375" customWidth="1"/>
    <col min="9" max="9" width="36.42578125" bestFit="1" customWidth="1"/>
    <col min="10" max="10" width="25.140625" bestFit="1" customWidth="1"/>
    <col min="11" max="11" width="46.5703125" bestFit="1" customWidth="1"/>
    <col min="12" max="12" width="68.42578125" bestFit="1" customWidth="1"/>
    <col min="13" max="13" width="81.140625" bestFit="1" customWidth="1"/>
    <col min="14" max="14" width="77.140625" bestFit="1" customWidth="1"/>
    <col min="15" max="15" width="53.5703125" bestFit="1" customWidth="1"/>
    <col min="16" max="16" width="35.42578125" bestFit="1" customWidth="1"/>
  </cols>
  <sheetData>
    <row r="1" spans="1:9" x14ac:dyDescent="0.25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s="21" t="s">
        <v>1787</v>
      </c>
      <c r="H1" s="10" t="s">
        <v>1810</v>
      </c>
      <c r="I1" s="62" t="s">
        <v>1818</v>
      </c>
    </row>
    <row r="2" spans="1:9" x14ac:dyDescent="0.25">
      <c r="A2" t="s">
        <v>911</v>
      </c>
      <c r="B2">
        <v>1</v>
      </c>
      <c r="C2">
        <v>2442977</v>
      </c>
      <c r="D2">
        <v>828.19</v>
      </c>
      <c r="E2">
        <v>828.19</v>
      </c>
      <c r="F2">
        <f>_2010_Top_1000_Last_Names[[#This Row],[CUMULATIVE PROPORTION]] / SUM($D:$D)</f>
        <v>2.0215386042379126E-2</v>
      </c>
    </row>
    <row r="3" spans="1:9" x14ac:dyDescent="0.25">
      <c r="A3" t="s">
        <v>912</v>
      </c>
      <c r="B3">
        <v>2</v>
      </c>
      <c r="C3">
        <v>1932812</v>
      </c>
      <c r="D3">
        <v>655.24</v>
      </c>
      <c r="E3">
        <v>1483.42</v>
      </c>
      <c r="F3">
        <f>_2010_Top_1000_Last_Names[[#This Row],[CUMULATIVE PROPORTION]] / SUM($D:$D)</f>
        <v>3.6208971326611092E-2</v>
      </c>
    </row>
    <row r="4" spans="1:9" x14ac:dyDescent="0.25">
      <c r="A4" t="s">
        <v>913</v>
      </c>
      <c r="B4">
        <v>3</v>
      </c>
      <c r="C4">
        <v>1625252</v>
      </c>
      <c r="D4">
        <v>550.97</v>
      </c>
      <c r="E4">
        <v>2034.39</v>
      </c>
      <c r="F4">
        <f>_2010_Top_1000_Last_Names[[#This Row],[CUMULATIVE PROPORTION]] / SUM($D:$D)</f>
        <v>4.9657662143657459E-2</v>
      </c>
    </row>
    <row r="5" spans="1:9" x14ac:dyDescent="0.25">
      <c r="A5" t="s">
        <v>914</v>
      </c>
      <c r="B5">
        <v>4</v>
      </c>
      <c r="C5">
        <v>1437026</v>
      </c>
      <c r="D5">
        <v>487.16</v>
      </c>
      <c r="E5">
        <v>2521.56</v>
      </c>
      <c r="F5">
        <f>_2010_Top_1000_Last_Names[[#This Row],[CUMULATIVE PROPORTION]] / SUM($D:$D)</f>
        <v>6.1549051339694398E-2</v>
      </c>
    </row>
    <row r="6" spans="1:9" x14ac:dyDescent="0.25">
      <c r="A6" t="s">
        <v>915</v>
      </c>
      <c r="B6">
        <v>5</v>
      </c>
      <c r="C6">
        <v>1425470</v>
      </c>
      <c r="D6">
        <v>483.24</v>
      </c>
      <c r="E6">
        <v>3004.8</v>
      </c>
      <c r="F6">
        <f>_2010_Top_1000_Last_Names[[#This Row],[CUMULATIVE PROPORTION]] / SUM($D:$D)</f>
        <v>7.334451270860648E-2</v>
      </c>
    </row>
    <row r="7" spans="1:9" x14ac:dyDescent="0.25">
      <c r="A7" t="s">
        <v>916</v>
      </c>
      <c r="B7">
        <v>6</v>
      </c>
      <c r="C7">
        <v>1166120</v>
      </c>
      <c r="D7">
        <v>395.32</v>
      </c>
      <c r="E7">
        <v>3400.12</v>
      </c>
      <c r="F7">
        <f>_2010_Top_1000_Last_Names[[#This Row],[CUMULATIVE PROPORTION]] / SUM($D:$D)</f>
        <v>8.2993924570948827E-2</v>
      </c>
    </row>
    <row r="8" spans="1:9" x14ac:dyDescent="0.25">
      <c r="A8" t="s">
        <v>917</v>
      </c>
      <c r="B8">
        <v>7</v>
      </c>
      <c r="C8">
        <v>1161437</v>
      </c>
      <c r="D8">
        <v>393.74</v>
      </c>
      <c r="E8">
        <v>3793.86</v>
      </c>
      <c r="F8">
        <f>_2010_Top_1000_Last_Names[[#This Row],[CUMULATIVE PROPORTION]] / SUM($D:$D)</f>
        <v>9.2604770029510702E-2</v>
      </c>
    </row>
    <row r="9" spans="1:9" x14ac:dyDescent="0.25">
      <c r="A9" t="s">
        <v>918</v>
      </c>
      <c r="B9">
        <v>8</v>
      </c>
      <c r="C9">
        <v>1116357</v>
      </c>
      <c r="D9">
        <v>378.45</v>
      </c>
      <c r="E9">
        <v>4172.3100000000004</v>
      </c>
      <c r="F9">
        <f>_2010_Top_1000_Last_Names[[#This Row],[CUMULATIVE PROPORTION]] / SUM($D:$D)</f>
        <v>0.10184240009958928</v>
      </c>
    </row>
    <row r="10" spans="1:9" x14ac:dyDescent="0.25">
      <c r="A10" t="s">
        <v>919</v>
      </c>
      <c r="B10">
        <v>9</v>
      </c>
      <c r="C10">
        <v>1094924</v>
      </c>
      <c r="D10">
        <v>371.19</v>
      </c>
      <c r="E10">
        <v>4543.5</v>
      </c>
      <c r="F10">
        <f>_2010_Top_1000_Last_Names[[#This Row],[CUMULATIVE PROPORTION]] / SUM($D:$D)</f>
        <v>0.11090281998520816</v>
      </c>
    </row>
    <row r="11" spans="1:9" x14ac:dyDescent="0.25">
      <c r="A11" t="s">
        <v>920</v>
      </c>
      <c r="B11">
        <v>10</v>
      </c>
      <c r="C11">
        <v>1060159</v>
      </c>
      <c r="D11">
        <v>359.4</v>
      </c>
      <c r="E11">
        <v>4902.8999999999996</v>
      </c>
      <c r="F11">
        <f>_2010_Top_1000_Last_Names[[#This Row],[CUMULATIVE PROPORTION]] / SUM($D:$D)</f>
        <v>0.11967545638945243</v>
      </c>
    </row>
    <row r="12" spans="1:9" x14ac:dyDescent="0.25">
      <c r="A12" t="s">
        <v>921</v>
      </c>
      <c r="B12">
        <v>11</v>
      </c>
      <c r="C12">
        <v>1043281</v>
      </c>
      <c r="D12">
        <v>353.68</v>
      </c>
      <c r="E12">
        <v>5256.58</v>
      </c>
      <c r="F12">
        <f>_2010_Top_1000_Last_Names[[#This Row],[CUMULATIVE PROPORTION]] / SUM($D:$D)</f>
        <v>0.12830847264836481</v>
      </c>
    </row>
    <row r="13" spans="1:9" x14ac:dyDescent="0.25">
      <c r="A13" t="s">
        <v>922</v>
      </c>
      <c r="B13">
        <v>12</v>
      </c>
      <c r="C13">
        <v>874523</v>
      </c>
      <c r="D13">
        <v>296.47000000000003</v>
      </c>
      <c r="E13">
        <v>5553.05</v>
      </c>
      <c r="F13">
        <f>_2010_Top_1000_Last_Names[[#This Row],[CUMULATIVE PROPORTION]] / SUM($D:$D)</f>
        <v>0.13554504336279524</v>
      </c>
    </row>
    <row r="14" spans="1:9" x14ac:dyDescent="0.25">
      <c r="A14" t="s">
        <v>923</v>
      </c>
      <c r="B14">
        <v>13</v>
      </c>
      <c r="C14">
        <v>841025</v>
      </c>
      <c r="D14">
        <v>285.11</v>
      </c>
      <c r="E14">
        <v>5838.16</v>
      </c>
      <c r="F14">
        <f>_2010_Top_1000_Last_Names[[#This Row],[CUMULATIVE PROPORTION]] / SUM($D:$D)</f>
        <v>0.14250432651586725</v>
      </c>
    </row>
    <row r="15" spans="1:9" x14ac:dyDescent="0.25">
      <c r="A15" t="s">
        <v>924</v>
      </c>
      <c r="B15">
        <v>14</v>
      </c>
      <c r="C15">
        <v>801882</v>
      </c>
      <c r="D15">
        <v>271.83999999999997</v>
      </c>
      <c r="E15">
        <v>6110</v>
      </c>
      <c r="F15">
        <f>_2010_Top_1000_Last_Names[[#This Row],[CUMULATIVE PROPORTION]] / SUM($D:$D)</f>
        <v>0.14913970069541585</v>
      </c>
    </row>
    <row r="16" spans="1:9" x14ac:dyDescent="0.25">
      <c r="A16" t="s">
        <v>925</v>
      </c>
      <c r="B16">
        <v>15</v>
      </c>
      <c r="C16">
        <v>784404</v>
      </c>
      <c r="D16">
        <v>265.92</v>
      </c>
      <c r="E16">
        <v>6375.92</v>
      </c>
      <c r="F16">
        <f>_2010_Top_1000_Last_Names[[#This Row],[CUMULATIVE PROPORTION]] / SUM($D:$D)</f>
        <v>0.1556305729063692</v>
      </c>
    </row>
    <row r="17" spans="1:6" x14ac:dyDescent="0.25">
      <c r="A17" t="s">
        <v>66</v>
      </c>
      <c r="B17">
        <v>16</v>
      </c>
      <c r="C17">
        <v>756142</v>
      </c>
      <c r="D17">
        <v>256.33999999999997</v>
      </c>
      <c r="E17">
        <v>6632.26</v>
      </c>
      <c r="F17">
        <f>_2010_Top_1000_Last_Names[[#This Row],[CUMULATIVE PROPORTION]] / SUM($D:$D)</f>
        <v>0.16188760578300798</v>
      </c>
    </row>
    <row r="18" spans="1:6" x14ac:dyDescent="0.25">
      <c r="A18" t="s">
        <v>466</v>
      </c>
      <c r="B18">
        <v>17</v>
      </c>
      <c r="C18">
        <v>751209</v>
      </c>
      <c r="D18">
        <v>254.67</v>
      </c>
      <c r="E18">
        <v>6886.93</v>
      </c>
      <c r="F18">
        <f>_2010_Top_1000_Last_Names[[#This Row],[CUMULATIVE PROPORTION]] / SUM($D:$D)</f>
        <v>0.16810387543539776</v>
      </c>
    </row>
    <row r="19" spans="1:6" x14ac:dyDescent="0.25">
      <c r="A19" t="s">
        <v>926</v>
      </c>
      <c r="B19">
        <v>18</v>
      </c>
      <c r="C19">
        <v>724374</v>
      </c>
      <c r="D19">
        <v>245.57</v>
      </c>
      <c r="E19">
        <v>7132.49</v>
      </c>
      <c r="F19">
        <f>_2010_Top_1000_Last_Names[[#This Row],[CUMULATIVE PROPORTION]] / SUM($D:$D)</f>
        <v>0.17409777803814183</v>
      </c>
    </row>
    <row r="20" spans="1:6" x14ac:dyDescent="0.25">
      <c r="A20" t="s">
        <v>498</v>
      </c>
      <c r="B20">
        <v>19</v>
      </c>
      <c r="C20">
        <v>708099</v>
      </c>
      <c r="D20">
        <v>240.05</v>
      </c>
      <c r="E20">
        <v>7372.54</v>
      </c>
      <c r="F20">
        <f>_2010_Top_1000_Last_Names[[#This Row],[CUMULATIVE PROPORTION]] / SUM($D:$D)</f>
        <v>0.17995718640998054</v>
      </c>
    </row>
    <row r="21" spans="1:6" x14ac:dyDescent="0.25">
      <c r="A21" t="s">
        <v>190</v>
      </c>
      <c r="B21">
        <v>20</v>
      </c>
      <c r="C21">
        <v>702625</v>
      </c>
      <c r="D21">
        <v>238.19</v>
      </c>
      <c r="E21">
        <v>7610.74</v>
      </c>
      <c r="F21">
        <f>_2010_Top_1000_Last_Names[[#This Row],[CUMULATIVE PROPORTION]] / SUM($D:$D)</f>
        <v>0.18577143791663325</v>
      </c>
    </row>
    <row r="22" spans="1:6" x14ac:dyDescent="0.25">
      <c r="A22" t="s">
        <v>274</v>
      </c>
      <c r="B22">
        <v>21</v>
      </c>
      <c r="C22">
        <v>693023</v>
      </c>
      <c r="D22">
        <v>234.94</v>
      </c>
      <c r="E22">
        <v>7845.68</v>
      </c>
      <c r="F22">
        <f>_2010_Top_1000_Last_Names[[#This Row],[CUMULATIVE PROPORTION]] / SUM($D:$D)</f>
        <v>0.19150611570409332</v>
      </c>
    </row>
    <row r="23" spans="1:6" x14ac:dyDescent="0.25">
      <c r="A23" t="s">
        <v>927</v>
      </c>
      <c r="B23">
        <v>22</v>
      </c>
      <c r="C23">
        <v>681645</v>
      </c>
      <c r="D23">
        <v>231.08</v>
      </c>
      <c r="E23">
        <v>8076.76</v>
      </c>
      <c r="F23">
        <f>_2010_Top_1000_Last_Names[[#This Row],[CUMULATIVE PROPORTION]] / SUM($D:$D)</f>
        <v>0.19714657430257068</v>
      </c>
    </row>
    <row r="24" spans="1:6" x14ac:dyDescent="0.25">
      <c r="A24" t="s">
        <v>928</v>
      </c>
      <c r="B24">
        <v>23</v>
      </c>
      <c r="C24">
        <v>664644</v>
      </c>
      <c r="D24">
        <v>225.32</v>
      </c>
      <c r="E24">
        <v>8302.08</v>
      </c>
      <c r="F24">
        <f>_2010_Top_1000_Last_Names[[#This Row],[CUMULATIVE PROPORTION]] / SUM($D:$D)</f>
        <v>0.2026464363910635</v>
      </c>
    </row>
    <row r="25" spans="1:6" x14ac:dyDescent="0.25">
      <c r="A25" t="s">
        <v>929</v>
      </c>
      <c r="B25">
        <v>24</v>
      </c>
      <c r="C25">
        <v>660491</v>
      </c>
      <c r="D25">
        <v>223.91</v>
      </c>
      <c r="E25">
        <v>8525.99</v>
      </c>
      <c r="F25">
        <f>_2010_Top_1000_Last_Names[[#This Row],[CUMULATIVE PROPORTION]] / SUM($D:$D)</f>
        <v>0.20811188162554967</v>
      </c>
    </row>
    <row r="26" spans="1:6" x14ac:dyDescent="0.25">
      <c r="A26" t="s">
        <v>930</v>
      </c>
      <c r="B26">
        <v>25</v>
      </c>
      <c r="C26">
        <v>624252</v>
      </c>
      <c r="D26">
        <v>211.63</v>
      </c>
      <c r="E26">
        <v>8737.6200000000008</v>
      </c>
      <c r="F26">
        <f>_2010_Top_1000_Last_Names[[#This Row],[CUMULATIVE PROPORTION]] / SUM($D:$D)</f>
        <v>0.21327758291166604</v>
      </c>
    </row>
    <row r="27" spans="1:6" x14ac:dyDescent="0.25">
      <c r="A27" t="s">
        <v>931</v>
      </c>
      <c r="B27">
        <v>26</v>
      </c>
      <c r="C27">
        <v>612752</v>
      </c>
      <c r="D27">
        <v>207.73</v>
      </c>
      <c r="E27">
        <v>8945.34</v>
      </c>
      <c r="F27">
        <f>_2010_Top_1000_Last_Names[[#This Row],[CUMULATIVE PROPORTION]] / SUM($D:$D)</f>
        <v>0.21834784455298384</v>
      </c>
    </row>
    <row r="28" spans="1:6" x14ac:dyDescent="0.25">
      <c r="A28" t="s">
        <v>932</v>
      </c>
      <c r="B28">
        <v>27</v>
      </c>
      <c r="C28">
        <v>562679</v>
      </c>
      <c r="D28">
        <v>190.75</v>
      </c>
      <c r="E28">
        <v>9136.1</v>
      </c>
      <c r="F28">
        <f>_2010_Top_1000_Last_Names[[#This Row],[CUMULATIVE PROPORTION]] / SUM($D:$D)</f>
        <v>0.22300412758156934</v>
      </c>
    </row>
    <row r="29" spans="1:6" x14ac:dyDescent="0.25">
      <c r="A29" t="s">
        <v>933</v>
      </c>
      <c r="B29">
        <v>28</v>
      </c>
      <c r="C29">
        <v>557423</v>
      </c>
      <c r="D29">
        <v>188.97</v>
      </c>
      <c r="E29">
        <v>9325.07</v>
      </c>
      <c r="F29">
        <f>_2010_Top_1000_Last_Names[[#This Row],[CUMULATIVE PROPORTION]] / SUM($D:$D)</f>
        <v>0.22761671829194785</v>
      </c>
    </row>
    <row r="30" spans="1:6" x14ac:dyDescent="0.25">
      <c r="A30" t="s">
        <v>759</v>
      </c>
      <c r="B30">
        <v>29</v>
      </c>
      <c r="C30">
        <v>531781</v>
      </c>
      <c r="D30">
        <v>180.28</v>
      </c>
      <c r="E30">
        <v>9505.34</v>
      </c>
      <c r="F30">
        <f>_2010_Top_1000_Last_Names[[#This Row],[CUMULATIVE PROPORTION]] / SUM($D:$D)</f>
        <v>0.23201694969037057</v>
      </c>
    </row>
    <row r="31" spans="1:6" x14ac:dyDescent="0.25">
      <c r="A31" t="s">
        <v>934</v>
      </c>
      <c r="B31">
        <v>30</v>
      </c>
      <c r="C31">
        <v>529821</v>
      </c>
      <c r="D31">
        <v>179.61</v>
      </c>
      <c r="E31">
        <v>9684.9599999999991</v>
      </c>
      <c r="F31">
        <f>_2010_Top_1000_Last_Names[[#This Row],[CUMULATIVE PROPORTION]] / SUM($D:$D)</f>
        <v>0.23640131516318733</v>
      </c>
    </row>
    <row r="32" spans="1:6" x14ac:dyDescent="0.25">
      <c r="A32" t="s">
        <v>935</v>
      </c>
      <c r="B32">
        <v>31</v>
      </c>
      <c r="C32">
        <v>523129</v>
      </c>
      <c r="D32">
        <v>177.34</v>
      </c>
      <c r="E32">
        <v>9862.2999999999993</v>
      </c>
      <c r="F32">
        <f>_2010_Top_1000_Last_Names[[#This Row],[CUMULATIVE PROPORTION]] / SUM($D:$D)</f>
        <v>0.24073002785080189</v>
      </c>
    </row>
    <row r="33" spans="1:6" x14ac:dyDescent="0.25">
      <c r="A33" t="s">
        <v>936</v>
      </c>
      <c r="B33">
        <v>32</v>
      </c>
      <c r="C33">
        <v>484447</v>
      </c>
      <c r="D33">
        <v>164.23</v>
      </c>
      <c r="E33">
        <v>10026.530000000001</v>
      </c>
      <c r="F33">
        <f>_2010_Top_1000_Last_Names[[#This Row],[CUMULATIVE PROPORTION]] / SUM($D:$D)</f>
        <v>0.24473873702350377</v>
      </c>
    </row>
    <row r="34" spans="1:6" x14ac:dyDescent="0.25">
      <c r="A34" t="s">
        <v>242</v>
      </c>
      <c r="B34">
        <v>33</v>
      </c>
      <c r="C34">
        <v>482607</v>
      </c>
      <c r="D34">
        <v>163.61000000000001</v>
      </c>
      <c r="E34">
        <v>10190.14</v>
      </c>
      <c r="F34">
        <f>_2010_Top_1000_Last_Names[[#This Row],[CUMULATIVE PROPORTION]] / SUM($D:$D)</f>
        <v>0.24873231254408915</v>
      </c>
    </row>
    <row r="35" spans="1:6" x14ac:dyDescent="0.25">
      <c r="A35" t="s">
        <v>937</v>
      </c>
      <c r="B35">
        <v>34</v>
      </c>
      <c r="C35">
        <v>465422</v>
      </c>
      <c r="D35">
        <v>157.78</v>
      </c>
      <c r="E35">
        <v>10347.92</v>
      </c>
      <c r="F35">
        <f>_2010_Top_1000_Last_Names[[#This Row],[CUMULATIVE PROPORTION]] / SUM($D:$D)</f>
        <v>0.25258358291654787</v>
      </c>
    </row>
    <row r="36" spans="1:6" x14ac:dyDescent="0.25">
      <c r="A36" t="s">
        <v>938</v>
      </c>
      <c r="B36">
        <v>35</v>
      </c>
      <c r="C36">
        <v>458980</v>
      </c>
      <c r="D36">
        <v>155.6</v>
      </c>
      <c r="E36">
        <v>10503.52</v>
      </c>
      <c r="F36">
        <f>_2010_Top_1000_Last_Names[[#This Row],[CUMULATIVE PROPORTION]] / SUM($D:$D)</f>
        <v>0.25638164141543607</v>
      </c>
    </row>
    <row r="37" spans="1:6" x14ac:dyDescent="0.25">
      <c r="A37" t="s">
        <v>78</v>
      </c>
      <c r="B37">
        <v>36</v>
      </c>
      <c r="C37">
        <v>439530</v>
      </c>
      <c r="D37">
        <v>149</v>
      </c>
      <c r="E37">
        <v>10652.52</v>
      </c>
      <c r="F37">
        <f>_2010_Top_1000_Last_Names[[#This Row],[CUMULATIVE PROPORTION]] / SUM($D:$D)</f>
        <v>0.26001859974663361</v>
      </c>
    </row>
    <row r="38" spans="1:6" x14ac:dyDescent="0.25">
      <c r="A38" t="s">
        <v>939</v>
      </c>
      <c r="B38">
        <v>37</v>
      </c>
      <c r="C38">
        <v>437813</v>
      </c>
      <c r="D38">
        <v>148.41999999999999</v>
      </c>
      <c r="E38">
        <v>10800.94</v>
      </c>
      <c r="F38">
        <f>_2010_Top_1000_Last_Names[[#This Row],[CUMULATIVE PROPORTION]] / SUM($D:$D)</f>
        <v>0.26364140079036741</v>
      </c>
    </row>
    <row r="39" spans="1:6" x14ac:dyDescent="0.25">
      <c r="A39" t="s">
        <v>940</v>
      </c>
      <c r="B39">
        <v>38</v>
      </c>
      <c r="C39">
        <v>437645</v>
      </c>
      <c r="D39">
        <v>148.36000000000001</v>
      </c>
      <c r="E39">
        <v>10949.31</v>
      </c>
      <c r="F39">
        <f>_2010_Top_1000_Last_Names[[#This Row],[CUMULATIVE PROPORTION]] / SUM($D:$D)</f>
        <v>0.26726298137828536</v>
      </c>
    </row>
    <row r="40" spans="1:6" x14ac:dyDescent="0.25">
      <c r="A40" t="s">
        <v>941</v>
      </c>
      <c r="B40">
        <v>39</v>
      </c>
      <c r="C40">
        <v>434827</v>
      </c>
      <c r="D40">
        <v>147.41</v>
      </c>
      <c r="E40">
        <v>11096.72</v>
      </c>
      <c r="F40">
        <f>_2010_Top_1000_Last_Names[[#This Row],[CUMULATIVE PROPORTION]] / SUM($D:$D)</f>
        <v>0.27086112921453925</v>
      </c>
    </row>
    <row r="41" spans="1:6" x14ac:dyDescent="0.25">
      <c r="A41" t="s">
        <v>942</v>
      </c>
      <c r="B41">
        <v>40</v>
      </c>
      <c r="C41">
        <v>433969</v>
      </c>
      <c r="D41">
        <v>147.12</v>
      </c>
      <c r="E41">
        <v>11243.84</v>
      </c>
      <c r="F41">
        <f>_2010_Top_1000_Last_Names[[#This Row],[CUMULATIVE PROPORTION]] / SUM($D:$D)</f>
        <v>0.27445219840706131</v>
      </c>
    </row>
    <row r="42" spans="1:6" x14ac:dyDescent="0.25">
      <c r="A42" t="s">
        <v>943</v>
      </c>
      <c r="B42">
        <v>41</v>
      </c>
      <c r="C42">
        <v>430182</v>
      </c>
      <c r="D42">
        <v>145.83000000000001</v>
      </c>
      <c r="E42">
        <v>11389.67</v>
      </c>
      <c r="F42">
        <f>_2010_Top_1000_Last_Names[[#This Row],[CUMULATIVE PROPORTION]] / SUM($D:$D)</f>
        <v>0.27801177983953468</v>
      </c>
    </row>
    <row r="43" spans="1:6" x14ac:dyDescent="0.25">
      <c r="A43" t="s">
        <v>944</v>
      </c>
      <c r="B43">
        <v>42</v>
      </c>
      <c r="C43">
        <v>427865</v>
      </c>
      <c r="D43">
        <v>145.05000000000001</v>
      </c>
      <c r="E43">
        <v>11534.72</v>
      </c>
      <c r="F43">
        <f>_2010_Top_1000_Last_Names[[#This Row],[CUMULATIVE PROPORTION]] / SUM($D:$D)</f>
        <v>0.28155232216128101</v>
      </c>
    </row>
    <row r="44" spans="1:6" x14ac:dyDescent="0.25">
      <c r="A44" t="s">
        <v>945</v>
      </c>
      <c r="B44">
        <v>43</v>
      </c>
      <c r="C44">
        <v>424958</v>
      </c>
      <c r="D44">
        <v>144.06</v>
      </c>
      <c r="E44">
        <v>11678.78</v>
      </c>
      <c r="F44">
        <f>_2010_Top_1000_Last_Names[[#This Row],[CUMULATIVE PROPORTION]] / SUM($D:$D)</f>
        <v>0.28506869945787378</v>
      </c>
    </row>
    <row r="45" spans="1:6" x14ac:dyDescent="0.25">
      <c r="A45" t="s">
        <v>946</v>
      </c>
      <c r="B45">
        <v>44</v>
      </c>
      <c r="C45">
        <v>419586</v>
      </c>
      <c r="D45">
        <v>142.24</v>
      </c>
      <c r="E45">
        <v>11821.03</v>
      </c>
      <c r="F45">
        <f>_2010_Top_1000_Last_Names[[#This Row],[CUMULATIVE PROPORTION]] / SUM($D:$D)</f>
        <v>0.28854089625393314</v>
      </c>
    </row>
    <row r="46" spans="1:6" x14ac:dyDescent="0.25">
      <c r="A46" t="s">
        <v>947</v>
      </c>
      <c r="B46">
        <v>45</v>
      </c>
      <c r="C46">
        <v>407076</v>
      </c>
      <c r="D46">
        <v>138</v>
      </c>
      <c r="E46">
        <v>11959.03</v>
      </c>
      <c r="F46">
        <f>_2010_Top_1000_Last_Names[[#This Row],[CUMULATIVE PROPORTION]] / SUM($D:$D)</f>
        <v>0.29190935430564635</v>
      </c>
    </row>
    <row r="47" spans="1:6" x14ac:dyDescent="0.25">
      <c r="A47" t="s">
        <v>948</v>
      </c>
      <c r="B47">
        <v>46</v>
      </c>
      <c r="C47">
        <v>391114</v>
      </c>
      <c r="D47">
        <v>132.59</v>
      </c>
      <c r="E47">
        <v>12091.62</v>
      </c>
      <c r="F47">
        <f>_2010_Top_1000_Last_Names[[#This Row],[CUMULATIVE PROPORTION]] / SUM($D:$D)</f>
        <v>0.29514575903808582</v>
      </c>
    </row>
    <row r="48" spans="1:6" x14ac:dyDescent="0.25">
      <c r="A48" t="s">
        <v>949</v>
      </c>
      <c r="B48">
        <v>47</v>
      </c>
      <c r="C48">
        <v>386157</v>
      </c>
      <c r="D48">
        <v>130.91</v>
      </c>
      <c r="E48">
        <v>12222.53</v>
      </c>
      <c r="F48">
        <f>_2010_Top_1000_Last_Names[[#This Row],[CUMULATIVE PROPORTION]] / SUM($D:$D)</f>
        <v>0.29834115645511311</v>
      </c>
    </row>
    <row r="49" spans="1:6" x14ac:dyDescent="0.25">
      <c r="A49" t="s">
        <v>326</v>
      </c>
      <c r="B49">
        <v>48</v>
      </c>
      <c r="C49">
        <v>384486</v>
      </c>
      <c r="D49">
        <v>130.34</v>
      </c>
      <c r="E49">
        <v>12352.87</v>
      </c>
      <c r="F49">
        <f>_2010_Top_1000_Last_Names[[#This Row],[CUMULATIVE PROPORTION]] / SUM($D:$D)</f>
        <v>0.30152264067583989</v>
      </c>
    </row>
    <row r="50" spans="1:6" x14ac:dyDescent="0.25">
      <c r="A50" t="s">
        <v>552</v>
      </c>
      <c r="B50">
        <v>49</v>
      </c>
      <c r="C50">
        <v>376966</v>
      </c>
      <c r="D50">
        <v>127.79</v>
      </c>
      <c r="E50">
        <v>12480.66</v>
      </c>
      <c r="F50">
        <f>_2010_Top_1000_Last_Names[[#This Row],[CUMULATIVE PROPORTION]] / SUM($D:$D)</f>
        <v>0.30464188164995887</v>
      </c>
    </row>
    <row r="51" spans="1:6" x14ac:dyDescent="0.25">
      <c r="A51" t="s">
        <v>950</v>
      </c>
      <c r="B51">
        <v>50</v>
      </c>
      <c r="C51">
        <v>376774</v>
      </c>
      <c r="D51">
        <v>127.73</v>
      </c>
      <c r="E51">
        <v>12608.39</v>
      </c>
      <c r="F51">
        <f>_2010_Top_1000_Last_Names[[#This Row],[CUMULATIVE PROPORTION]] / SUM($D:$D)</f>
        <v>0.30775965807709887</v>
      </c>
    </row>
    <row r="52" spans="1:6" x14ac:dyDescent="0.25">
      <c r="A52" t="s">
        <v>951</v>
      </c>
      <c r="B52">
        <v>51</v>
      </c>
      <c r="C52">
        <v>365655</v>
      </c>
      <c r="D52">
        <v>123.96</v>
      </c>
      <c r="E52">
        <v>12732.35</v>
      </c>
      <c r="F52">
        <f>_2010_Top_1000_Last_Names[[#This Row],[CUMULATIVE PROPORTION]] / SUM($D:$D)</f>
        <v>0.31078541213572469</v>
      </c>
    </row>
    <row r="53" spans="1:6" x14ac:dyDescent="0.25">
      <c r="A53" t="s">
        <v>952</v>
      </c>
      <c r="B53">
        <v>52</v>
      </c>
      <c r="C53">
        <v>360802</v>
      </c>
      <c r="D53">
        <v>122.31</v>
      </c>
      <c r="E53">
        <v>12854.67</v>
      </c>
      <c r="F53">
        <f>_2010_Top_1000_Last_Names[[#This Row],[CUMULATIVE PROPORTION]] / SUM($D:$D)</f>
        <v>0.31377113524359102</v>
      </c>
    </row>
    <row r="54" spans="1:6" x14ac:dyDescent="0.25">
      <c r="A54" t="s">
        <v>953</v>
      </c>
      <c r="B54">
        <v>53</v>
      </c>
      <c r="C54">
        <v>355593</v>
      </c>
      <c r="D54">
        <v>120.55</v>
      </c>
      <c r="E54">
        <v>12975.22</v>
      </c>
      <c r="F54">
        <f>_2010_Top_1000_Last_Names[[#This Row],[CUMULATIVE PROPORTION]] / SUM($D:$D)</f>
        <v>0.31671365421557668</v>
      </c>
    </row>
    <row r="55" spans="1:6" x14ac:dyDescent="0.25">
      <c r="A55" t="s">
        <v>954</v>
      </c>
      <c r="B55">
        <v>54</v>
      </c>
      <c r="C55">
        <v>348627</v>
      </c>
      <c r="D55">
        <v>118.19</v>
      </c>
      <c r="E55">
        <v>13093.4</v>
      </c>
      <c r="F55">
        <f>_2010_Top_1000_Last_Names[[#This Row],[CUMULATIVE PROPORTION]] / SUM($D:$D)</f>
        <v>0.31959832358189161</v>
      </c>
    </row>
    <row r="56" spans="1:6" x14ac:dyDescent="0.25">
      <c r="A56" t="s">
        <v>955</v>
      </c>
      <c r="B56">
        <v>55</v>
      </c>
      <c r="C56">
        <v>347636</v>
      </c>
      <c r="D56">
        <v>117.85</v>
      </c>
      <c r="E56">
        <v>13211.25</v>
      </c>
      <c r="F56">
        <f>_2010_Top_1000_Last_Names[[#This Row],[CUMULATIVE PROPORTION]] / SUM($D:$D)</f>
        <v>0.32247493793982202</v>
      </c>
    </row>
    <row r="57" spans="1:6" x14ac:dyDescent="0.25">
      <c r="A57" t="s">
        <v>599</v>
      </c>
      <c r="B57">
        <v>56</v>
      </c>
      <c r="C57">
        <v>336221</v>
      </c>
      <c r="D57">
        <v>113.98</v>
      </c>
      <c r="E57">
        <v>13325.24</v>
      </c>
      <c r="F57">
        <f>_2010_Top_1000_Last_Names[[#This Row],[CUMULATIVE PROPORTION]] / SUM($D:$D)</f>
        <v>0.3252573331087697</v>
      </c>
    </row>
    <row r="58" spans="1:6" x14ac:dyDescent="0.25">
      <c r="A58" t="s">
        <v>956</v>
      </c>
      <c r="B58">
        <v>57</v>
      </c>
      <c r="C58">
        <v>334201</v>
      </c>
      <c r="D58">
        <v>113.3</v>
      </c>
      <c r="E58">
        <v>13438.53</v>
      </c>
      <c r="F58">
        <f>_2010_Top_1000_Last_Names[[#This Row],[CUMULATIVE PROPORTION]] / SUM($D:$D)</f>
        <v>0.32802264189629571</v>
      </c>
    </row>
    <row r="59" spans="1:6" x14ac:dyDescent="0.25">
      <c r="A59" t="s">
        <v>957</v>
      </c>
      <c r="B59">
        <v>58</v>
      </c>
      <c r="C59">
        <v>332423</v>
      </c>
      <c r="D59">
        <v>112.69</v>
      </c>
      <c r="E59">
        <v>13551.23</v>
      </c>
      <c r="F59">
        <f>_2010_Top_1000_Last_Names[[#This Row],[CUMULATIVE PROPORTION]] / SUM($D:$D)</f>
        <v>0.33077354930519476</v>
      </c>
    </row>
    <row r="60" spans="1:6" x14ac:dyDescent="0.25">
      <c r="A60" t="s">
        <v>958</v>
      </c>
      <c r="B60">
        <v>59</v>
      </c>
      <c r="C60">
        <v>329770</v>
      </c>
      <c r="D60">
        <v>111.79</v>
      </c>
      <c r="E60">
        <v>13663.02</v>
      </c>
      <c r="F60">
        <f>_2010_Top_1000_Last_Names[[#This Row],[CUMULATIVE PROPORTION]] / SUM($D:$D)</f>
        <v>0.33350224441824561</v>
      </c>
    </row>
    <row r="61" spans="1:6" x14ac:dyDescent="0.25">
      <c r="A61" t="s">
        <v>959</v>
      </c>
      <c r="B61">
        <v>60</v>
      </c>
      <c r="C61">
        <v>327904</v>
      </c>
      <c r="D61">
        <v>111.16</v>
      </c>
      <c r="E61">
        <v>13774.18</v>
      </c>
      <c r="F61">
        <f>_2010_Top_1000_Last_Names[[#This Row],[CUMULATIVE PROPORTION]] / SUM($D:$D)</f>
        <v>0.33621556178801687</v>
      </c>
    </row>
    <row r="62" spans="1:6" x14ac:dyDescent="0.25">
      <c r="A62" t="s">
        <v>960</v>
      </c>
      <c r="B62">
        <v>61</v>
      </c>
      <c r="C62">
        <v>324957</v>
      </c>
      <c r="D62">
        <v>110.16</v>
      </c>
      <c r="E62">
        <v>13884.34</v>
      </c>
      <c r="F62">
        <f>_2010_Top_1000_Last_Names[[#This Row],[CUMULATIVE PROPORTION]] / SUM($D:$D)</f>
        <v>0.3389044700414714</v>
      </c>
    </row>
    <row r="63" spans="1:6" x14ac:dyDescent="0.25">
      <c r="A63" t="s">
        <v>961</v>
      </c>
      <c r="B63">
        <v>62</v>
      </c>
      <c r="C63">
        <v>318884</v>
      </c>
      <c r="D63">
        <v>108.1</v>
      </c>
      <c r="E63">
        <v>13992.45</v>
      </c>
      <c r="F63">
        <f>_2010_Top_1000_Last_Names[[#This Row],[CUMULATIVE PROPORTION]] / SUM($D:$D)</f>
        <v>0.34154333960647654</v>
      </c>
    </row>
    <row r="64" spans="1:6" x14ac:dyDescent="0.25">
      <c r="A64" t="s">
        <v>962</v>
      </c>
      <c r="B64">
        <v>63</v>
      </c>
      <c r="C64">
        <v>311777</v>
      </c>
      <c r="D64">
        <v>105.69</v>
      </c>
      <c r="E64">
        <v>14098.14</v>
      </c>
      <c r="F64">
        <f>_2010_Top_1000_Last_Names[[#This Row],[CUMULATIVE PROPORTION]] / SUM($D:$D)</f>
        <v>0.34412313910999509</v>
      </c>
    </row>
    <row r="65" spans="1:6" x14ac:dyDescent="0.25">
      <c r="A65" t="s">
        <v>963</v>
      </c>
      <c r="B65">
        <v>64</v>
      </c>
      <c r="C65">
        <v>308417</v>
      </c>
      <c r="D65">
        <v>104.56</v>
      </c>
      <c r="E65">
        <v>14202.7</v>
      </c>
      <c r="F65">
        <f>_2010_Top_1000_Last_Names[[#This Row],[CUMULATIVE PROPORTION]] / SUM($D:$D)</f>
        <v>0.34667535631207574</v>
      </c>
    </row>
    <row r="66" spans="1:6" x14ac:dyDescent="0.25">
      <c r="A66" t="s">
        <v>964</v>
      </c>
      <c r="B66">
        <v>65</v>
      </c>
      <c r="C66">
        <v>302589</v>
      </c>
      <c r="D66">
        <v>102.58</v>
      </c>
      <c r="E66">
        <v>14305.28</v>
      </c>
      <c r="F66">
        <f>_2010_Top_1000_Last_Names[[#This Row],[CUMULATIVE PROPORTION]] / SUM($D:$D)</f>
        <v>0.34917924346384915</v>
      </c>
    </row>
    <row r="67" spans="1:6" x14ac:dyDescent="0.25">
      <c r="A67" t="s">
        <v>965</v>
      </c>
      <c r="B67">
        <v>66</v>
      </c>
      <c r="C67">
        <v>302261</v>
      </c>
      <c r="D67">
        <v>102.47</v>
      </c>
      <c r="E67">
        <v>14407.75</v>
      </c>
      <c r="F67">
        <f>_2010_Top_1000_Last_Names[[#This Row],[CUMULATIVE PROPORTION]] / SUM($D:$D)</f>
        <v>0.35168044561282774</v>
      </c>
    </row>
    <row r="68" spans="1:6" x14ac:dyDescent="0.25">
      <c r="A68" t="s">
        <v>966</v>
      </c>
      <c r="B68">
        <v>67</v>
      </c>
      <c r="C68">
        <v>293218</v>
      </c>
      <c r="D68">
        <v>99.4</v>
      </c>
      <c r="E68">
        <v>14507.15</v>
      </c>
      <c r="F68">
        <f>_2010_Top_1000_Last_Names[[#This Row],[CUMULATIVE PROPORTION]] / SUM($D:$D)</f>
        <v>0.35410671177471392</v>
      </c>
    </row>
    <row r="69" spans="1:6" x14ac:dyDescent="0.25">
      <c r="A69" t="s">
        <v>967</v>
      </c>
      <c r="B69">
        <v>68</v>
      </c>
      <c r="C69">
        <v>286899</v>
      </c>
      <c r="D69">
        <v>97.26</v>
      </c>
      <c r="E69">
        <v>14604.41</v>
      </c>
      <c r="F69">
        <f>_2010_Top_1000_Last_Names[[#This Row],[CUMULATIVE PROPORTION]] / SUM($D:$D)</f>
        <v>0.35648074242768218</v>
      </c>
    </row>
    <row r="70" spans="1:6" x14ac:dyDescent="0.25">
      <c r="A70" t="s">
        <v>484</v>
      </c>
      <c r="B70">
        <v>69</v>
      </c>
      <c r="C70">
        <v>286280</v>
      </c>
      <c r="D70">
        <v>97.05</v>
      </c>
      <c r="E70">
        <v>14701.46</v>
      </c>
      <c r="F70">
        <f>_2010_Top_1000_Last_Names[[#This Row],[CUMULATIVE PROPORTION]] / SUM($D:$D)</f>
        <v>0.35884964716622392</v>
      </c>
    </row>
    <row r="71" spans="1:6" x14ac:dyDescent="0.25">
      <c r="A71" t="s">
        <v>619</v>
      </c>
      <c r="B71">
        <v>70</v>
      </c>
      <c r="C71">
        <v>280791</v>
      </c>
      <c r="D71">
        <v>95.19</v>
      </c>
      <c r="E71">
        <v>14796.65</v>
      </c>
      <c r="F71">
        <f>_2010_Top_1000_Last_Names[[#This Row],[CUMULATIVE PROPORTION]] / SUM($D:$D)</f>
        <v>0.36117315094841651</v>
      </c>
    </row>
    <row r="72" spans="1:6" x14ac:dyDescent="0.25">
      <c r="A72" t="s">
        <v>968</v>
      </c>
      <c r="B72">
        <v>71</v>
      </c>
      <c r="C72">
        <v>278297</v>
      </c>
      <c r="D72">
        <v>94.34</v>
      </c>
      <c r="E72">
        <v>14891</v>
      </c>
      <c r="F72">
        <f>_2010_Top_1000_Last_Names[[#This Row],[CUMULATIVE PROPORTION]] / SUM($D:$D)</f>
        <v>0.36347615107290299</v>
      </c>
    </row>
    <row r="73" spans="1:6" x14ac:dyDescent="0.25">
      <c r="A73" t="s">
        <v>565</v>
      </c>
      <c r="B73">
        <v>72</v>
      </c>
      <c r="C73">
        <v>277845</v>
      </c>
      <c r="D73">
        <v>94.19</v>
      </c>
      <c r="E73">
        <v>14985.19</v>
      </c>
      <c r="F73">
        <f>_2010_Top_1000_Last_Names[[#This Row],[CUMULATIVE PROPORTION]] / SUM($D:$D)</f>
        <v>0.36577524573877884</v>
      </c>
    </row>
    <row r="74" spans="1:6" x14ac:dyDescent="0.25">
      <c r="A74" t="s">
        <v>969</v>
      </c>
      <c r="B74">
        <v>73</v>
      </c>
      <c r="C74">
        <v>277030</v>
      </c>
      <c r="D74">
        <v>93.92</v>
      </c>
      <c r="E74">
        <v>15079.1</v>
      </c>
      <c r="F74">
        <f>_2010_Top_1000_Last_Names[[#This Row],[CUMULATIVE PROPORTION]] / SUM($D:$D)</f>
        <v>0.36806750585208592</v>
      </c>
    </row>
    <row r="75" spans="1:6" x14ac:dyDescent="0.25">
      <c r="A75" t="s">
        <v>109</v>
      </c>
      <c r="B75">
        <v>74</v>
      </c>
      <c r="C75">
        <v>267394</v>
      </c>
      <c r="D75">
        <v>90.65</v>
      </c>
      <c r="E75">
        <v>15169.75</v>
      </c>
      <c r="F75">
        <f>_2010_Top_1000_Last_Names[[#This Row],[CUMULATIVE PROPORTION]] / SUM($D:$D)</f>
        <v>0.3702801922462004</v>
      </c>
    </row>
    <row r="76" spans="1:6" x14ac:dyDescent="0.25">
      <c r="A76" t="s">
        <v>285</v>
      </c>
      <c r="B76">
        <v>75</v>
      </c>
      <c r="C76">
        <v>264826</v>
      </c>
      <c r="D76">
        <v>89.78</v>
      </c>
      <c r="E76">
        <v>15259.53</v>
      </c>
      <c r="F76">
        <f>_2010_Top_1000_Last_Names[[#This Row],[CUMULATIVE PROPORTION]] / SUM($D:$D)</f>
        <v>0.37247164270911931</v>
      </c>
    </row>
    <row r="77" spans="1:6" x14ac:dyDescent="0.25">
      <c r="A77" t="s">
        <v>970</v>
      </c>
      <c r="B77">
        <v>76</v>
      </c>
      <c r="C77">
        <v>263464</v>
      </c>
      <c r="D77">
        <v>89.32</v>
      </c>
      <c r="E77">
        <v>15348.84</v>
      </c>
      <c r="F77">
        <f>_2010_Top_1000_Last_Names[[#This Row],[CUMULATIVE PROPORTION]] / SUM($D:$D)</f>
        <v>0.37465162088736931</v>
      </c>
    </row>
    <row r="78" spans="1:6" x14ac:dyDescent="0.25">
      <c r="A78" t="s">
        <v>135</v>
      </c>
      <c r="B78">
        <v>77</v>
      </c>
      <c r="C78">
        <v>262352</v>
      </c>
      <c r="D78">
        <v>88.94</v>
      </c>
      <c r="E78">
        <v>15437.78</v>
      </c>
      <c r="F78">
        <f>_2010_Top_1000_Last_Names[[#This Row],[CUMULATIVE PROPORTION]] / SUM($D:$D)</f>
        <v>0.37682256769258216</v>
      </c>
    </row>
    <row r="79" spans="1:6" x14ac:dyDescent="0.25">
      <c r="A79" t="s">
        <v>971</v>
      </c>
      <c r="B79">
        <v>78</v>
      </c>
      <c r="C79">
        <v>261231</v>
      </c>
      <c r="D79">
        <v>88.56</v>
      </c>
      <c r="E79">
        <v>15526.34</v>
      </c>
      <c r="F79">
        <f>_2010_Top_1000_Last_Names[[#This Row],[CUMULATIVE PROPORTION]] / SUM($D:$D)</f>
        <v>0.37898423903359457</v>
      </c>
    </row>
    <row r="80" spans="1:6" x14ac:dyDescent="0.25">
      <c r="A80" t="s">
        <v>972</v>
      </c>
      <c r="B80">
        <v>79</v>
      </c>
      <c r="C80">
        <v>260464</v>
      </c>
      <c r="D80">
        <v>88.3</v>
      </c>
      <c r="E80">
        <v>15614.64</v>
      </c>
      <c r="F80">
        <f>_2010_Top_1000_Last_Names[[#This Row],[CUMULATIVE PROPORTION]] / SUM($D:$D)</f>
        <v>0.38113956400436466</v>
      </c>
    </row>
    <row r="81" spans="1:6" x14ac:dyDescent="0.25">
      <c r="A81" t="s">
        <v>973</v>
      </c>
      <c r="B81">
        <v>80</v>
      </c>
      <c r="C81">
        <v>259798</v>
      </c>
      <c r="D81">
        <v>88.07</v>
      </c>
      <c r="E81">
        <v>15702.72</v>
      </c>
      <c r="F81">
        <f>_2010_Top_1000_Last_Names[[#This Row],[CUMULATIVE PROPORTION]] / SUM($D:$D)</f>
        <v>0.38328951896954505</v>
      </c>
    </row>
    <row r="82" spans="1:6" x14ac:dyDescent="0.25">
      <c r="A82" t="s">
        <v>974</v>
      </c>
      <c r="B82">
        <v>81</v>
      </c>
      <c r="C82">
        <v>252579</v>
      </c>
      <c r="D82">
        <v>85.63</v>
      </c>
      <c r="E82">
        <v>15788.34</v>
      </c>
      <c r="F82">
        <f>_2010_Top_1000_Last_Names[[#This Row],[CUMULATIVE PROPORTION]] / SUM($D:$D)</f>
        <v>0.38537942750858623</v>
      </c>
    </row>
    <row r="83" spans="1:6" x14ac:dyDescent="0.25">
      <c r="A83" t="s">
        <v>975</v>
      </c>
      <c r="B83">
        <v>82</v>
      </c>
      <c r="C83">
        <v>251663</v>
      </c>
      <c r="D83">
        <v>85.32</v>
      </c>
      <c r="E83">
        <v>15873.66</v>
      </c>
      <c r="F83">
        <f>_2010_Top_1000_Last_Names[[#This Row],[CUMULATIVE PROPORTION]] / SUM($D:$D)</f>
        <v>0.38746201331273233</v>
      </c>
    </row>
    <row r="84" spans="1:6" x14ac:dyDescent="0.25">
      <c r="A84" t="s">
        <v>976</v>
      </c>
      <c r="B84">
        <v>83</v>
      </c>
      <c r="C84">
        <v>250898</v>
      </c>
      <c r="D84">
        <v>85.06</v>
      </c>
      <c r="E84">
        <v>15958.71</v>
      </c>
      <c r="F84">
        <f>_2010_Top_1000_Last_Names[[#This Row],[CUMULATIVE PROPORTION]] / SUM($D:$D)</f>
        <v>0.38953800865547294</v>
      </c>
    </row>
    <row r="85" spans="1:6" x14ac:dyDescent="0.25">
      <c r="A85" t="s">
        <v>977</v>
      </c>
      <c r="B85">
        <v>84</v>
      </c>
      <c r="C85">
        <v>250715</v>
      </c>
      <c r="D85">
        <v>84.99</v>
      </c>
      <c r="E85">
        <v>16043.71</v>
      </c>
      <c r="F85">
        <f>_2010_Top_1000_Last_Names[[#This Row],[CUMULATIVE PROPORTION]] / SUM($D:$D)</f>
        <v>0.3916127835423977</v>
      </c>
    </row>
    <row r="86" spans="1:6" x14ac:dyDescent="0.25">
      <c r="A86" t="s">
        <v>56</v>
      </c>
      <c r="B86">
        <v>85</v>
      </c>
      <c r="C86">
        <v>249379</v>
      </c>
      <c r="D86">
        <v>84.54</v>
      </c>
      <c r="E86">
        <v>16128.25</v>
      </c>
      <c r="F86">
        <f>_2010_Top_1000_Last_Names[[#This Row],[CUMULATIVE PROPORTION]] / SUM($D:$D)</f>
        <v>0.39367633023581677</v>
      </c>
    </row>
    <row r="87" spans="1:6" x14ac:dyDescent="0.25">
      <c r="A87" t="s">
        <v>978</v>
      </c>
      <c r="B87">
        <v>86</v>
      </c>
      <c r="C87">
        <v>247599</v>
      </c>
      <c r="D87">
        <v>83.94</v>
      </c>
      <c r="E87">
        <v>16212.19</v>
      </c>
      <c r="F87">
        <f>_2010_Top_1000_Last_Names[[#This Row],[CUMULATIVE PROPORTION]] / SUM($D:$D)</f>
        <v>0.39572523145944583</v>
      </c>
    </row>
    <row r="88" spans="1:6" x14ac:dyDescent="0.25">
      <c r="A88" t="s">
        <v>979</v>
      </c>
      <c r="B88">
        <v>87</v>
      </c>
      <c r="C88">
        <v>246116</v>
      </c>
      <c r="D88">
        <v>83.44</v>
      </c>
      <c r="E88">
        <v>16295.62</v>
      </c>
      <c r="F88">
        <f>_2010_Top_1000_Last_Names[[#This Row],[CUMULATIVE PROPORTION]] / SUM($D:$D)</f>
        <v>0.39776168403375328</v>
      </c>
    </row>
    <row r="89" spans="1:6" x14ac:dyDescent="0.25">
      <c r="A89" t="s">
        <v>980</v>
      </c>
      <c r="B89">
        <v>88</v>
      </c>
      <c r="C89">
        <v>242771</v>
      </c>
      <c r="D89">
        <v>82.3</v>
      </c>
      <c r="E89">
        <v>16377.92</v>
      </c>
      <c r="F89">
        <f>_2010_Top_1000_Last_Names[[#This Row],[CUMULATIVE PROPORTION]] / SUM($D:$D)</f>
        <v>0.39977055430662278</v>
      </c>
    </row>
    <row r="90" spans="1:6" x14ac:dyDescent="0.25">
      <c r="A90" t="s">
        <v>981</v>
      </c>
      <c r="B90">
        <v>89</v>
      </c>
      <c r="C90">
        <v>238234</v>
      </c>
      <c r="D90">
        <v>80.760000000000005</v>
      </c>
      <c r="E90">
        <v>16458.68</v>
      </c>
      <c r="F90">
        <f>_2010_Top_1000_Last_Names[[#This Row],[CUMULATIVE PROPORTION]] / SUM($D:$D)</f>
        <v>0.4017418345403645</v>
      </c>
    </row>
    <row r="91" spans="1:6" x14ac:dyDescent="0.25">
      <c r="A91" t="s">
        <v>982</v>
      </c>
      <c r="B91">
        <v>90</v>
      </c>
      <c r="C91">
        <v>236271</v>
      </c>
      <c r="D91">
        <v>80.099999999999994</v>
      </c>
      <c r="E91">
        <v>16538.78</v>
      </c>
      <c r="F91">
        <f>_2010_Top_1000_Last_Names[[#This Row],[CUMULATIVE PROPORTION]] / SUM($D:$D)</f>
        <v>0.40369700475733705</v>
      </c>
    </row>
    <row r="92" spans="1:6" x14ac:dyDescent="0.25">
      <c r="A92" t="s">
        <v>983</v>
      </c>
      <c r="B92">
        <v>91</v>
      </c>
      <c r="C92">
        <v>235251</v>
      </c>
      <c r="D92">
        <v>79.75</v>
      </c>
      <c r="E92">
        <v>16618.53</v>
      </c>
      <c r="F92">
        <f>_2010_Top_1000_Last_Names[[#This Row],[CUMULATIVE PROPORTION]] / SUM($D:$D)</f>
        <v>0.40564363178359886</v>
      </c>
    </row>
    <row r="93" spans="1:6" x14ac:dyDescent="0.25">
      <c r="A93" t="s">
        <v>984</v>
      </c>
      <c r="B93">
        <v>92</v>
      </c>
      <c r="C93">
        <v>233983</v>
      </c>
      <c r="D93">
        <v>79.319999999999993</v>
      </c>
      <c r="E93">
        <v>16697.86</v>
      </c>
      <c r="F93">
        <f>_2010_Top_1000_Last_Names[[#This Row],[CUMULATIVE PROPORTION]] / SUM($D:$D)</f>
        <v>0.4075800069810076</v>
      </c>
    </row>
    <row r="94" spans="1:6" x14ac:dyDescent="0.25">
      <c r="A94" t="s">
        <v>985</v>
      </c>
      <c r="B94">
        <v>93</v>
      </c>
      <c r="C94">
        <v>230420</v>
      </c>
      <c r="D94">
        <v>78.11</v>
      </c>
      <c r="E94">
        <v>16775.97</v>
      </c>
      <c r="F94">
        <f>_2010_Top_1000_Last_Names[[#This Row],[CUMULATIVE PROPORTION]] / SUM($D:$D)</f>
        <v>0.40948660305650991</v>
      </c>
    </row>
    <row r="95" spans="1:6" x14ac:dyDescent="0.25">
      <c r="A95" t="s">
        <v>986</v>
      </c>
      <c r="B95">
        <v>94</v>
      </c>
      <c r="C95">
        <v>230374</v>
      </c>
      <c r="D95">
        <v>78.099999999999994</v>
      </c>
      <c r="E95">
        <v>16854.07</v>
      </c>
      <c r="F95">
        <f>_2010_Top_1000_Last_Names[[#This Row],[CUMULATIVE PROPORTION]] / SUM($D:$D)</f>
        <v>0.411392955040849</v>
      </c>
    </row>
    <row r="96" spans="1:6" x14ac:dyDescent="0.25">
      <c r="A96" t="s">
        <v>987</v>
      </c>
      <c r="B96">
        <v>95</v>
      </c>
      <c r="C96">
        <v>229973</v>
      </c>
      <c r="D96">
        <v>77.959999999999994</v>
      </c>
      <c r="E96">
        <v>16932.03</v>
      </c>
      <c r="F96">
        <f>_2010_Top_1000_Last_Names[[#This Row],[CUMULATIVE PROPORTION]] / SUM($D:$D)</f>
        <v>0.41329588974890374</v>
      </c>
    </row>
    <row r="97" spans="1:6" x14ac:dyDescent="0.25">
      <c r="A97" t="s">
        <v>988</v>
      </c>
      <c r="B97">
        <v>96</v>
      </c>
      <c r="C97">
        <v>229895</v>
      </c>
      <c r="D97">
        <v>77.94</v>
      </c>
      <c r="E97">
        <v>17009.97</v>
      </c>
      <c r="F97">
        <f>_2010_Top_1000_Last_Names[[#This Row],[CUMULATIVE PROPORTION]] / SUM($D:$D)</f>
        <v>0.41519833627463221</v>
      </c>
    </row>
    <row r="98" spans="1:6" x14ac:dyDescent="0.25">
      <c r="A98" t="s">
        <v>989</v>
      </c>
      <c r="B98">
        <v>97</v>
      </c>
      <c r="C98">
        <v>229374</v>
      </c>
      <c r="D98">
        <v>77.760000000000005</v>
      </c>
      <c r="E98">
        <v>17087.73</v>
      </c>
      <c r="F98">
        <f>_2010_Top_1000_Last_Names[[#This Row],[CUMULATIVE PROPORTION]] / SUM($D:$D)</f>
        <v>0.4170963891594236</v>
      </c>
    </row>
    <row r="99" spans="1:6" x14ac:dyDescent="0.25">
      <c r="A99" t="s">
        <v>867</v>
      </c>
      <c r="B99">
        <v>98</v>
      </c>
      <c r="C99">
        <v>229368</v>
      </c>
      <c r="D99">
        <v>77.760000000000005</v>
      </c>
      <c r="E99">
        <v>17165.48</v>
      </c>
      <c r="F99">
        <f>_2010_Top_1000_Last_Names[[#This Row],[CUMULATIVE PROPORTION]] / SUM($D:$D)</f>
        <v>0.41899419795305182</v>
      </c>
    </row>
    <row r="100" spans="1:6" x14ac:dyDescent="0.25">
      <c r="A100" t="s">
        <v>990</v>
      </c>
      <c r="B100">
        <v>99</v>
      </c>
      <c r="C100">
        <v>227764</v>
      </c>
      <c r="D100">
        <v>77.209999999999994</v>
      </c>
      <c r="E100">
        <v>17242.7</v>
      </c>
      <c r="F100">
        <f>_2010_Top_1000_Last_Names[[#This Row],[CUMULATIVE PROPORTION]] / SUM($D:$D)</f>
        <v>0.42087906991503221</v>
      </c>
    </row>
    <row r="101" spans="1:6" x14ac:dyDescent="0.25">
      <c r="A101" t="s">
        <v>991</v>
      </c>
      <c r="B101">
        <v>100</v>
      </c>
      <c r="C101">
        <v>227118</v>
      </c>
      <c r="D101">
        <v>76.989999999999995</v>
      </c>
      <c r="E101">
        <v>17319.689999999999</v>
      </c>
      <c r="F101">
        <f>_2010_Top_1000_Last_Names[[#This Row],[CUMULATIVE PROPORTION]] / SUM($D:$D)</f>
        <v>0.42275832778025968</v>
      </c>
    </row>
    <row r="102" spans="1:6" x14ac:dyDescent="0.25">
      <c r="A102" t="s">
        <v>992</v>
      </c>
      <c r="B102">
        <v>101</v>
      </c>
      <c r="C102">
        <v>224874</v>
      </c>
      <c r="D102">
        <v>76.23</v>
      </c>
      <c r="E102">
        <v>17395.93</v>
      </c>
      <c r="F102">
        <f>_2010_Top_1000_Last_Names[[#This Row],[CUMULATIVE PROPORTION]] / SUM($D:$D)</f>
        <v>0.42461927880824968</v>
      </c>
    </row>
    <row r="103" spans="1:6" x14ac:dyDescent="0.25">
      <c r="A103" t="s">
        <v>993</v>
      </c>
      <c r="B103">
        <v>102</v>
      </c>
      <c r="C103">
        <v>222653</v>
      </c>
      <c r="D103">
        <v>75.48</v>
      </c>
      <c r="E103">
        <v>17471.41</v>
      </c>
      <c r="F103">
        <f>_2010_Top_1000_Last_Names[[#This Row],[CUMULATIVE PROPORTION]] / SUM($D:$D)</f>
        <v>0.42646167890783887</v>
      </c>
    </row>
    <row r="104" spans="1:6" x14ac:dyDescent="0.25">
      <c r="A104" t="s">
        <v>409</v>
      </c>
      <c r="B104">
        <v>103</v>
      </c>
      <c r="C104">
        <v>221741</v>
      </c>
      <c r="D104">
        <v>75.17</v>
      </c>
      <c r="E104">
        <v>17546.580000000002</v>
      </c>
      <c r="F104">
        <f>_2010_Top_1000_Last_Names[[#This Row],[CUMULATIVE PROPORTION]] / SUM($D:$D)</f>
        <v>0.42829651218136988</v>
      </c>
    </row>
    <row r="105" spans="1:6" x14ac:dyDescent="0.25">
      <c r="A105" t="s">
        <v>166</v>
      </c>
      <c r="B105">
        <v>104</v>
      </c>
      <c r="C105">
        <v>221558</v>
      </c>
      <c r="D105">
        <v>75.11</v>
      </c>
      <c r="E105">
        <v>17621.689999999999</v>
      </c>
      <c r="F105">
        <f>_2010_Top_1000_Last_Names[[#This Row],[CUMULATIVE PROPORTION]] / SUM($D:$D)</f>
        <v>0.43012988090792181</v>
      </c>
    </row>
    <row r="106" spans="1:6" x14ac:dyDescent="0.25">
      <c r="A106" t="s">
        <v>994</v>
      </c>
      <c r="B106">
        <v>105</v>
      </c>
      <c r="C106">
        <v>220990</v>
      </c>
      <c r="D106">
        <v>74.92</v>
      </c>
      <c r="E106">
        <v>17696.61</v>
      </c>
      <c r="F106">
        <f>_2010_Top_1000_Last_Names[[#This Row],[CUMULATIVE PROPORTION]] / SUM($D:$D)</f>
        <v>0.43195861190237367</v>
      </c>
    </row>
    <row r="107" spans="1:6" x14ac:dyDescent="0.25">
      <c r="A107" t="s">
        <v>995</v>
      </c>
      <c r="B107">
        <v>106</v>
      </c>
      <c r="C107">
        <v>220599</v>
      </c>
      <c r="D107">
        <v>74.78</v>
      </c>
      <c r="E107">
        <v>17771.39</v>
      </c>
      <c r="F107">
        <f>_2010_Top_1000_Last_Names[[#This Row],[CUMULATIVE PROPORTION]] / SUM($D:$D)</f>
        <v>0.43378392562054108</v>
      </c>
    </row>
    <row r="108" spans="1:6" x14ac:dyDescent="0.25">
      <c r="A108" t="s">
        <v>996</v>
      </c>
      <c r="B108">
        <v>107</v>
      </c>
      <c r="C108">
        <v>219070</v>
      </c>
      <c r="D108">
        <v>74.27</v>
      </c>
      <c r="E108">
        <v>17845.66</v>
      </c>
      <c r="F108">
        <f>_2010_Top_1000_Last_Names[[#This Row],[CUMULATIVE PROPORTION]] / SUM($D:$D)</f>
        <v>0.435596790689387</v>
      </c>
    </row>
    <row r="109" spans="1:6" x14ac:dyDescent="0.25">
      <c r="A109" t="s">
        <v>997</v>
      </c>
      <c r="B109">
        <v>108</v>
      </c>
      <c r="C109">
        <v>218847</v>
      </c>
      <c r="D109">
        <v>74.19</v>
      </c>
      <c r="E109">
        <v>17919.849999999999</v>
      </c>
      <c r="F109">
        <f>_2010_Top_1000_Last_Names[[#This Row],[CUMULATIVE PROPORTION]] / SUM($D:$D)</f>
        <v>0.43740770302892756</v>
      </c>
    </row>
    <row r="110" spans="1:6" x14ac:dyDescent="0.25">
      <c r="A110" t="s">
        <v>998</v>
      </c>
      <c r="B110">
        <v>109</v>
      </c>
      <c r="C110">
        <v>218393</v>
      </c>
      <c r="D110">
        <v>74.040000000000006</v>
      </c>
      <c r="E110">
        <v>17993.88</v>
      </c>
      <c r="F110">
        <f>_2010_Top_1000_Last_Names[[#This Row],[CUMULATIVE PROPORTION]] / SUM($D:$D)</f>
        <v>0.4392147099098575</v>
      </c>
    </row>
    <row r="111" spans="1:6" x14ac:dyDescent="0.25">
      <c r="A111" t="s">
        <v>999</v>
      </c>
      <c r="B111">
        <v>110</v>
      </c>
      <c r="C111">
        <v>218241</v>
      </c>
      <c r="D111">
        <v>73.989999999999995</v>
      </c>
      <c r="E111">
        <v>18067.87</v>
      </c>
      <c r="F111">
        <f>_2010_Top_1000_Last_Names[[#This Row],[CUMULATIVE PROPORTION]] / SUM($D:$D)</f>
        <v>0.44102074042613471</v>
      </c>
    </row>
    <row r="112" spans="1:6" x14ac:dyDescent="0.25">
      <c r="A112" t="s">
        <v>1000</v>
      </c>
      <c r="B112">
        <v>111</v>
      </c>
      <c r="C112">
        <v>214758</v>
      </c>
      <c r="D112">
        <v>72.8</v>
      </c>
      <c r="E112">
        <v>18140.669999999998</v>
      </c>
      <c r="F112">
        <f>_2010_Top_1000_Last_Names[[#This Row],[CUMULATIVE PROPORTION]] / SUM($D:$D)</f>
        <v>0.44279772409399493</v>
      </c>
    </row>
    <row r="113" spans="1:6" x14ac:dyDescent="0.25">
      <c r="A113" t="s">
        <v>1001</v>
      </c>
      <c r="B113">
        <v>112</v>
      </c>
      <c r="C113">
        <v>214703</v>
      </c>
      <c r="D113">
        <v>72.790000000000006</v>
      </c>
      <c r="E113">
        <v>18213.46</v>
      </c>
      <c r="F113">
        <f>_2010_Top_1000_Last_Names[[#This Row],[CUMULATIVE PROPORTION]] / SUM($D:$D)</f>
        <v>0.44457446367069209</v>
      </c>
    </row>
    <row r="114" spans="1:6" x14ac:dyDescent="0.25">
      <c r="A114" t="s">
        <v>1002</v>
      </c>
      <c r="B114">
        <v>113</v>
      </c>
      <c r="C114">
        <v>212781</v>
      </c>
      <c r="D114">
        <v>72.13</v>
      </c>
      <c r="E114">
        <v>18285.59</v>
      </c>
      <c r="F114">
        <f>_2010_Top_1000_Last_Names[[#This Row],[CUMULATIVE PROPORTION]] / SUM($D:$D)</f>
        <v>0.44633509323062015</v>
      </c>
    </row>
    <row r="115" spans="1:6" x14ac:dyDescent="0.25">
      <c r="A115" t="s">
        <v>1003</v>
      </c>
      <c r="B115">
        <v>114</v>
      </c>
      <c r="C115">
        <v>210182</v>
      </c>
      <c r="D115">
        <v>71.25</v>
      </c>
      <c r="E115">
        <v>18356.849999999999</v>
      </c>
      <c r="F115">
        <f>_2010_Top_1000_Last_Names[[#This Row],[CUMULATIVE PROPORTION]] / SUM($D:$D)</f>
        <v>0.44807448685935258</v>
      </c>
    </row>
    <row r="116" spans="1:6" x14ac:dyDescent="0.25">
      <c r="A116" t="s">
        <v>1004</v>
      </c>
      <c r="B116">
        <v>115</v>
      </c>
      <c r="C116">
        <v>208614</v>
      </c>
      <c r="D116">
        <v>70.72</v>
      </c>
      <c r="E116">
        <v>18427.57</v>
      </c>
      <c r="F116">
        <f>_2010_Top_1000_Last_Names[[#This Row],[CUMULATIVE PROPORTION]] / SUM($D:$D)</f>
        <v>0.44980069956527402</v>
      </c>
    </row>
    <row r="117" spans="1:6" x14ac:dyDescent="0.25">
      <c r="A117" t="s">
        <v>492</v>
      </c>
      <c r="B117">
        <v>116</v>
      </c>
      <c r="C117">
        <v>208403</v>
      </c>
      <c r="D117">
        <v>70.650000000000006</v>
      </c>
      <c r="E117">
        <v>18498.22</v>
      </c>
      <c r="F117">
        <f>_2010_Top_1000_Last_Names[[#This Row],[CUMULATIVE PROPORTION]] / SUM($D:$D)</f>
        <v>0.45152520363305326</v>
      </c>
    </row>
    <row r="118" spans="1:6" x14ac:dyDescent="0.25">
      <c r="A118" t="s">
        <v>1005</v>
      </c>
      <c r="B118">
        <v>117</v>
      </c>
      <c r="C118">
        <v>205423</v>
      </c>
      <c r="D118">
        <v>69.64</v>
      </c>
      <c r="E118">
        <v>18567.86</v>
      </c>
      <c r="F118">
        <f>_2010_Top_1000_Last_Names[[#This Row],[CUMULATIVE PROPORTION]] / SUM($D:$D)</f>
        <v>0.45322505449335254</v>
      </c>
    </row>
    <row r="119" spans="1:6" x14ac:dyDescent="0.25">
      <c r="A119" t="s">
        <v>423</v>
      </c>
      <c r="B119">
        <v>118</v>
      </c>
      <c r="C119">
        <v>204621</v>
      </c>
      <c r="D119">
        <v>69.37</v>
      </c>
      <c r="E119">
        <v>18637.23</v>
      </c>
      <c r="F119">
        <f>_2010_Top_1000_Last_Names[[#This Row],[CUMULATIVE PROPORTION]] / SUM($D:$D)</f>
        <v>0.45491831489224632</v>
      </c>
    </row>
    <row r="120" spans="1:6" x14ac:dyDescent="0.25">
      <c r="A120" t="s">
        <v>1006</v>
      </c>
      <c r="B120">
        <v>119</v>
      </c>
      <c r="C120">
        <v>201746</v>
      </c>
      <c r="D120">
        <v>68.39</v>
      </c>
      <c r="E120">
        <v>18705.62</v>
      </c>
      <c r="F120">
        <f>_2010_Top_1000_Last_Names[[#This Row],[CUMULATIVE PROPORTION]] / SUM($D:$D)</f>
        <v>0.45658765435714965</v>
      </c>
    </row>
    <row r="121" spans="1:6" x14ac:dyDescent="0.25">
      <c r="A121" t="s">
        <v>1007</v>
      </c>
      <c r="B121">
        <v>120</v>
      </c>
      <c r="C121">
        <v>201159</v>
      </c>
      <c r="D121">
        <v>68.19</v>
      </c>
      <c r="E121">
        <v>18773.810000000001</v>
      </c>
      <c r="F121">
        <f>_2010_Top_1000_Last_Names[[#This Row],[CUMULATIVE PROPORTION]] / SUM($D:$D)</f>
        <v>0.45825211199878974</v>
      </c>
    </row>
    <row r="122" spans="1:6" x14ac:dyDescent="0.25">
      <c r="A122" t="s">
        <v>1008</v>
      </c>
      <c r="B122">
        <v>121</v>
      </c>
      <c r="C122">
        <v>200247</v>
      </c>
      <c r="D122">
        <v>67.89</v>
      </c>
      <c r="E122">
        <v>18841.7</v>
      </c>
      <c r="F122">
        <f>_2010_Top_1000_Last_Names[[#This Row],[CUMULATIVE PROPORTION]] / SUM($D:$D)</f>
        <v>0.4599092469055347</v>
      </c>
    </row>
    <row r="123" spans="1:6" x14ac:dyDescent="0.25">
      <c r="A123" t="s">
        <v>1009</v>
      </c>
      <c r="B123">
        <v>122</v>
      </c>
      <c r="C123">
        <v>198406</v>
      </c>
      <c r="D123">
        <v>67.260000000000005</v>
      </c>
      <c r="E123">
        <v>18908.96</v>
      </c>
      <c r="F123">
        <f>_2010_Top_1000_Last_Names[[#This Row],[CUMULATIVE PROPORTION]] / SUM($D:$D)</f>
        <v>0.46155100406900007</v>
      </c>
    </row>
    <row r="124" spans="1:6" x14ac:dyDescent="0.25">
      <c r="A124" t="s">
        <v>1010</v>
      </c>
      <c r="B124">
        <v>123</v>
      </c>
      <c r="C124">
        <v>197276</v>
      </c>
      <c r="D124">
        <v>66.88</v>
      </c>
      <c r="E124">
        <v>18975.84</v>
      </c>
      <c r="F124">
        <f>_2010_Top_1000_Last_Names[[#This Row],[CUMULATIVE PROPORTION]] / SUM($D:$D)</f>
        <v>0.46318348576826512</v>
      </c>
    </row>
    <row r="125" spans="1:6" x14ac:dyDescent="0.25">
      <c r="A125" t="s">
        <v>1011</v>
      </c>
      <c r="B125">
        <v>124</v>
      </c>
      <c r="C125">
        <v>196925</v>
      </c>
      <c r="D125">
        <v>66.760000000000005</v>
      </c>
      <c r="E125">
        <v>19042.599999999999</v>
      </c>
      <c r="F125">
        <f>_2010_Top_1000_Last_Names[[#This Row],[CUMULATIVE PROPORTION]] / SUM($D:$D)</f>
        <v>0.46481303837357213</v>
      </c>
    </row>
    <row r="126" spans="1:6" x14ac:dyDescent="0.25">
      <c r="A126" t="s">
        <v>1012</v>
      </c>
      <c r="B126">
        <v>125</v>
      </c>
      <c r="C126">
        <v>195818</v>
      </c>
      <c r="D126">
        <v>66.38</v>
      </c>
      <c r="E126">
        <v>19108.98</v>
      </c>
      <c r="F126">
        <f>_2010_Top_1000_Last_Names[[#This Row],[CUMULATIVE PROPORTION]] / SUM($D:$D)</f>
        <v>0.46643331551467881</v>
      </c>
    </row>
    <row r="127" spans="1:6" x14ac:dyDescent="0.25">
      <c r="A127" t="s">
        <v>542</v>
      </c>
      <c r="B127">
        <v>126</v>
      </c>
      <c r="C127">
        <v>195289</v>
      </c>
      <c r="D127">
        <v>66.2</v>
      </c>
      <c r="E127">
        <v>19175.18</v>
      </c>
      <c r="F127">
        <f>_2010_Top_1000_Last_Names[[#This Row],[CUMULATIVE PROPORTION]] / SUM($D:$D)</f>
        <v>0.46804919901484848</v>
      </c>
    </row>
    <row r="128" spans="1:6" x14ac:dyDescent="0.25">
      <c r="A128" t="s">
        <v>1013</v>
      </c>
      <c r="B128">
        <v>127</v>
      </c>
      <c r="C128">
        <v>194246</v>
      </c>
      <c r="D128">
        <v>65.849999999999994</v>
      </c>
      <c r="E128">
        <v>19241.03</v>
      </c>
      <c r="F128">
        <f>_2010_Top_1000_Last_Names[[#This Row],[CUMULATIVE PROPORTION]] / SUM($D:$D)</f>
        <v>0.46965653932430718</v>
      </c>
    </row>
    <row r="129" spans="1:6" x14ac:dyDescent="0.25">
      <c r="A129" t="s">
        <v>1014</v>
      </c>
      <c r="B129">
        <v>128</v>
      </c>
      <c r="C129">
        <v>192773</v>
      </c>
      <c r="D129">
        <v>65.349999999999994</v>
      </c>
      <c r="E129">
        <v>19306.39</v>
      </c>
      <c r="F129">
        <f>_2010_Top_1000_Last_Names[[#This Row],[CUMULATIVE PROPORTION]] / SUM($D:$D)</f>
        <v>0.47125191916677078</v>
      </c>
    </row>
    <row r="130" spans="1:6" x14ac:dyDescent="0.25">
      <c r="A130" t="s">
        <v>1015</v>
      </c>
      <c r="B130">
        <v>129</v>
      </c>
      <c r="C130">
        <v>192711</v>
      </c>
      <c r="D130">
        <v>65.33</v>
      </c>
      <c r="E130">
        <v>19371.72</v>
      </c>
      <c r="F130">
        <f>_2010_Top_1000_Last_Names[[#This Row],[CUMULATIVE PROPORTION]] / SUM($D:$D)</f>
        <v>0.47284656673574488</v>
      </c>
    </row>
    <row r="131" spans="1:6" x14ac:dyDescent="0.25">
      <c r="A131" t="s">
        <v>1016</v>
      </c>
      <c r="B131">
        <v>130</v>
      </c>
      <c r="C131">
        <v>190667</v>
      </c>
      <c r="D131">
        <v>64.64</v>
      </c>
      <c r="E131">
        <v>19436.349999999999</v>
      </c>
      <c r="F131">
        <f>_2010_Top_1000_Last_Names[[#This Row],[CUMULATIVE PROPORTION]] / SUM($D:$D)</f>
        <v>0.47442412792329713</v>
      </c>
    </row>
    <row r="132" spans="1:6" x14ac:dyDescent="0.25">
      <c r="A132" t="s">
        <v>1017</v>
      </c>
      <c r="B132">
        <v>131</v>
      </c>
      <c r="C132">
        <v>188968</v>
      </c>
      <c r="D132">
        <v>64.06</v>
      </c>
      <c r="E132">
        <v>19500.419999999998</v>
      </c>
      <c r="F132">
        <f>_2010_Top_1000_Last_Names[[#This Row],[CUMULATIVE PROPORTION]] / SUM($D:$D)</f>
        <v>0.47598802000571205</v>
      </c>
    </row>
    <row r="133" spans="1:6" x14ac:dyDescent="0.25">
      <c r="A133" t="s">
        <v>1018</v>
      </c>
      <c r="B133">
        <v>132</v>
      </c>
      <c r="C133">
        <v>188498</v>
      </c>
      <c r="D133">
        <v>63.9</v>
      </c>
      <c r="E133">
        <v>19564.32</v>
      </c>
      <c r="F133">
        <f>_2010_Top_1000_Last_Names[[#This Row],[CUMULATIVE PROPORTION]] / SUM($D:$D)</f>
        <v>0.47754776253835318</v>
      </c>
    </row>
    <row r="134" spans="1:6" x14ac:dyDescent="0.25">
      <c r="A134" t="s">
        <v>1019</v>
      </c>
      <c r="B134">
        <v>133</v>
      </c>
      <c r="C134">
        <v>188497</v>
      </c>
      <c r="D134">
        <v>63.9</v>
      </c>
      <c r="E134">
        <v>19628.22</v>
      </c>
      <c r="F134">
        <f>_2010_Top_1000_Last_Names[[#This Row],[CUMULATIVE PROPORTION]] / SUM($D:$D)</f>
        <v>0.47910750507099431</v>
      </c>
    </row>
    <row r="135" spans="1:6" x14ac:dyDescent="0.25">
      <c r="A135" t="s">
        <v>1020</v>
      </c>
      <c r="B135">
        <v>134</v>
      </c>
      <c r="C135">
        <v>186512</v>
      </c>
      <c r="D135">
        <v>63.23</v>
      </c>
      <c r="E135">
        <v>19691.45</v>
      </c>
      <c r="F135">
        <f>_2010_Top_1000_Last_Names[[#This Row],[CUMULATIVE PROPORTION]] / SUM($D:$D)</f>
        <v>0.48065089349570317</v>
      </c>
    </row>
    <row r="136" spans="1:6" x14ac:dyDescent="0.25">
      <c r="A136" t="s">
        <v>1021</v>
      </c>
      <c r="B136">
        <v>135</v>
      </c>
      <c r="C136">
        <v>185674</v>
      </c>
      <c r="D136">
        <v>62.94</v>
      </c>
      <c r="E136">
        <v>19754.39</v>
      </c>
      <c r="F136">
        <f>_2010_Top_1000_Last_Names[[#This Row],[CUMULATIVE PROPORTION]] / SUM($D:$D)</f>
        <v>0.48218720327668013</v>
      </c>
    </row>
    <row r="137" spans="1:6" x14ac:dyDescent="0.25">
      <c r="A137" t="s">
        <v>1022</v>
      </c>
      <c r="B137">
        <v>136</v>
      </c>
      <c r="C137">
        <v>184910</v>
      </c>
      <c r="D137">
        <v>62.69</v>
      </c>
      <c r="E137">
        <v>19817.080000000002</v>
      </c>
      <c r="F137">
        <f>_2010_Top_1000_Last_Names[[#This Row],[CUMULATIVE PROPORTION]] / SUM($D:$D)</f>
        <v>0.48371741077857799</v>
      </c>
    </row>
    <row r="138" spans="1:6" x14ac:dyDescent="0.25">
      <c r="A138" t="s">
        <v>1023</v>
      </c>
      <c r="B138">
        <v>137</v>
      </c>
      <c r="C138">
        <v>184832</v>
      </c>
      <c r="D138">
        <v>62.66</v>
      </c>
      <c r="E138">
        <v>19879.740000000002</v>
      </c>
      <c r="F138">
        <f>_2010_Top_1000_Last_Names[[#This Row],[CUMULATIVE PROPORTION]] / SUM($D:$D)</f>
        <v>0.48524688600698634</v>
      </c>
    </row>
    <row r="139" spans="1:6" x14ac:dyDescent="0.25">
      <c r="A139" t="s">
        <v>1024</v>
      </c>
      <c r="B139">
        <v>138</v>
      </c>
      <c r="C139">
        <v>184134</v>
      </c>
      <c r="D139">
        <v>62.42</v>
      </c>
      <c r="E139">
        <v>19942.16</v>
      </c>
      <c r="F139">
        <f>_2010_Top_1000_Last_Names[[#This Row],[CUMULATIVE PROPORTION]] / SUM($D:$D)</f>
        <v>0.48677050304747854</v>
      </c>
    </row>
    <row r="140" spans="1:6" x14ac:dyDescent="0.25">
      <c r="A140" t="s">
        <v>1025</v>
      </c>
      <c r="B140">
        <v>139</v>
      </c>
      <c r="C140">
        <v>183922</v>
      </c>
      <c r="D140">
        <v>62.35</v>
      </c>
      <c r="E140">
        <v>20004.509999999998</v>
      </c>
      <c r="F140">
        <f>_2010_Top_1000_Last_Names[[#This Row],[CUMULATIVE PROPORTION]] / SUM($D:$D)</f>
        <v>0.48829241144982866</v>
      </c>
    </row>
    <row r="141" spans="1:6" x14ac:dyDescent="0.25">
      <c r="A141" t="s">
        <v>1026</v>
      </c>
      <c r="B141">
        <v>140</v>
      </c>
      <c r="C141">
        <v>182719</v>
      </c>
      <c r="D141">
        <v>61.94</v>
      </c>
      <c r="E141">
        <v>20066.45</v>
      </c>
      <c r="F141">
        <f>_2010_Top_1000_Last_Names[[#This Row],[CUMULATIVE PROPORTION]] / SUM($D:$D)</f>
        <v>0.48980431211448894</v>
      </c>
    </row>
    <row r="142" spans="1:6" x14ac:dyDescent="0.25">
      <c r="A142" t="s">
        <v>1027</v>
      </c>
      <c r="B142">
        <v>141</v>
      </c>
      <c r="C142">
        <v>181091</v>
      </c>
      <c r="D142">
        <v>61.39</v>
      </c>
      <c r="E142">
        <v>20127.849999999999</v>
      </c>
      <c r="F142">
        <f>_2010_Top_1000_Last_Names[[#This Row],[CUMULATIVE PROPORTION]] / SUM($D:$D)</f>
        <v>0.49130303185633806</v>
      </c>
    </row>
    <row r="143" spans="1:6" x14ac:dyDescent="0.25">
      <c r="A143" t="s">
        <v>1028</v>
      </c>
      <c r="B143">
        <v>142</v>
      </c>
      <c r="C143">
        <v>180842</v>
      </c>
      <c r="D143">
        <v>61.31</v>
      </c>
      <c r="E143">
        <v>20189.150000000001</v>
      </c>
      <c r="F143">
        <f>_2010_Top_1000_Last_Names[[#This Row],[CUMULATIVE PROPORTION]] / SUM($D:$D)</f>
        <v>0.49279931068655564</v>
      </c>
    </row>
    <row r="144" spans="1:6" x14ac:dyDescent="0.25">
      <c r="A144" t="s">
        <v>1029</v>
      </c>
      <c r="B144">
        <v>143</v>
      </c>
      <c r="C144">
        <v>180497</v>
      </c>
      <c r="D144">
        <v>61.19</v>
      </c>
      <c r="E144">
        <v>20250.34</v>
      </c>
      <c r="F144">
        <f>_2010_Top_1000_Last_Names[[#This Row],[CUMULATIVE PROPORTION]] / SUM($D:$D)</f>
        <v>0.49429290451397828</v>
      </c>
    </row>
    <row r="145" spans="1:6" x14ac:dyDescent="0.25">
      <c r="A145" t="s">
        <v>1030</v>
      </c>
      <c r="B145">
        <v>144</v>
      </c>
      <c r="C145">
        <v>177425</v>
      </c>
      <c r="D145">
        <v>60.15</v>
      </c>
      <c r="E145">
        <v>20310.490000000002</v>
      </c>
      <c r="F145">
        <f>_2010_Top_1000_Last_Names[[#This Row],[CUMULATIVE PROPORTION]] / SUM($D:$D)</f>
        <v>0.49576111286043156</v>
      </c>
    </row>
    <row r="146" spans="1:6" x14ac:dyDescent="0.25">
      <c r="A146" t="s">
        <v>1031</v>
      </c>
      <c r="B146">
        <v>145</v>
      </c>
      <c r="C146">
        <v>177386</v>
      </c>
      <c r="D146">
        <v>60.14</v>
      </c>
      <c r="E146">
        <v>20370.63</v>
      </c>
      <c r="F146">
        <f>_2010_Top_1000_Last_Names[[#This Row],[CUMULATIVE PROPORTION]] / SUM($D:$D)</f>
        <v>0.49722907711572162</v>
      </c>
    </row>
    <row r="147" spans="1:6" x14ac:dyDescent="0.25">
      <c r="A147" t="s">
        <v>610</v>
      </c>
      <c r="B147">
        <v>146</v>
      </c>
      <c r="C147">
        <v>176865</v>
      </c>
      <c r="D147">
        <v>59.96</v>
      </c>
      <c r="E147">
        <v>20430.580000000002</v>
      </c>
      <c r="F147">
        <f>_2010_Top_1000_Last_Names[[#This Row],[CUMULATIVE PROPORTION]] / SUM($D:$D)</f>
        <v>0.49869240363891149</v>
      </c>
    </row>
    <row r="148" spans="1:6" x14ac:dyDescent="0.25">
      <c r="A148" t="s">
        <v>1032</v>
      </c>
      <c r="B148">
        <v>147</v>
      </c>
      <c r="C148">
        <v>176230</v>
      </c>
      <c r="D148">
        <v>59.74</v>
      </c>
      <c r="E148">
        <v>20490.330000000002</v>
      </c>
      <c r="F148">
        <f>_2010_Top_1000_Last_Names[[#This Row],[CUMULATIVE PROPORTION]] / SUM($D:$D)</f>
        <v>0.50015084833883805</v>
      </c>
    </row>
    <row r="149" spans="1:6" x14ac:dyDescent="0.25">
      <c r="A149" t="s">
        <v>1033</v>
      </c>
      <c r="B149">
        <v>148</v>
      </c>
      <c r="C149">
        <v>173835</v>
      </c>
      <c r="D149">
        <v>58.93</v>
      </c>
      <c r="E149">
        <v>20549.259999999998</v>
      </c>
      <c r="F149">
        <f>_2010_Top_1000_Last_Names[[#This Row],[CUMULATIVE PROPORTION]] / SUM($D:$D)</f>
        <v>0.50158927756338478</v>
      </c>
    </row>
    <row r="150" spans="1:6" x14ac:dyDescent="0.25">
      <c r="A150" t="s">
        <v>238</v>
      </c>
      <c r="B150">
        <v>149</v>
      </c>
      <c r="C150">
        <v>170964</v>
      </c>
      <c r="D150">
        <v>57.96</v>
      </c>
      <c r="E150">
        <v>20607.22</v>
      </c>
      <c r="F150">
        <f>_2010_Top_1000_Last_Names[[#This Row],[CUMULATIVE PROPORTION]] / SUM($D:$D)</f>
        <v>0.50300402994510429</v>
      </c>
    </row>
    <row r="151" spans="1:6" x14ac:dyDescent="0.25">
      <c r="A151" t="s">
        <v>1034</v>
      </c>
      <c r="B151">
        <v>150</v>
      </c>
      <c r="C151">
        <v>169580</v>
      </c>
      <c r="D151">
        <v>57.49</v>
      </c>
      <c r="E151">
        <v>20664.71</v>
      </c>
      <c r="F151">
        <f>_2010_Top_1000_Last_Names[[#This Row],[CUMULATIVE PROPORTION]] / SUM($D:$D)</f>
        <v>0.50440731004215489</v>
      </c>
    </row>
    <row r="152" spans="1:6" x14ac:dyDescent="0.25">
      <c r="A152" t="s">
        <v>1035</v>
      </c>
      <c r="B152">
        <v>151</v>
      </c>
      <c r="C152">
        <v>169149</v>
      </c>
      <c r="D152">
        <v>57.34</v>
      </c>
      <c r="E152">
        <v>20722.05</v>
      </c>
      <c r="F152">
        <f>_2010_Top_1000_Last_Names[[#This Row],[CUMULATIVE PROPORTION]] / SUM($D:$D)</f>
        <v>0.50580692877175804</v>
      </c>
    </row>
    <row r="153" spans="1:6" x14ac:dyDescent="0.25">
      <c r="A153" t="s">
        <v>1036</v>
      </c>
      <c r="B153">
        <v>152</v>
      </c>
      <c r="C153">
        <v>168878</v>
      </c>
      <c r="D153">
        <v>57.25</v>
      </c>
      <c r="E153">
        <v>20779.3</v>
      </c>
      <c r="F153">
        <f>_2010_Top_1000_Last_Names[[#This Row],[CUMULATIVE PROPORTION]] / SUM($D:$D)</f>
        <v>0.50720435068089265</v>
      </c>
    </row>
    <row r="154" spans="1:6" x14ac:dyDescent="0.25">
      <c r="A154" t="s">
        <v>1037</v>
      </c>
      <c r="B154">
        <v>153</v>
      </c>
      <c r="C154">
        <v>167446</v>
      </c>
      <c r="D154">
        <v>56.77</v>
      </c>
      <c r="E154">
        <v>20836.060000000001</v>
      </c>
      <c r="F154">
        <f>_2010_Top_1000_Last_Names[[#This Row],[CUMULATIVE PROPORTION]] / SUM($D:$D)</f>
        <v>0.50858981212303211</v>
      </c>
    </row>
    <row r="155" spans="1:6" x14ac:dyDescent="0.25">
      <c r="A155" t="s">
        <v>1038</v>
      </c>
      <c r="B155">
        <v>154</v>
      </c>
      <c r="C155">
        <v>167044</v>
      </c>
      <c r="D155">
        <v>56.63</v>
      </c>
      <c r="E155">
        <v>20892.689999999999</v>
      </c>
      <c r="F155">
        <f>_2010_Top_1000_Last_Names[[#This Row],[CUMULATIVE PROPORTION]] / SUM($D:$D)</f>
        <v>0.50997210038005036</v>
      </c>
    </row>
    <row r="156" spans="1:6" x14ac:dyDescent="0.25">
      <c r="A156" t="s">
        <v>1039</v>
      </c>
      <c r="B156">
        <v>155</v>
      </c>
      <c r="C156">
        <v>165925</v>
      </c>
      <c r="D156">
        <v>56.25</v>
      </c>
      <c r="E156">
        <v>20948.939999999999</v>
      </c>
      <c r="F156">
        <f>_2010_Top_1000_Last_Names[[#This Row],[CUMULATIVE PROPORTION]] / SUM($D:$D)</f>
        <v>0.51134511317286824</v>
      </c>
    </row>
    <row r="157" spans="1:6" x14ac:dyDescent="0.25">
      <c r="A157" t="s">
        <v>1040</v>
      </c>
      <c r="B157">
        <v>156</v>
      </c>
      <c r="C157">
        <v>164457</v>
      </c>
      <c r="D157">
        <v>55.75</v>
      </c>
      <c r="E157">
        <v>21004.69</v>
      </c>
      <c r="F157">
        <f>_2010_Top_1000_Last_Names[[#This Row],[CUMULATIVE PROPORTION]] / SUM($D:$D)</f>
        <v>0.51270592140752769</v>
      </c>
    </row>
    <row r="158" spans="1:6" x14ac:dyDescent="0.25">
      <c r="A158" t="s">
        <v>1041</v>
      </c>
      <c r="B158">
        <v>157</v>
      </c>
      <c r="C158">
        <v>164035</v>
      </c>
      <c r="D158">
        <v>55.61</v>
      </c>
      <c r="E158">
        <v>21060.3</v>
      </c>
      <c r="F158">
        <f>_2010_Top_1000_Last_Names[[#This Row],[CUMULATIVE PROPORTION]] / SUM($D:$D)</f>
        <v>0.51406331236590286</v>
      </c>
    </row>
    <row r="159" spans="1:6" x14ac:dyDescent="0.25">
      <c r="A159" t="s">
        <v>1042</v>
      </c>
      <c r="B159">
        <v>158</v>
      </c>
      <c r="C159">
        <v>163181</v>
      </c>
      <c r="D159">
        <v>55.32</v>
      </c>
      <c r="E159">
        <v>21115.62</v>
      </c>
      <c r="F159">
        <f>_2010_Top_1000_Last_Names[[#This Row],[CUMULATIVE PROPORTION]] / SUM($D:$D)</f>
        <v>0.51541362468054608</v>
      </c>
    </row>
    <row r="160" spans="1:6" x14ac:dyDescent="0.25">
      <c r="A160" t="s">
        <v>1043</v>
      </c>
      <c r="B160">
        <v>159</v>
      </c>
      <c r="C160">
        <v>163054</v>
      </c>
      <c r="D160">
        <v>55.28</v>
      </c>
      <c r="E160">
        <v>21170.9</v>
      </c>
      <c r="F160">
        <f>_2010_Top_1000_Last_Names[[#This Row],[CUMULATIVE PROPORTION]] / SUM($D:$D)</f>
        <v>0.51676296063053673</v>
      </c>
    </row>
    <row r="161" spans="1:6" x14ac:dyDescent="0.25">
      <c r="A161" t="s">
        <v>496</v>
      </c>
      <c r="B161">
        <v>160</v>
      </c>
      <c r="C161">
        <v>162440</v>
      </c>
      <c r="D161">
        <v>55.07</v>
      </c>
      <c r="E161">
        <v>21225.97</v>
      </c>
      <c r="F161">
        <f>_2010_Top_1000_Last_Names[[#This Row],[CUMULATIVE PROPORTION]] / SUM($D:$D)</f>
        <v>0.51810717066610079</v>
      </c>
    </row>
    <row r="162" spans="1:6" x14ac:dyDescent="0.25">
      <c r="A162" t="s">
        <v>393</v>
      </c>
      <c r="B162">
        <v>161</v>
      </c>
      <c r="C162">
        <v>161833</v>
      </c>
      <c r="D162">
        <v>54.86</v>
      </c>
      <c r="E162">
        <v>21280.83</v>
      </c>
      <c r="F162">
        <f>_2010_Top_1000_Last_Names[[#This Row],[CUMULATIVE PROPORTION]] / SUM($D:$D)</f>
        <v>0.51944625478723838</v>
      </c>
    </row>
    <row r="163" spans="1:6" x14ac:dyDescent="0.25">
      <c r="A163" t="s">
        <v>1044</v>
      </c>
      <c r="B163">
        <v>162</v>
      </c>
      <c r="C163">
        <v>161717</v>
      </c>
      <c r="D163">
        <v>54.82</v>
      </c>
      <c r="E163">
        <v>21335.65</v>
      </c>
      <c r="F163">
        <f>_2010_Top_1000_Last_Names[[#This Row],[CUMULATIVE PROPORTION]] / SUM($D:$D)</f>
        <v>0.52078436254372329</v>
      </c>
    </row>
    <row r="164" spans="1:6" x14ac:dyDescent="0.25">
      <c r="A164" t="s">
        <v>1045</v>
      </c>
      <c r="B164">
        <v>163</v>
      </c>
      <c r="C164">
        <v>161633</v>
      </c>
      <c r="D164">
        <v>54.79</v>
      </c>
      <c r="E164">
        <v>21390.45</v>
      </c>
      <c r="F164">
        <f>_2010_Top_1000_Last_Names[[#This Row],[CUMULATIVE PROPORTION]] / SUM($D:$D)</f>
        <v>0.52212198211788186</v>
      </c>
    </row>
    <row r="165" spans="1:6" x14ac:dyDescent="0.25">
      <c r="A165" t="s">
        <v>1046</v>
      </c>
      <c r="B165">
        <v>164</v>
      </c>
      <c r="C165">
        <v>160400</v>
      </c>
      <c r="D165">
        <v>54.38</v>
      </c>
      <c r="E165">
        <v>21444.83</v>
      </c>
      <c r="F165">
        <f>_2010_Top_1000_Last_Names[[#This Row],[CUMULATIVE PROPORTION]] / SUM($D:$D)</f>
        <v>0.52344934986318736</v>
      </c>
    </row>
    <row r="166" spans="1:6" x14ac:dyDescent="0.25">
      <c r="A166" t="s">
        <v>1047</v>
      </c>
      <c r="B166">
        <v>165</v>
      </c>
      <c r="C166">
        <v>160262</v>
      </c>
      <c r="D166">
        <v>54.33</v>
      </c>
      <c r="E166">
        <v>21499.16</v>
      </c>
      <c r="F166">
        <f>_2010_Top_1000_Last_Names[[#This Row],[CUMULATIVE PROPORTION]] / SUM($D:$D)</f>
        <v>0.52477549715267702</v>
      </c>
    </row>
    <row r="167" spans="1:6" x14ac:dyDescent="0.25">
      <c r="A167" t="s">
        <v>509</v>
      </c>
      <c r="B167">
        <v>166</v>
      </c>
      <c r="C167">
        <v>160213</v>
      </c>
      <c r="D167">
        <v>54.31</v>
      </c>
      <c r="E167">
        <v>21553.47</v>
      </c>
      <c r="F167">
        <f>_2010_Top_1000_Last_Names[[#This Row],[CUMULATIVE PROPORTION]] / SUM($D:$D)</f>
        <v>0.52610115625984033</v>
      </c>
    </row>
    <row r="168" spans="1:6" x14ac:dyDescent="0.25">
      <c r="A168" t="s">
        <v>1048</v>
      </c>
      <c r="B168">
        <v>167</v>
      </c>
      <c r="C168">
        <v>159480</v>
      </c>
      <c r="D168">
        <v>54.06</v>
      </c>
      <c r="E168">
        <v>21607.53</v>
      </c>
      <c r="F168">
        <f>_2010_Top_1000_Last_Names[[#This Row],[CUMULATIVE PROPORTION]] / SUM($D:$D)</f>
        <v>0.52742071308792449</v>
      </c>
    </row>
    <row r="169" spans="1:6" x14ac:dyDescent="0.25">
      <c r="A169" t="s">
        <v>1049</v>
      </c>
      <c r="B169">
        <v>168</v>
      </c>
      <c r="C169">
        <v>158483</v>
      </c>
      <c r="D169">
        <v>53.73</v>
      </c>
      <c r="E169">
        <v>21661.26</v>
      </c>
      <c r="F169">
        <f>_2010_Top_1000_Last_Names[[#This Row],[CUMULATIVE PROPORTION]] / SUM($D:$D)</f>
        <v>0.52873221490762412</v>
      </c>
    </row>
    <row r="170" spans="1:6" x14ac:dyDescent="0.25">
      <c r="A170" t="s">
        <v>1050</v>
      </c>
      <c r="B170">
        <v>169</v>
      </c>
      <c r="C170">
        <v>158421</v>
      </c>
      <c r="D170">
        <v>53.71</v>
      </c>
      <c r="E170">
        <v>21714.97</v>
      </c>
      <c r="F170">
        <f>_2010_Top_1000_Last_Names[[#This Row],[CUMULATIVE PROPORTION]] / SUM($D:$D)</f>
        <v>0.53004322854499741</v>
      </c>
    </row>
    <row r="171" spans="1:6" x14ac:dyDescent="0.25">
      <c r="A171" t="s">
        <v>1051</v>
      </c>
      <c r="B171">
        <v>170</v>
      </c>
      <c r="C171">
        <v>158320</v>
      </c>
      <c r="D171">
        <v>53.67</v>
      </c>
      <c r="E171">
        <v>21768.639999999999</v>
      </c>
      <c r="F171">
        <f>_2010_Top_1000_Last_Names[[#This Row],[CUMULATIVE PROPORTION]] / SUM($D:$D)</f>
        <v>0.53135326581771802</v>
      </c>
    </row>
    <row r="172" spans="1:6" x14ac:dyDescent="0.25">
      <c r="A172" t="s">
        <v>1052</v>
      </c>
      <c r="B172">
        <v>171</v>
      </c>
      <c r="C172">
        <v>156780</v>
      </c>
      <c r="D172">
        <v>53.15</v>
      </c>
      <c r="E172">
        <v>21821.79</v>
      </c>
      <c r="F172">
        <f>_2010_Top_1000_Last_Names[[#This Row],[CUMULATIVE PROPORTION]] / SUM($D:$D)</f>
        <v>0.53265061034995398</v>
      </c>
    </row>
    <row r="173" spans="1:6" x14ac:dyDescent="0.25">
      <c r="A173" t="s">
        <v>1053</v>
      </c>
      <c r="B173">
        <v>172</v>
      </c>
      <c r="C173">
        <v>156601</v>
      </c>
      <c r="D173">
        <v>53.09</v>
      </c>
      <c r="E173">
        <v>21874.880000000001</v>
      </c>
      <c r="F173">
        <f>_2010_Top_1000_Last_Names[[#This Row],[CUMULATIVE PROPORTION]] / SUM($D:$D)</f>
        <v>0.53394649033521091</v>
      </c>
    </row>
    <row r="174" spans="1:6" x14ac:dyDescent="0.25">
      <c r="A174" t="s">
        <v>1054</v>
      </c>
      <c r="B174">
        <v>173</v>
      </c>
      <c r="C174">
        <v>155795</v>
      </c>
      <c r="D174">
        <v>52.82</v>
      </c>
      <c r="E174">
        <v>21927.69</v>
      </c>
      <c r="F174">
        <f>_2010_Top_1000_Last_Names[[#This Row],[CUMULATIVE PROPORTION]] / SUM($D:$D)</f>
        <v>0.53523553576789895</v>
      </c>
    </row>
    <row r="175" spans="1:6" x14ac:dyDescent="0.25">
      <c r="A175" t="s">
        <v>1055</v>
      </c>
      <c r="B175">
        <v>174</v>
      </c>
      <c r="C175">
        <v>154738</v>
      </c>
      <c r="D175">
        <v>52.46</v>
      </c>
      <c r="E175">
        <v>21980.15</v>
      </c>
      <c r="F175">
        <f>_2010_Top_1000_Last_Names[[#This Row],[CUMULATIVE PROPORTION]] / SUM($D:$D)</f>
        <v>0.53651603800987635</v>
      </c>
    </row>
    <row r="176" spans="1:6" x14ac:dyDescent="0.25">
      <c r="A176" t="s">
        <v>1056</v>
      </c>
      <c r="B176">
        <v>175</v>
      </c>
      <c r="C176">
        <v>153666</v>
      </c>
      <c r="D176">
        <v>52.09</v>
      </c>
      <c r="E176">
        <v>22032.240000000002</v>
      </c>
      <c r="F176">
        <f>_2010_Top_1000_Last_Names[[#This Row],[CUMULATIVE PROPORTION]] / SUM($D:$D)</f>
        <v>0.53778750887881654</v>
      </c>
    </row>
    <row r="177" spans="1:6" x14ac:dyDescent="0.25">
      <c r="A177" t="s">
        <v>1057</v>
      </c>
      <c r="B177">
        <v>176</v>
      </c>
      <c r="C177">
        <v>153469</v>
      </c>
      <c r="D177">
        <v>52.03</v>
      </c>
      <c r="E177">
        <v>22084.27</v>
      </c>
      <c r="F177">
        <f>_2010_Top_1000_Last_Names[[#This Row],[CUMULATIVE PROPORTION]] / SUM($D:$D)</f>
        <v>0.5390575152007776</v>
      </c>
    </row>
    <row r="178" spans="1:6" x14ac:dyDescent="0.25">
      <c r="A178" t="s">
        <v>307</v>
      </c>
      <c r="B178">
        <v>177</v>
      </c>
      <c r="C178">
        <v>153397</v>
      </c>
      <c r="D178">
        <v>52</v>
      </c>
      <c r="E178">
        <v>22136.27</v>
      </c>
      <c r="F178">
        <f>_2010_Top_1000_Last_Names[[#This Row],[CUMULATIVE PROPORTION]] / SUM($D:$D)</f>
        <v>0.54032678924924926</v>
      </c>
    </row>
    <row r="179" spans="1:6" x14ac:dyDescent="0.25">
      <c r="A179" t="s">
        <v>1058</v>
      </c>
      <c r="B179">
        <v>178</v>
      </c>
      <c r="C179">
        <v>153329</v>
      </c>
      <c r="D179">
        <v>51.98</v>
      </c>
      <c r="E179">
        <v>22188.25</v>
      </c>
      <c r="F179">
        <f>_2010_Top_1000_Last_Names[[#This Row],[CUMULATIVE PROPORTION]] / SUM($D:$D)</f>
        <v>0.54159557511539458</v>
      </c>
    </row>
    <row r="180" spans="1:6" x14ac:dyDescent="0.25">
      <c r="A180" t="s">
        <v>1059</v>
      </c>
      <c r="B180">
        <v>179</v>
      </c>
      <c r="C180">
        <v>152703</v>
      </c>
      <c r="D180">
        <v>51.77</v>
      </c>
      <c r="E180">
        <v>22240.02</v>
      </c>
      <c r="F180">
        <f>_2010_Top_1000_Last_Names[[#This Row],[CUMULATIVE PROPORTION]] / SUM($D:$D)</f>
        <v>0.54285923506711331</v>
      </c>
    </row>
    <row r="181" spans="1:6" x14ac:dyDescent="0.25">
      <c r="A181" t="s">
        <v>1060</v>
      </c>
      <c r="B181">
        <v>180</v>
      </c>
      <c r="C181">
        <v>152334</v>
      </c>
      <c r="D181">
        <v>51.64</v>
      </c>
      <c r="E181">
        <v>22291.66</v>
      </c>
      <c r="F181">
        <f>_2010_Top_1000_Last_Names[[#This Row],[CUMULATIVE PROPORTION]] / SUM($D:$D)</f>
        <v>0.54411972183371093</v>
      </c>
    </row>
    <row r="182" spans="1:6" x14ac:dyDescent="0.25">
      <c r="A182" t="s">
        <v>375</v>
      </c>
      <c r="B182">
        <v>181</v>
      </c>
      <c r="C182">
        <v>152147</v>
      </c>
      <c r="D182">
        <v>51.58</v>
      </c>
      <c r="E182">
        <v>22343.24</v>
      </c>
      <c r="F182">
        <f>_2010_Top_1000_Last_Names[[#This Row],[CUMULATIVE PROPORTION]] / SUM($D:$D)</f>
        <v>0.54537874405332953</v>
      </c>
    </row>
    <row r="183" spans="1:6" x14ac:dyDescent="0.25">
      <c r="A183" t="s">
        <v>1061</v>
      </c>
      <c r="B183">
        <v>182</v>
      </c>
      <c r="C183">
        <v>151942</v>
      </c>
      <c r="D183">
        <v>51.51</v>
      </c>
      <c r="E183">
        <v>22394.75</v>
      </c>
      <c r="F183">
        <f>_2010_Top_1000_Last_Names[[#This Row],[CUMULATIVE PROPORTION]] / SUM($D:$D)</f>
        <v>0.54663605763480594</v>
      </c>
    </row>
    <row r="184" spans="1:6" x14ac:dyDescent="0.25">
      <c r="A184" t="s">
        <v>1062</v>
      </c>
      <c r="B184">
        <v>183</v>
      </c>
      <c r="C184">
        <v>150895</v>
      </c>
      <c r="D184">
        <v>51.15</v>
      </c>
      <c r="E184">
        <v>22445.9</v>
      </c>
      <c r="F184">
        <f>_2010_Top_1000_Last_Names[[#This Row],[CUMULATIVE PROPORTION]] / SUM($D:$D)</f>
        <v>0.54788458393440831</v>
      </c>
    </row>
    <row r="185" spans="1:6" x14ac:dyDescent="0.25">
      <c r="A185" t="s">
        <v>1063</v>
      </c>
      <c r="B185">
        <v>184</v>
      </c>
      <c r="C185">
        <v>149500</v>
      </c>
      <c r="D185">
        <v>50.68</v>
      </c>
      <c r="E185">
        <v>22496.59</v>
      </c>
      <c r="F185">
        <f>_2010_Top_1000_Last_Names[[#This Row],[CUMULATIVE PROPORTION]] / SUM($D:$D)</f>
        <v>0.54912188204050494</v>
      </c>
    </row>
    <row r="186" spans="1:6" x14ac:dyDescent="0.25">
      <c r="A186" t="s">
        <v>1064</v>
      </c>
      <c r="B186">
        <v>185</v>
      </c>
      <c r="C186">
        <v>147034</v>
      </c>
      <c r="D186">
        <v>49.85</v>
      </c>
      <c r="E186">
        <v>22546.43</v>
      </c>
      <c r="F186">
        <f>_2010_Top_1000_Last_Names[[#This Row],[CUMULATIVE PROPORTION]] / SUM($D:$D)</f>
        <v>0.55033843239773239</v>
      </c>
    </row>
    <row r="187" spans="1:6" x14ac:dyDescent="0.25">
      <c r="A187" t="s">
        <v>1065</v>
      </c>
      <c r="B187">
        <v>186</v>
      </c>
      <c r="C187">
        <v>147005</v>
      </c>
      <c r="D187">
        <v>49.84</v>
      </c>
      <c r="E187">
        <v>22596.27</v>
      </c>
      <c r="F187">
        <f>_2010_Top_1000_Last_Names[[#This Row],[CUMULATIVE PROPORTION]] / SUM($D:$D)</f>
        <v>0.55155498275495973</v>
      </c>
    </row>
    <row r="188" spans="1:6" x14ac:dyDescent="0.25">
      <c r="A188" t="s">
        <v>1066</v>
      </c>
      <c r="B188">
        <v>187</v>
      </c>
      <c r="C188">
        <v>146570</v>
      </c>
      <c r="D188">
        <v>49.69</v>
      </c>
      <c r="E188">
        <v>22645.96</v>
      </c>
      <c r="F188">
        <f>_2010_Top_1000_Last_Names[[#This Row],[CUMULATIVE PROPORTION]] / SUM($D:$D)</f>
        <v>0.55276787174473963</v>
      </c>
    </row>
    <row r="189" spans="1:6" x14ac:dyDescent="0.25">
      <c r="A189" t="s">
        <v>1067</v>
      </c>
      <c r="B189">
        <v>188</v>
      </c>
      <c r="C189">
        <v>146426</v>
      </c>
      <c r="D189">
        <v>49.64</v>
      </c>
      <c r="E189">
        <v>22695.59</v>
      </c>
      <c r="F189">
        <f>_2010_Top_1000_Last_Names[[#This Row],[CUMULATIVE PROPORTION]] / SUM($D:$D)</f>
        <v>0.5539792961875406</v>
      </c>
    </row>
    <row r="190" spans="1:6" x14ac:dyDescent="0.25">
      <c r="A190" t="s">
        <v>1068</v>
      </c>
      <c r="B190">
        <v>189</v>
      </c>
      <c r="C190">
        <v>145584</v>
      </c>
      <c r="D190">
        <v>49.35</v>
      </c>
      <c r="E190">
        <v>22744.95</v>
      </c>
      <c r="F190">
        <f>_2010_Top_1000_Last_Names[[#This Row],[CUMULATIVE PROPORTION]] / SUM($D:$D)</f>
        <v>0.55518413016893597</v>
      </c>
    </row>
    <row r="191" spans="1:6" x14ac:dyDescent="0.25">
      <c r="A191" t="s">
        <v>1069</v>
      </c>
      <c r="B191">
        <v>190</v>
      </c>
      <c r="C191">
        <v>144646</v>
      </c>
      <c r="D191">
        <v>49.04</v>
      </c>
      <c r="E191">
        <v>22793.98</v>
      </c>
      <c r="F191">
        <f>_2010_Top_1000_Last_Names[[#This Row],[CUMULATIVE PROPORTION]] / SUM($D:$D)</f>
        <v>0.55638090914194682</v>
      </c>
    </row>
    <row r="192" spans="1:6" x14ac:dyDescent="0.25">
      <c r="A192" t="s">
        <v>1070</v>
      </c>
      <c r="B192">
        <v>191</v>
      </c>
      <c r="C192">
        <v>144451</v>
      </c>
      <c r="D192">
        <v>48.97</v>
      </c>
      <c r="E192">
        <v>22842.95</v>
      </c>
      <c r="F192">
        <f>_2010_Top_1000_Last_Names[[#This Row],[CUMULATIVE PROPORTION]] / SUM($D:$D)</f>
        <v>0.55757622356797865</v>
      </c>
    </row>
    <row r="193" spans="1:6" x14ac:dyDescent="0.25">
      <c r="A193" t="s">
        <v>1071</v>
      </c>
      <c r="B193">
        <v>192</v>
      </c>
      <c r="C193">
        <v>143837</v>
      </c>
      <c r="D193">
        <v>48.76</v>
      </c>
      <c r="E193">
        <v>22891.72</v>
      </c>
      <c r="F193">
        <f>_2010_Top_1000_Last_Names[[#This Row],[CUMULATIVE PROPORTION]] / SUM($D:$D)</f>
        <v>0.55876665617074717</v>
      </c>
    </row>
    <row r="194" spans="1:6" x14ac:dyDescent="0.25">
      <c r="A194" t="s">
        <v>462</v>
      </c>
      <c r="B194">
        <v>193</v>
      </c>
      <c r="C194">
        <v>143452</v>
      </c>
      <c r="D194">
        <v>48.63</v>
      </c>
      <c r="E194">
        <v>22940.35</v>
      </c>
      <c r="F194">
        <f>_2010_Top_1000_Last_Names[[#This Row],[CUMULATIVE PROPORTION]] / SUM($D:$D)</f>
        <v>0.55995367149723119</v>
      </c>
    </row>
    <row r="195" spans="1:6" x14ac:dyDescent="0.25">
      <c r="A195" t="s">
        <v>1072</v>
      </c>
      <c r="B195">
        <v>194</v>
      </c>
      <c r="C195">
        <v>142894</v>
      </c>
      <c r="D195">
        <v>48.44</v>
      </c>
      <c r="E195">
        <v>22988.79</v>
      </c>
      <c r="F195">
        <f>_2010_Top_1000_Last_Names[[#This Row],[CUMULATIVE PROPORTION]] / SUM($D:$D)</f>
        <v>0.56113604909161519</v>
      </c>
    </row>
    <row r="196" spans="1:6" x14ac:dyDescent="0.25">
      <c r="A196" t="s">
        <v>1073</v>
      </c>
      <c r="B196">
        <v>195</v>
      </c>
      <c r="C196">
        <v>142601</v>
      </c>
      <c r="D196">
        <v>48.34</v>
      </c>
      <c r="E196">
        <v>23037.13</v>
      </c>
      <c r="F196">
        <f>_2010_Top_1000_Last_Names[[#This Row],[CUMULATIVE PROPORTION]] / SUM($D:$D)</f>
        <v>0.56231598577436748</v>
      </c>
    </row>
    <row r="197" spans="1:6" x14ac:dyDescent="0.25">
      <c r="A197" t="s">
        <v>632</v>
      </c>
      <c r="B197">
        <v>196</v>
      </c>
      <c r="C197">
        <v>142277</v>
      </c>
      <c r="D197">
        <v>48.23</v>
      </c>
      <c r="E197">
        <v>23085.37</v>
      </c>
      <c r="F197">
        <f>_2010_Top_1000_Last_Names[[#This Row],[CUMULATIVE PROPORTION]] / SUM($D:$D)</f>
        <v>0.56349348154548806</v>
      </c>
    </row>
    <row r="198" spans="1:6" x14ac:dyDescent="0.25">
      <c r="A198" t="s">
        <v>1074</v>
      </c>
      <c r="B198">
        <v>197</v>
      </c>
      <c r="C198">
        <v>141427</v>
      </c>
      <c r="D198">
        <v>47.94</v>
      </c>
      <c r="E198">
        <v>23133.31</v>
      </c>
      <c r="F198">
        <f>_2010_Top_1000_Last_Names[[#This Row],[CUMULATIVE PROPORTION]] / SUM($D:$D)</f>
        <v>0.56466365458171364</v>
      </c>
    </row>
    <row r="199" spans="1:6" x14ac:dyDescent="0.25">
      <c r="A199" t="s">
        <v>1075</v>
      </c>
      <c r="B199">
        <v>198</v>
      </c>
      <c r="C199">
        <v>140693</v>
      </c>
      <c r="D199">
        <v>47.7</v>
      </c>
      <c r="E199">
        <v>23181.01</v>
      </c>
      <c r="F199">
        <f>_2010_Top_1000_Last_Names[[#This Row],[CUMULATIVE PROPORTION]] / SUM($D:$D)</f>
        <v>0.56582796943002311</v>
      </c>
    </row>
    <row r="200" spans="1:6" x14ac:dyDescent="0.25">
      <c r="A200" t="s">
        <v>645</v>
      </c>
      <c r="B200">
        <v>199</v>
      </c>
      <c r="C200">
        <v>139951</v>
      </c>
      <c r="D200">
        <v>47.44</v>
      </c>
      <c r="E200">
        <v>23228.45</v>
      </c>
      <c r="F200">
        <f>_2010_Top_1000_Last_Names[[#This Row],[CUMULATIVE PROPORTION]] / SUM($D:$D)</f>
        <v>0.56698593790809038</v>
      </c>
    </row>
    <row r="201" spans="1:6" x14ac:dyDescent="0.25">
      <c r="A201" t="s">
        <v>1076</v>
      </c>
      <c r="B201">
        <v>200</v>
      </c>
      <c r="C201">
        <v>139751</v>
      </c>
      <c r="D201">
        <v>47.38</v>
      </c>
      <c r="E201">
        <v>23275.83</v>
      </c>
      <c r="F201">
        <f>_2010_Top_1000_Last_Names[[#This Row],[CUMULATIVE PROPORTION]] / SUM($D:$D)</f>
        <v>0.56814244183917861</v>
      </c>
    </row>
    <row r="202" spans="1:6" x14ac:dyDescent="0.25">
      <c r="A202" t="s">
        <v>791</v>
      </c>
      <c r="B202">
        <v>201</v>
      </c>
      <c r="C202">
        <v>138893</v>
      </c>
      <c r="D202">
        <v>47.09</v>
      </c>
      <c r="E202">
        <v>23322.91</v>
      </c>
      <c r="F202">
        <f>_2010_Top_1000_Last_Names[[#This Row],[CUMULATIVE PROPORTION]] / SUM($D:$D)</f>
        <v>0.56929162303537173</v>
      </c>
    </row>
    <row r="203" spans="1:6" x14ac:dyDescent="0.25">
      <c r="A203" t="s">
        <v>1077</v>
      </c>
      <c r="B203">
        <v>202</v>
      </c>
      <c r="C203">
        <v>138629</v>
      </c>
      <c r="D203">
        <v>47</v>
      </c>
      <c r="E203">
        <v>23369.91</v>
      </c>
      <c r="F203">
        <f>_2010_Top_1000_Last_Names[[#This Row],[CUMULATIVE PROPORTION]] / SUM($D:$D)</f>
        <v>0.57043885150225948</v>
      </c>
    </row>
    <row r="204" spans="1:6" x14ac:dyDescent="0.25">
      <c r="A204" t="s">
        <v>1078</v>
      </c>
      <c r="B204">
        <v>203</v>
      </c>
      <c r="C204">
        <v>138322</v>
      </c>
      <c r="D204">
        <v>46.89</v>
      </c>
      <c r="E204">
        <v>23416.799999999999</v>
      </c>
      <c r="F204">
        <f>_2010_Top_1000_Last_Names[[#This Row],[CUMULATIVE PROPORTION]] / SUM($D:$D)</f>
        <v>0.57158339496635246</v>
      </c>
    </row>
    <row r="205" spans="1:6" x14ac:dyDescent="0.25">
      <c r="A205" t="s">
        <v>1079</v>
      </c>
      <c r="B205">
        <v>204</v>
      </c>
      <c r="C205">
        <v>137977</v>
      </c>
      <c r="D205">
        <v>46.78</v>
      </c>
      <c r="E205">
        <v>23463.58</v>
      </c>
      <c r="F205">
        <f>_2010_Top_1000_Last_Names[[#This Row],[CUMULATIVE PROPORTION]] / SUM($D:$D)</f>
        <v>0.57272525342765068</v>
      </c>
    </row>
    <row r="206" spans="1:6" x14ac:dyDescent="0.25">
      <c r="A206" t="s">
        <v>1080</v>
      </c>
      <c r="B206">
        <v>205</v>
      </c>
      <c r="C206">
        <v>137513</v>
      </c>
      <c r="D206">
        <v>46.62</v>
      </c>
      <c r="E206">
        <v>23510.19</v>
      </c>
      <c r="F206">
        <f>_2010_Top_1000_Last_Names[[#This Row],[CUMULATIVE PROPORTION]] / SUM($D:$D)</f>
        <v>0.57386296233917489</v>
      </c>
    </row>
    <row r="207" spans="1:6" x14ac:dyDescent="0.25">
      <c r="A207" t="s">
        <v>1081</v>
      </c>
      <c r="B207">
        <v>206</v>
      </c>
      <c r="C207">
        <v>137232</v>
      </c>
      <c r="D207">
        <v>46.52</v>
      </c>
      <c r="E207">
        <v>23556.720000000001</v>
      </c>
      <c r="F207">
        <f>_2010_Top_1000_Last_Names[[#This Row],[CUMULATIVE PROPORTION]] / SUM($D:$D)</f>
        <v>0.57499871852139384</v>
      </c>
    </row>
    <row r="208" spans="1:6" x14ac:dyDescent="0.25">
      <c r="A208" t="s">
        <v>1082</v>
      </c>
      <c r="B208">
        <v>207</v>
      </c>
      <c r="C208">
        <v>137184</v>
      </c>
      <c r="D208">
        <v>46.51</v>
      </c>
      <c r="E208">
        <v>23603.22</v>
      </c>
      <c r="F208">
        <f>_2010_Top_1000_Last_Names[[#This Row],[CUMULATIVE PROPORTION]] / SUM($D:$D)</f>
        <v>0.57613374243012327</v>
      </c>
    </row>
    <row r="209" spans="1:6" x14ac:dyDescent="0.25">
      <c r="A209" t="s">
        <v>192</v>
      </c>
      <c r="B209">
        <v>208</v>
      </c>
      <c r="C209">
        <v>136720</v>
      </c>
      <c r="D209">
        <v>46.35</v>
      </c>
      <c r="E209">
        <v>23649.57</v>
      </c>
      <c r="F209">
        <f>_2010_Top_1000_Last_Names[[#This Row],[CUMULATIVE PROPORTION]] / SUM($D:$D)</f>
        <v>0.57726510497140515</v>
      </c>
    </row>
    <row r="210" spans="1:6" x14ac:dyDescent="0.25">
      <c r="A210" t="s">
        <v>1083</v>
      </c>
      <c r="B210">
        <v>209</v>
      </c>
      <c r="C210">
        <v>136713</v>
      </c>
      <c r="D210">
        <v>46.35</v>
      </c>
      <c r="E210">
        <v>23695.919999999998</v>
      </c>
      <c r="F210">
        <f>_2010_Top_1000_Last_Names[[#This Row],[CUMULATIVE PROPORTION]] / SUM($D:$D)</f>
        <v>0.57839646751268703</v>
      </c>
    </row>
    <row r="211" spans="1:6" x14ac:dyDescent="0.25">
      <c r="A211" t="s">
        <v>1084</v>
      </c>
      <c r="B211">
        <v>210</v>
      </c>
      <c r="C211">
        <v>135765</v>
      </c>
      <c r="D211">
        <v>46.03</v>
      </c>
      <c r="E211">
        <v>23741.94</v>
      </c>
      <c r="F211">
        <f>_2010_Top_1000_Last_Names[[#This Row],[CUMULATIVE PROPORTION]] / SUM($D:$D)</f>
        <v>0.5795197750455845</v>
      </c>
    </row>
    <row r="212" spans="1:6" x14ac:dyDescent="0.25">
      <c r="A212" t="s">
        <v>1085</v>
      </c>
      <c r="B212">
        <v>211</v>
      </c>
      <c r="C212">
        <v>135718</v>
      </c>
      <c r="D212">
        <v>46.01</v>
      </c>
      <c r="E212">
        <v>23787.95</v>
      </c>
      <c r="F212">
        <f>_2010_Top_1000_Last_Names[[#This Row],[CUMULATIVE PROPORTION]] / SUM($D:$D)</f>
        <v>0.58064283848731879</v>
      </c>
    </row>
    <row r="213" spans="1:6" x14ac:dyDescent="0.25">
      <c r="A213" t="s">
        <v>1086</v>
      </c>
      <c r="B213">
        <v>212</v>
      </c>
      <c r="C213">
        <v>135187</v>
      </c>
      <c r="D213">
        <v>45.83</v>
      </c>
      <c r="E213">
        <v>23833.78</v>
      </c>
      <c r="F213">
        <f>_2010_Top_1000_Last_Names[[#This Row],[CUMULATIVE PROPORTION]] / SUM($D:$D)</f>
        <v>0.5817615082881159</v>
      </c>
    </row>
    <row r="214" spans="1:6" x14ac:dyDescent="0.25">
      <c r="A214" t="s">
        <v>1087</v>
      </c>
      <c r="B214">
        <v>213</v>
      </c>
      <c r="C214">
        <v>135044</v>
      </c>
      <c r="D214">
        <v>45.78</v>
      </c>
      <c r="E214">
        <v>23879.56</v>
      </c>
      <c r="F214">
        <f>_2010_Top_1000_Last_Names[[#This Row],[CUMULATIVE PROPORTION]] / SUM($D:$D)</f>
        <v>0.58287895763309727</v>
      </c>
    </row>
    <row r="215" spans="1:6" x14ac:dyDescent="0.25">
      <c r="A215" t="s">
        <v>1088</v>
      </c>
      <c r="B215">
        <v>214</v>
      </c>
      <c r="C215">
        <v>134963</v>
      </c>
      <c r="D215">
        <v>45.75</v>
      </c>
      <c r="E215">
        <v>23925.32</v>
      </c>
      <c r="F215">
        <f>_2010_Top_1000_Last_Names[[#This Row],[CUMULATIVE PROPORTION]] / SUM($D:$D)</f>
        <v>0.5839959187957523</v>
      </c>
    </row>
    <row r="216" spans="1:6" x14ac:dyDescent="0.25">
      <c r="A216" t="s">
        <v>1089</v>
      </c>
      <c r="B216">
        <v>215</v>
      </c>
      <c r="C216">
        <v>134317</v>
      </c>
      <c r="D216">
        <v>45.53</v>
      </c>
      <c r="E216">
        <v>23970.85</v>
      </c>
      <c r="F216">
        <f>_2010_Top_1000_Last_Names[[#This Row],[CUMULATIVE PROPORTION]] / SUM($D:$D)</f>
        <v>0.5851072658616544</v>
      </c>
    </row>
    <row r="217" spans="1:6" x14ac:dyDescent="0.25">
      <c r="A217" t="s">
        <v>1090</v>
      </c>
      <c r="B217">
        <v>216</v>
      </c>
      <c r="C217">
        <v>134227</v>
      </c>
      <c r="D217">
        <v>45.5</v>
      </c>
      <c r="E217">
        <v>24016.35</v>
      </c>
      <c r="F217">
        <f>_2010_Top_1000_Last_Names[[#This Row],[CUMULATIVE PROPORTION]] / SUM($D:$D)</f>
        <v>0.5862178806540671</v>
      </c>
    </row>
    <row r="218" spans="1:6" x14ac:dyDescent="0.25">
      <c r="A218" t="s">
        <v>532</v>
      </c>
      <c r="B218">
        <v>217</v>
      </c>
      <c r="C218">
        <v>133872</v>
      </c>
      <c r="D218">
        <v>45.38</v>
      </c>
      <c r="E218">
        <v>24061.74</v>
      </c>
      <c r="F218">
        <f>_2010_Top_1000_Last_Names[[#This Row],[CUMULATIVE PROPORTION]] / SUM($D:$D)</f>
        <v>0.58732581044368504</v>
      </c>
    </row>
    <row r="219" spans="1:6" x14ac:dyDescent="0.25">
      <c r="A219" t="s">
        <v>1091</v>
      </c>
      <c r="B219">
        <v>218</v>
      </c>
      <c r="C219">
        <v>133799</v>
      </c>
      <c r="D219">
        <v>45.36</v>
      </c>
      <c r="E219">
        <v>24107.1</v>
      </c>
      <c r="F219">
        <f>_2010_Top_1000_Last_Names[[#This Row],[CUMULATIVE PROPORTION]] / SUM($D:$D)</f>
        <v>0.58843300795981324</v>
      </c>
    </row>
    <row r="220" spans="1:6" x14ac:dyDescent="0.25">
      <c r="A220" t="s">
        <v>1092</v>
      </c>
      <c r="B220">
        <v>219</v>
      </c>
      <c r="C220">
        <v>133501</v>
      </c>
      <c r="D220">
        <v>45.26</v>
      </c>
      <c r="E220">
        <v>24152.35</v>
      </c>
      <c r="F220">
        <f>_2010_Top_1000_Last_Names[[#This Row],[CUMULATIVE PROPORTION]] / SUM($D:$D)</f>
        <v>0.58953752047314678</v>
      </c>
    </row>
    <row r="221" spans="1:6" x14ac:dyDescent="0.25">
      <c r="A221" t="s">
        <v>339</v>
      </c>
      <c r="B221">
        <v>220</v>
      </c>
      <c r="C221">
        <v>133171</v>
      </c>
      <c r="D221">
        <v>45.15</v>
      </c>
      <c r="E221">
        <v>24197.5</v>
      </c>
      <c r="F221">
        <f>_2010_Top_1000_Last_Names[[#This Row],[CUMULATIVE PROPORTION]] / SUM($D:$D)</f>
        <v>0.59063959207484862</v>
      </c>
    </row>
    <row r="222" spans="1:6" x14ac:dyDescent="0.25">
      <c r="A222" t="s">
        <v>1093</v>
      </c>
      <c r="B222">
        <v>221</v>
      </c>
      <c r="C222">
        <v>132985</v>
      </c>
      <c r="D222">
        <v>45.08</v>
      </c>
      <c r="E222">
        <v>24242.58</v>
      </c>
      <c r="F222">
        <f>_2010_Top_1000_Last_Names[[#This Row],[CUMULATIVE PROPORTION]] / SUM($D:$D)</f>
        <v>0.59173995503840826</v>
      </c>
    </row>
    <row r="223" spans="1:6" x14ac:dyDescent="0.25">
      <c r="A223" t="s">
        <v>1094</v>
      </c>
      <c r="B223">
        <v>222</v>
      </c>
      <c r="C223">
        <v>132812</v>
      </c>
      <c r="D223">
        <v>45.02</v>
      </c>
      <c r="E223">
        <v>24287.61</v>
      </c>
      <c r="F223">
        <f>_2010_Top_1000_Last_Names[[#This Row],[CUMULATIVE PROPORTION]] / SUM($D:$D)</f>
        <v>0.59283909754615205</v>
      </c>
    </row>
    <row r="224" spans="1:6" x14ac:dyDescent="0.25">
      <c r="A224" t="s">
        <v>1095</v>
      </c>
      <c r="B224">
        <v>223</v>
      </c>
      <c r="C224">
        <v>131440</v>
      </c>
      <c r="D224">
        <v>44.56</v>
      </c>
      <c r="E224">
        <v>24332.17</v>
      </c>
      <c r="F224">
        <f>_2010_Top_1000_Last_Names[[#This Row],[CUMULATIVE PROPORTION]] / SUM($D:$D)</f>
        <v>0.59392676776922693</v>
      </c>
    </row>
    <row r="225" spans="1:6" x14ac:dyDescent="0.25">
      <c r="A225" t="s">
        <v>1096</v>
      </c>
      <c r="B225">
        <v>224</v>
      </c>
      <c r="C225">
        <v>131401</v>
      </c>
      <c r="D225">
        <v>44.55</v>
      </c>
      <c r="E225">
        <v>24376.71</v>
      </c>
      <c r="F225">
        <f>_2010_Top_1000_Last_Names[[#This Row],[CUMULATIVE PROPORTION]] / SUM($D:$D)</f>
        <v>0.59501394980997546</v>
      </c>
    </row>
    <row r="226" spans="1:6" x14ac:dyDescent="0.25">
      <c r="A226" t="s">
        <v>1097</v>
      </c>
      <c r="B226">
        <v>225</v>
      </c>
      <c r="C226">
        <v>131373</v>
      </c>
      <c r="D226">
        <v>44.54</v>
      </c>
      <c r="E226">
        <v>24421.25</v>
      </c>
      <c r="F226">
        <f>_2010_Top_1000_Last_Names[[#This Row],[CUMULATIVE PROPORTION]] / SUM($D:$D)</f>
        <v>0.59610113185072411</v>
      </c>
    </row>
    <row r="227" spans="1:6" x14ac:dyDescent="0.25">
      <c r="A227" t="s">
        <v>1098</v>
      </c>
      <c r="B227">
        <v>226</v>
      </c>
      <c r="C227">
        <v>131303</v>
      </c>
      <c r="D227">
        <v>44.51</v>
      </c>
      <c r="E227">
        <v>24465.759999999998</v>
      </c>
      <c r="F227">
        <f>_2010_Top_1000_Last_Names[[#This Row],[CUMULATIVE PROPORTION]] / SUM($D:$D)</f>
        <v>0.59718758161798313</v>
      </c>
    </row>
    <row r="228" spans="1:6" x14ac:dyDescent="0.25">
      <c r="A228" t="s">
        <v>1099</v>
      </c>
      <c r="B228">
        <v>227</v>
      </c>
      <c r="C228">
        <v>130776</v>
      </c>
      <c r="D228">
        <v>44.33</v>
      </c>
      <c r="E228">
        <v>24510.1</v>
      </c>
      <c r="F228">
        <f>_2010_Top_1000_Last_Names[[#This Row],[CUMULATIVE PROPORTION]] / SUM($D:$D)</f>
        <v>0.59826988183546836</v>
      </c>
    </row>
    <row r="229" spans="1:6" x14ac:dyDescent="0.25">
      <c r="A229" t="s">
        <v>1100</v>
      </c>
      <c r="B229">
        <v>228</v>
      </c>
      <c r="C229">
        <v>130529</v>
      </c>
      <c r="D229">
        <v>44.25</v>
      </c>
      <c r="E229">
        <v>24554.35</v>
      </c>
      <c r="F229">
        <f>_2010_Top_1000_Last_Names[[#This Row],[CUMULATIVE PROPORTION]] / SUM($D:$D)</f>
        <v>0.59934998523248506</v>
      </c>
    </row>
    <row r="230" spans="1:6" x14ac:dyDescent="0.25">
      <c r="A230" t="s">
        <v>1101</v>
      </c>
      <c r="B230">
        <v>229</v>
      </c>
      <c r="C230">
        <v>130164</v>
      </c>
      <c r="D230">
        <v>44.13</v>
      </c>
      <c r="E230">
        <v>24598.47</v>
      </c>
      <c r="F230">
        <f>_2010_Top_1000_Last_Names[[#This Row],[CUMULATIVE PROPORTION]] / SUM($D:$D)</f>
        <v>0.60042691544438065</v>
      </c>
    </row>
    <row r="231" spans="1:6" x14ac:dyDescent="0.25">
      <c r="A231" t="s">
        <v>1102</v>
      </c>
      <c r="B231">
        <v>230</v>
      </c>
      <c r="C231">
        <v>130152</v>
      </c>
      <c r="D231">
        <v>44.12</v>
      </c>
      <c r="E231">
        <v>24642.59</v>
      </c>
      <c r="F231">
        <f>_2010_Top_1000_Last_Names[[#This Row],[CUMULATIVE PROPORTION]] / SUM($D:$D)</f>
        <v>0.60150384565627624</v>
      </c>
    </row>
    <row r="232" spans="1:6" x14ac:dyDescent="0.25">
      <c r="A232" t="s">
        <v>1103</v>
      </c>
      <c r="B232">
        <v>231</v>
      </c>
      <c r="C232">
        <v>129898</v>
      </c>
      <c r="D232">
        <v>44.04</v>
      </c>
      <c r="E232">
        <v>24686.63</v>
      </c>
      <c r="F232">
        <f>_2010_Top_1000_Last_Names[[#This Row],[CUMULATIVE PROPORTION]] / SUM($D:$D)</f>
        <v>0.60257882313886646</v>
      </c>
    </row>
    <row r="233" spans="1:6" x14ac:dyDescent="0.25">
      <c r="A233" t="s">
        <v>180</v>
      </c>
      <c r="B233">
        <v>232</v>
      </c>
      <c r="C233">
        <v>129699</v>
      </c>
      <c r="D233">
        <v>43.97</v>
      </c>
      <c r="E233">
        <v>24730.6</v>
      </c>
      <c r="F233">
        <f>_2010_Top_1000_Last_Names[[#This Row],[CUMULATIVE PROPORTION]] / SUM($D:$D)</f>
        <v>0.60365209198331438</v>
      </c>
    </row>
    <row r="234" spans="1:6" x14ac:dyDescent="0.25">
      <c r="A234" t="s">
        <v>1104</v>
      </c>
      <c r="B234">
        <v>233</v>
      </c>
      <c r="C234">
        <v>128948</v>
      </c>
      <c r="D234">
        <v>43.71</v>
      </c>
      <c r="E234">
        <v>24774.31</v>
      </c>
      <c r="F234">
        <f>_2010_Top_1000_Last_Names[[#This Row],[CUMULATIVE PROPORTION]] / SUM($D:$D)</f>
        <v>0.60471901445752008</v>
      </c>
    </row>
    <row r="235" spans="1:6" x14ac:dyDescent="0.25">
      <c r="A235" t="s">
        <v>1105</v>
      </c>
      <c r="B235">
        <v>234</v>
      </c>
      <c r="C235">
        <v>128677</v>
      </c>
      <c r="D235">
        <v>43.62</v>
      </c>
      <c r="E235">
        <v>24817.94</v>
      </c>
      <c r="F235">
        <f>_2010_Top_1000_Last_Names[[#This Row],[CUMULATIVE PROPORTION]] / SUM($D:$D)</f>
        <v>0.60578398420242041</v>
      </c>
    </row>
    <row r="236" spans="1:6" x14ac:dyDescent="0.25">
      <c r="A236" t="s">
        <v>114</v>
      </c>
      <c r="B236">
        <v>235</v>
      </c>
      <c r="C236">
        <v>128625</v>
      </c>
      <c r="D236">
        <v>43.6</v>
      </c>
      <c r="E236">
        <v>24861.54</v>
      </c>
      <c r="F236">
        <f>_2010_Top_1000_Last_Names[[#This Row],[CUMULATIVE PROPORTION]] / SUM($D:$D)</f>
        <v>0.60684822167383123</v>
      </c>
    </row>
    <row r="237" spans="1:6" x14ac:dyDescent="0.25">
      <c r="A237" t="s">
        <v>1106</v>
      </c>
      <c r="B237">
        <v>236</v>
      </c>
      <c r="C237">
        <v>127939</v>
      </c>
      <c r="D237">
        <v>43.37</v>
      </c>
      <c r="E237">
        <v>24904.91</v>
      </c>
      <c r="F237">
        <f>_2010_Top_1000_Last_Names[[#This Row],[CUMULATIVE PROPORTION]] / SUM($D:$D)</f>
        <v>0.60790684504848924</v>
      </c>
    </row>
    <row r="238" spans="1:6" x14ac:dyDescent="0.25">
      <c r="A238" t="s">
        <v>1107</v>
      </c>
      <c r="B238">
        <v>237</v>
      </c>
      <c r="C238">
        <v>127794</v>
      </c>
      <c r="D238">
        <v>43.32</v>
      </c>
      <c r="E238">
        <v>24948.240000000002</v>
      </c>
      <c r="F238">
        <f>_2010_Top_1000_Last_Names[[#This Row],[CUMULATIVE PROPORTION]] / SUM($D:$D)</f>
        <v>0.60896449205849457</v>
      </c>
    </row>
    <row r="239" spans="1:6" x14ac:dyDescent="0.25">
      <c r="A239" t="s">
        <v>1108</v>
      </c>
      <c r="B239">
        <v>238</v>
      </c>
      <c r="C239">
        <v>127470</v>
      </c>
      <c r="D239">
        <v>43.21</v>
      </c>
      <c r="E239">
        <v>24991.45</v>
      </c>
      <c r="F239">
        <f>_2010_Top_1000_Last_Names[[#This Row],[CUMULATIVE PROPORTION]] / SUM($D:$D)</f>
        <v>0.61001920997454184</v>
      </c>
    </row>
    <row r="240" spans="1:6" x14ac:dyDescent="0.25">
      <c r="A240" t="s">
        <v>1109</v>
      </c>
      <c r="B240">
        <v>239</v>
      </c>
      <c r="C240">
        <v>127256</v>
      </c>
      <c r="D240">
        <v>43.14</v>
      </c>
      <c r="E240">
        <v>25034.59</v>
      </c>
      <c r="F240">
        <f>_2010_Top_1000_Last_Names[[#This Row],[CUMULATIVE PROPORTION]] / SUM($D:$D)</f>
        <v>0.61107221925244692</v>
      </c>
    </row>
    <row r="241" spans="1:6" x14ac:dyDescent="0.25">
      <c r="A241" t="s">
        <v>1110</v>
      </c>
      <c r="B241">
        <v>240</v>
      </c>
      <c r="C241">
        <v>127083</v>
      </c>
      <c r="D241">
        <v>43.08</v>
      </c>
      <c r="E241">
        <v>25077.67</v>
      </c>
      <c r="F241">
        <f>_2010_Top_1000_Last_Names[[#This Row],[CUMULATIVE PROPORTION]] / SUM($D:$D)</f>
        <v>0.61212376398337298</v>
      </c>
    </row>
    <row r="242" spans="1:6" x14ac:dyDescent="0.25">
      <c r="A242" t="s">
        <v>1111</v>
      </c>
      <c r="B242">
        <v>241</v>
      </c>
      <c r="C242">
        <v>126101</v>
      </c>
      <c r="D242">
        <v>42.75</v>
      </c>
      <c r="E242">
        <v>25120.42</v>
      </c>
      <c r="F242">
        <f>_2010_Top_1000_Last_Names[[#This Row],[CUMULATIVE PROPORTION]] / SUM($D:$D)</f>
        <v>0.61316725370591452</v>
      </c>
    </row>
    <row r="243" spans="1:6" x14ac:dyDescent="0.25">
      <c r="A243" t="s">
        <v>1112</v>
      </c>
      <c r="B243">
        <v>242</v>
      </c>
      <c r="C243">
        <v>125350</v>
      </c>
      <c r="D243">
        <v>42.49</v>
      </c>
      <c r="E243">
        <v>25162.92</v>
      </c>
      <c r="F243">
        <f>_2010_Top_1000_Last_Names[[#This Row],[CUMULATIVE PROPORTION]] / SUM($D:$D)</f>
        <v>0.6142046411493769</v>
      </c>
    </row>
    <row r="244" spans="1:6" x14ac:dyDescent="0.25">
      <c r="A244" t="s">
        <v>1113</v>
      </c>
      <c r="B244">
        <v>243</v>
      </c>
      <c r="C244">
        <v>125058</v>
      </c>
      <c r="D244">
        <v>42.4</v>
      </c>
      <c r="E244">
        <v>25205.31</v>
      </c>
      <c r="F244">
        <f>_2010_Top_1000_Last_Names[[#This Row],[CUMULATIVE PROPORTION]] / SUM($D:$D)</f>
        <v>0.61523934359004451</v>
      </c>
    </row>
    <row r="245" spans="1:6" x14ac:dyDescent="0.25">
      <c r="A245" t="s">
        <v>1114</v>
      </c>
      <c r="B245">
        <v>244</v>
      </c>
      <c r="C245">
        <v>124995</v>
      </c>
      <c r="D245">
        <v>42.37</v>
      </c>
      <c r="E245">
        <v>25247.69</v>
      </c>
      <c r="F245">
        <f>_2010_Top_1000_Last_Names[[#This Row],[CUMULATIVE PROPORTION]] / SUM($D:$D)</f>
        <v>0.61627380193954884</v>
      </c>
    </row>
    <row r="246" spans="1:6" x14ac:dyDescent="0.25">
      <c r="A246" t="s">
        <v>1115</v>
      </c>
      <c r="B246">
        <v>245</v>
      </c>
      <c r="C246">
        <v>124461</v>
      </c>
      <c r="D246">
        <v>42.19</v>
      </c>
      <c r="E246">
        <v>25289.88</v>
      </c>
      <c r="F246">
        <f>_2010_Top_1000_Last_Names[[#This Row],[CUMULATIVE PROPORTION]] / SUM($D:$D)</f>
        <v>0.61730362255695315</v>
      </c>
    </row>
    <row r="247" spans="1:6" x14ac:dyDescent="0.25">
      <c r="A247" t="s">
        <v>1116</v>
      </c>
      <c r="B247">
        <v>246</v>
      </c>
      <c r="C247">
        <v>122877</v>
      </c>
      <c r="D247">
        <v>41.66</v>
      </c>
      <c r="E247">
        <v>25331.54</v>
      </c>
      <c r="F247">
        <f>_2010_Top_1000_Last_Names[[#This Row],[CUMULATIVE PROPORTION]] / SUM($D:$D)</f>
        <v>0.61832050634270941</v>
      </c>
    </row>
    <row r="248" spans="1:6" x14ac:dyDescent="0.25">
      <c r="A248" t="s">
        <v>1117</v>
      </c>
      <c r="B248">
        <v>247</v>
      </c>
      <c r="C248">
        <v>122587</v>
      </c>
      <c r="D248">
        <v>41.56</v>
      </c>
      <c r="E248">
        <v>25373.09</v>
      </c>
      <c r="F248">
        <f>_2010_Top_1000_Last_Names[[#This Row],[CUMULATIVE PROPORTION]] / SUM($D:$D)</f>
        <v>0.61933470512567079</v>
      </c>
    </row>
    <row r="249" spans="1:6" x14ac:dyDescent="0.25">
      <c r="A249" t="s">
        <v>1118</v>
      </c>
      <c r="B249">
        <v>248</v>
      </c>
      <c r="C249">
        <v>122212</v>
      </c>
      <c r="D249">
        <v>41.43</v>
      </c>
      <c r="E249">
        <v>25414.52</v>
      </c>
      <c r="F249">
        <f>_2010_Top_1000_Last_Names[[#This Row],[CUMULATIVE PROPORTION]] / SUM($D:$D)</f>
        <v>0.62034597481467435</v>
      </c>
    </row>
    <row r="250" spans="1:6" x14ac:dyDescent="0.25">
      <c r="A250" t="s">
        <v>1119</v>
      </c>
      <c r="B250">
        <v>249</v>
      </c>
      <c r="C250">
        <v>121526</v>
      </c>
      <c r="D250">
        <v>41.2</v>
      </c>
      <c r="E250">
        <v>25455.72</v>
      </c>
      <c r="F250">
        <f>_2010_Top_1000_Last_Names[[#This Row],[CUMULATIVE PROPORTION]] / SUM($D:$D)</f>
        <v>0.62135163040692487</v>
      </c>
    </row>
    <row r="251" spans="1:6" x14ac:dyDescent="0.25">
      <c r="A251" t="s">
        <v>1120</v>
      </c>
      <c r="B251">
        <v>250</v>
      </c>
      <c r="C251">
        <v>121130</v>
      </c>
      <c r="D251">
        <v>41.06</v>
      </c>
      <c r="E251">
        <v>25496.79</v>
      </c>
      <c r="F251">
        <f>_2010_Top_1000_Last_Names[[#This Row],[CUMULATIVE PROPORTION]] / SUM($D:$D)</f>
        <v>0.62235411281405428</v>
      </c>
    </row>
    <row r="252" spans="1:6" x14ac:dyDescent="0.25">
      <c r="A252" t="s">
        <v>431</v>
      </c>
      <c r="B252">
        <v>251</v>
      </c>
      <c r="C252">
        <v>120621</v>
      </c>
      <c r="D252">
        <v>40.89</v>
      </c>
      <c r="E252">
        <v>25537.68</v>
      </c>
      <c r="F252">
        <f>_2010_Top_1000_Last_Names[[#This Row],[CUMULATIVE PROPORTION]] / SUM($D:$D)</f>
        <v>0.62335220158024673</v>
      </c>
    </row>
    <row r="253" spans="1:6" x14ac:dyDescent="0.25">
      <c r="A253" t="s">
        <v>1121</v>
      </c>
      <c r="B253">
        <v>252</v>
      </c>
      <c r="C253">
        <v>120552</v>
      </c>
      <c r="D253">
        <v>40.869999999999997</v>
      </c>
      <c r="E253">
        <v>25578.55</v>
      </c>
      <c r="F253">
        <f>_2010_Top_1000_Last_Names[[#This Row],[CUMULATIVE PROPORTION]] / SUM($D:$D)</f>
        <v>0.62434980216411273</v>
      </c>
    </row>
    <row r="254" spans="1:6" x14ac:dyDescent="0.25">
      <c r="A254" t="s">
        <v>485</v>
      </c>
      <c r="B254">
        <v>253</v>
      </c>
      <c r="C254">
        <v>119706</v>
      </c>
      <c r="D254">
        <v>40.58</v>
      </c>
      <c r="E254">
        <v>25619.13</v>
      </c>
      <c r="F254">
        <f>_2010_Top_1000_Last_Names[[#This Row],[CUMULATIVE PROPORTION]] / SUM($D:$D)</f>
        <v>0.625340324104247</v>
      </c>
    </row>
    <row r="255" spans="1:6" x14ac:dyDescent="0.25">
      <c r="A255" t="s">
        <v>1122</v>
      </c>
      <c r="B255">
        <v>254</v>
      </c>
      <c r="C255">
        <v>119304</v>
      </c>
      <c r="D255">
        <v>40.44</v>
      </c>
      <c r="E255">
        <v>25659.57</v>
      </c>
      <c r="F255">
        <f>_2010_Top_1000_Last_Names[[#This Row],[CUMULATIVE PROPORTION]] / SUM($D:$D)</f>
        <v>0.62632742876809677</v>
      </c>
    </row>
    <row r="256" spans="1:6" x14ac:dyDescent="0.25">
      <c r="A256" t="s">
        <v>1123</v>
      </c>
      <c r="B256">
        <v>255</v>
      </c>
      <c r="C256">
        <v>119076</v>
      </c>
      <c r="D256">
        <v>40.369999999999997</v>
      </c>
      <c r="E256">
        <v>25699.94</v>
      </c>
      <c r="F256">
        <f>_2010_Top_1000_Last_Names[[#This Row],[CUMULATIVE PROPORTION]] / SUM($D:$D)</f>
        <v>0.62731282479380446</v>
      </c>
    </row>
    <row r="257" spans="1:6" x14ac:dyDescent="0.25">
      <c r="A257" t="s">
        <v>1124</v>
      </c>
      <c r="B257">
        <v>256</v>
      </c>
      <c r="C257">
        <v>119053</v>
      </c>
      <c r="D257">
        <v>40.36</v>
      </c>
      <c r="E257">
        <v>25740.3</v>
      </c>
      <c r="F257">
        <f>_2010_Top_1000_Last_Names[[#This Row],[CUMULATIVE PROPORTION]] / SUM($D:$D)</f>
        <v>0.62829797672834897</v>
      </c>
    </row>
    <row r="258" spans="1:6" x14ac:dyDescent="0.25">
      <c r="A258" t="s">
        <v>1125</v>
      </c>
      <c r="B258">
        <v>257</v>
      </c>
      <c r="C258">
        <v>118614</v>
      </c>
      <c r="D258">
        <v>40.21</v>
      </c>
      <c r="E258">
        <v>25780.51</v>
      </c>
      <c r="F258">
        <f>_2010_Top_1000_Last_Names[[#This Row],[CUMULATIVE PROPORTION]] / SUM($D:$D)</f>
        <v>0.62927946729544593</v>
      </c>
    </row>
    <row r="259" spans="1:6" x14ac:dyDescent="0.25">
      <c r="A259" t="s">
        <v>1126</v>
      </c>
      <c r="B259">
        <v>258</v>
      </c>
      <c r="C259">
        <v>118557</v>
      </c>
      <c r="D259">
        <v>40.19</v>
      </c>
      <c r="E259">
        <v>25820.7</v>
      </c>
      <c r="F259">
        <f>_2010_Top_1000_Last_Names[[#This Row],[CUMULATIVE PROPORTION]] / SUM($D:$D)</f>
        <v>0.63026046968021665</v>
      </c>
    </row>
    <row r="260" spans="1:6" x14ac:dyDescent="0.25">
      <c r="A260" t="s">
        <v>1127</v>
      </c>
      <c r="B260">
        <v>259</v>
      </c>
      <c r="C260">
        <v>117708</v>
      </c>
      <c r="D260">
        <v>39.9</v>
      </c>
      <c r="E260">
        <v>25860.6</v>
      </c>
      <c r="F260">
        <f>_2010_Top_1000_Last_Names[[#This Row],[CUMULATIVE PROPORTION]] / SUM($D:$D)</f>
        <v>0.63123439342125542</v>
      </c>
    </row>
    <row r="261" spans="1:6" x14ac:dyDescent="0.25">
      <c r="A261" t="s">
        <v>1128</v>
      </c>
      <c r="B261">
        <v>260</v>
      </c>
      <c r="C261">
        <v>116749</v>
      </c>
      <c r="D261">
        <v>39.58</v>
      </c>
      <c r="E261">
        <v>25900.18</v>
      </c>
      <c r="F261">
        <f>_2010_Top_1000_Last_Names[[#This Row],[CUMULATIVE PROPORTION]] / SUM($D:$D)</f>
        <v>0.63220050624507296</v>
      </c>
    </row>
    <row r="262" spans="1:6" x14ac:dyDescent="0.25">
      <c r="A262" t="s">
        <v>1129</v>
      </c>
      <c r="B262">
        <v>261</v>
      </c>
      <c r="C262">
        <v>116673</v>
      </c>
      <c r="D262">
        <v>39.549999999999997</v>
      </c>
      <c r="E262">
        <v>25939.74</v>
      </c>
      <c r="F262">
        <f>_2010_Top_1000_Last_Names[[#This Row],[CUMULATIVE PROPORTION]] / SUM($D:$D)</f>
        <v>0.63316613088656404</v>
      </c>
    </row>
    <row r="263" spans="1:6" x14ac:dyDescent="0.25">
      <c r="A263" t="s">
        <v>1130</v>
      </c>
      <c r="B263">
        <v>262</v>
      </c>
      <c r="C263">
        <v>116618</v>
      </c>
      <c r="D263">
        <v>39.53</v>
      </c>
      <c r="E263">
        <v>25979.27</v>
      </c>
      <c r="F263">
        <f>_2010_Top_1000_Last_Names[[#This Row],[CUMULATIVE PROPORTION]] / SUM($D:$D)</f>
        <v>0.63413102325456561</v>
      </c>
    </row>
    <row r="264" spans="1:6" x14ac:dyDescent="0.25">
      <c r="A264" t="s">
        <v>1131</v>
      </c>
      <c r="B264">
        <v>263</v>
      </c>
      <c r="C264">
        <v>115953</v>
      </c>
      <c r="D264">
        <v>39.31</v>
      </c>
      <c r="E264">
        <v>26018.58</v>
      </c>
      <c r="F264">
        <f>_2010_Top_1000_Last_Names[[#This Row],[CUMULATIVE PROPORTION]] / SUM($D:$D)</f>
        <v>0.63509054561697764</v>
      </c>
    </row>
    <row r="265" spans="1:6" x14ac:dyDescent="0.25">
      <c r="A265" t="s">
        <v>708</v>
      </c>
      <c r="B265">
        <v>264</v>
      </c>
      <c r="C265">
        <v>115900</v>
      </c>
      <c r="D265">
        <v>39.29</v>
      </c>
      <c r="E265">
        <v>26057.87</v>
      </c>
      <c r="F265">
        <f>_2010_Top_1000_Last_Names[[#This Row],[CUMULATIVE PROPORTION]] / SUM($D:$D)</f>
        <v>0.63604957979706311</v>
      </c>
    </row>
    <row r="266" spans="1:6" x14ac:dyDescent="0.25">
      <c r="A266" t="s">
        <v>1132</v>
      </c>
      <c r="B266">
        <v>265</v>
      </c>
      <c r="C266">
        <v>115679</v>
      </c>
      <c r="D266">
        <v>39.22</v>
      </c>
      <c r="E266">
        <v>26097.09</v>
      </c>
      <c r="F266">
        <f>_2010_Top_1000_Last_Names[[#This Row],[CUMULATIVE PROPORTION]] / SUM($D:$D)</f>
        <v>0.6370069053390065</v>
      </c>
    </row>
    <row r="267" spans="1:6" x14ac:dyDescent="0.25">
      <c r="A267" t="s">
        <v>783</v>
      </c>
      <c r="B267">
        <v>266</v>
      </c>
      <c r="C267">
        <v>115662</v>
      </c>
      <c r="D267">
        <v>39.21</v>
      </c>
      <c r="E267">
        <v>26136.3</v>
      </c>
      <c r="F267">
        <f>_2010_Top_1000_Last_Names[[#This Row],[CUMULATIVE PROPORTION]] / SUM($D:$D)</f>
        <v>0.63796398678978672</v>
      </c>
    </row>
    <row r="268" spans="1:6" x14ac:dyDescent="0.25">
      <c r="A268" t="s">
        <v>1133</v>
      </c>
      <c r="B268">
        <v>267</v>
      </c>
      <c r="C268">
        <v>114959</v>
      </c>
      <c r="D268">
        <v>38.97</v>
      </c>
      <c r="E268">
        <v>26175.27</v>
      </c>
      <c r="F268">
        <f>_2010_Top_1000_Last_Names[[#This Row],[CUMULATIVE PROPORTION]] / SUM($D:$D)</f>
        <v>0.63891521005265095</v>
      </c>
    </row>
    <row r="269" spans="1:6" x14ac:dyDescent="0.25">
      <c r="A269" t="s">
        <v>419</v>
      </c>
      <c r="B269">
        <v>268</v>
      </c>
      <c r="C269">
        <v>114940</v>
      </c>
      <c r="D269">
        <v>38.97</v>
      </c>
      <c r="E269">
        <v>26214.23</v>
      </c>
      <c r="F269">
        <f>_2010_Top_1000_Last_Names[[#This Row],[CUMULATIVE PROPORTION]] / SUM($D:$D)</f>
        <v>0.63986618922435201</v>
      </c>
    </row>
    <row r="270" spans="1:6" x14ac:dyDescent="0.25">
      <c r="A270" t="s">
        <v>224</v>
      </c>
      <c r="B270">
        <v>269</v>
      </c>
      <c r="C270">
        <v>114030</v>
      </c>
      <c r="D270">
        <v>38.659999999999997</v>
      </c>
      <c r="E270">
        <v>26252.89</v>
      </c>
      <c r="F270">
        <f>_2010_Top_1000_Last_Names[[#This Row],[CUMULATIVE PROPORTION]] / SUM($D:$D)</f>
        <v>0.64080984566115806</v>
      </c>
    </row>
    <row r="271" spans="1:6" x14ac:dyDescent="0.25">
      <c r="A271" t="s">
        <v>1134</v>
      </c>
      <c r="B271">
        <v>270</v>
      </c>
      <c r="C271">
        <v>113374</v>
      </c>
      <c r="D271">
        <v>38.43</v>
      </c>
      <c r="E271">
        <v>26291.33</v>
      </c>
      <c r="F271">
        <f>_2010_Top_1000_Last_Names[[#This Row],[CUMULATIVE PROPORTION]] / SUM($D:$D)</f>
        <v>0.64174813209237447</v>
      </c>
    </row>
    <row r="272" spans="1:6" x14ac:dyDescent="0.25">
      <c r="A272" t="s">
        <v>1135</v>
      </c>
      <c r="B272">
        <v>271</v>
      </c>
      <c r="C272">
        <v>112154</v>
      </c>
      <c r="D272">
        <v>38.020000000000003</v>
      </c>
      <c r="E272">
        <v>26329.35</v>
      </c>
      <c r="F272">
        <f>_2010_Top_1000_Last_Names[[#This Row],[CUMULATIVE PROPORTION]] / SUM($D:$D)</f>
        <v>0.64267616669473759</v>
      </c>
    </row>
    <row r="273" spans="1:6" x14ac:dyDescent="0.25">
      <c r="A273" t="s">
        <v>1136</v>
      </c>
      <c r="B273">
        <v>272</v>
      </c>
      <c r="C273">
        <v>112041</v>
      </c>
      <c r="D273">
        <v>37.979999999999997</v>
      </c>
      <c r="E273">
        <v>26367.33</v>
      </c>
      <c r="F273">
        <f>_2010_Top_1000_Last_Names[[#This Row],[CUMULATIVE PROPORTION]] / SUM($D:$D)</f>
        <v>0.64360322493244837</v>
      </c>
    </row>
    <row r="274" spans="1:6" x14ac:dyDescent="0.25">
      <c r="A274" t="s">
        <v>1137</v>
      </c>
      <c r="B274">
        <v>273</v>
      </c>
      <c r="C274">
        <v>111786</v>
      </c>
      <c r="D274">
        <v>37.9</v>
      </c>
      <c r="E274">
        <v>26405.23</v>
      </c>
      <c r="F274">
        <f>_2010_Top_1000_Last_Names[[#This Row],[CUMULATIVE PROPORTION]] / SUM($D:$D)</f>
        <v>0.64452833044085356</v>
      </c>
    </row>
    <row r="275" spans="1:6" x14ac:dyDescent="0.25">
      <c r="A275" t="s">
        <v>1138</v>
      </c>
      <c r="B275">
        <v>274</v>
      </c>
      <c r="C275">
        <v>111371</v>
      </c>
      <c r="D275">
        <v>37.76</v>
      </c>
      <c r="E275">
        <v>26442.98</v>
      </c>
      <c r="F275">
        <f>_2010_Top_1000_Last_Names[[#This Row],[CUMULATIVE PROPORTION]] / SUM($D:$D)</f>
        <v>0.6454497745818113</v>
      </c>
    </row>
    <row r="276" spans="1:6" x14ac:dyDescent="0.25">
      <c r="A276" t="s">
        <v>1139</v>
      </c>
      <c r="B276">
        <v>275</v>
      </c>
      <c r="C276">
        <v>111360</v>
      </c>
      <c r="D276">
        <v>37.75</v>
      </c>
      <c r="E276">
        <v>26480.73</v>
      </c>
      <c r="F276">
        <f>_2010_Top_1000_Last_Names[[#This Row],[CUMULATIVE PROPORTION]] / SUM($D:$D)</f>
        <v>0.64637121872276915</v>
      </c>
    </row>
    <row r="277" spans="1:6" x14ac:dyDescent="0.25">
      <c r="A277" t="s">
        <v>1140</v>
      </c>
      <c r="B277">
        <v>276</v>
      </c>
      <c r="C277">
        <v>111144</v>
      </c>
      <c r="D277">
        <v>37.68</v>
      </c>
      <c r="E277">
        <v>26518.41</v>
      </c>
      <c r="F277">
        <f>_2010_Top_1000_Last_Names[[#This Row],[CUMULATIVE PROPORTION]] / SUM($D:$D)</f>
        <v>0.64729095422558469</v>
      </c>
    </row>
    <row r="278" spans="1:6" x14ac:dyDescent="0.25">
      <c r="A278" t="s">
        <v>1141</v>
      </c>
      <c r="B278">
        <v>277</v>
      </c>
      <c r="C278">
        <v>110967</v>
      </c>
      <c r="D278">
        <v>37.619999999999997</v>
      </c>
      <c r="E278">
        <v>26556.03</v>
      </c>
      <c r="F278">
        <f>_2010_Top_1000_Last_Names[[#This Row],[CUMULATIVE PROPORTION]] / SUM($D:$D)</f>
        <v>0.64820922518142121</v>
      </c>
    </row>
    <row r="279" spans="1:6" x14ac:dyDescent="0.25">
      <c r="A279" t="s">
        <v>1142</v>
      </c>
      <c r="B279">
        <v>278</v>
      </c>
      <c r="C279">
        <v>110744</v>
      </c>
      <c r="D279">
        <v>37.54</v>
      </c>
      <c r="E279">
        <v>26593.57</v>
      </c>
      <c r="F279">
        <f>_2010_Top_1000_Last_Names[[#This Row],[CUMULATIVE PROPORTION]] / SUM($D:$D)</f>
        <v>0.64912554340795248</v>
      </c>
    </row>
    <row r="280" spans="1:6" x14ac:dyDescent="0.25">
      <c r="A280" t="s">
        <v>597</v>
      </c>
      <c r="B280">
        <v>279</v>
      </c>
      <c r="C280">
        <v>110697</v>
      </c>
      <c r="D280">
        <v>37.53</v>
      </c>
      <c r="E280">
        <v>26631.1</v>
      </c>
      <c r="F280">
        <f>_2010_Top_1000_Last_Names[[#This Row],[CUMULATIVE PROPORTION]] / SUM($D:$D)</f>
        <v>0.65004161754332057</v>
      </c>
    </row>
    <row r="281" spans="1:6" x14ac:dyDescent="0.25">
      <c r="A281" t="s">
        <v>1143</v>
      </c>
      <c r="B281">
        <v>280</v>
      </c>
      <c r="C281">
        <v>110529</v>
      </c>
      <c r="D281">
        <v>37.47</v>
      </c>
      <c r="E281">
        <v>26668.57</v>
      </c>
      <c r="F281">
        <f>_2010_Top_1000_Last_Names[[#This Row],[CUMULATIVE PROPORTION]] / SUM($D:$D)</f>
        <v>0.65095622713170964</v>
      </c>
    </row>
    <row r="282" spans="1:6" x14ac:dyDescent="0.25">
      <c r="A282" t="s">
        <v>1144</v>
      </c>
      <c r="B282">
        <v>281</v>
      </c>
      <c r="C282">
        <v>110116</v>
      </c>
      <c r="D282">
        <v>37.33</v>
      </c>
      <c r="E282">
        <v>26705.9</v>
      </c>
      <c r="F282">
        <f>_2010_Top_1000_Last_Names[[#This Row],[CUMULATIVE PROPORTION]] / SUM($D:$D)</f>
        <v>0.65186741944381443</v>
      </c>
    </row>
    <row r="283" spans="1:6" x14ac:dyDescent="0.25">
      <c r="A283" t="s">
        <v>1145</v>
      </c>
      <c r="B283">
        <v>282</v>
      </c>
      <c r="C283">
        <v>109883</v>
      </c>
      <c r="D283">
        <v>37.25</v>
      </c>
      <c r="E283">
        <v>26743.15</v>
      </c>
      <c r="F283">
        <f>_2010_Top_1000_Last_Names[[#This Row],[CUMULATIVE PROPORTION]] / SUM($D:$D)</f>
        <v>0.65277665902661386</v>
      </c>
    </row>
    <row r="284" spans="1:6" x14ac:dyDescent="0.25">
      <c r="A284" t="s">
        <v>1146</v>
      </c>
      <c r="B284">
        <v>283</v>
      </c>
      <c r="C284">
        <v>109433</v>
      </c>
      <c r="D284">
        <v>37.1</v>
      </c>
      <c r="E284">
        <v>26780.25</v>
      </c>
      <c r="F284">
        <f>_2010_Top_1000_Last_Names[[#This Row],[CUMULATIVE PROPORTION]] / SUM($D:$D)</f>
        <v>0.65368223724196561</v>
      </c>
    </row>
    <row r="285" spans="1:6" x14ac:dyDescent="0.25">
      <c r="A285" t="s">
        <v>1147</v>
      </c>
      <c r="B285">
        <v>284</v>
      </c>
      <c r="C285">
        <v>108987</v>
      </c>
      <c r="D285">
        <v>36.950000000000003</v>
      </c>
      <c r="E285">
        <v>26817.200000000001</v>
      </c>
      <c r="F285">
        <f>_2010_Top_1000_Last_Names[[#This Row],[CUMULATIVE PROPORTION]] / SUM($D:$D)</f>
        <v>0.65458415408987003</v>
      </c>
    </row>
    <row r="286" spans="1:6" x14ac:dyDescent="0.25">
      <c r="A286" t="s">
        <v>1148</v>
      </c>
      <c r="B286">
        <v>285</v>
      </c>
      <c r="C286">
        <v>108421</v>
      </c>
      <c r="D286">
        <v>36.76</v>
      </c>
      <c r="E286">
        <v>26853.95</v>
      </c>
      <c r="F286">
        <f>_2010_Top_1000_Last_Names[[#This Row],[CUMULATIVE PROPORTION]] / SUM($D:$D)</f>
        <v>0.65548118911451103</v>
      </c>
    </row>
    <row r="287" spans="1:6" x14ac:dyDescent="0.25">
      <c r="A287" t="s">
        <v>524</v>
      </c>
      <c r="B287">
        <v>286</v>
      </c>
      <c r="C287">
        <v>107690</v>
      </c>
      <c r="D287">
        <v>36.51</v>
      </c>
      <c r="E287">
        <v>26890.46</v>
      </c>
      <c r="F287">
        <f>_2010_Top_1000_Last_Names[[#This Row],[CUMULATIVE PROPORTION]] / SUM($D:$D)</f>
        <v>0.65637236595123594</v>
      </c>
    </row>
    <row r="288" spans="1:6" x14ac:dyDescent="0.25">
      <c r="A288" t="s">
        <v>1149</v>
      </c>
      <c r="B288">
        <v>287</v>
      </c>
      <c r="C288">
        <v>107533</v>
      </c>
      <c r="D288">
        <v>36.450000000000003</v>
      </c>
      <c r="E288">
        <v>26926.91</v>
      </c>
      <c r="F288">
        <f>_2010_Top_1000_Last_Names[[#This Row],[CUMULATIVE PROPORTION]] / SUM($D:$D)</f>
        <v>0.65726207824098193</v>
      </c>
    </row>
    <row r="289" spans="1:6" x14ac:dyDescent="0.25">
      <c r="A289" t="s">
        <v>1150</v>
      </c>
      <c r="B289">
        <v>288</v>
      </c>
      <c r="C289">
        <v>107522</v>
      </c>
      <c r="D289">
        <v>36.450000000000003</v>
      </c>
      <c r="E289">
        <v>26963.37</v>
      </c>
      <c r="F289">
        <f>_2010_Top_1000_Last_Names[[#This Row],[CUMULATIVE PROPORTION]] / SUM($D:$D)</f>
        <v>0.65815203462189109</v>
      </c>
    </row>
    <row r="290" spans="1:6" x14ac:dyDescent="0.25">
      <c r="A290" t="s">
        <v>1151</v>
      </c>
      <c r="B290">
        <v>289</v>
      </c>
      <c r="C290">
        <v>106696</v>
      </c>
      <c r="D290">
        <v>36.17</v>
      </c>
      <c r="E290">
        <v>26999.54</v>
      </c>
      <c r="F290">
        <f>_2010_Top_1000_Last_Names[[#This Row],[CUMULATIVE PROPORTION]] / SUM($D:$D)</f>
        <v>0.65903491235906841</v>
      </c>
    </row>
    <row r="291" spans="1:6" x14ac:dyDescent="0.25">
      <c r="A291" t="s">
        <v>1152</v>
      </c>
      <c r="B291">
        <v>290</v>
      </c>
      <c r="C291">
        <v>106033</v>
      </c>
      <c r="D291">
        <v>35.950000000000003</v>
      </c>
      <c r="E291">
        <v>27035.48</v>
      </c>
      <c r="F291">
        <f>_2010_Top_1000_Last_Names[[#This Row],[CUMULATIVE PROPORTION]] / SUM($D:$D)</f>
        <v>0.65991217599949281</v>
      </c>
    </row>
    <row r="292" spans="1:6" x14ac:dyDescent="0.25">
      <c r="A292" t="s">
        <v>1153</v>
      </c>
      <c r="B292">
        <v>291</v>
      </c>
      <c r="C292">
        <v>105936</v>
      </c>
      <c r="D292">
        <v>35.909999999999997</v>
      </c>
      <c r="E292">
        <v>27071.4</v>
      </c>
      <c r="F292">
        <f>_2010_Top_1000_Last_Names[[#This Row],[CUMULATIVE PROPORTION]] / SUM($D:$D)</f>
        <v>0.66078895145759098</v>
      </c>
    </row>
    <row r="293" spans="1:6" x14ac:dyDescent="0.25">
      <c r="A293" t="s">
        <v>1154</v>
      </c>
      <c r="B293">
        <v>292</v>
      </c>
      <c r="C293">
        <v>105833</v>
      </c>
      <c r="D293">
        <v>35.880000000000003</v>
      </c>
      <c r="E293">
        <v>27107.27</v>
      </c>
      <c r="F293">
        <f>_2010_Top_1000_Last_Names[[#This Row],[CUMULATIVE PROPORTION]] / SUM($D:$D)</f>
        <v>0.66166450645987318</v>
      </c>
    </row>
    <row r="294" spans="1:6" x14ac:dyDescent="0.25">
      <c r="A294" t="s">
        <v>1155</v>
      </c>
      <c r="B294">
        <v>293</v>
      </c>
      <c r="C294">
        <v>105365</v>
      </c>
      <c r="D294">
        <v>35.72</v>
      </c>
      <c r="E294">
        <v>27142.99</v>
      </c>
      <c r="F294">
        <f>_2010_Top_1000_Last_Names[[#This Row],[CUMULATIVE PROPORTION]] / SUM($D:$D)</f>
        <v>0.66253640009470793</v>
      </c>
    </row>
    <row r="295" spans="1:6" x14ac:dyDescent="0.25">
      <c r="A295" t="s">
        <v>1156</v>
      </c>
      <c r="B295">
        <v>294</v>
      </c>
      <c r="C295">
        <v>105091</v>
      </c>
      <c r="D295">
        <v>35.630000000000003</v>
      </c>
      <c r="E295">
        <v>27178.62</v>
      </c>
      <c r="F295">
        <f>_2010_Top_1000_Last_Names[[#This Row],[CUMULATIVE PROPORTION]] / SUM($D:$D)</f>
        <v>0.66340609690907415</v>
      </c>
    </row>
    <row r="296" spans="1:6" x14ac:dyDescent="0.25">
      <c r="A296" t="s">
        <v>1157</v>
      </c>
      <c r="B296">
        <v>295</v>
      </c>
      <c r="C296">
        <v>105079</v>
      </c>
      <c r="D296">
        <v>35.619999999999997</v>
      </c>
      <c r="E296">
        <v>27214.240000000002</v>
      </c>
      <c r="F296">
        <f>_2010_Top_1000_Last_Names[[#This Row],[CUMULATIVE PROPORTION]] / SUM($D:$D)</f>
        <v>0.6642755496322772</v>
      </c>
    </row>
    <row r="297" spans="1:6" x14ac:dyDescent="0.25">
      <c r="A297" t="s">
        <v>1158</v>
      </c>
      <c r="B297">
        <v>296</v>
      </c>
      <c r="C297">
        <v>105007</v>
      </c>
      <c r="D297">
        <v>35.6</v>
      </c>
      <c r="E297">
        <v>27249.84</v>
      </c>
      <c r="F297">
        <f>_2010_Top_1000_Last_Names[[#This Row],[CUMULATIVE PROPORTION]] / SUM($D:$D)</f>
        <v>0.6651445141731539</v>
      </c>
    </row>
    <row r="298" spans="1:6" x14ac:dyDescent="0.25">
      <c r="A298" t="s">
        <v>1159</v>
      </c>
      <c r="B298">
        <v>297</v>
      </c>
      <c r="C298">
        <v>104888</v>
      </c>
      <c r="D298">
        <v>35.56</v>
      </c>
      <c r="E298">
        <v>27285.4</v>
      </c>
      <c r="F298">
        <f>_2010_Top_1000_Last_Names[[#This Row],[CUMULATIVE PROPORTION]] / SUM($D:$D)</f>
        <v>0.66601250234937803</v>
      </c>
    </row>
    <row r="299" spans="1:6" x14ac:dyDescent="0.25">
      <c r="A299" t="s">
        <v>1160</v>
      </c>
      <c r="B299">
        <v>298</v>
      </c>
      <c r="C299">
        <v>104518</v>
      </c>
      <c r="D299">
        <v>35.43</v>
      </c>
      <c r="E299">
        <v>27320.83</v>
      </c>
      <c r="F299">
        <f>_2010_Top_1000_Last_Names[[#This Row],[CUMULATIVE PROPORTION]] / SUM($D:$D)</f>
        <v>0.66687731734048095</v>
      </c>
    </row>
    <row r="300" spans="1:6" x14ac:dyDescent="0.25">
      <c r="A300" t="s">
        <v>1161</v>
      </c>
      <c r="B300">
        <v>299</v>
      </c>
      <c r="C300">
        <v>104515</v>
      </c>
      <c r="D300">
        <v>35.43</v>
      </c>
      <c r="E300">
        <v>27356.26</v>
      </c>
      <c r="F300">
        <f>_2010_Top_1000_Last_Names[[#This Row],[CUMULATIVE PROPORTION]] / SUM($D:$D)</f>
        <v>0.66774213233158375</v>
      </c>
    </row>
    <row r="301" spans="1:6" x14ac:dyDescent="0.25">
      <c r="A301" t="s">
        <v>1162</v>
      </c>
      <c r="B301">
        <v>300</v>
      </c>
      <c r="C301">
        <v>104057</v>
      </c>
      <c r="D301">
        <v>35.28</v>
      </c>
      <c r="E301">
        <v>27391.54</v>
      </c>
      <c r="F301">
        <f>_2010_Top_1000_Last_Names[[#This Row],[CUMULATIVE PROPORTION]] / SUM($D:$D)</f>
        <v>0.6686032859552391</v>
      </c>
    </row>
    <row r="302" spans="1:6" x14ac:dyDescent="0.25">
      <c r="A302" t="s">
        <v>1163</v>
      </c>
      <c r="B302">
        <v>301</v>
      </c>
      <c r="C302">
        <v>103930</v>
      </c>
      <c r="D302">
        <v>35.229999999999997</v>
      </c>
      <c r="E302">
        <v>27426.77</v>
      </c>
      <c r="F302">
        <f>_2010_Top_1000_Last_Names[[#This Row],[CUMULATIVE PROPORTION]] / SUM($D:$D)</f>
        <v>0.6694632191230786</v>
      </c>
    </row>
    <row r="303" spans="1:6" x14ac:dyDescent="0.25">
      <c r="A303" t="s">
        <v>1164</v>
      </c>
      <c r="B303">
        <v>302</v>
      </c>
      <c r="C303">
        <v>103418</v>
      </c>
      <c r="D303">
        <v>35.06</v>
      </c>
      <c r="E303">
        <v>27461.83</v>
      </c>
      <c r="F303">
        <f>_2010_Top_1000_Last_Names[[#This Row],[CUMULATIVE PROPORTION]] / SUM($D:$D)</f>
        <v>0.67031900274114431</v>
      </c>
    </row>
    <row r="304" spans="1:6" x14ac:dyDescent="0.25">
      <c r="A304" t="s">
        <v>1165</v>
      </c>
      <c r="B304">
        <v>303</v>
      </c>
      <c r="C304">
        <v>103318</v>
      </c>
      <c r="D304">
        <v>35.03</v>
      </c>
      <c r="E304">
        <v>27496.86</v>
      </c>
      <c r="F304">
        <f>_2010_Top_1000_Last_Names[[#This Row],[CUMULATIVE PROPORTION]] / SUM($D:$D)</f>
        <v>0.67117405408572051</v>
      </c>
    </row>
    <row r="305" spans="1:6" x14ac:dyDescent="0.25">
      <c r="A305" t="s">
        <v>1166</v>
      </c>
      <c r="B305">
        <v>304</v>
      </c>
      <c r="C305">
        <v>103306</v>
      </c>
      <c r="D305">
        <v>35.020000000000003</v>
      </c>
      <c r="E305">
        <v>27531.88</v>
      </c>
      <c r="F305">
        <f>_2010_Top_1000_Last_Names[[#This Row],[CUMULATIVE PROPORTION]] / SUM($D:$D)</f>
        <v>0.67202886133913353</v>
      </c>
    </row>
    <row r="306" spans="1:6" x14ac:dyDescent="0.25">
      <c r="A306" t="s">
        <v>1167</v>
      </c>
      <c r="B306">
        <v>305</v>
      </c>
      <c r="C306">
        <v>102538</v>
      </c>
      <c r="D306">
        <v>34.76</v>
      </c>
      <c r="E306">
        <v>27566.639999999999</v>
      </c>
      <c r="F306">
        <f>_2010_Top_1000_Last_Names[[#This Row],[CUMULATIVE PROPORTION]] / SUM($D:$D)</f>
        <v>0.67287732222230412</v>
      </c>
    </row>
    <row r="307" spans="1:6" x14ac:dyDescent="0.25">
      <c r="A307" t="s">
        <v>1168</v>
      </c>
      <c r="B307">
        <v>306</v>
      </c>
      <c r="C307">
        <v>101949</v>
      </c>
      <c r="D307">
        <v>34.56</v>
      </c>
      <c r="E307">
        <v>27601.200000000001</v>
      </c>
      <c r="F307">
        <f>_2010_Top_1000_Last_Names[[#This Row],[CUMULATIVE PROPORTION]] / SUM($D:$D)</f>
        <v>0.6737209012822114</v>
      </c>
    </row>
    <row r="308" spans="1:6" x14ac:dyDescent="0.25">
      <c r="A308" t="s">
        <v>1169</v>
      </c>
      <c r="B308">
        <v>307</v>
      </c>
      <c r="C308">
        <v>101931</v>
      </c>
      <c r="D308">
        <v>34.56</v>
      </c>
      <c r="E308">
        <v>27635.75</v>
      </c>
      <c r="F308">
        <f>_2010_Top_1000_Last_Names[[#This Row],[CUMULATIVE PROPORTION]] / SUM($D:$D)</f>
        <v>0.67456423625095552</v>
      </c>
    </row>
    <row r="309" spans="1:6" x14ac:dyDescent="0.25">
      <c r="A309" t="s">
        <v>1170</v>
      </c>
      <c r="B309">
        <v>308</v>
      </c>
      <c r="C309">
        <v>101836</v>
      </c>
      <c r="D309">
        <v>34.520000000000003</v>
      </c>
      <c r="E309">
        <v>27670.28</v>
      </c>
      <c r="F309">
        <f>_2010_Top_1000_Last_Names[[#This Row],[CUMULATIVE PROPORTION]] / SUM($D:$D)</f>
        <v>0.67540708303737329</v>
      </c>
    </row>
    <row r="310" spans="1:6" x14ac:dyDescent="0.25">
      <c r="A310" t="s">
        <v>206</v>
      </c>
      <c r="B310">
        <v>309</v>
      </c>
      <c r="C310">
        <v>101801</v>
      </c>
      <c r="D310">
        <v>34.51</v>
      </c>
      <c r="E310">
        <v>27704.79</v>
      </c>
      <c r="F310">
        <f>_2010_Top_1000_Last_Names[[#This Row],[CUMULATIVE PROPORTION]] / SUM($D:$D)</f>
        <v>0.67624944164146483</v>
      </c>
    </row>
    <row r="311" spans="1:6" x14ac:dyDescent="0.25">
      <c r="A311" t="s">
        <v>1171</v>
      </c>
      <c r="B311">
        <v>310</v>
      </c>
      <c r="C311">
        <v>101694</v>
      </c>
      <c r="D311">
        <v>34.47</v>
      </c>
      <c r="E311">
        <v>27739.26</v>
      </c>
      <c r="F311">
        <f>_2010_Top_1000_Last_Names[[#This Row],[CUMULATIVE PROPORTION]] / SUM($D:$D)</f>
        <v>0.67709082388090358</v>
      </c>
    </row>
    <row r="312" spans="1:6" x14ac:dyDescent="0.25">
      <c r="A312" t="s">
        <v>108</v>
      </c>
      <c r="B312">
        <v>311</v>
      </c>
      <c r="C312">
        <v>101458</v>
      </c>
      <c r="D312">
        <v>34.39</v>
      </c>
      <c r="E312">
        <v>27773.66</v>
      </c>
      <c r="F312">
        <f>_2010_Top_1000_Last_Names[[#This Row],[CUMULATIVE PROPORTION]] / SUM($D:$D)</f>
        <v>0.67793049748220024</v>
      </c>
    </row>
    <row r="313" spans="1:6" x14ac:dyDescent="0.25">
      <c r="A313" t="s">
        <v>1172</v>
      </c>
      <c r="B313">
        <v>312</v>
      </c>
      <c r="C313">
        <v>101290</v>
      </c>
      <c r="D313">
        <v>34.340000000000003</v>
      </c>
      <c r="E313">
        <v>27808</v>
      </c>
      <c r="F313">
        <f>_2010_Top_1000_Last_Names[[#This Row],[CUMULATIVE PROPORTION]] / SUM($D:$D)</f>
        <v>0.67876870653651777</v>
      </c>
    </row>
    <row r="314" spans="1:6" x14ac:dyDescent="0.25">
      <c r="A314" t="s">
        <v>72</v>
      </c>
      <c r="B314">
        <v>313</v>
      </c>
      <c r="C314">
        <v>100959</v>
      </c>
      <c r="D314">
        <v>34.229999999999997</v>
      </c>
      <c r="E314">
        <v>27842.22</v>
      </c>
      <c r="F314">
        <f>_2010_Top_1000_Last_Names[[#This Row],[CUMULATIVE PROPORTION]] / SUM($D:$D)</f>
        <v>0.67960398649687748</v>
      </c>
    </row>
    <row r="315" spans="1:6" x14ac:dyDescent="0.25">
      <c r="A315" t="s">
        <v>1173</v>
      </c>
      <c r="B315">
        <v>314</v>
      </c>
      <c r="C315">
        <v>100104</v>
      </c>
      <c r="D315">
        <v>33.94</v>
      </c>
      <c r="E315">
        <v>27876.16</v>
      </c>
      <c r="F315">
        <f>_2010_Top_1000_Last_Names[[#This Row],[CUMULATIVE PROPORTION]] / SUM($D:$D)</f>
        <v>0.68043243190466829</v>
      </c>
    </row>
    <row r="316" spans="1:6" x14ac:dyDescent="0.25">
      <c r="A316" t="s">
        <v>1174</v>
      </c>
      <c r="B316">
        <v>315</v>
      </c>
      <c r="C316">
        <v>99807</v>
      </c>
      <c r="D316">
        <v>33.840000000000003</v>
      </c>
      <c r="E316">
        <v>27909.99</v>
      </c>
      <c r="F316">
        <f>_2010_Top_1000_Last_Names[[#This Row],[CUMULATIVE PROPORTION]] / SUM($D:$D)</f>
        <v>0.68125819230966445</v>
      </c>
    </row>
    <row r="317" spans="1:6" x14ac:dyDescent="0.25">
      <c r="A317" t="s">
        <v>1175</v>
      </c>
      <c r="B317">
        <v>316</v>
      </c>
      <c r="C317">
        <v>98468</v>
      </c>
      <c r="D317">
        <v>33.380000000000003</v>
      </c>
      <c r="E317">
        <v>27943.38</v>
      </c>
      <c r="F317">
        <f>_2010_Top_1000_Last_Names[[#This Row],[CUMULATIVE PROPORTION]] / SUM($D:$D)</f>
        <v>0.68207321270348109</v>
      </c>
    </row>
    <row r="318" spans="1:6" x14ac:dyDescent="0.25">
      <c r="A318" t="s">
        <v>1176</v>
      </c>
      <c r="B318">
        <v>317</v>
      </c>
      <c r="C318">
        <v>98268</v>
      </c>
      <c r="D318">
        <v>33.31</v>
      </c>
      <c r="E318">
        <v>27976.69</v>
      </c>
      <c r="F318">
        <f>_2010_Top_1000_Last_Names[[#This Row],[CUMULATIVE PROPORTION]] / SUM($D:$D)</f>
        <v>0.68288628036799237</v>
      </c>
    </row>
    <row r="319" spans="1:6" x14ac:dyDescent="0.25">
      <c r="A319" t="s">
        <v>1177</v>
      </c>
      <c r="B319">
        <v>318</v>
      </c>
      <c r="C319">
        <v>97314</v>
      </c>
      <c r="D319">
        <v>32.99</v>
      </c>
      <c r="E319">
        <v>28009.68</v>
      </c>
      <c r="F319">
        <f>_2010_Top_1000_Last_Names[[#This Row],[CUMULATIVE PROPORTION]] / SUM($D:$D)</f>
        <v>0.68369153711528241</v>
      </c>
    </row>
    <row r="320" spans="1:6" x14ac:dyDescent="0.25">
      <c r="A320" t="s">
        <v>1178</v>
      </c>
      <c r="B320">
        <v>319</v>
      </c>
      <c r="C320">
        <v>97040</v>
      </c>
      <c r="D320">
        <v>32.9</v>
      </c>
      <c r="E320">
        <v>28042.58</v>
      </c>
      <c r="F320">
        <f>_2010_Top_1000_Last_Names[[#This Row],[CUMULATIVE PROPORTION]] / SUM($D:$D)</f>
        <v>0.68449459704210391</v>
      </c>
    </row>
    <row r="321" spans="1:6" x14ac:dyDescent="0.25">
      <c r="A321" t="s">
        <v>1179</v>
      </c>
      <c r="B321">
        <v>320</v>
      </c>
      <c r="C321">
        <v>96979</v>
      </c>
      <c r="D321">
        <v>32.880000000000003</v>
      </c>
      <c r="E321">
        <v>28075.45</v>
      </c>
      <c r="F321">
        <f>_2010_Top_1000_Last_Names[[#This Row],[CUMULATIVE PROPORTION]] / SUM($D:$D)</f>
        <v>0.68529692469543579</v>
      </c>
    </row>
    <row r="322" spans="1:6" x14ac:dyDescent="0.25">
      <c r="A322" t="s">
        <v>276</v>
      </c>
      <c r="B322">
        <v>321</v>
      </c>
      <c r="C322">
        <v>96867</v>
      </c>
      <c r="D322">
        <v>32.840000000000003</v>
      </c>
      <c r="E322">
        <v>28108.29</v>
      </c>
      <c r="F322">
        <f>_2010_Top_1000_Last_Names[[#This Row],[CUMULATIVE PROPORTION]] / SUM($D:$D)</f>
        <v>0.68609852007527827</v>
      </c>
    </row>
    <row r="323" spans="1:6" x14ac:dyDescent="0.25">
      <c r="A323" t="s">
        <v>1180</v>
      </c>
      <c r="B323">
        <v>322</v>
      </c>
      <c r="C323">
        <v>96810</v>
      </c>
      <c r="D323">
        <v>32.82</v>
      </c>
      <c r="E323">
        <v>28141.11</v>
      </c>
      <c r="F323">
        <f>_2010_Top_1000_Last_Names[[#This Row],[CUMULATIVE PROPORTION]] / SUM($D:$D)</f>
        <v>0.68689962727279441</v>
      </c>
    </row>
    <row r="324" spans="1:6" x14ac:dyDescent="0.25">
      <c r="A324" t="s">
        <v>1181</v>
      </c>
      <c r="B324">
        <v>323</v>
      </c>
      <c r="C324">
        <v>96111</v>
      </c>
      <c r="D324">
        <v>32.58</v>
      </c>
      <c r="E324">
        <v>28173.69</v>
      </c>
      <c r="F324">
        <f>_2010_Top_1000_Last_Names[[#This Row],[CUMULATIVE PROPORTION]] / SUM($D:$D)</f>
        <v>0.68769487628239445</v>
      </c>
    </row>
    <row r="325" spans="1:6" x14ac:dyDescent="0.25">
      <c r="A325" t="s">
        <v>1182</v>
      </c>
      <c r="B325">
        <v>324</v>
      </c>
      <c r="C325">
        <v>95681</v>
      </c>
      <c r="D325">
        <v>32.44</v>
      </c>
      <c r="E325">
        <v>28206.13</v>
      </c>
      <c r="F325">
        <f>_2010_Top_1000_Last_Names[[#This Row],[CUMULATIVE PROPORTION]] / SUM($D:$D)</f>
        <v>0.68848670801571032</v>
      </c>
    </row>
    <row r="326" spans="1:6" x14ac:dyDescent="0.25">
      <c r="A326" t="s">
        <v>1183</v>
      </c>
      <c r="B326">
        <v>325</v>
      </c>
      <c r="C326">
        <v>95622</v>
      </c>
      <c r="D326">
        <v>32.42</v>
      </c>
      <c r="E326">
        <v>28238.55</v>
      </c>
      <c r="F326">
        <f>_2010_Top_1000_Last_Names[[#This Row],[CUMULATIVE PROPORTION]] / SUM($D:$D)</f>
        <v>0.68927805156669963</v>
      </c>
    </row>
    <row r="327" spans="1:6" x14ac:dyDescent="0.25">
      <c r="A327" t="s">
        <v>1184</v>
      </c>
      <c r="B327">
        <v>326</v>
      </c>
      <c r="C327">
        <v>94988</v>
      </c>
      <c r="D327">
        <v>32.200000000000003</v>
      </c>
      <c r="E327">
        <v>28270.75</v>
      </c>
      <c r="F327">
        <f>_2010_Top_1000_Last_Names[[#This Row],[CUMULATIVE PROPORTION]] / SUM($D:$D)</f>
        <v>0.69006402511209941</v>
      </c>
    </row>
    <row r="328" spans="1:6" x14ac:dyDescent="0.25">
      <c r="A328" t="s">
        <v>1185</v>
      </c>
      <c r="B328">
        <v>327</v>
      </c>
      <c r="C328">
        <v>93944</v>
      </c>
      <c r="D328">
        <v>31.85</v>
      </c>
      <c r="E328">
        <v>28302.6</v>
      </c>
      <c r="F328">
        <f>_2010_Top_1000_Last_Names[[#This Row],[CUMULATIVE PROPORTION]] / SUM($D:$D)</f>
        <v>0.69084145546678821</v>
      </c>
    </row>
    <row r="329" spans="1:6" x14ac:dyDescent="0.25">
      <c r="A329" t="s">
        <v>1186</v>
      </c>
      <c r="B329">
        <v>328</v>
      </c>
      <c r="C329">
        <v>93786</v>
      </c>
      <c r="D329">
        <v>31.79</v>
      </c>
      <c r="E329">
        <v>28334.39</v>
      </c>
      <c r="F329">
        <f>_2010_Top_1000_Last_Names[[#This Row],[CUMULATIVE PROPORTION]] / SUM($D:$D)</f>
        <v>0.6916174212744981</v>
      </c>
    </row>
    <row r="330" spans="1:6" x14ac:dyDescent="0.25">
      <c r="A330" t="s">
        <v>1187</v>
      </c>
      <c r="B330">
        <v>329</v>
      </c>
      <c r="C330">
        <v>93678</v>
      </c>
      <c r="D330">
        <v>31.76</v>
      </c>
      <c r="E330">
        <v>28366.15</v>
      </c>
      <c r="F330">
        <f>_2010_Top_1000_Last_Names[[#This Row],[CUMULATIVE PROPORTION]] / SUM($D:$D)</f>
        <v>0.69239265480871859</v>
      </c>
    </row>
    <row r="331" spans="1:6" x14ac:dyDescent="0.25">
      <c r="A331" t="s">
        <v>635</v>
      </c>
      <c r="B331">
        <v>330</v>
      </c>
      <c r="C331">
        <v>93628</v>
      </c>
      <c r="D331">
        <v>31.74</v>
      </c>
      <c r="E331">
        <v>28397.89</v>
      </c>
      <c r="F331">
        <f>_2010_Top_1000_Last_Names[[#This Row],[CUMULATIVE PROPORTION]] / SUM($D:$D)</f>
        <v>0.69316740016061251</v>
      </c>
    </row>
    <row r="332" spans="1:6" x14ac:dyDescent="0.25">
      <c r="A332" t="s">
        <v>1188</v>
      </c>
      <c r="B332">
        <v>331</v>
      </c>
      <c r="C332">
        <v>92904</v>
      </c>
      <c r="D332">
        <v>31.5</v>
      </c>
      <c r="E332">
        <v>28429.38</v>
      </c>
      <c r="F332">
        <f>_2010_Top_1000_Last_Names[[#This Row],[CUMULATIVE PROPORTION]] / SUM($D:$D)</f>
        <v>0.69393604323342739</v>
      </c>
    </row>
    <row r="333" spans="1:6" x14ac:dyDescent="0.25">
      <c r="A333" t="s">
        <v>136</v>
      </c>
      <c r="B333">
        <v>332</v>
      </c>
      <c r="C333">
        <v>92507</v>
      </c>
      <c r="D333">
        <v>31.36</v>
      </c>
      <c r="E333">
        <v>28460.74</v>
      </c>
      <c r="F333">
        <f>_2010_Top_1000_Last_Names[[#This Row],[CUMULATIVE PROPORTION]] / SUM($D:$D)</f>
        <v>0.69470151312112105</v>
      </c>
    </row>
    <row r="334" spans="1:6" x14ac:dyDescent="0.25">
      <c r="A334" t="s">
        <v>1189</v>
      </c>
      <c r="B334">
        <v>333</v>
      </c>
      <c r="C334">
        <v>92463</v>
      </c>
      <c r="D334">
        <v>31.35</v>
      </c>
      <c r="E334">
        <v>28492.09</v>
      </c>
      <c r="F334">
        <f>_2010_Top_1000_Last_Names[[#This Row],[CUMULATIVE PROPORTION]] / SUM($D:$D)</f>
        <v>0.69546673891765154</v>
      </c>
    </row>
    <row r="335" spans="1:6" x14ac:dyDescent="0.25">
      <c r="A335" t="s">
        <v>1190</v>
      </c>
      <c r="B335">
        <v>334</v>
      </c>
      <c r="C335">
        <v>92260</v>
      </c>
      <c r="D335">
        <v>31.28</v>
      </c>
      <c r="E335">
        <v>28523.37</v>
      </c>
      <c r="F335">
        <f>_2010_Top_1000_Last_Names[[#This Row],[CUMULATIVE PROPORTION]] / SUM($D:$D)</f>
        <v>0.69623025607603983</v>
      </c>
    </row>
    <row r="336" spans="1:6" x14ac:dyDescent="0.25">
      <c r="A336" t="s">
        <v>1191</v>
      </c>
      <c r="B336">
        <v>335</v>
      </c>
      <c r="C336">
        <v>92152</v>
      </c>
      <c r="D336">
        <v>31.24</v>
      </c>
      <c r="E336">
        <v>28554.61</v>
      </c>
      <c r="F336">
        <f>_2010_Top_1000_Last_Names[[#This Row],[CUMULATIVE PROPORTION]] / SUM($D:$D)</f>
        <v>0.69699279686977555</v>
      </c>
    </row>
    <row r="337" spans="1:6" x14ac:dyDescent="0.25">
      <c r="A337" t="s">
        <v>1192</v>
      </c>
      <c r="B337">
        <v>336</v>
      </c>
      <c r="C337">
        <v>91970</v>
      </c>
      <c r="D337">
        <v>31.18</v>
      </c>
      <c r="E337">
        <v>28585.78</v>
      </c>
      <c r="F337">
        <f>_2010_Top_1000_Last_Names[[#This Row],[CUMULATIVE PROPORTION]] / SUM($D:$D)</f>
        <v>0.69775362902536897</v>
      </c>
    </row>
    <row r="338" spans="1:6" x14ac:dyDescent="0.25">
      <c r="A338" t="s">
        <v>1193</v>
      </c>
      <c r="B338">
        <v>337</v>
      </c>
      <c r="C338">
        <v>91694</v>
      </c>
      <c r="D338">
        <v>31.08</v>
      </c>
      <c r="E338">
        <v>28616.87</v>
      </c>
      <c r="F338">
        <f>_2010_Top_1000_Last_Names[[#This Row],[CUMULATIVE PROPORTION]] / SUM($D:$D)</f>
        <v>0.69851250845165702</v>
      </c>
    </row>
    <row r="339" spans="1:6" x14ac:dyDescent="0.25">
      <c r="A339" t="s">
        <v>287</v>
      </c>
      <c r="B339">
        <v>338</v>
      </c>
      <c r="C339">
        <v>91475</v>
      </c>
      <c r="D339">
        <v>31.01</v>
      </c>
      <c r="E339">
        <v>28647.88</v>
      </c>
      <c r="F339">
        <f>_2010_Top_1000_Last_Names[[#This Row],[CUMULATIVE PROPORTION]] / SUM($D:$D)</f>
        <v>0.69926943514863993</v>
      </c>
    </row>
    <row r="340" spans="1:6" x14ac:dyDescent="0.25">
      <c r="A340" t="s">
        <v>94</v>
      </c>
      <c r="B340">
        <v>339</v>
      </c>
      <c r="C340">
        <v>91384</v>
      </c>
      <c r="D340">
        <v>30.98</v>
      </c>
      <c r="E340">
        <v>28678.86</v>
      </c>
      <c r="F340">
        <f>_2010_Top_1000_Last_Names[[#This Row],[CUMULATIVE PROPORTION]] / SUM($D:$D)</f>
        <v>0.70002562957213321</v>
      </c>
    </row>
    <row r="341" spans="1:6" x14ac:dyDescent="0.25">
      <c r="A341" t="s">
        <v>1194</v>
      </c>
      <c r="B341">
        <v>340</v>
      </c>
      <c r="C341">
        <v>91129</v>
      </c>
      <c r="D341">
        <v>30.89</v>
      </c>
      <c r="E341">
        <v>28709.75</v>
      </c>
      <c r="F341">
        <f>_2010_Top_1000_Last_Names[[#This Row],[CUMULATIVE PROPORTION]] / SUM($D:$D)</f>
        <v>0.70077962717515796</v>
      </c>
    </row>
    <row r="342" spans="1:6" x14ac:dyDescent="0.25">
      <c r="A342" t="s">
        <v>1195</v>
      </c>
      <c r="B342">
        <v>341</v>
      </c>
      <c r="C342">
        <v>90964</v>
      </c>
      <c r="D342">
        <v>30.84</v>
      </c>
      <c r="E342">
        <v>28740.59</v>
      </c>
      <c r="F342">
        <f>_2010_Top_1000_Last_Names[[#This Row],[CUMULATIVE PROPORTION]] / SUM($D:$D)</f>
        <v>0.70153240432236685</v>
      </c>
    </row>
    <row r="343" spans="1:6" x14ac:dyDescent="0.25">
      <c r="A343" t="s">
        <v>1196</v>
      </c>
      <c r="B343">
        <v>342</v>
      </c>
      <c r="C343">
        <v>90677</v>
      </c>
      <c r="D343">
        <v>30.74</v>
      </c>
      <c r="E343">
        <v>28771.33</v>
      </c>
      <c r="F343">
        <f>_2010_Top_1000_Last_Names[[#This Row],[CUMULATIVE PROPORTION]] / SUM($D:$D)</f>
        <v>0.70228274055794415</v>
      </c>
    </row>
    <row r="344" spans="1:6" x14ac:dyDescent="0.25">
      <c r="A344" t="s">
        <v>1197</v>
      </c>
      <c r="B344">
        <v>343</v>
      </c>
      <c r="C344">
        <v>90670</v>
      </c>
      <c r="D344">
        <v>30.74</v>
      </c>
      <c r="E344">
        <v>28802.07</v>
      </c>
      <c r="F344">
        <f>_2010_Top_1000_Last_Names[[#This Row],[CUMULATIVE PROPORTION]] / SUM($D:$D)</f>
        <v>0.70303307679352145</v>
      </c>
    </row>
    <row r="345" spans="1:6" x14ac:dyDescent="0.25">
      <c r="A345" t="s">
        <v>1198</v>
      </c>
      <c r="B345">
        <v>344</v>
      </c>
      <c r="C345">
        <v>90517</v>
      </c>
      <c r="D345">
        <v>30.69</v>
      </c>
      <c r="E345">
        <v>28832.75</v>
      </c>
      <c r="F345">
        <f>_2010_Top_1000_Last_Names[[#This Row],[CUMULATIVE PROPORTION]] / SUM($D:$D)</f>
        <v>0.70378194848211972</v>
      </c>
    </row>
    <row r="346" spans="1:6" x14ac:dyDescent="0.25">
      <c r="A346" t="s">
        <v>1199</v>
      </c>
      <c r="B346">
        <v>345</v>
      </c>
      <c r="C346">
        <v>90071</v>
      </c>
      <c r="D346">
        <v>30.53</v>
      </c>
      <c r="E346">
        <v>28863.29</v>
      </c>
      <c r="F346">
        <f>_2010_Top_1000_Last_Names[[#This Row],[CUMULATIVE PROPORTION]] / SUM($D:$D)</f>
        <v>0.70452740289443361</v>
      </c>
    </row>
    <row r="347" spans="1:6" x14ac:dyDescent="0.25">
      <c r="A347" t="s">
        <v>1200</v>
      </c>
      <c r="B347">
        <v>346</v>
      </c>
      <c r="C347">
        <v>89796</v>
      </c>
      <c r="D347">
        <v>30.44</v>
      </c>
      <c r="E347">
        <v>28893.73</v>
      </c>
      <c r="F347">
        <f>_2010_Top_1000_Last_Names[[#This Row],[CUMULATIVE PROPORTION]] / SUM($D:$D)</f>
        <v>0.70527041639511578</v>
      </c>
    </row>
    <row r="348" spans="1:6" x14ac:dyDescent="0.25">
      <c r="A348" t="s">
        <v>1201</v>
      </c>
      <c r="B348">
        <v>347</v>
      </c>
      <c r="C348">
        <v>89700</v>
      </c>
      <c r="D348">
        <v>30.41</v>
      </c>
      <c r="E348">
        <v>28924.14</v>
      </c>
      <c r="F348">
        <f>_2010_Top_1000_Last_Names[[#This Row],[CUMULATIVE PROPORTION]] / SUM($D:$D)</f>
        <v>0.70601269762230856</v>
      </c>
    </row>
    <row r="349" spans="1:6" x14ac:dyDescent="0.25">
      <c r="A349" t="s">
        <v>1202</v>
      </c>
      <c r="B349">
        <v>348</v>
      </c>
      <c r="C349">
        <v>89649</v>
      </c>
      <c r="D349">
        <v>30.39</v>
      </c>
      <c r="E349">
        <v>28954.53</v>
      </c>
      <c r="F349">
        <f>_2010_Top_1000_Last_Names[[#This Row],[CUMULATIVE PROPORTION]] / SUM($D:$D)</f>
        <v>0.70675449066717488</v>
      </c>
    </row>
    <row r="350" spans="1:6" x14ac:dyDescent="0.25">
      <c r="A350" t="s">
        <v>1203</v>
      </c>
      <c r="B350">
        <v>349</v>
      </c>
      <c r="C350">
        <v>89401</v>
      </c>
      <c r="D350">
        <v>30.31</v>
      </c>
      <c r="E350">
        <v>28984.84</v>
      </c>
      <c r="F350">
        <f>_2010_Top_1000_Last_Names[[#This Row],[CUMULATIVE PROPORTION]] / SUM($D:$D)</f>
        <v>0.70749433098273606</v>
      </c>
    </row>
    <row r="351" spans="1:6" x14ac:dyDescent="0.25">
      <c r="A351" t="s">
        <v>1204</v>
      </c>
      <c r="B351">
        <v>350</v>
      </c>
      <c r="C351">
        <v>89376</v>
      </c>
      <c r="D351">
        <v>30.3</v>
      </c>
      <c r="E351">
        <v>29015.14</v>
      </c>
      <c r="F351">
        <f>_2010_Top_1000_Last_Names[[#This Row],[CUMULATIVE PROPORTION]] / SUM($D:$D)</f>
        <v>0.70823392720713385</v>
      </c>
    </row>
    <row r="352" spans="1:6" x14ac:dyDescent="0.25">
      <c r="A352" t="s">
        <v>1205</v>
      </c>
      <c r="B352">
        <v>351</v>
      </c>
      <c r="C352">
        <v>89091</v>
      </c>
      <c r="D352">
        <v>30.2</v>
      </c>
      <c r="E352">
        <v>29045.34</v>
      </c>
      <c r="F352">
        <f>_2010_Top_1000_Last_Names[[#This Row],[CUMULATIVE PROPORTION]] / SUM($D:$D)</f>
        <v>0.70897108251990015</v>
      </c>
    </row>
    <row r="353" spans="1:6" x14ac:dyDescent="0.25">
      <c r="A353" t="s">
        <v>1206</v>
      </c>
      <c r="B353">
        <v>352</v>
      </c>
      <c r="C353">
        <v>88728</v>
      </c>
      <c r="D353">
        <v>30.08</v>
      </c>
      <c r="E353">
        <v>29075.42</v>
      </c>
      <c r="F353">
        <f>_2010_Top_1000_Last_Names[[#This Row],[CUMULATIVE PROPORTION]] / SUM($D:$D)</f>
        <v>0.7097053087387083</v>
      </c>
    </row>
    <row r="354" spans="1:6" x14ac:dyDescent="0.25">
      <c r="A354" t="s">
        <v>1207</v>
      </c>
      <c r="B354">
        <v>353</v>
      </c>
      <c r="C354">
        <v>88615</v>
      </c>
      <c r="D354">
        <v>30.04</v>
      </c>
      <c r="E354">
        <v>29105.46</v>
      </c>
      <c r="F354">
        <f>_2010_Top_1000_Last_Names[[#This Row],[CUMULATIVE PROPORTION]] / SUM($D:$D)</f>
        <v>0.71043855859286387</v>
      </c>
    </row>
    <row r="355" spans="1:6" x14ac:dyDescent="0.25">
      <c r="A355" t="s">
        <v>1208</v>
      </c>
      <c r="B355">
        <v>354</v>
      </c>
      <c r="C355">
        <v>88586</v>
      </c>
      <c r="D355">
        <v>30.03</v>
      </c>
      <c r="E355">
        <v>29135.49</v>
      </c>
      <c r="F355">
        <f>_2010_Top_1000_Last_Names[[#This Row],[CUMULATIVE PROPORTION]] / SUM($D:$D)</f>
        <v>0.71117156435585627</v>
      </c>
    </row>
    <row r="356" spans="1:6" x14ac:dyDescent="0.25">
      <c r="A356" t="s">
        <v>1209</v>
      </c>
      <c r="B356">
        <v>355</v>
      </c>
      <c r="C356">
        <v>88230</v>
      </c>
      <c r="D356">
        <v>29.91</v>
      </c>
      <c r="E356">
        <v>29165.4</v>
      </c>
      <c r="F356">
        <f>_2010_Top_1000_Last_Names[[#This Row],[CUMULATIVE PROPORTION]] / SUM($D:$D)</f>
        <v>0.71190164102489062</v>
      </c>
    </row>
    <row r="357" spans="1:6" x14ac:dyDescent="0.25">
      <c r="A357" t="s">
        <v>1210</v>
      </c>
      <c r="B357">
        <v>356</v>
      </c>
      <c r="C357">
        <v>88060</v>
      </c>
      <c r="D357">
        <v>29.85</v>
      </c>
      <c r="E357">
        <v>29195.25</v>
      </c>
      <c r="F357">
        <f>_2010_Top_1000_Last_Names[[#This Row],[CUMULATIVE PROPORTION]] / SUM($D:$D)</f>
        <v>0.71263025314694595</v>
      </c>
    </row>
    <row r="358" spans="1:6" x14ac:dyDescent="0.25">
      <c r="A358" t="s">
        <v>1211</v>
      </c>
      <c r="B358">
        <v>357</v>
      </c>
      <c r="C358">
        <v>87859</v>
      </c>
      <c r="D358">
        <v>29.78</v>
      </c>
      <c r="E358">
        <v>29225.040000000001</v>
      </c>
      <c r="F358">
        <f>_2010_Top_1000_Last_Names[[#This Row],[CUMULATIVE PROPORTION]] / SUM($D:$D)</f>
        <v>0.71335740072202225</v>
      </c>
    </row>
    <row r="359" spans="1:6" x14ac:dyDescent="0.25">
      <c r="A359" t="s">
        <v>1212</v>
      </c>
      <c r="B359">
        <v>358</v>
      </c>
      <c r="C359">
        <v>87531</v>
      </c>
      <c r="D359">
        <v>29.67</v>
      </c>
      <c r="E359">
        <v>29254.71</v>
      </c>
      <c r="F359">
        <f>_2010_Top_1000_Last_Names[[#This Row],[CUMULATIVE PROPORTION]] / SUM($D:$D)</f>
        <v>0.71408161920314051</v>
      </c>
    </row>
    <row r="360" spans="1:6" x14ac:dyDescent="0.25">
      <c r="A360" t="s">
        <v>1213</v>
      </c>
      <c r="B360">
        <v>359</v>
      </c>
      <c r="C360">
        <v>87414</v>
      </c>
      <c r="D360">
        <v>29.63</v>
      </c>
      <c r="E360">
        <v>29284.35</v>
      </c>
      <c r="F360">
        <f>_2010_Top_1000_Last_Names[[#This Row],[CUMULATIVE PROPORTION]] / SUM($D:$D)</f>
        <v>0.71480510541076936</v>
      </c>
    </row>
    <row r="361" spans="1:6" x14ac:dyDescent="0.25">
      <c r="A361" t="s">
        <v>1214</v>
      </c>
      <c r="B361">
        <v>360</v>
      </c>
      <c r="C361">
        <v>87162</v>
      </c>
      <c r="D361">
        <v>29.55</v>
      </c>
      <c r="E361">
        <v>29313.9</v>
      </c>
      <c r="F361">
        <f>_2010_Top_1000_Last_Names[[#This Row],[CUMULATIVE PROPORTION]] / SUM($D:$D)</f>
        <v>0.71552639479792979</v>
      </c>
    </row>
    <row r="362" spans="1:6" x14ac:dyDescent="0.25">
      <c r="A362" t="s">
        <v>122</v>
      </c>
      <c r="B362">
        <v>361</v>
      </c>
      <c r="C362">
        <v>87000</v>
      </c>
      <c r="D362">
        <v>29.49</v>
      </c>
      <c r="E362">
        <v>29343.39</v>
      </c>
      <c r="F362">
        <f>_2010_Top_1000_Last_Names[[#This Row],[CUMULATIVE PROPORTION]] / SUM($D:$D)</f>
        <v>0.71624621963811097</v>
      </c>
    </row>
    <row r="363" spans="1:6" x14ac:dyDescent="0.25">
      <c r="A363" t="s">
        <v>1215</v>
      </c>
      <c r="B363">
        <v>362</v>
      </c>
      <c r="C363">
        <v>86618</v>
      </c>
      <c r="D363">
        <v>29.36</v>
      </c>
      <c r="E363">
        <v>29372.75</v>
      </c>
      <c r="F363">
        <f>_2010_Top_1000_Last_Names[[#This Row],[CUMULATIVE PROPORTION]] / SUM($D:$D)</f>
        <v>0.71696287129317116</v>
      </c>
    </row>
    <row r="364" spans="1:6" x14ac:dyDescent="0.25">
      <c r="A364" t="s">
        <v>433</v>
      </c>
      <c r="B364">
        <v>363</v>
      </c>
      <c r="C364">
        <v>86363</v>
      </c>
      <c r="D364">
        <v>29.28</v>
      </c>
      <c r="E364">
        <v>29402.03</v>
      </c>
      <c r="F364">
        <f>_2010_Top_1000_Last_Names[[#This Row],[CUMULATIVE PROPORTION]] / SUM($D:$D)</f>
        <v>0.71767757021892598</v>
      </c>
    </row>
    <row r="365" spans="1:6" x14ac:dyDescent="0.25">
      <c r="A365" t="s">
        <v>1216</v>
      </c>
      <c r="B365">
        <v>364</v>
      </c>
      <c r="C365">
        <v>86240</v>
      </c>
      <c r="D365">
        <v>29.24</v>
      </c>
      <c r="E365">
        <v>29431.27</v>
      </c>
      <c r="F365">
        <f>_2010_Top_1000_Last_Names[[#This Row],[CUMULATIVE PROPORTION]] / SUM($D:$D)</f>
        <v>0.71839129278002811</v>
      </c>
    </row>
    <row r="366" spans="1:6" x14ac:dyDescent="0.25">
      <c r="A366" t="s">
        <v>1217</v>
      </c>
      <c r="B366">
        <v>365</v>
      </c>
      <c r="C366">
        <v>86081</v>
      </c>
      <c r="D366">
        <v>29.18</v>
      </c>
      <c r="E366">
        <v>29460.45</v>
      </c>
      <c r="F366">
        <f>_2010_Top_1000_Last_Names[[#This Row],[CUMULATIVE PROPORTION]] / SUM($D:$D)</f>
        <v>0.71910355079415123</v>
      </c>
    </row>
    <row r="367" spans="1:6" x14ac:dyDescent="0.25">
      <c r="A367" t="s">
        <v>1218</v>
      </c>
      <c r="B367">
        <v>366</v>
      </c>
      <c r="C367">
        <v>85974</v>
      </c>
      <c r="D367">
        <v>29.15</v>
      </c>
      <c r="E367">
        <v>29489.599999999999</v>
      </c>
      <c r="F367">
        <f>_2010_Top_1000_Last_Names[[#This Row],[CUMULATIVE PROPORTION]] / SUM($D:$D)</f>
        <v>0.71981507653478471</v>
      </c>
    </row>
    <row r="368" spans="1:6" x14ac:dyDescent="0.25">
      <c r="A368" t="s">
        <v>1219</v>
      </c>
      <c r="B368">
        <v>367</v>
      </c>
      <c r="C368">
        <v>85195</v>
      </c>
      <c r="D368">
        <v>28.88</v>
      </c>
      <c r="E368">
        <v>29518.48</v>
      </c>
      <c r="F368">
        <f>_2010_Top_1000_Last_Names[[#This Row],[CUMULATIVE PROPORTION]] / SUM($D:$D)</f>
        <v>0.72052001181401293</v>
      </c>
    </row>
    <row r="369" spans="1:6" x14ac:dyDescent="0.25">
      <c r="A369" t="s">
        <v>1220</v>
      </c>
      <c r="B369">
        <v>368</v>
      </c>
      <c r="C369">
        <v>84942</v>
      </c>
      <c r="D369">
        <v>28.8</v>
      </c>
      <c r="E369">
        <v>29547.27</v>
      </c>
      <c r="F369">
        <f>_2010_Top_1000_Last_Names[[#This Row],[CUMULATIVE PROPORTION]] / SUM($D:$D)</f>
        <v>0.72122275027277249</v>
      </c>
    </row>
    <row r="370" spans="1:6" x14ac:dyDescent="0.25">
      <c r="A370" t="s">
        <v>1221</v>
      </c>
      <c r="B370">
        <v>369</v>
      </c>
      <c r="C370">
        <v>84516</v>
      </c>
      <c r="D370">
        <v>28.65</v>
      </c>
      <c r="E370">
        <v>29575.919999999998</v>
      </c>
      <c r="F370">
        <f>_2010_Top_1000_Last_Names[[#This Row],[CUMULATIVE PROPORTION]] / SUM($D:$D)</f>
        <v>0.72192207145524767</v>
      </c>
    </row>
    <row r="371" spans="1:6" x14ac:dyDescent="0.25">
      <c r="A371" t="s">
        <v>1222</v>
      </c>
      <c r="B371">
        <v>370</v>
      </c>
      <c r="C371">
        <v>84320</v>
      </c>
      <c r="D371">
        <v>28.59</v>
      </c>
      <c r="E371">
        <v>29604.51</v>
      </c>
      <c r="F371">
        <f>_2010_Top_1000_Last_Names[[#This Row],[CUMULATIVE PROPORTION]] / SUM($D:$D)</f>
        <v>0.72261992809074393</v>
      </c>
    </row>
    <row r="372" spans="1:6" x14ac:dyDescent="0.25">
      <c r="A372" t="s">
        <v>1223</v>
      </c>
      <c r="B372">
        <v>371</v>
      </c>
      <c r="C372">
        <v>84179</v>
      </c>
      <c r="D372">
        <v>28.54</v>
      </c>
      <c r="E372">
        <v>29633.05</v>
      </c>
      <c r="F372">
        <f>_2010_Top_1000_Last_Names[[#This Row],[CUMULATIVE PROPORTION]] / SUM($D:$D)</f>
        <v>0.72331656427042434</v>
      </c>
    </row>
    <row r="373" spans="1:6" x14ac:dyDescent="0.25">
      <c r="A373" t="s">
        <v>1224</v>
      </c>
      <c r="B373">
        <v>372</v>
      </c>
      <c r="C373">
        <v>84018</v>
      </c>
      <c r="D373">
        <v>28.48</v>
      </c>
      <c r="E373">
        <v>29661.53</v>
      </c>
      <c r="F373">
        <f>_2010_Top_1000_Last_Names[[#This Row],[CUMULATIVE PROPORTION]] / SUM($D:$D)</f>
        <v>0.72401173590312562</v>
      </c>
    </row>
    <row r="374" spans="1:6" x14ac:dyDescent="0.25">
      <c r="A374" t="s">
        <v>1225</v>
      </c>
      <c r="B374">
        <v>373</v>
      </c>
      <c r="C374">
        <v>83967</v>
      </c>
      <c r="D374">
        <v>28.47</v>
      </c>
      <c r="E374">
        <v>29689.99</v>
      </c>
      <c r="F374">
        <f>_2010_Top_1000_Last_Names[[#This Row],[CUMULATIVE PROPORTION]] / SUM($D:$D)</f>
        <v>0.72470641935350077</v>
      </c>
    </row>
    <row r="375" spans="1:6" x14ac:dyDescent="0.25">
      <c r="A375" t="s">
        <v>1226</v>
      </c>
      <c r="B375">
        <v>374</v>
      </c>
      <c r="C375">
        <v>83928</v>
      </c>
      <c r="D375">
        <v>28.45</v>
      </c>
      <c r="E375">
        <v>29718.45</v>
      </c>
      <c r="F375">
        <f>_2010_Top_1000_Last_Names[[#This Row],[CUMULATIVE PROPORTION]] / SUM($D:$D)</f>
        <v>0.72540110280387582</v>
      </c>
    </row>
    <row r="376" spans="1:6" x14ac:dyDescent="0.25">
      <c r="A376" t="s">
        <v>1227</v>
      </c>
      <c r="B376">
        <v>375</v>
      </c>
      <c r="C376">
        <v>83781</v>
      </c>
      <c r="D376">
        <v>28.4</v>
      </c>
      <c r="E376">
        <v>29746.85</v>
      </c>
      <c r="F376">
        <f>_2010_Top_1000_Last_Names[[#This Row],[CUMULATIVE PROPORTION]] / SUM($D:$D)</f>
        <v>0.72609432170727184</v>
      </c>
    </row>
    <row r="377" spans="1:6" x14ac:dyDescent="0.25">
      <c r="A377" t="s">
        <v>1228</v>
      </c>
      <c r="B377">
        <v>376</v>
      </c>
      <c r="C377">
        <v>83621</v>
      </c>
      <c r="D377">
        <v>28.35</v>
      </c>
      <c r="E377">
        <v>29775.200000000001</v>
      </c>
      <c r="F377">
        <f>_2010_Top_1000_Last_Names[[#This Row],[CUMULATIVE PROPORTION]] / SUM($D:$D)</f>
        <v>0.72678632015485201</v>
      </c>
    </row>
    <row r="378" spans="1:6" x14ac:dyDescent="0.25">
      <c r="A378" t="s">
        <v>1229</v>
      </c>
      <c r="B378">
        <v>377</v>
      </c>
      <c r="C378">
        <v>83616</v>
      </c>
      <c r="D378">
        <v>28.35</v>
      </c>
      <c r="E378">
        <v>29803.54</v>
      </c>
      <c r="F378">
        <f>_2010_Top_1000_Last_Names[[#This Row],[CUMULATIVE PROPORTION]] / SUM($D:$D)</f>
        <v>0.72747807451126911</v>
      </c>
    </row>
    <row r="379" spans="1:6" x14ac:dyDescent="0.25">
      <c r="A379" t="s">
        <v>1230</v>
      </c>
      <c r="B379">
        <v>378</v>
      </c>
      <c r="C379">
        <v>83510</v>
      </c>
      <c r="D379">
        <v>28.31</v>
      </c>
      <c r="E379">
        <v>29831.85</v>
      </c>
      <c r="F379">
        <f>_2010_Top_1000_Last_Names[[#This Row],[CUMULATIVE PROPORTION]] / SUM($D:$D)</f>
        <v>0.7281690965941966</v>
      </c>
    </row>
    <row r="380" spans="1:6" x14ac:dyDescent="0.25">
      <c r="A380" t="s">
        <v>1231</v>
      </c>
      <c r="B380">
        <v>379</v>
      </c>
      <c r="C380">
        <v>83265</v>
      </c>
      <c r="D380">
        <v>28.23</v>
      </c>
      <c r="E380">
        <v>29860.080000000002</v>
      </c>
      <c r="F380">
        <f>_2010_Top_1000_Last_Names[[#This Row],[CUMULATIVE PROPORTION]] / SUM($D:$D)</f>
        <v>0.72885816594781883</v>
      </c>
    </row>
    <row r="381" spans="1:6" x14ac:dyDescent="0.25">
      <c r="A381" t="s">
        <v>1232</v>
      </c>
      <c r="B381">
        <v>380</v>
      </c>
      <c r="C381">
        <v>83182</v>
      </c>
      <c r="D381">
        <v>28.2</v>
      </c>
      <c r="E381">
        <v>29888.28</v>
      </c>
      <c r="F381">
        <f>_2010_Top_1000_Last_Names[[#This Row],[CUMULATIVE PROPORTION]] / SUM($D:$D)</f>
        <v>0.72954650302795143</v>
      </c>
    </row>
    <row r="382" spans="1:6" x14ac:dyDescent="0.25">
      <c r="A382" t="s">
        <v>1233</v>
      </c>
      <c r="B382">
        <v>381</v>
      </c>
      <c r="C382">
        <v>83067</v>
      </c>
      <c r="D382">
        <v>28.16</v>
      </c>
      <c r="E382">
        <v>29916.44</v>
      </c>
      <c r="F382">
        <f>_2010_Top_1000_Last_Names[[#This Row],[CUMULATIVE PROPORTION]] / SUM($D:$D)</f>
        <v>0.73023386374343147</v>
      </c>
    </row>
    <row r="383" spans="1:6" x14ac:dyDescent="0.25">
      <c r="A383" t="s">
        <v>1234</v>
      </c>
      <c r="B383">
        <v>382</v>
      </c>
      <c r="C383">
        <v>83063</v>
      </c>
      <c r="D383">
        <v>28.16</v>
      </c>
      <c r="E383">
        <v>29944.6</v>
      </c>
      <c r="F383">
        <f>_2010_Top_1000_Last_Names[[#This Row],[CUMULATIVE PROPORTION]] / SUM($D:$D)</f>
        <v>0.7309212244589115</v>
      </c>
    </row>
    <row r="384" spans="1:6" x14ac:dyDescent="0.25">
      <c r="A384" t="s">
        <v>1235</v>
      </c>
      <c r="B384">
        <v>383</v>
      </c>
      <c r="C384">
        <v>82992</v>
      </c>
      <c r="D384">
        <v>28.13</v>
      </c>
      <c r="E384">
        <v>29972.73</v>
      </c>
      <c r="F384">
        <f>_2010_Top_1000_Last_Names[[#This Row],[CUMULATIVE PROPORTION]] / SUM($D:$D)</f>
        <v>0.73160785290090202</v>
      </c>
    </row>
    <row r="385" spans="1:6" x14ac:dyDescent="0.25">
      <c r="A385" t="s">
        <v>1236</v>
      </c>
      <c r="B385">
        <v>384</v>
      </c>
      <c r="C385">
        <v>82950</v>
      </c>
      <c r="D385">
        <v>28.12</v>
      </c>
      <c r="E385">
        <v>30000.86</v>
      </c>
      <c r="F385">
        <f>_2010_Top_1000_Last_Names[[#This Row],[CUMULATIVE PROPORTION]] / SUM($D:$D)</f>
        <v>0.73229448134289254</v>
      </c>
    </row>
    <row r="386" spans="1:6" x14ac:dyDescent="0.25">
      <c r="A386" t="s">
        <v>1237</v>
      </c>
      <c r="B386">
        <v>385</v>
      </c>
      <c r="C386">
        <v>82873</v>
      </c>
      <c r="D386">
        <v>28.09</v>
      </c>
      <c r="E386">
        <v>30028.95</v>
      </c>
      <c r="F386">
        <f>_2010_Top_1000_Last_Names[[#This Row],[CUMULATIVE PROPORTION]] / SUM($D:$D)</f>
        <v>0.73298013342023038</v>
      </c>
    </row>
    <row r="387" spans="1:6" x14ac:dyDescent="0.25">
      <c r="A387" t="s">
        <v>1238</v>
      </c>
      <c r="B387">
        <v>386</v>
      </c>
      <c r="C387">
        <v>82458</v>
      </c>
      <c r="D387">
        <v>27.95</v>
      </c>
      <c r="E387">
        <v>30056.9</v>
      </c>
      <c r="F387">
        <f>_2010_Top_1000_Last_Names[[#This Row],[CUMULATIVE PROPORTION]] / SUM($D:$D)</f>
        <v>0.73366236822128394</v>
      </c>
    </row>
    <row r="388" spans="1:6" x14ac:dyDescent="0.25">
      <c r="A388" t="s">
        <v>1239</v>
      </c>
      <c r="B388">
        <v>387</v>
      </c>
      <c r="C388">
        <v>82161</v>
      </c>
      <c r="D388">
        <v>27.85</v>
      </c>
      <c r="E388">
        <v>30084.76</v>
      </c>
      <c r="F388">
        <f>_2010_Top_1000_Last_Names[[#This Row],[CUMULATIVE PROPORTION]] / SUM($D:$D)</f>
        <v>0.73434240620186886</v>
      </c>
    </row>
    <row r="389" spans="1:6" x14ac:dyDescent="0.25">
      <c r="A389" t="s">
        <v>1240</v>
      </c>
      <c r="B389">
        <v>388</v>
      </c>
      <c r="C389">
        <v>82146</v>
      </c>
      <c r="D389">
        <v>27.85</v>
      </c>
      <c r="E389">
        <v>30112.6</v>
      </c>
      <c r="F389">
        <f>_2010_Top_1000_Last_Names[[#This Row],[CUMULATIVE PROPORTION]] / SUM($D:$D)</f>
        <v>0.73502195600012754</v>
      </c>
    </row>
    <row r="390" spans="1:6" x14ac:dyDescent="0.25">
      <c r="A390" t="s">
        <v>1241</v>
      </c>
      <c r="B390">
        <v>389</v>
      </c>
      <c r="C390">
        <v>82085</v>
      </c>
      <c r="D390">
        <v>27.83</v>
      </c>
      <c r="E390">
        <v>30140.43</v>
      </c>
      <c r="F390">
        <f>_2010_Top_1000_Last_Names[[#This Row],[CUMULATIVE PROPORTION]] / SUM($D:$D)</f>
        <v>0.73570126170722305</v>
      </c>
    </row>
    <row r="391" spans="1:6" x14ac:dyDescent="0.25">
      <c r="A391" t="s">
        <v>1242</v>
      </c>
      <c r="B391">
        <v>390</v>
      </c>
      <c r="C391">
        <v>81978</v>
      </c>
      <c r="D391">
        <v>27.79</v>
      </c>
      <c r="E391">
        <v>30168.22</v>
      </c>
      <c r="F391">
        <f>_2010_Top_1000_Last_Names[[#This Row],[CUMULATIVE PROPORTION]] / SUM($D:$D)</f>
        <v>0.73637959104966588</v>
      </c>
    </row>
    <row r="392" spans="1:6" x14ac:dyDescent="0.25">
      <c r="A392" t="s">
        <v>1243</v>
      </c>
      <c r="B392">
        <v>391</v>
      </c>
      <c r="C392">
        <v>81939</v>
      </c>
      <c r="D392">
        <v>27.78</v>
      </c>
      <c r="E392">
        <v>30196</v>
      </c>
      <c r="F392">
        <f>_2010_Top_1000_Last_Names[[#This Row],[CUMULATIVE PROPORTION]] / SUM($D:$D)</f>
        <v>0.73705767630094543</v>
      </c>
    </row>
    <row r="393" spans="1:6" x14ac:dyDescent="0.25">
      <c r="A393" t="s">
        <v>1244</v>
      </c>
      <c r="B393">
        <v>392</v>
      </c>
      <c r="C393">
        <v>81471</v>
      </c>
      <c r="D393">
        <v>27.62</v>
      </c>
      <c r="E393">
        <v>30223.62</v>
      </c>
      <c r="F393">
        <f>_2010_Top_1000_Last_Names[[#This Row],[CUMULATIVE PROPORTION]] / SUM($D:$D)</f>
        <v>0.73773185609361447</v>
      </c>
    </row>
    <row r="394" spans="1:6" x14ac:dyDescent="0.25">
      <c r="A394" t="s">
        <v>1245</v>
      </c>
      <c r="B394">
        <v>393</v>
      </c>
      <c r="C394">
        <v>81156</v>
      </c>
      <c r="D394">
        <v>27.51</v>
      </c>
      <c r="E394">
        <v>30251.13</v>
      </c>
      <c r="F394">
        <f>_2010_Top_1000_Last_Names[[#This Row],[CUMULATIVE PROPORTION]] / SUM($D:$D)</f>
        <v>0.73840335088348863</v>
      </c>
    </row>
    <row r="395" spans="1:6" x14ac:dyDescent="0.25">
      <c r="A395" t="s">
        <v>1246</v>
      </c>
      <c r="B395">
        <v>394</v>
      </c>
      <c r="C395">
        <v>81006</v>
      </c>
      <c r="D395">
        <v>27.46</v>
      </c>
      <c r="E395">
        <v>30278.59</v>
      </c>
      <c r="F395">
        <f>_2010_Top_1000_Last_Names[[#This Row],[CUMULATIVE PROPORTION]] / SUM($D:$D)</f>
        <v>0.73907362521754683</v>
      </c>
    </row>
    <row r="396" spans="1:6" x14ac:dyDescent="0.25">
      <c r="A396" t="s">
        <v>1247</v>
      </c>
      <c r="B396">
        <v>395</v>
      </c>
      <c r="C396">
        <v>80742</v>
      </c>
      <c r="D396">
        <v>27.37</v>
      </c>
      <c r="E396">
        <v>30305.97</v>
      </c>
      <c r="F396">
        <f>_2010_Top_1000_Last_Names[[#This Row],[CUMULATIVE PROPORTION]] / SUM($D:$D)</f>
        <v>0.73974194682229988</v>
      </c>
    </row>
    <row r="397" spans="1:6" x14ac:dyDescent="0.25">
      <c r="A397" t="s">
        <v>86</v>
      </c>
      <c r="B397">
        <v>396</v>
      </c>
      <c r="C397">
        <v>80526</v>
      </c>
      <c r="D397">
        <v>27.3</v>
      </c>
      <c r="E397">
        <v>30333.27</v>
      </c>
      <c r="F397">
        <f>_2010_Top_1000_Last_Names[[#This Row],[CUMULATIVE PROPORTION]] / SUM($D:$D)</f>
        <v>0.74040831569774745</v>
      </c>
    </row>
    <row r="398" spans="1:6" x14ac:dyDescent="0.25">
      <c r="A398" t="s">
        <v>1248</v>
      </c>
      <c r="B398">
        <v>397</v>
      </c>
      <c r="C398">
        <v>80460</v>
      </c>
      <c r="D398">
        <v>27.28</v>
      </c>
      <c r="E398">
        <v>30360.54</v>
      </c>
      <c r="F398">
        <f>_2010_Top_1000_Last_Names[[#This Row],[CUMULATIVE PROPORTION]] / SUM($D:$D)</f>
        <v>0.74107395229970552</v>
      </c>
    </row>
    <row r="399" spans="1:6" x14ac:dyDescent="0.25">
      <c r="A399" t="s">
        <v>1249</v>
      </c>
      <c r="B399">
        <v>398</v>
      </c>
      <c r="C399">
        <v>80364</v>
      </c>
      <c r="D399">
        <v>27.24</v>
      </c>
      <c r="E399">
        <v>30387.79</v>
      </c>
      <c r="F399">
        <f>_2010_Top_1000_Last_Names[[#This Row],[CUMULATIVE PROPORTION]] / SUM($D:$D)</f>
        <v>0.74173910071933724</v>
      </c>
    </row>
    <row r="400" spans="1:6" x14ac:dyDescent="0.25">
      <c r="A400" t="s">
        <v>1250</v>
      </c>
      <c r="B400">
        <v>399</v>
      </c>
      <c r="C400">
        <v>80252</v>
      </c>
      <c r="D400">
        <v>27.21</v>
      </c>
      <c r="E400">
        <v>30414.99</v>
      </c>
      <c r="F400">
        <f>_2010_Top_1000_Last_Names[[#This Row],[CUMULATIVE PROPORTION]] / SUM($D:$D)</f>
        <v>0.74240302868315322</v>
      </c>
    </row>
    <row r="401" spans="1:6" x14ac:dyDescent="0.25">
      <c r="A401" t="s">
        <v>1251</v>
      </c>
      <c r="B401">
        <v>400</v>
      </c>
      <c r="C401">
        <v>79803</v>
      </c>
      <c r="D401">
        <v>27.05</v>
      </c>
      <c r="E401">
        <v>30442.05</v>
      </c>
      <c r="F401">
        <f>_2010_Top_1000_Last_Names[[#This Row],[CUMULATIVE PROPORTION]] / SUM($D:$D)</f>
        <v>0.7430635393706847</v>
      </c>
    </row>
    <row r="402" spans="1:6" x14ac:dyDescent="0.25">
      <c r="A402" t="s">
        <v>1252</v>
      </c>
      <c r="B402">
        <v>401</v>
      </c>
      <c r="C402">
        <v>79517</v>
      </c>
      <c r="D402">
        <v>26.96</v>
      </c>
      <c r="E402">
        <v>30469</v>
      </c>
      <c r="F402">
        <f>_2010_Top_1000_Last_Names[[#This Row],[CUMULATIVE PROPORTION]] / SUM($D:$D)</f>
        <v>0.74372136505542152</v>
      </c>
    </row>
    <row r="403" spans="1:6" x14ac:dyDescent="0.25">
      <c r="A403" t="s">
        <v>1253</v>
      </c>
      <c r="B403">
        <v>402</v>
      </c>
      <c r="C403">
        <v>79508</v>
      </c>
      <c r="D403">
        <v>26.95</v>
      </c>
      <c r="E403">
        <v>30495.96</v>
      </c>
      <c r="F403">
        <f>_2010_Top_1000_Last_Names[[#This Row],[CUMULATIVE PROPORTION]] / SUM($D:$D)</f>
        <v>0.74437943483132141</v>
      </c>
    </row>
    <row r="404" spans="1:6" x14ac:dyDescent="0.25">
      <c r="A404" t="s">
        <v>1254</v>
      </c>
      <c r="B404">
        <v>403</v>
      </c>
      <c r="C404">
        <v>79316</v>
      </c>
      <c r="D404">
        <v>26.89</v>
      </c>
      <c r="E404">
        <v>30522.85</v>
      </c>
      <c r="F404">
        <f>_2010_Top_1000_Last_Names[[#This Row],[CUMULATIVE PROPORTION]] / SUM($D:$D)</f>
        <v>0.7450357959690791</v>
      </c>
    </row>
    <row r="405" spans="1:6" x14ac:dyDescent="0.25">
      <c r="A405" t="s">
        <v>1255</v>
      </c>
      <c r="B405">
        <v>404</v>
      </c>
      <c r="C405">
        <v>79186</v>
      </c>
      <c r="D405">
        <v>26.84</v>
      </c>
      <c r="E405">
        <v>30549.69</v>
      </c>
      <c r="F405">
        <f>_2010_Top_1000_Last_Names[[#This Row],[CUMULATIVE PROPORTION]] / SUM($D:$D)</f>
        <v>0.74569093665102104</v>
      </c>
    </row>
    <row r="406" spans="1:6" x14ac:dyDescent="0.25">
      <c r="A406" t="s">
        <v>1256</v>
      </c>
      <c r="B406">
        <v>405</v>
      </c>
      <c r="C406">
        <v>78990</v>
      </c>
      <c r="D406">
        <v>26.78</v>
      </c>
      <c r="E406">
        <v>30576.47</v>
      </c>
      <c r="F406">
        <f>_2010_Top_1000_Last_Names[[#This Row],[CUMULATIVE PROPORTION]] / SUM($D:$D)</f>
        <v>0.74634461278598396</v>
      </c>
    </row>
    <row r="407" spans="1:6" x14ac:dyDescent="0.25">
      <c r="A407" t="s">
        <v>1257</v>
      </c>
      <c r="B407">
        <v>406</v>
      </c>
      <c r="C407">
        <v>78848</v>
      </c>
      <c r="D407">
        <v>26.73</v>
      </c>
      <c r="E407">
        <v>30603.200000000001</v>
      </c>
      <c r="F407">
        <f>_2010_Top_1000_Last_Names[[#This Row],[CUMULATIVE PROPORTION]] / SUM($D:$D)</f>
        <v>0.74699706846513103</v>
      </c>
    </row>
    <row r="408" spans="1:6" x14ac:dyDescent="0.25">
      <c r="A408" t="s">
        <v>1258</v>
      </c>
      <c r="B408">
        <v>407</v>
      </c>
      <c r="C408">
        <v>78822</v>
      </c>
      <c r="D408">
        <v>26.72</v>
      </c>
      <c r="E408">
        <v>30629.919999999998</v>
      </c>
      <c r="F408">
        <f>_2010_Top_1000_Last_Names[[#This Row],[CUMULATIVE PROPORTION]] / SUM($D:$D)</f>
        <v>0.74764928005311482</v>
      </c>
    </row>
    <row r="409" spans="1:6" x14ac:dyDescent="0.25">
      <c r="A409" t="s">
        <v>1259</v>
      </c>
      <c r="B409">
        <v>408</v>
      </c>
      <c r="C409">
        <v>78677</v>
      </c>
      <c r="D409">
        <v>26.67</v>
      </c>
      <c r="E409">
        <v>30656.59</v>
      </c>
      <c r="F409">
        <f>_2010_Top_1000_Last_Names[[#This Row],[CUMULATIVE PROPORTION]] / SUM($D:$D)</f>
        <v>0.74830027118528286</v>
      </c>
    </row>
    <row r="410" spans="1:6" x14ac:dyDescent="0.25">
      <c r="A410" t="s">
        <v>126</v>
      </c>
      <c r="B410">
        <v>409</v>
      </c>
      <c r="C410">
        <v>78482</v>
      </c>
      <c r="D410">
        <v>26.61</v>
      </c>
      <c r="E410">
        <v>30683.200000000001</v>
      </c>
      <c r="F410">
        <f>_2010_Top_1000_Last_Names[[#This Row],[CUMULATIVE PROPORTION]] / SUM($D:$D)</f>
        <v>0.74894979777047199</v>
      </c>
    </row>
    <row r="411" spans="1:6" x14ac:dyDescent="0.25">
      <c r="A411" t="s">
        <v>1260</v>
      </c>
      <c r="B411">
        <v>410</v>
      </c>
      <c r="C411">
        <v>78381</v>
      </c>
      <c r="D411">
        <v>26.57</v>
      </c>
      <c r="E411">
        <v>30709.77</v>
      </c>
      <c r="F411">
        <f>_2010_Top_1000_Last_Names[[#This Row],[CUMULATIVE PROPORTION]] / SUM($D:$D)</f>
        <v>0.74959834799100833</v>
      </c>
    </row>
    <row r="412" spans="1:6" x14ac:dyDescent="0.25">
      <c r="A412" t="s">
        <v>1261</v>
      </c>
      <c r="B412">
        <v>411</v>
      </c>
      <c r="C412">
        <v>78370</v>
      </c>
      <c r="D412">
        <v>26.57</v>
      </c>
      <c r="E412">
        <v>30736.34</v>
      </c>
      <c r="F412">
        <f>_2010_Top_1000_Last_Names[[#This Row],[CUMULATIVE PROPORTION]] / SUM($D:$D)</f>
        <v>0.75024689821154467</v>
      </c>
    </row>
    <row r="413" spans="1:6" x14ac:dyDescent="0.25">
      <c r="A413" t="s">
        <v>1262</v>
      </c>
      <c r="B413">
        <v>412</v>
      </c>
      <c r="C413">
        <v>78350</v>
      </c>
      <c r="D413">
        <v>26.56</v>
      </c>
      <c r="E413">
        <v>30762.9</v>
      </c>
      <c r="F413">
        <f>_2010_Top_1000_Last_Names[[#This Row],[CUMULATIVE PROPORTION]] / SUM($D:$D)</f>
        <v>0.75089520434091794</v>
      </c>
    </row>
    <row r="414" spans="1:6" x14ac:dyDescent="0.25">
      <c r="A414" t="s">
        <v>361</v>
      </c>
      <c r="B414">
        <v>413</v>
      </c>
      <c r="C414">
        <v>78327</v>
      </c>
      <c r="D414">
        <v>26.55</v>
      </c>
      <c r="E414">
        <v>30789.45</v>
      </c>
      <c r="F414">
        <f>_2010_Top_1000_Last_Names[[#This Row],[CUMULATIVE PROPORTION]] / SUM($D:$D)</f>
        <v>0.75154326637912794</v>
      </c>
    </row>
    <row r="415" spans="1:6" x14ac:dyDescent="0.25">
      <c r="A415" t="s">
        <v>1263</v>
      </c>
      <c r="B415">
        <v>414</v>
      </c>
      <c r="C415">
        <v>78260</v>
      </c>
      <c r="D415">
        <v>26.53</v>
      </c>
      <c r="E415">
        <v>30815.98</v>
      </c>
      <c r="F415">
        <f>_2010_Top_1000_Last_Names[[#This Row],[CUMULATIVE PROPORTION]] / SUM($D:$D)</f>
        <v>0.75219084023501159</v>
      </c>
    </row>
    <row r="416" spans="1:6" x14ac:dyDescent="0.25">
      <c r="A416" t="s">
        <v>84</v>
      </c>
      <c r="B416">
        <v>415</v>
      </c>
      <c r="C416">
        <v>78256</v>
      </c>
      <c r="D416">
        <v>26.53</v>
      </c>
      <c r="E416">
        <v>30842.51</v>
      </c>
      <c r="F416">
        <f>_2010_Top_1000_Last_Names[[#This Row],[CUMULATIVE PROPORTION]] / SUM($D:$D)</f>
        <v>0.75283841409089525</v>
      </c>
    </row>
    <row r="417" spans="1:6" x14ac:dyDescent="0.25">
      <c r="A417" t="s">
        <v>1264</v>
      </c>
      <c r="B417">
        <v>416</v>
      </c>
      <c r="C417">
        <v>78026</v>
      </c>
      <c r="D417">
        <v>26.45</v>
      </c>
      <c r="E417">
        <v>30868.959999999999</v>
      </c>
      <c r="F417">
        <f>_2010_Top_1000_Last_Names[[#This Row],[CUMULATIVE PROPORTION]] / SUM($D:$D)</f>
        <v>0.75348403521747365</v>
      </c>
    </row>
    <row r="418" spans="1:6" x14ac:dyDescent="0.25">
      <c r="A418" t="s">
        <v>1265</v>
      </c>
      <c r="B418">
        <v>417</v>
      </c>
      <c r="C418">
        <v>77923</v>
      </c>
      <c r="D418">
        <v>26.42</v>
      </c>
      <c r="E418">
        <v>30895.38</v>
      </c>
      <c r="F418">
        <f>_2010_Top_1000_Last_Names[[#This Row],[CUMULATIVE PROPORTION]] / SUM($D:$D)</f>
        <v>0.75412892407056253</v>
      </c>
    </row>
    <row r="419" spans="1:6" x14ac:dyDescent="0.25">
      <c r="A419" t="s">
        <v>1266</v>
      </c>
      <c r="B419">
        <v>418</v>
      </c>
      <c r="C419">
        <v>77652</v>
      </c>
      <c r="D419">
        <v>26.32</v>
      </c>
      <c r="E419">
        <v>30921.7</v>
      </c>
      <c r="F419">
        <f>_2010_Top_1000_Last_Names[[#This Row],[CUMULATIVE PROPORTION]] / SUM($D:$D)</f>
        <v>0.75477137201201971</v>
      </c>
    </row>
    <row r="420" spans="1:6" x14ac:dyDescent="0.25">
      <c r="A420" t="s">
        <v>1267</v>
      </c>
      <c r="B420">
        <v>419</v>
      </c>
      <c r="C420">
        <v>77642</v>
      </c>
      <c r="D420">
        <v>26.32</v>
      </c>
      <c r="E420">
        <v>30948.02</v>
      </c>
      <c r="F420">
        <f>_2010_Top_1000_Last_Names[[#This Row],[CUMULATIVE PROPORTION]] / SUM($D:$D)</f>
        <v>0.75541381995347689</v>
      </c>
    </row>
    <row r="421" spans="1:6" x14ac:dyDescent="0.25">
      <c r="A421" t="s">
        <v>1268</v>
      </c>
      <c r="B421">
        <v>420</v>
      </c>
      <c r="C421">
        <v>77557</v>
      </c>
      <c r="D421">
        <v>26.29</v>
      </c>
      <c r="E421">
        <v>30974.32</v>
      </c>
      <c r="F421">
        <f>_2010_Top_1000_Last_Names[[#This Row],[CUMULATIVE PROPORTION]] / SUM($D:$D)</f>
        <v>0.75605577971260762</v>
      </c>
    </row>
    <row r="422" spans="1:6" x14ac:dyDescent="0.25">
      <c r="A422" t="s">
        <v>1269</v>
      </c>
      <c r="B422">
        <v>421</v>
      </c>
      <c r="C422">
        <v>77085</v>
      </c>
      <c r="D422">
        <v>26.13</v>
      </c>
      <c r="E422">
        <v>31000.45</v>
      </c>
      <c r="F422">
        <f>_2010_Top_1000_Last_Names[[#This Row],[CUMULATIVE PROPORTION]] / SUM($D:$D)</f>
        <v>0.75669358992196467</v>
      </c>
    </row>
    <row r="423" spans="1:6" x14ac:dyDescent="0.25">
      <c r="A423" t="s">
        <v>1270</v>
      </c>
      <c r="B423">
        <v>422</v>
      </c>
      <c r="C423">
        <v>76986</v>
      </c>
      <c r="D423">
        <v>26.1</v>
      </c>
      <c r="E423">
        <v>31026.55</v>
      </c>
      <c r="F423">
        <f>_2010_Top_1000_Last_Names[[#This Row],[CUMULATIVE PROPORTION]] / SUM($D:$D)</f>
        <v>0.7573306678578321</v>
      </c>
    </row>
    <row r="424" spans="1:6" x14ac:dyDescent="0.25">
      <c r="A424" t="s">
        <v>1271</v>
      </c>
      <c r="B424">
        <v>423</v>
      </c>
      <c r="C424">
        <v>76908</v>
      </c>
      <c r="D424">
        <v>26.07</v>
      </c>
      <c r="E424">
        <v>31052.62</v>
      </c>
      <c r="F424">
        <f>_2010_Top_1000_Last_Names[[#This Row],[CUMULATIVE PROPORTION]] / SUM($D:$D)</f>
        <v>0.75796701352021012</v>
      </c>
    </row>
    <row r="425" spans="1:6" x14ac:dyDescent="0.25">
      <c r="A425" t="s">
        <v>1272</v>
      </c>
      <c r="B425">
        <v>424</v>
      </c>
      <c r="C425">
        <v>76897</v>
      </c>
      <c r="D425">
        <v>26.07</v>
      </c>
      <c r="E425">
        <v>31078.69</v>
      </c>
      <c r="F425">
        <f>_2010_Top_1000_Last_Names[[#This Row],[CUMULATIVE PROPORTION]] / SUM($D:$D)</f>
        <v>0.75860335918258814</v>
      </c>
    </row>
    <row r="426" spans="1:6" x14ac:dyDescent="0.25">
      <c r="A426" t="s">
        <v>1273</v>
      </c>
      <c r="B426">
        <v>425</v>
      </c>
      <c r="C426">
        <v>76664</v>
      </c>
      <c r="D426">
        <v>25.99</v>
      </c>
      <c r="E426">
        <v>31104.68</v>
      </c>
      <c r="F426">
        <f>_2010_Top_1000_Last_Names[[#This Row],[CUMULATIVE PROPORTION]] / SUM($D:$D)</f>
        <v>0.7592377521156608</v>
      </c>
    </row>
    <row r="427" spans="1:6" x14ac:dyDescent="0.25">
      <c r="A427" t="s">
        <v>1274</v>
      </c>
      <c r="B427">
        <v>426</v>
      </c>
      <c r="C427">
        <v>76205</v>
      </c>
      <c r="D427">
        <v>25.83</v>
      </c>
      <c r="E427">
        <v>31130.51</v>
      </c>
      <c r="F427">
        <f>_2010_Top_1000_Last_Names[[#This Row],[CUMULATIVE PROPORTION]] / SUM($D:$D)</f>
        <v>0.75986823959012273</v>
      </c>
    </row>
    <row r="428" spans="1:6" x14ac:dyDescent="0.25">
      <c r="A428" t="s">
        <v>1275</v>
      </c>
      <c r="B428">
        <v>427</v>
      </c>
      <c r="C428">
        <v>76171</v>
      </c>
      <c r="D428">
        <v>25.82</v>
      </c>
      <c r="E428">
        <v>31156.34</v>
      </c>
      <c r="F428">
        <f>_2010_Top_1000_Last_Names[[#This Row],[CUMULATIVE PROPORTION]] / SUM($D:$D)</f>
        <v>0.76049872706458466</v>
      </c>
    </row>
    <row r="429" spans="1:6" x14ac:dyDescent="0.25">
      <c r="A429" t="s">
        <v>1276</v>
      </c>
      <c r="B429">
        <v>428</v>
      </c>
      <c r="C429">
        <v>76095</v>
      </c>
      <c r="D429">
        <v>25.8</v>
      </c>
      <c r="E429">
        <v>31182.13</v>
      </c>
      <c r="F429">
        <f>_2010_Top_1000_Last_Names[[#This Row],[CUMULATIVE PROPORTION]] / SUM($D:$D)</f>
        <v>0.76112823817439401</v>
      </c>
    </row>
    <row r="430" spans="1:6" x14ac:dyDescent="0.25">
      <c r="A430" t="s">
        <v>1277</v>
      </c>
      <c r="B430">
        <v>429</v>
      </c>
      <c r="C430">
        <v>75996</v>
      </c>
      <c r="D430">
        <v>25.76</v>
      </c>
      <c r="E430">
        <v>31207.9</v>
      </c>
      <c r="F430">
        <f>_2010_Top_1000_Last_Names[[#This Row],[CUMULATIVE PROPORTION]] / SUM($D:$D)</f>
        <v>0.76175726110187703</v>
      </c>
    </row>
    <row r="431" spans="1:6" x14ac:dyDescent="0.25">
      <c r="A431" t="s">
        <v>1278</v>
      </c>
      <c r="B431">
        <v>430</v>
      </c>
      <c r="C431">
        <v>75356</v>
      </c>
      <c r="D431">
        <v>25.55</v>
      </c>
      <c r="E431">
        <v>31233.439999999999</v>
      </c>
      <c r="F431">
        <f>_2010_Top_1000_Last_Names[[#This Row],[CUMULATIVE PROPORTION]] / SUM($D:$D)</f>
        <v>0.762380669932607</v>
      </c>
    </row>
    <row r="432" spans="1:6" x14ac:dyDescent="0.25">
      <c r="A432" t="s">
        <v>1279</v>
      </c>
      <c r="B432">
        <v>431</v>
      </c>
      <c r="C432">
        <v>75185</v>
      </c>
      <c r="D432">
        <v>25.49</v>
      </c>
      <c r="E432">
        <v>31258.93</v>
      </c>
      <c r="F432">
        <f>_2010_Top_1000_Last_Names[[#This Row],[CUMULATIVE PROPORTION]] / SUM($D:$D)</f>
        <v>0.76300285830752135</v>
      </c>
    </row>
    <row r="433" spans="1:6" x14ac:dyDescent="0.25">
      <c r="A433" t="s">
        <v>1280</v>
      </c>
      <c r="B433">
        <v>432</v>
      </c>
      <c r="C433">
        <v>75169</v>
      </c>
      <c r="D433">
        <v>25.48</v>
      </c>
      <c r="E433">
        <v>31284.41</v>
      </c>
      <c r="F433">
        <f>_2010_Top_1000_Last_Names[[#This Row],[CUMULATIVE PROPORTION]] / SUM($D:$D)</f>
        <v>0.76362480259127241</v>
      </c>
    </row>
    <row r="434" spans="1:6" x14ac:dyDescent="0.25">
      <c r="A434" t="s">
        <v>1281</v>
      </c>
      <c r="B434">
        <v>433</v>
      </c>
      <c r="C434">
        <v>75143</v>
      </c>
      <c r="D434">
        <v>25.47</v>
      </c>
      <c r="E434">
        <v>31309.89</v>
      </c>
      <c r="F434">
        <f>_2010_Top_1000_Last_Names[[#This Row],[CUMULATIVE PROPORTION]] / SUM($D:$D)</f>
        <v>0.76424674687502347</v>
      </c>
    </row>
    <row r="435" spans="1:6" x14ac:dyDescent="0.25">
      <c r="A435" t="s">
        <v>1282</v>
      </c>
      <c r="B435">
        <v>434</v>
      </c>
      <c r="C435">
        <v>74949</v>
      </c>
      <c r="D435">
        <v>25.41</v>
      </c>
      <c r="E435">
        <v>31335.29</v>
      </c>
      <c r="F435">
        <f>_2010_Top_1000_Last_Names[[#This Row],[CUMULATIVE PROPORTION]] / SUM($D:$D)</f>
        <v>0.76486673842946928</v>
      </c>
    </row>
    <row r="436" spans="1:6" x14ac:dyDescent="0.25">
      <c r="A436" t="s">
        <v>1283</v>
      </c>
      <c r="B436">
        <v>435</v>
      </c>
      <c r="C436">
        <v>74948</v>
      </c>
      <c r="D436">
        <v>25.41</v>
      </c>
      <c r="E436">
        <v>31360.7</v>
      </c>
      <c r="F436">
        <f>_2010_Top_1000_Last_Names[[#This Row],[CUMULATIVE PROPORTION]] / SUM($D:$D)</f>
        <v>0.76548697407507815</v>
      </c>
    </row>
    <row r="437" spans="1:6" x14ac:dyDescent="0.25">
      <c r="A437" t="s">
        <v>1284</v>
      </c>
      <c r="B437">
        <v>436</v>
      </c>
      <c r="C437">
        <v>74919</v>
      </c>
      <c r="D437">
        <v>25.4</v>
      </c>
      <c r="E437">
        <v>31386.1</v>
      </c>
      <c r="F437">
        <f>_2010_Top_1000_Last_Names[[#This Row],[CUMULATIVE PROPORTION]] / SUM($D:$D)</f>
        <v>0.76610696562952385</v>
      </c>
    </row>
    <row r="438" spans="1:6" x14ac:dyDescent="0.25">
      <c r="A438" t="s">
        <v>1285</v>
      </c>
      <c r="B438">
        <v>437</v>
      </c>
      <c r="C438">
        <v>74816</v>
      </c>
      <c r="D438">
        <v>25.36</v>
      </c>
      <c r="E438">
        <v>31411.46</v>
      </c>
      <c r="F438">
        <f>_2010_Top_1000_Last_Names[[#This Row],[CUMULATIVE PROPORTION]] / SUM($D:$D)</f>
        <v>0.76672598081931698</v>
      </c>
    </row>
    <row r="439" spans="1:6" x14ac:dyDescent="0.25">
      <c r="A439" t="s">
        <v>1286</v>
      </c>
      <c r="B439">
        <v>438</v>
      </c>
      <c r="C439">
        <v>74737</v>
      </c>
      <c r="D439">
        <v>25.34</v>
      </c>
      <c r="E439">
        <v>31436.799999999999</v>
      </c>
      <c r="F439">
        <f>_2010_Top_1000_Last_Names[[#This Row],[CUMULATIVE PROPORTION]] / SUM($D:$D)</f>
        <v>0.76734450782678376</v>
      </c>
    </row>
    <row r="440" spans="1:6" x14ac:dyDescent="0.25">
      <c r="A440" t="s">
        <v>1287</v>
      </c>
      <c r="B440">
        <v>439</v>
      </c>
      <c r="C440">
        <v>74542</v>
      </c>
      <c r="D440">
        <v>25.27</v>
      </c>
      <c r="E440">
        <v>31462.07</v>
      </c>
      <c r="F440">
        <f>_2010_Top_1000_Last_Names[[#This Row],[CUMULATIVE PROPORTION]] / SUM($D:$D)</f>
        <v>0.76796132619610835</v>
      </c>
    </row>
    <row r="441" spans="1:6" x14ac:dyDescent="0.25">
      <c r="A441" t="s">
        <v>1288</v>
      </c>
      <c r="B441">
        <v>440</v>
      </c>
      <c r="C441">
        <v>74503</v>
      </c>
      <c r="D441">
        <v>25.26</v>
      </c>
      <c r="E441">
        <v>31487.33</v>
      </c>
      <c r="F441">
        <f>_2010_Top_1000_Last_Names[[#This Row],[CUMULATIVE PROPORTION]] / SUM($D:$D)</f>
        <v>0.76857790047426977</v>
      </c>
    </row>
    <row r="442" spans="1:6" x14ac:dyDescent="0.25">
      <c r="A442" t="s">
        <v>1289</v>
      </c>
      <c r="B442">
        <v>441</v>
      </c>
      <c r="C442">
        <v>74458</v>
      </c>
      <c r="D442">
        <v>25.24</v>
      </c>
      <c r="E442">
        <v>31512.57</v>
      </c>
      <c r="F442">
        <f>_2010_Top_1000_Last_Names[[#This Row],[CUMULATIVE PROPORTION]] / SUM($D:$D)</f>
        <v>0.76919398657010485</v>
      </c>
    </row>
    <row r="443" spans="1:6" x14ac:dyDescent="0.25">
      <c r="A443" t="s">
        <v>1290</v>
      </c>
      <c r="B443">
        <v>442</v>
      </c>
      <c r="C443">
        <v>74324</v>
      </c>
      <c r="D443">
        <v>25.2</v>
      </c>
      <c r="E443">
        <v>31537.77</v>
      </c>
      <c r="F443">
        <f>_2010_Top_1000_Last_Names[[#This Row],[CUMULATIVE PROPORTION]] / SUM($D:$D)</f>
        <v>0.76980909630128724</v>
      </c>
    </row>
    <row r="444" spans="1:6" x14ac:dyDescent="0.25">
      <c r="A444" t="s">
        <v>1291</v>
      </c>
      <c r="B444">
        <v>443</v>
      </c>
      <c r="C444">
        <v>74092</v>
      </c>
      <c r="D444">
        <v>25.12</v>
      </c>
      <c r="E444">
        <v>31562.880000000001</v>
      </c>
      <c r="F444">
        <f>_2010_Top_1000_Last_Names[[#This Row],[CUMULATIVE PROPORTION]] / SUM($D:$D)</f>
        <v>0.7704220092120011</v>
      </c>
    </row>
    <row r="445" spans="1:6" x14ac:dyDescent="0.25">
      <c r="A445" t="s">
        <v>1292</v>
      </c>
      <c r="B445">
        <v>444</v>
      </c>
      <c r="C445">
        <v>73931</v>
      </c>
      <c r="D445">
        <v>25.06</v>
      </c>
      <c r="E445">
        <v>31587.95</v>
      </c>
      <c r="F445">
        <f>_2010_Top_1000_Last_Names[[#This Row],[CUMULATIVE PROPORTION]] / SUM($D:$D)</f>
        <v>0.77103394575806239</v>
      </c>
    </row>
    <row r="446" spans="1:6" x14ac:dyDescent="0.25">
      <c r="A446" t="s">
        <v>1293</v>
      </c>
      <c r="B446">
        <v>445</v>
      </c>
      <c r="C446">
        <v>73919</v>
      </c>
      <c r="D446">
        <v>25.06</v>
      </c>
      <c r="E446">
        <v>31613.01</v>
      </c>
      <c r="F446">
        <f>_2010_Top_1000_Last_Names[[#This Row],[CUMULATIVE PROPORTION]] / SUM($D:$D)</f>
        <v>0.77164563821296039</v>
      </c>
    </row>
    <row r="447" spans="1:6" x14ac:dyDescent="0.25">
      <c r="A447" t="s">
        <v>1294</v>
      </c>
      <c r="B447">
        <v>446</v>
      </c>
      <c r="C447">
        <v>73854</v>
      </c>
      <c r="D447">
        <v>25.04</v>
      </c>
      <c r="E447">
        <v>31638.04</v>
      </c>
      <c r="F447">
        <f>_2010_Top_1000_Last_Names[[#This Row],[CUMULATIVE PROPORTION]] / SUM($D:$D)</f>
        <v>0.772256598394369</v>
      </c>
    </row>
    <row r="448" spans="1:6" x14ac:dyDescent="0.25">
      <c r="A448" t="s">
        <v>558</v>
      </c>
      <c r="B448">
        <v>447</v>
      </c>
      <c r="C448">
        <v>73797</v>
      </c>
      <c r="D448">
        <v>25.02</v>
      </c>
      <c r="E448">
        <v>31663.06</v>
      </c>
      <c r="F448">
        <f>_2010_Top_1000_Last_Names[[#This Row],[CUMULATIVE PROPORTION]] / SUM($D:$D)</f>
        <v>0.77286731448461443</v>
      </c>
    </row>
    <row r="449" spans="1:6" x14ac:dyDescent="0.25">
      <c r="A449" t="s">
        <v>1295</v>
      </c>
      <c r="B449">
        <v>448</v>
      </c>
      <c r="C449">
        <v>73664</v>
      </c>
      <c r="D449">
        <v>24.97</v>
      </c>
      <c r="E449">
        <v>31688.03</v>
      </c>
      <c r="F449">
        <f>_2010_Top_1000_Last_Names[[#This Row],[CUMULATIVE PROPORTION]] / SUM($D:$D)</f>
        <v>0.7734768101190439</v>
      </c>
    </row>
    <row r="450" spans="1:6" x14ac:dyDescent="0.25">
      <c r="A450" t="s">
        <v>1296</v>
      </c>
      <c r="B450">
        <v>449</v>
      </c>
      <c r="C450">
        <v>73599</v>
      </c>
      <c r="D450">
        <v>24.95</v>
      </c>
      <c r="E450">
        <v>31712.98</v>
      </c>
      <c r="F450">
        <f>_2010_Top_1000_Last_Names[[#This Row],[CUMULATIVE PROPORTION]] / SUM($D:$D)</f>
        <v>0.77408581757114714</v>
      </c>
    </row>
    <row r="451" spans="1:6" x14ac:dyDescent="0.25">
      <c r="A451" t="s">
        <v>606</v>
      </c>
      <c r="B451">
        <v>450</v>
      </c>
      <c r="C451">
        <v>73145</v>
      </c>
      <c r="D451">
        <v>24.8</v>
      </c>
      <c r="E451">
        <v>31737.78</v>
      </c>
      <c r="F451">
        <f>_2010_Top_1000_Last_Names[[#This Row],[CUMULATIVE PROPORTION]] / SUM($D:$D)</f>
        <v>0.77469116365580282</v>
      </c>
    </row>
    <row r="452" spans="1:6" x14ac:dyDescent="0.25">
      <c r="A452" t="s">
        <v>1297</v>
      </c>
      <c r="B452">
        <v>451</v>
      </c>
      <c r="C452">
        <v>73136</v>
      </c>
      <c r="D452">
        <v>24.79</v>
      </c>
      <c r="E452">
        <v>31762.57</v>
      </c>
      <c r="F452">
        <f>_2010_Top_1000_Last_Names[[#This Row],[CUMULATIVE PROPORTION]] / SUM($D:$D)</f>
        <v>0.77529626564929532</v>
      </c>
    </row>
    <row r="453" spans="1:6" x14ac:dyDescent="0.25">
      <c r="A453" t="s">
        <v>1298</v>
      </c>
      <c r="B453">
        <v>452</v>
      </c>
      <c r="C453">
        <v>72918</v>
      </c>
      <c r="D453">
        <v>24.72</v>
      </c>
      <c r="E453">
        <v>31787.29</v>
      </c>
      <c r="F453">
        <f>_2010_Top_1000_Last_Names[[#This Row],[CUMULATIVE PROPORTION]] / SUM($D:$D)</f>
        <v>0.77589965900464575</v>
      </c>
    </row>
    <row r="454" spans="1:6" x14ac:dyDescent="0.25">
      <c r="A454" t="s">
        <v>1299</v>
      </c>
      <c r="B454">
        <v>453</v>
      </c>
      <c r="C454">
        <v>72625</v>
      </c>
      <c r="D454">
        <v>24.62</v>
      </c>
      <c r="E454">
        <v>31811.91</v>
      </c>
      <c r="F454">
        <f>_2010_Top_1000_Last_Names[[#This Row],[CUMULATIVE PROPORTION]] / SUM($D:$D)</f>
        <v>0.77650061144836435</v>
      </c>
    </row>
    <row r="455" spans="1:6" x14ac:dyDescent="0.25">
      <c r="A455" t="s">
        <v>1300</v>
      </c>
      <c r="B455">
        <v>454</v>
      </c>
      <c r="C455">
        <v>72451</v>
      </c>
      <c r="D455">
        <v>24.56</v>
      </c>
      <c r="E455">
        <v>31836.48</v>
      </c>
      <c r="F455">
        <f>_2010_Top_1000_Last_Names[[#This Row],[CUMULATIVE PROPORTION]] / SUM($D:$D)</f>
        <v>0.77710034343626722</v>
      </c>
    </row>
    <row r="456" spans="1:6" x14ac:dyDescent="0.25">
      <c r="A456" t="s">
        <v>1301</v>
      </c>
      <c r="B456">
        <v>455</v>
      </c>
      <c r="C456">
        <v>72357</v>
      </c>
      <c r="D456">
        <v>24.53</v>
      </c>
      <c r="E456">
        <v>31861</v>
      </c>
      <c r="F456">
        <f>_2010_Top_1000_Last_Names[[#This Row],[CUMULATIVE PROPORTION]] / SUM($D:$D)</f>
        <v>0.77769885496835423</v>
      </c>
    </row>
    <row r="457" spans="1:6" x14ac:dyDescent="0.25">
      <c r="A457" t="s">
        <v>1302</v>
      </c>
      <c r="B457">
        <v>456</v>
      </c>
      <c r="C457">
        <v>72328</v>
      </c>
      <c r="D457">
        <v>24.52</v>
      </c>
      <c r="E457">
        <v>31885.52</v>
      </c>
      <c r="F457">
        <f>_2010_Top_1000_Last_Names[[#This Row],[CUMULATIVE PROPORTION]] / SUM($D:$D)</f>
        <v>0.77829736650044123</v>
      </c>
    </row>
    <row r="458" spans="1:6" x14ac:dyDescent="0.25">
      <c r="A458" t="s">
        <v>1303</v>
      </c>
      <c r="B458">
        <v>457</v>
      </c>
      <c r="C458">
        <v>72175</v>
      </c>
      <c r="D458">
        <v>24.47</v>
      </c>
      <c r="E458">
        <v>31909.99</v>
      </c>
      <c r="F458">
        <f>_2010_Top_1000_Last_Names[[#This Row],[CUMULATIVE PROPORTION]] / SUM($D:$D)</f>
        <v>0.77889465757671239</v>
      </c>
    </row>
    <row r="459" spans="1:6" x14ac:dyDescent="0.25">
      <c r="A459" t="s">
        <v>1304</v>
      </c>
      <c r="B459">
        <v>458</v>
      </c>
      <c r="C459">
        <v>72109</v>
      </c>
      <c r="D459">
        <v>24.45</v>
      </c>
      <c r="E459">
        <v>31934.44</v>
      </c>
      <c r="F459">
        <f>_2010_Top_1000_Last_Names[[#This Row],[CUMULATIVE PROPORTION]] / SUM($D:$D)</f>
        <v>0.7794914604706572</v>
      </c>
    </row>
    <row r="460" spans="1:6" x14ac:dyDescent="0.25">
      <c r="A460" t="s">
        <v>1305</v>
      </c>
      <c r="B460">
        <v>459</v>
      </c>
      <c r="C460">
        <v>71844</v>
      </c>
      <c r="D460">
        <v>24.36</v>
      </c>
      <c r="E460">
        <v>31958.79</v>
      </c>
      <c r="F460">
        <f>_2010_Top_1000_Last_Names[[#This Row],[CUMULATIVE PROPORTION]] / SUM($D:$D)</f>
        <v>0.78008582245297042</v>
      </c>
    </row>
    <row r="461" spans="1:6" x14ac:dyDescent="0.25">
      <c r="A461" t="s">
        <v>110</v>
      </c>
      <c r="B461">
        <v>460</v>
      </c>
      <c r="C461">
        <v>71759</v>
      </c>
      <c r="D461">
        <v>24.33</v>
      </c>
      <c r="E461">
        <v>31983.119999999999</v>
      </c>
      <c r="F461">
        <f>_2010_Top_1000_Last_Names[[#This Row],[CUMULATIVE PROPORTION]] / SUM($D:$D)</f>
        <v>0.78067969625295719</v>
      </c>
    </row>
    <row r="462" spans="1:6" x14ac:dyDescent="0.25">
      <c r="A462" t="s">
        <v>1306</v>
      </c>
      <c r="B462">
        <v>461</v>
      </c>
      <c r="C462">
        <v>71721</v>
      </c>
      <c r="D462">
        <v>24.31</v>
      </c>
      <c r="E462">
        <v>32007.43</v>
      </c>
      <c r="F462">
        <f>_2010_Top_1000_Last_Names[[#This Row],[CUMULATIVE PROPORTION]] / SUM($D:$D)</f>
        <v>0.78127308187061772</v>
      </c>
    </row>
    <row r="463" spans="1:6" x14ac:dyDescent="0.25">
      <c r="A463" t="s">
        <v>1307</v>
      </c>
      <c r="B463">
        <v>462</v>
      </c>
      <c r="C463">
        <v>71717</v>
      </c>
      <c r="D463">
        <v>24.31</v>
      </c>
      <c r="E463">
        <v>32031.75</v>
      </c>
      <c r="F463">
        <f>_2010_Top_1000_Last_Names[[#This Row],[CUMULATIVE PROPORTION]] / SUM($D:$D)</f>
        <v>0.78186671157944132</v>
      </c>
    </row>
    <row r="464" spans="1:6" x14ac:dyDescent="0.25">
      <c r="A464" t="s">
        <v>1308</v>
      </c>
      <c r="B464">
        <v>463</v>
      </c>
      <c r="C464">
        <v>71646</v>
      </c>
      <c r="D464">
        <v>24.29</v>
      </c>
      <c r="E464">
        <v>32056.04</v>
      </c>
      <c r="F464">
        <f>_2010_Top_1000_Last_Names[[#This Row],[CUMULATIVE PROPORTION]] / SUM($D:$D)</f>
        <v>0.78245960901477551</v>
      </c>
    </row>
    <row r="465" spans="1:6" x14ac:dyDescent="0.25">
      <c r="A465" t="s">
        <v>1309</v>
      </c>
      <c r="B465">
        <v>464</v>
      </c>
      <c r="C465">
        <v>71368</v>
      </c>
      <c r="D465">
        <v>24.19</v>
      </c>
      <c r="E465">
        <v>32080.23</v>
      </c>
      <c r="F465">
        <f>_2010_Top_1000_Last_Names[[#This Row],[CUMULATIVE PROPORTION]] / SUM($D:$D)</f>
        <v>0.78305006553847789</v>
      </c>
    </row>
    <row r="466" spans="1:6" x14ac:dyDescent="0.25">
      <c r="A466" t="s">
        <v>1310</v>
      </c>
      <c r="B466">
        <v>465</v>
      </c>
      <c r="C466">
        <v>71286</v>
      </c>
      <c r="D466">
        <v>24.17</v>
      </c>
      <c r="E466">
        <v>32104.400000000001</v>
      </c>
      <c r="F466">
        <f>_2010_Top_1000_Last_Names[[#This Row],[CUMULATIVE PROPORTION]] / SUM($D:$D)</f>
        <v>0.78364003387985415</v>
      </c>
    </row>
    <row r="467" spans="1:6" x14ac:dyDescent="0.25">
      <c r="A467" t="s">
        <v>1311</v>
      </c>
      <c r="B467">
        <v>466</v>
      </c>
      <c r="C467">
        <v>71085</v>
      </c>
      <c r="D467">
        <v>24.1</v>
      </c>
      <c r="E467">
        <v>32128.49</v>
      </c>
      <c r="F467">
        <f>_2010_Top_1000_Last_Names[[#This Row],[CUMULATIVE PROPORTION]] / SUM($D:$D)</f>
        <v>0.78422804949192493</v>
      </c>
    </row>
    <row r="468" spans="1:6" x14ac:dyDescent="0.25">
      <c r="A468" t="s">
        <v>1312</v>
      </c>
      <c r="B468">
        <v>467</v>
      </c>
      <c r="C468">
        <v>71058</v>
      </c>
      <c r="D468">
        <v>24.09</v>
      </c>
      <c r="E468">
        <v>32152.58</v>
      </c>
      <c r="F468">
        <f>_2010_Top_1000_Last_Names[[#This Row],[CUMULATIVE PROPORTION]] / SUM($D:$D)</f>
        <v>0.78481606510399571</v>
      </c>
    </row>
    <row r="469" spans="1:6" x14ac:dyDescent="0.25">
      <c r="A469" t="s">
        <v>1313</v>
      </c>
      <c r="B469">
        <v>468</v>
      </c>
      <c r="C469">
        <v>71056</v>
      </c>
      <c r="D469">
        <v>24.09</v>
      </c>
      <c r="E469">
        <v>32176.67</v>
      </c>
      <c r="F469">
        <f>_2010_Top_1000_Last_Names[[#This Row],[CUMULATIVE PROPORTION]] / SUM($D:$D)</f>
        <v>0.78540408071606649</v>
      </c>
    </row>
    <row r="470" spans="1:6" x14ac:dyDescent="0.25">
      <c r="A470" t="s">
        <v>1314</v>
      </c>
      <c r="B470">
        <v>469</v>
      </c>
      <c r="C470">
        <v>70502</v>
      </c>
      <c r="D470">
        <v>23.9</v>
      </c>
      <c r="E470">
        <v>32200.57</v>
      </c>
      <c r="F470">
        <f>_2010_Top_1000_Last_Names[[#This Row],[CUMULATIVE PROPORTION]] / SUM($D:$D)</f>
        <v>0.78598745859603714</v>
      </c>
    </row>
    <row r="471" spans="1:6" x14ac:dyDescent="0.25">
      <c r="A471" t="s">
        <v>1315</v>
      </c>
      <c r="B471">
        <v>470</v>
      </c>
      <c r="C471">
        <v>70362</v>
      </c>
      <c r="D471">
        <v>23.85</v>
      </c>
      <c r="E471">
        <v>32224.43</v>
      </c>
      <c r="F471">
        <f>_2010_Top_1000_Last_Names[[#This Row],[CUMULATIVE PROPORTION]] / SUM($D:$D)</f>
        <v>0.78656986011135499</v>
      </c>
    </row>
    <row r="472" spans="1:6" x14ac:dyDescent="0.25">
      <c r="A472" t="s">
        <v>1316</v>
      </c>
      <c r="B472">
        <v>471</v>
      </c>
      <c r="C472">
        <v>70223</v>
      </c>
      <c r="D472">
        <v>23.81</v>
      </c>
      <c r="E472">
        <v>32248.23</v>
      </c>
      <c r="F472">
        <f>_2010_Top_1000_Last_Names[[#This Row],[CUMULATIVE PROPORTION]] / SUM($D:$D)</f>
        <v>0.78715079707969393</v>
      </c>
    </row>
    <row r="473" spans="1:6" x14ac:dyDescent="0.25">
      <c r="A473" t="s">
        <v>1317</v>
      </c>
      <c r="B473">
        <v>472</v>
      </c>
      <c r="C473">
        <v>70125</v>
      </c>
      <c r="D473">
        <v>23.77</v>
      </c>
      <c r="E473">
        <v>32272</v>
      </c>
      <c r="F473">
        <f>_2010_Top_1000_Last_Names[[#This Row],[CUMULATIVE PROPORTION]] / SUM($D:$D)</f>
        <v>0.78773100177454336</v>
      </c>
    </row>
    <row r="474" spans="1:6" x14ac:dyDescent="0.25">
      <c r="A474" t="s">
        <v>1318</v>
      </c>
      <c r="B474">
        <v>473</v>
      </c>
      <c r="C474">
        <v>70071</v>
      </c>
      <c r="D474">
        <v>23.75</v>
      </c>
      <c r="E474">
        <v>32295.759999999998</v>
      </c>
      <c r="F474">
        <f>_2010_Top_1000_Last_Names[[#This Row],[CUMULATIVE PROPORTION]] / SUM($D:$D)</f>
        <v>0.78831096237822962</v>
      </c>
    </row>
    <row r="475" spans="1:6" x14ac:dyDescent="0.25">
      <c r="A475" t="s">
        <v>1319</v>
      </c>
      <c r="B475">
        <v>474</v>
      </c>
      <c r="C475">
        <v>70031</v>
      </c>
      <c r="D475">
        <v>23.74</v>
      </c>
      <c r="E475">
        <v>32319.5</v>
      </c>
      <c r="F475">
        <f>_2010_Top_1000_Last_Names[[#This Row],[CUMULATIVE PROPORTION]] / SUM($D:$D)</f>
        <v>0.78889043479958965</v>
      </c>
    </row>
    <row r="476" spans="1:6" x14ac:dyDescent="0.25">
      <c r="A476" t="s">
        <v>1320</v>
      </c>
      <c r="B476">
        <v>475</v>
      </c>
      <c r="C476">
        <v>70000</v>
      </c>
      <c r="D476">
        <v>23.73</v>
      </c>
      <c r="E476">
        <v>32343.23</v>
      </c>
      <c r="F476">
        <f>_2010_Top_1000_Last_Names[[#This Row],[CUMULATIVE PROPORTION]] / SUM($D:$D)</f>
        <v>0.78946966312978639</v>
      </c>
    </row>
    <row r="477" spans="1:6" x14ac:dyDescent="0.25">
      <c r="A477" t="s">
        <v>1321</v>
      </c>
      <c r="B477">
        <v>476</v>
      </c>
      <c r="C477">
        <v>69943</v>
      </c>
      <c r="D477">
        <v>23.71</v>
      </c>
      <c r="E477">
        <v>32366.94</v>
      </c>
      <c r="F477">
        <f>_2010_Top_1000_Last_Names[[#This Row],[CUMULATIVE PROPORTION]] / SUM($D:$D)</f>
        <v>0.7900484032776568</v>
      </c>
    </row>
    <row r="478" spans="1:6" x14ac:dyDescent="0.25">
      <c r="A478" t="s">
        <v>1322</v>
      </c>
      <c r="B478">
        <v>476</v>
      </c>
      <c r="C478">
        <v>69943</v>
      </c>
      <c r="D478">
        <v>23.71</v>
      </c>
      <c r="E478">
        <v>32390.65</v>
      </c>
      <c r="F478">
        <f>_2010_Top_1000_Last_Names[[#This Row],[CUMULATIVE PROPORTION]] / SUM($D:$D)</f>
        <v>0.7906271434255272</v>
      </c>
    </row>
    <row r="479" spans="1:6" x14ac:dyDescent="0.25">
      <c r="A479" t="s">
        <v>1323</v>
      </c>
      <c r="B479">
        <v>478</v>
      </c>
      <c r="C479">
        <v>69879</v>
      </c>
      <c r="D479">
        <v>23.69</v>
      </c>
      <c r="E479">
        <v>32414.34</v>
      </c>
      <c r="F479">
        <f>_2010_Top_1000_Last_Names[[#This Row],[CUMULATIVE PROPORTION]] / SUM($D:$D)</f>
        <v>0.79120539539107126</v>
      </c>
    </row>
    <row r="480" spans="1:6" x14ac:dyDescent="0.25">
      <c r="A480" t="s">
        <v>1324</v>
      </c>
      <c r="B480">
        <v>479</v>
      </c>
      <c r="C480">
        <v>69834</v>
      </c>
      <c r="D480">
        <v>23.67</v>
      </c>
      <c r="E480">
        <v>32438.02</v>
      </c>
      <c r="F480">
        <f>_2010_Top_1000_Last_Names[[#This Row],[CUMULATIVE PROPORTION]] / SUM($D:$D)</f>
        <v>0.79178340326545227</v>
      </c>
    </row>
    <row r="481" spans="1:6" x14ac:dyDescent="0.25">
      <c r="A481" t="s">
        <v>1325</v>
      </c>
      <c r="B481">
        <v>480</v>
      </c>
      <c r="C481">
        <v>69617</v>
      </c>
      <c r="D481">
        <v>23.6</v>
      </c>
      <c r="E481">
        <v>32461.62</v>
      </c>
      <c r="F481">
        <f>_2010_Top_1000_Last_Names[[#This Row],[CUMULATIVE PROPORTION]] / SUM($D:$D)</f>
        <v>0.79235945841052779</v>
      </c>
    </row>
    <row r="482" spans="1:6" x14ac:dyDescent="0.25">
      <c r="A482" t="s">
        <v>1326</v>
      </c>
      <c r="B482">
        <v>481</v>
      </c>
      <c r="C482">
        <v>69515</v>
      </c>
      <c r="D482">
        <v>23.57</v>
      </c>
      <c r="E482">
        <v>32485.18</v>
      </c>
      <c r="F482">
        <f>_2010_Top_1000_Last_Names[[#This Row],[CUMULATIVE PROPORTION]] / SUM($D:$D)</f>
        <v>0.79293453719095075</v>
      </c>
    </row>
    <row r="483" spans="1:6" x14ac:dyDescent="0.25">
      <c r="A483" t="s">
        <v>1327</v>
      </c>
      <c r="B483">
        <v>482</v>
      </c>
      <c r="C483">
        <v>69472</v>
      </c>
      <c r="D483">
        <v>23.55</v>
      </c>
      <c r="E483">
        <v>32508.73</v>
      </c>
      <c r="F483">
        <f>_2010_Top_1000_Last_Names[[#This Row],[CUMULATIVE PROPORTION]] / SUM($D:$D)</f>
        <v>0.79350937188021042</v>
      </c>
    </row>
    <row r="484" spans="1:6" x14ac:dyDescent="0.25">
      <c r="A484" t="s">
        <v>1328</v>
      </c>
      <c r="B484">
        <v>483</v>
      </c>
      <c r="C484">
        <v>69360</v>
      </c>
      <c r="D484">
        <v>23.51</v>
      </c>
      <c r="E484">
        <v>32532.25</v>
      </c>
      <c r="F484">
        <f>_2010_Top_1000_Last_Names[[#This Row],[CUMULATIVE PROPORTION]] / SUM($D:$D)</f>
        <v>0.7940834742959807</v>
      </c>
    </row>
    <row r="485" spans="1:6" x14ac:dyDescent="0.25">
      <c r="A485" t="s">
        <v>1329</v>
      </c>
      <c r="B485">
        <v>484</v>
      </c>
      <c r="C485">
        <v>69345</v>
      </c>
      <c r="D485">
        <v>23.51</v>
      </c>
      <c r="E485">
        <v>32555.759999999998</v>
      </c>
      <c r="F485">
        <f>_2010_Top_1000_Last_Names[[#This Row],[CUMULATIVE PROPORTION]] / SUM($D:$D)</f>
        <v>0.7946573326205878</v>
      </c>
    </row>
    <row r="486" spans="1:6" x14ac:dyDescent="0.25">
      <c r="A486" t="s">
        <v>1330</v>
      </c>
      <c r="B486">
        <v>485</v>
      </c>
      <c r="C486">
        <v>68649</v>
      </c>
      <c r="D486">
        <v>23.27</v>
      </c>
      <c r="E486">
        <v>32579.03</v>
      </c>
      <c r="F486">
        <f>_2010_Top_1000_Last_Names[[#This Row],[CUMULATIVE PROPORTION]] / SUM($D:$D)</f>
        <v>0.7952253327572788</v>
      </c>
    </row>
    <row r="487" spans="1:6" x14ac:dyDescent="0.25">
      <c r="A487" t="s">
        <v>1331</v>
      </c>
      <c r="B487">
        <v>486</v>
      </c>
      <c r="C487">
        <v>68373</v>
      </c>
      <c r="D487">
        <v>23.18</v>
      </c>
      <c r="E487">
        <v>32602.21</v>
      </c>
      <c r="F487">
        <f>_2010_Top_1000_Last_Names[[#This Row],[CUMULATIVE PROPORTION]] / SUM($D:$D)</f>
        <v>0.79579113607350138</v>
      </c>
    </row>
    <row r="488" spans="1:6" x14ac:dyDescent="0.25">
      <c r="A488" t="s">
        <v>1332</v>
      </c>
      <c r="B488">
        <v>487</v>
      </c>
      <c r="C488">
        <v>68281</v>
      </c>
      <c r="D488">
        <v>23.15</v>
      </c>
      <c r="E488">
        <v>32625.360000000001</v>
      </c>
      <c r="F488">
        <f>_2010_Top_1000_Last_Names[[#This Row],[CUMULATIVE PROPORTION]] / SUM($D:$D)</f>
        <v>0.79635620711623445</v>
      </c>
    </row>
    <row r="489" spans="1:6" x14ac:dyDescent="0.25">
      <c r="A489" t="s">
        <v>1333</v>
      </c>
      <c r="B489">
        <v>488</v>
      </c>
      <c r="C489">
        <v>68233</v>
      </c>
      <c r="D489">
        <v>23.13</v>
      </c>
      <c r="E489">
        <v>32648.49</v>
      </c>
      <c r="F489">
        <f>_2010_Top_1000_Last_Names[[#This Row],[CUMULATIVE PROPORTION]] / SUM($D:$D)</f>
        <v>0.79692078997664118</v>
      </c>
    </row>
    <row r="490" spans="1:6" x14ac:dyDescent="0.25">
      <c r="A490" t="s">
        <v>1334</v>
      </c>
      <c r="B490">
        <v>489</v>
      </c>
      <c r="C490">
        <v>67977</v>
      </c>
      <c r="D490">
        <v>23.04</v>
      </c>
      <c r="E490">
        <v>32671.53</v>
      </c>
      <c r="F490">
        <f>_2010_Top_1000_Last_Names[[#This Row],[CUMULATIVE PROPORTION]] / SUM($D:$D)</f>
        <v>0.79748317601657925</v>
      </c>
    </row>
    <row r="491" spans="1:6" x14ac:dyDescent="0.25">
      <c r="A491" t="s">
        <v>630</v>
      </c>
      <c r="B491">
        <v>490</v>
      </c>
      <c r="C491">
        <v>67961</v>
      </c>
      <c r="D491">
        <v>23.04</v>
      </c>
      <c r="E491">
        <v>32694.57</v>
      </c>
      <c r="F491">
        <f>_2010_Top_1000_Last_Names[[#This Row],[CUMULATIVE PROPORTION]] / SUM($D:$D)</f>
        <v>0.79804556205651755</v>
      </c>
    </row>
    <row r="492" spans="1:6" x14ac:dyDescent="0.25">
      <c r="A492" t="s">
        <v>1335</v>
      </c>
      <c r="B492">
        <v>491</v>
      </c>
      <c r="C492">
        <v>67929</v>
      </c>
      <c r="D492">
        <v>23.03</v>
      </c>
      <c r="E492">
        <v>32717.599999999999</v>
      </c>
      <c r="F492">
        <f>_2010_Top_1000_Last_Names[[#This Row],[CUMULATIVE PROPORTION]] / SUM($D:$D)</f>
        <v>0.79860770400529246</v>
      </c>
    </row>
    <row r="493" spans="1:6" x14ac:dyDescent="0.25">
      <c r="A493" t="s">
        <v>479</v>
      </c>
      <c r="B493">
        <v>492</v>
      </c>
      <c r="C493">
        <v>67909</v>
      </c>
      <c r="D493">
        <v>23.02</v>
      </c>
      <c r="E493">
        <v>32740.62</v>
      </c>
      <c r="F493">
        <f>_2010_Top_1000_Last_Names[[#This Row],[CUMULATIVE PROPORTION]] / SUM($D:$D)</f>
        <v>0.79916960186290442</v>
      </c>
    </row>
    <row r="494" spans="1:6" x14ac:dyDescent="0.25">
      <c r="A494" t="s">
        <v>1336</v>
      </c>
      <c r="B494">
        <v>493</v>
      </c>
      <c r="C494">
        <v>67893</v>
      </c>
      <c r="D494">
        <v>23.02</v>
      </c>
      <c r="E494">
        <v>32763.64</v>
      </c>
      <c r="F494">
        <f>_2010_Top_1000_Last_Names[[#This Row],[CUMULATIVE PROPORTION]] / SUM($D:$D)</f>
        <v>0.79973149972051627</v>
      </c>
    </row>
    <row r="495" spans="1:6" x14ac:dyDescent="0.25">
      <c r="A495" t="s">
        <v>1337</v>
      </c>
      <c r="B495">
        <v>494</v>
      </c>
      <c r="C495">
        <v>67769</v>
      </c>
      <c r="D495">
        <v>22.97</v>
      </c>
      <c r="E495">
        <v>32786.61</v>
      </c>
      <c r="F495">
        <f>_2010_Top_1000_Last_Names[[#This Row],[CUMULATIVE PROPORTION]] / SUM($D:$D)</f>
        <v>0.80029217712231226</v>
      </c>
    </row>
    <row r="496" spans="1:6" x14ac:dyDescent="0.25">
      <c r="A496" t="s">
        <v>322</v>
      </c>
      <c r="B496">
        <v>495</v>
      </c>
      <c r="C496">
        <v>67704</v>
      </c>
      <c r="D496">
        <v>22.95</v>
      </c>
      <c r="E496">
        <v>32809.56</v>
      </c>
      <c r="F496">
        <f>_2010_Top_1000_Last_Names[[#This Row],[CUMULATIVE PROPORTION]] / SUM($D:$D)</f>
        <v>0.80085236634178192</v>
      </c>
    </row>
    <row r="497" spans="1:6" x14ac:dyDescent="0.25">
      <c r="A497" t="s">
        <v>1338</v>
      </c>
      <c r="B497">
        <v>496</v>
      </c>
      <c r="C497">
        <v>67411</v>
      </c>
      <c r="D497">
        <v>22.85</v>
      </c>
      <c r="E497">
        <v>32832.42</v>
      </c>
      <c r="F497">
        <f>_2010_Top_1000_Last_Names[[#This Row],[CUMULATIVE PROPORTION]] / SUM($D:$D)</f>
        <v>0.80141035874078315</v>
      </c>
    </row>
    <row r="498" spans="1:6" x14ac:dyDescent="0.25">
      <c r="A498" t="s">
        <v>1339</v>
      </c>
      <c r="B498">
        <v>497</v>
      </c>
      <c r="C498">
        <v>67338</v>
      </c>
      <c r="D498">
        <v>22.83</v>
      </c>
      <c r="E498">
        <v>32855.24</v>
      </c>
      <c r="F498">
        <f>_2010_Top_1000_Last_Names[[#This Row],[CUMULATIVE PROPORTION]] / SUM($D:$D)</f>
        <v>0.80196737477513158</v>
      </c>
    </row>
    <row r="499" spans="1:6" x14ac:dyDescent="0.25">
      <c r="A499" t="s">
        <v>1340</v>
      </c>
      <c r="B499">
        <v>498</v>
      </c>
      <c r="C499">
        <v>67310</v>
      </c>
      <c r="D499">
        <v>22.82</v>
      </c>
      <c r="E499">
        <v>32878.06</v>
      </c>
      <c r="F499">
        <f>_2010_Top_1000_Last_Names[[#This Row],[CUMULATIVE PROPORTION]] / SUM($D:$D)</f>
        <v>0.80252439080948013</v>
      </c>
    </row>
    <row r="500" spans="1:6" x14ac:dyDescent="0.25">
      <c r="A500" t="s">
        <v>134</v>
      </c>
      <c r="B500">
        <v>499</v>
      </c>
      <c r="C500">
        <v>67304</v>
      </c>
      <c r="D500">
        <v>22.82</v>
      </c>
      <c r="E500">
        <v>32900.879999999997</v>
      </c>
      <c r="F500">
        <f>_2010_Top_1000_Last_Names[[#This Row],[CUMULATIVE PROPORTION]] / SUM($D:$D)</f>
        <v>0.80308140684382867</v>
      </c>
    </row>
    <row r="501" spans="1:6" x14ac:dyDescent="0.25">
      <c r="A501" t="s">
        <v>1341</v>
      </c>
      <c r="B501">
        <v>500</v>
      </c>
      <c r="C501">
        <v>66959</v>
      </c>
      <c r="D501">
        <v>22.7</v>
      </c>
      <c r="E501">
        <v>32923.58</v>
      </c>
      <c r="F501">
        <f>_2010_Top_1000_Last_Names[[#This Row],[CUMULATIVE PROPORTION]] / SUM($D:$D)</f>
        <v>0.80363549378421928</v>
      </c>
    </row>
    <row r="502" spans="1:6" x14ac:dyDescent="0.25">
      <c r="A502" t="s">
        <v>1342</v>
      </c>
      <c r="B502">
        <v>501</v>
      </c>
      <c r="C502">
        <v>66858</v>
      </c>
      <c r="D502">
        <v>22.67</v>
      </c>
      <c r="E502">
        <v>32946.239999999998</v>
      </c>
      <c r="F502">
        <f>_2010_Top_1000_Last_Names[[#This Row],[CUMULATIVE PROPORTION]] / SUM($D:$D)</f>
        <v>0.80418860435995698</v>
      </c>
    </row>
    <row r="503" spans="1:6" x14ac:dyDescent="0.25">
      <c r="A503" t="s">
        <v>1343</v>
      </c>
      <c r="B503">
        <v>502</v>
      </c>
      <c r="C503">
        <v>66827</v>
      </c>
      <c r="D503">
        <v>22.65</v>
      </c>
      <c r="E503">
        <v>32968.9</v>
      </c>
      <c r="F503">
        <f>_2010_Top_1000_Last_Names[[#This Row],[CUMULATIVE PROPORTION]] / SUM($D:$D)</f>
        <v>0.80474171493569491</v>
      </c>
    </row>
    <row r="504" spans="1:6" x14ac:dyDescent="0.25">
      <c r="A504" t="s">
        <v>1344</v>
      </c>
      <c r="B504">
        <v>503</v>
      </c>
      <c r="C504">
        <v>66648</v>
      </c>
      <c r="D504">
        <v>22.59</v>
      </c>
      <c r="E504">
        <v>32991.49</v>
      </c>
      <c r="F504">
        <f>_2010_Top_1000_Last_Names[[#This Row],[CUMULATIVE PROPORTION]] / SUM($D:$D)</f>
        <v>0.80529311687329042</v>
      </c>
    </row>
    <row r="505" spans="1:6" x14ac:dyDescent="0.25">
      <c r="A505" t="s">
        <v>812</v>
      </c>
      <c r="B505">
        <v>504</v>
      </c>
      <c r="C505">
        <v>66556</v>
      </c>
      <c r="D505">
        <v>22.56</v>
      </c>
      <c r="E505">
        <v>33014.06</v>
      </c>
      <c r="F505">
        <f>_2010_Top_1000_Last_Names[[#This Row],[CUMULATIVE PROPORTION]] / SUM($D:$D)</f>
        <v>0.8058440306285598</v>
      </c>
    </row>
    <row r="506" spans="1:6" x14ac:dyDescent="0.25">
      <c r="A506" t="s">
        <v>762</v>
      </c>
      <c r="B506">
        <v>505</v>
      </c>
      <c r="C506">
        <v>66454</v>
      </c>
      <c r="D506">
        <v>22.53</v>
      </c>
      <c r="E506">
        <v>33036.58</v>
      </c>
      <c r="F506">
        <f>_2010_Top_1000_Last_Names[[#This Row],[CUMULATIVE PROPORTION]] / SUM($D:$D)</f>
        <v>0.80639372392801334</v>
      </c>
    </row>
    <row r="507" spans="1:6" x14ac:dyDescent="0.25">
      <c r="A507" t="s">
        <v>1345</v>
      </c>
      <c r="B507">
        <v>506</v>
      </c>
      <c r="C507">
        <v>66293</v>
      </c>
      <c r="D507">
        <v>22.47</v>
      </c>
      <c r="E507">
        <v>33059.06</v>
      </c>
      <c r="F507">
        <f>_2010_Top_1000_Last_Names[[#This Row],[CUMULATIVE PROPORTION]] / SUM($D:$D)</f>
        <v>0.80694244086281408</v>
      </c>
    </row>
    <row r="508" spans="1:6" x14ac:dyDescent="0.25">
      <c r="A508" t="s">
        <v>1346</v>
      </c>
      <c r="B508">
        <v>507</v>
      </c>
      <c r="C508">
        <v>66063</v>
      </c>
      <c r="D508">
        <v>22.4</v>
      </c>
      <c r="E508">
        <v>33081.449999999997</v>
      </c>
      <c r="F508">
        <f>_2010_Top_1000_Last_Names[[#This Row],[CUMULATIVE PROPORTION]] / SUM($D:$D)</f>
        <v>0.80748896097714629</v>
      </c>
    </row>
    <row r="509" spans="1:6" x14ac:dyDescent="0.25">
      <c r="A509" t="s">
        <v>1347</v>
      </c>
      <c r="B509">
        <v>508</v>
      </c>
      <c r="C509">
        <v>66059</v>
      </c>
      <c r="D509">
        <v>22.39</v>
      </c>
      <c r="E509">
        <v>33103.85</v>
      </c>
      <c r="F509">
        <f>_2010_Top_1000_Last_Names[[#This Row],[CUMULATIVE PROPORTION]] / SUM($D:$D)</f>
        <v>0.80803572518264188</v>
      </c>
    </row>
    <row r="510" spans="1:6" x14ac:dyDescent="0.25">
      <c r="A510" t="s">
        <v>464</v>
      </c>
      <c r="B510">
        <v>509</v>
      </c>
      <c r="C510">
        <v>66056</v>
      </c>
      <c r="D510">
        <v>22.39</v>
      </c>
      <c r="E510">
        <v>33126.239999999998</v>
      </c>
      <c r="F510">
        <f>_2010_Top_1000_Last_Names[[#This Row],[CUMULATIVE PROPORTION]] / SUM($D:$D)</f>
        <v>0.80858224529697409</v>
      </c>
    </row>
    <row r="511" spans="1:6" x14ac:dyDescent="0.25">
      <c r="A511" t="s">
        <v>1348</v>
      </c>
      <c r="B511">
        <v>510</v>
      </c>
      <c r="C511">
        <v>66013</v>
      </c>
      <c r="D511">
        <v>22.38</v>
      </c>
      <c r="E511">
        <v>33148.620000000003</v>
      </c>
      <c r="F511">
        <f>_2010_Top_1000_Last_Names[[#This Row],[CUMULATIVE PROPORTION]] / SUM($D:$D)</f>
        <v>0.80912852132014335</v>
      </c>
    </row>
    <row r="512" spans="1:6" x14ac:dyDescent="0.25">
      <c r="A512" t="s">
        <v>1349</v>
      </c>
      <c r="B512">
        <v>511</v>
      </c>
      <c r="C512">
        <v>66003</v>
      </c>
      <c r="D512">
        <v>22.38</v>
      </c>
      <c r="E512">
        <v>33171</v>
      </c>
      <c r="F512">
        <f>_2010_Top_1000_Last_Names[[#This Row],[CUMULATIVE PROPORTION]] / SUM($D:$D)</f>
        <v>0.80967479734331249</v>
      </c>
    </row>
    <row r="513" spans="1:6" x14ac:dyDescent="0.25">
      <c r="A513" t="s">
        <v>1350</v>
      </c>
      <c r="B513">
        <v>512</v>
      </c>
      <c r="C513">
        <v>65904</v>
      </c>
      <c r="D513">
        <v>22.34</v>
      </c>
      <c r="E513">
        <v>33193.339999999997</v>
      </c>
      <c r="F513">
        <f>_2010_Top_1000_Last_Names[[#This Row],[CUMULATIVE PROPORTION]] / SUM($D:$D)</f>
        <v>0.81022009700182884</v>
      </c>
    </row>
    <row r="514" spans="1:6" x14ac:dyDescent="0.25">
      <c r="A514" t="s">
        <v>1351</v>
      </c>
      <c r="B514">
        <v>513</v>
      </c>
      <c r="C514">
        <v>65468</v>
      </c>
      <c r="D514">
        <v>22.19</v>
      </c>
      <c r="E514">
        <v>33215.53</v>
      </c>
      <c r="F514">
        <f>_2010_Top_1000_Last_Names[[#This Row],[CUMULATIVE PROPORTION]] / SUM($D:$D)</f>
        <v>0.81076173529289786</v>
      </c>
    </row>
    <row r="515" spans="1:6" x14ac:dyDescent="0.25">
      <c r="A515" t="s">
        <v>1352</v>
      </c>
      <c r="B515">
        <v>514</v>
      </c>
      <c r="C515">
        <v>65125</v>
      </c>
      <c r="D515">
        <v>22.08</v>
      </c>
      <c r="E515">
        <v>33237.61</v>
      </c>
      <c r="F515">
        <f>_2010_Top_1000_Last_Names[[#This Row],[CUMULATIVE PROPORTION]] / SUM($D:$D)</f>
        <v>0.81130068858117199</v>
      </c>
    </row>
    <row r="516" spans="1:6" x14ac:dyDescent="0.25">
      <c r="A516" t="s">
        <v>1353</v>
      </c>
      <c r="B516">
        <v>515</v>
      </c>
      <c r="C516">
        <v>65064</v>
      </c>
      <c r="D516">
        <v>22.06</v>
      </c>
      <c r="E516">
        <v>33259.67</v>
      </c>
      <c r="F516">
        <f>_2010_Top_1000_Last_Names[[#This Row],[CUMULATIVE PROPORTION]] / SUM($D:$D)</f>
        <v>0.81183915368711967</v>
      </c>
    </row>
    <row r="517" spans="1:6" x14ac:dyDescent="0.25">
      <c r="A517" t="s">
        <v>1354</v>
      </c>
      <c r="B517">
        <v>516</v>
      </c>
      <c r="C517">
        <v>65037</v>
      </c>
      <c r="D517">
        <v>22.05</v>
      </c>
      <c r="E517">
        <v>33281.72</v>
      </c>
      <c r="F517">
        <f>_2010_Top_1000_Last_Names[[#This Row],[CUMULATIVE PROPORTION]] / SUM($D:$D)</f>
        <v>0.81237737470190441</v>
      </c>
    </row>
    <row r="518" spans="1:6" x14ac:dyDescent="0.25">
      <c r="A518" t="s">
        <v>1355</v>
      </c>
      <c r="B518">
        <v>517</v>
      </c>
      <c r="C518">
        <v>65004</v>
      </c>
      <c r="D518">
        <v>22.04</v>
      </c>
      <c r="E518">
        <v>33303.75</v>
      </c>
      <c r="F518">
        <f>_2010_Top_1000_Last_Names[[#This Row],[CUMULATIVE PROPORTION]] / SUM($D:$D)</f>
        <v>0.81291510753436258</v>
      </c>
    </row>
    <row r="519" spans="1:6" x14ac:dyDescent="0.25">
      <c r="A519" t="s">
        <v>678</v>
      </c>
      <c r="B519">
        <v>518</v>
      </c>
      <c r="C519">
        <v>64572</v>
      </c>
      <c r="D519">
        <v>21.89</v>
      </c>
      <c r="E519">
        <v>33325.64</v>
      </c>
      <c r="F519">
        <f>_2010_Top_1000_Last_Names[[#This Row],[CUMULATIVE PROPORTION]] / SUM($D:$D)</f>
        <v>0.81344942309053647</v>
      </c>
    </row>
    <row r="520" spans="1:6" x14ac:dyDescent="0.25">
      <c r="A520" t="s">
        <v>1356</v>
      </c>
      <c r="B520">
        <v>519</v>
      </c>
      <c r="C520">
        <v>64429</v>
      </c>
      <c r="D520">
        <v>21.84</v>
      </c>
      <c r="E520">
        <v>33347.480000000003</v>
      </c>
      <c r="F520">
        <f>_2010_Top_1000_Last_Names[[#This Row],[CUMULATIVE PROPORTION]] / SUM($D:$D)</f>
        <v>0.81398251819089473</v>
      </c>
    </row>
    <row r="521" spans="1:6" x14ac:dyDescent="0.25">
      <c r="A521" t="s">
        <v>1357</v>
      </c>
      <c r="B521">
        <v>520</v>
      </c>
      <c r="C521">
        <v>64403</v>
      </c>
      <c r="D521">
        <v>21.83</v>
      </c>
      <c r="E521">
        <v>33369.32</v>
      </c>
      <c r="F521">
        <f>_2010_Top_1000_Last_Names[[#This Row],[CUMULATIVE PROPORTION]] / SUM($D:$D)</f>
        <v>0.81451561329125266</v>
      </c>
    </row>
    <row r="522" spans="1:6" x14ac:dyDescent="0.25">
      <c r="A522" t="s">
        <v>1358</v>
      </c>
      <c r="B522">
        <v>521</v>
      </c>
      <c r="C522">
        <v>64327</v>
      </c>
      <c r="D522">
        <v>21.81</v>
      </c>
      <c r="E522">
        <v>33391.120000000003</v>
      </c>
      <c r="F522">
        <f>_2010_Top_1000_Last_Names[[#This Row],[CUMULATIVE PROPORTION]] / SUM($D:$D)</f>
        <v>0.81504773202695813</v>
      </c>
    </row>
    <row r="523" spans="1:6" x14ac:dyDescent="0.25">
      <c r="A523" t="s">
        <v>747</v>
      </c>
      <c r="B523">
        <v>522</v>
      </c>
      <c r="C523">
        <v>64202</v>
      </c>
      <c r="D523">
        <v>21.76</v>
      </c>
      <c r="E523">
        <v>33412.89</v>
      </c>
      <c r="F523">
        <f>_2010_Top_1000_Last_Names[[#This Row],[CUMULATIVE PROPORTION]] / SUM($D:$D)</f>
        <v>0.81557911848917397</v>
      </c>
    </row>
    <row r="524" spans="1:6" x14ac:dyDescent="0.25">
      <c r="A524" t="s">
        <v>1359</v>
      </c>
      <c r="B524">
        <v>523</v>
      </c>
      <c r="C524">
        <v>64191</v>
      </c>
      <c r="D524">
        <v>21.76</v>
      </c>
      <c r="E524">
        <v>33434.65</v>
      </c>
      <c r="F524">
        <f>_2010_Top_1000_Last_Names[[#This Row],[CUMULATIVE PROPORTION]] / SUM($D:$D)</f>
        <v>0.81611026086022675</v>
      </c>
    </row>
    <row r="525" spans="1:6" x14ac:dyDescent="0.25">
      <c r="A525" t="s">
        <v>1360</v>
      </c>
      <c r="B525">
        <v>524</v>
      </c>
      <c r="C525">
        <v>64106</v>
      </c>
      <c r="D525">
        <v>21.73</v>
      </c>
      <c r="E525">
        <v>33456.379999999997</v>
      </c>
      <c r="F525">
        <f>_2010_Top_1000_Last_Names[[#This Row],[CUMULATIVE PROPORTION]] / SUM($D:$D)</f>
        <v>0.81664067095778992</v>
      </c>
    </row>
    <row r="526" spans="1:6" x14ac:dyDescent="0.25">
      <c r="A526" t="s">
        <v>1361</v>
      </c>
      <c r="B526">
        <v>525</v>
      </c>
      <c r="C526">
        <v>63991</v>
      </c>
      <c r="D526">
        <v>21.69</v>
      </c>
      <c r="E526">
        <v>33478.080000000002</v>
      </c>
      <c r="F526">
        <f>_2010_Top_1000_Last_Names[[#This Row],[CUMULATIVE PROPORTION]] / SUM($D:$D)</f>
        <v>0.81717034878186379</v>
      </c>
    </row>
    <row r="527" spans="1:6" x14ac:dyDescent="0.25">
      <c r="A527" t="s">
        <v>1362</v>
      </c>
      <c r="B527">
        <v>526</v>
      </c>
      <c r="C527">
        <v>63936</v>
      </c>
      <c r="D527">
        <v>21.67</v>
      </c>
      <c r="E527">
        <v>33499.75</v>
      </c>
      <c r="F527">
        <f>_2010_Top_1000_Last_Names[[#This Row],[CUMULATIVE PROPORTION]] / SUM($D:$D)</f>
        <v>0.81769929433244792</v>
      </c>
    </row>
    <row r="528" spans="1:6" x14ac:dyDescent="0.25">
      <c r="A528" t="s">
        <v>1363</v>
      </c>
      <c r="B528">
        <v>527</v>
      </c>
      <c r="C528">
        <v>63899</v>
      </c>
      <c r="D528">
        <v>21.66</v>
      </c>
      <c r="E528">
        <v>33521.410000000003</v>
      </c>
      <c r="F528">
        <f>_2010_Top_1000_Last_Names[[#This Row],[CUMULATIVE PROPORTION]] / SUM($D:$D)</f>
        <v>0.81822799579186911</v>
      </c>
    </row>
    <row r="529" spans="1:6" x14ac:dyDescent="0.25">
      <c r="A529" t="s">
        <v>1364</v>
      </c>
      <c r="B529">
        <v>528</v>
      </c>
      <c r="C529">
        <v>63881</v>
      </c>
      <c r="D529">
        <v>21.66</v>
      </c>
      <c r="E529">
        <v>33543.07</v>
      </c>
      <c r="F529">
        <f>_2010_Top_1000_Last_Names[[#This Row],[CUMULATIVE PROPORTION]] / SUM($D:$D)</f>
        <v>0.81875669725129008</v>
      </c>
    </row>
    <row r="530" spans="1:6" x14ac:dyDescent="0.25">
      <c r="A530" t="s">
        <v>666</v>
      </c>
      <c r="B530">
        <v>529</v>
      </c>
      <c r="C530">
        <v>63760</v>
      </c>
      <c r="D530">
        <v>21.62</v>
      </c>
      <c r="E530">
        <v>33564.68</v>
      </c>
      <c r="F530">
        <f>_2010_Top_1000_Last_Names[[#This Row],[CUMULATIVE PROPORTION]] / SUM($D:$D)</f>
        <v>0.8192841782548953</v>
      </c>
    </row>
    <row r="531" spans="1:6" x14ac:dyDescent="0.25">
      <c r="A531" t="s">
        <v>1365</v>
      </c>
      <c r="B531">
        <v>530</v>
      </c>
      <c r="C531">
        <v>63736</v>
      </c>
      <c r="D531">
        <v>21.61</v>
      </c>
      <c r="E531">
        <v>33586.29</v>
      </c>
      <c r="F531">
        <f>_2010_Top_1000_Last_Names[[#This Row],[CUMULATIVE PROPORTION]] / SUM($D:$D)</f>
        <v>0.81981165925850052</v>
      </c>
    </row>
    <row r="532" spans="1:6" x14ac:dyDescent="0.25">
      <c r="A532" t="s">
        <v>1366</v>
      </c>
      <c r="B532">
        <v>531</v>
      </c>
      <c r="C532">
        <v>63722</v>
      </c>
      <c r="D532">
        <v>21.6</v>
      </c>
      <c r="E532">
        <v>33607.89</v>
      </c>
      <c r="F532">
        <f>_2010_Top_1000_Last_Names[[#This Row],[CUMULATIVE PROPORTION]] / SUM($D:$D)</f>
        <v>0.82033889617094258</v>
      </c>
    </row>
    <row r="533" spans="1:6" x14ac:dyDescent="0.25">
      <c r="A533" t="s">
        <v>1367</v>
      </c>
      <c r="B533">
        <v>532</v>
      </c>
      <c r="C533">
        <v>63649</v>
      </c>
      <c r="D533">
        <v>21.58</v>
      </c>
      <c r="E533">
        <v>33629.47</v>
      </c>
      <c r="F533">
        <f>_2010_Top_1000_Last_Names[[#This Row],[CUMULATIVE PROPORTION]] / SUM($D:$D)</f>
        <v>0.8208656449010584</v>
      </c>
    </row>
    <row r="534" spans="1:6" x14ac:dyDescent="0.25">
      <c r="A534" t="s">
        <v>1368</v>
      </c>
      <c r="B534">
        <v>533</v>
      </c>
      <c r="C534">
        <v>63440</v>
      </c>
      <c r="D534">
        <v>21.51</v>
      </c>
      <c r="E534">
        <v>33650.980000000003</v>
      </c>
      <c r="F534">
        <f>_2010_Top_1000_Last_Names[[#This Row],[CUMULATIVE PROPORTION]] / SUM($D:$D)</f>
        <v>0.82139068499303192</v>
      </c>
    </row>
    <row r="535" spans="1:6" x14ac:dyDescent="0.25">
      <c r="A535" t="s">
        <v>1369</v>
      </c>
      <c r="B535">
        <v>534</v>
      </c>
      <c r="C535">
        <v>63400</v>
      </c>
      <c r="D535">
        <v>21.49</v>
      </c>
      <c r="E535">
        <v>33672.47</v>
      </c>
      <c r="F535">
        <f>_2010_Top_1000_Last_Names[[#This Row],[CUMULATIVE PROPORTION]] / SUM($D:$D)</f>
        <v>0.82191523690267909</v>
      </c>
    </row>
    <row r="536" spans="1:6" x14ac:dyDescent="0.25">
      <c r="A536" t="s">
        <v>1370</v>
      </c>
      <c r="B536">
        <v>535</v>
      </c>
      <c r="C536">
        <v>63254</v>
      </c>
      <c r="D536">
        <v>21.44</v>
      </c>
      <c r="E536">
        <v>33693.910000000003</v>
      </c>
      <c r="F536">
        <f>_2010_Top_1000_Last_Names[[#This Row],[CUMULATIVE PROPORTION]] / SUM($D:$D)</f>
        <v>0.82243856835651052</v>
      </c>
    </row>
    <row r="537" spans="1:6" x14ac:dyDescent="0.25">
      <c r="A537" t="s">
        <v>1371</v>
      </c>
      <c r="B537">
        <v>536</v>
      </c>
      <c r="C537">
        <v>63085</v>
      </c>
      <c r="D537">
        <v>21.39</v>
      </c>
      <c r="E537">
        <v>33715.300000000003</v>
      </c>
      <c r="F537">
        <f>_2010_Top_1000_Last_Names[[#This Row],[CUMULATIVE PROPORTION]] / SUM($D:$D)</f>
        <v>0.8229606793545261</v>
      </c>
    </row>
    <row r="538" spans="1:6" x14ac:dyDescent="0.25">
      <c r="A538" t="s">
        <v>1372</v>
      </c>
      <c r="B538">
        <v>537</v>
      </c>
      <c r="C538">
        <v>62304</v>
      </c>
      <c r="D538">
        <v>21.12</v>
      </c>
      <c r="E538">
        <v>33736.42</v>
      </c>
      <c r="F538">
        <f>_2010_Top_1000_Last_Names[[#This Row],[CUMULATIVE PROPORTION]] / SUM($D:$D)</f>
        <v>0.82347619989113596</v>
      </c>
    </row>
    <row r="539" spans="1:6" x14ac:dyDescent="0.25">
      <c r="A539" t="s">
        <v>1373</v>
      </c>
      <c r="B539">
        <v>538</v>
      </c>
      <c r="C539">
        <v>62227</v>
      </c>
      <c r="D539">
        <v>21.1</v>
      </c>
      <c r="E539">
        <v>33757.519999999997</v>
      </c>
      <c r="F539">
        <f>_2010_Top_1000_Last_Names[[#This Row],[CUMULATIVE PROPORTION]] / SUM($D:$D)</f>
        <v>0.82399123224541959</v>
      </c>
    </row>
    <row r="540" spans="1:6" x14ac:dyDescent="0.25">
      <c r="A540" t="s">
        <v>1374</v>
      </c>
      <c r="B540">
        <v>539</v>
      </c>
      <c r="C540">
        <v>61883</v>
      </c>
      <c r="D540">
        <v>20.98</v>
      </c>
      <c r="E540">
        <v>33778.5</v>
      </c>
      <c r="F540">
        <f>_2010_Top_1000_Last_Names[[#This Row],[CUMULATIVE PROPORTION]] / SUM($D:$D)</f>
        <v>0.82450333550574539</v>
      </c>
    </row>
    <row r="541" spans="1:6" x14ac:dyDescent="0.25">
      <c r="A541" t="s">
        <v>1375</v>
      </c>
      <c r="B541">
        <v>540</v>
      </c>
      <c r="C541">
        <v>61729</v>
      </c>
      <c r="D541">
        <v>20.93</v>
      </c>
      <c r="E541">
        <v>33799.42</v>
      </c>
      <c r="F541">
        <f>_2010_Top_1000_Last_Names[[#This Row],[CUMULATIVE PROPORTION]] / SUM($D:$D)</f>
        <v>0.82501397421909195</v>
      </c>
    </row>
    <row r="542" spans="1:6" x14ac:dyDescent="0.25">
      <c r="A542" t="s">
        <v>1376</v>
      </c>
      <c r="B542">
        <v>541</v>
      </c>
      <c r="C542">
        <v>61671</v>
      </c>
      <c r="D542">
        <v>20.91</v>
      </c>
      <c r="E542">
        <v>33820.33</v>
      </c>
      <c r="F542">
        <f>_2010_Top_1000_Last_Names[[#This Row],[CUMULATIVE PROPORTION]] / SUM($D:$D)</f>
        <v>0.82552436884127556</v>
      </c>
    </row>
    <row r="543" spans="1:6" x14ac:dyDescent="0.25">
      <c r="A543" t="s">
        <v>1377</v>
      </c>
      <c r="B543">
        <v>542</v>
      </c>
      <c r="C543">
        <v>61639</v>
      </c>
      <c r="D543">
        <v>20.9</v>
      </c>
      <c r="E543">
        <v>33841.230000000003</v>
      </c>
      <c r="F543">
        <f>_2010_Top_1000_Last_Names[[#This Row],[CUMULATIVE PROPORTION]] / SUM($D:$D)</f>
        <v>0.82603451937229588</v>
      </c>
    </row>
    <row r="544" spans="1:6" x14ac:dyDescent="0.25">
      <c r="A544" t="s">
        <v>536</v>
      </c>
      <c r="B544">
        <v>543</v>
      </c>
      <c r="C544">
        <v>61630</v>
      </c>
      <c r="D544">
        <v>20.89</v>
      </c>
      <c r="E544">
        <v>33862.120000000003</v>
      </c>
      <c r="F544">
        <f>_2010_Top_1000_Last_Names[[#This Row],[CUMULATIVE PROPORTION]] / SUM($D:$D)</f>
        <v>0.82654442581215304</v>
      </c>
    </row>
    <row r="545" spans="1:6" x14ac:dyDescent="0.25">
      <c r="A545" t="s">
        <v>1378</v>
      </c>
      <c r="B545">
        <v>544</v>
      </c>
      <c r="C545">
        <v>61625</v>
      </c>
      <c r="D545">
        <v>20.89</v>
      </c>
      <c r="E545">
        <v>33883.01</v>
      </c>
      <c r="F545">
        <f>_2010_Top_1000_Last_Names[[#This Row],[CUMULATIVE PROPORTION]] / SUM($D:$D)</f>
        <v>0.82705433225201019</v>
      </c>
    </row>
    <row r="546" spans="1:6" x14ac:dyDescent="0.25">
      <c r="A546" t="s">
        <v>1379</v>
      </c>
      <c r="B546">
        <v>545</v>
      </c>
      <c r="C546">
        <v>61529</v>
      </c>
      <c r="D546">
        <v>20.86</v>
      </c>
      <c r="E546">
        <v>33903.870000000003</v>
      </c>
      <c r="F546">
        <f>_2010_Top_1000_Last_Names[[#This Row],[CUMULATIVE PROPORTION]] / SUM($D:$D)</f>
        <v>0.82756350641837784</v>
      </c>
    </row>
    <row r="547" spans="1:6" x14ac:dyDescent="0.25">
      <c r="A547" t="s">
        <v>1380</v>
      </c>
      <c r="B547">
        <v>546</v>
      </c>
      <c r="C547">
        <v>61369</v>
      </c>
      <c r="D547">
        <v>20.8</v>
      </c>
      <c r="E547">
        <v>33924.67</v>
      </c>
      <c r="F547">
        <f>_2010_Top_1000_Last_Names[[#This Row],[CUMULATIVE PROPORTION]] / SUM($D:$D)</f>
        <v>0.82807121603776646</v>
      </c>
    </row>
    <row r="548" spans="1:6" x14ac:dyDescent="0.25">
      <c r="A548" t="s">
        <v>1381</v>
      </c>
      <c r="B548">
        <v>547</v>
      </c>
      <c r="C548">
        <v>61355</v>
      </c>
      <c r="D548">
        <v>20.8</v>
      </c>
      <c r="E548">
        <v>33945.47</v>
      </c>
      <c r="F548">
        <f>_2010_Top_1000_Last_Names[[#This Row],[CUMULATIVE PROPORTION]] / SUM($D:$D)</f>
        <v>0.82857892565715519</v>
      </c>
    </row>
    <row r="549" spans="1:6" x14ac:dyDescent="0.25">
      <c r="A549" t="s">
        <v>82</v>
      </c>
      <c r="B549">
        <v>548</v>
      </c>
      <c r="C549">
        <v>61211</v>
      </c>
      <c r="D549">
        <v>20.75</v>
      </c>
      <c r="E549">
        <v>33966.22</v>
      </c>
      <c r="F549">
        <f>_2010_Top_1000_Last_Names[[#This Row],[CUMULATIVE PROPORTION]] / SUM($D:$D)</f>
        <v>0.82908541482072795</v>
      </c>
    </row>
    <row r="550" spans="1:6" x14ac:dyDescent="0.25">
      <c r="A550" t="s">
        <v>1382</v>
      </c>
      <c r="B550">
        <v>549</v>
      </c>
      <c r="C550">
        <v>61162</v>
      </c>
      <c r="D550">
        <v>20.73</v>
      </c>
      <c r="E550">
        <v>33986.959999999999</v>
      </c>
      <c r="F550">
        <f>_2010_Top_1000_Last_Names[[#This Row],[CUMULATIVE PROPORTION]] / SUM($D:$D)</f>
        <v>0.82959165989313755</v>
      </c>
    </row>
    <row r="551" spans="1:6" x14ac:dyDescent="0.25">
      <c r="A551" t="s">
        <v>1383</v>
      </c>
      <c r="B551">
        <v>550</v>
      </c>
      <c r="C551">
        <v>60998</v>
      </c>
      <c r="D551">
        <v>20.68</v>
      </c>
      <c r="E551">
        <v>34007.64</v>
      </c>
      <c r="F551">
        <f>_2010_Top_1000_Last_Names[[#This Row],[CUMULATIVE PROPORTION]] / SUM($D:$D)</f>
        <v>0.83009644041856823</v>
      </c>
    </row>
    <row r="552" spans="1:6" x14ac:dyDescent="0.25">
      <c r="A552" t="s">
        <v>1384</v>
      </c>
      <c r="B552">
        <v>551</v>
      </c>
      <c r="C552">
        <v>60948</v>
      </c>
      <c r="D552">
        <v>20.66</v>
      </c>
      <c r="E552">
        <v>34028.300000000003</v>
      </c>
      <c r="F552">
        <f>_2010_Top_1000_Last_Names[[#This Row],[CUMULATIVE PROPORTION]] / SUM($D:$D)</f>
        <v>0.83060073276167257</v>
      </c>
    </row>
    <row r="553" spans="1:6" x14ac:dyDescent="0.25">
      <c r="A553" t="s">
        <v>112</v>
      </c>
      <c r="B553">
        <v>552</v>
      </c>
      <c r="C553">
        <v>60845</v>
      </c>
      <c r="D553">
        <v>20.63</v>
      </c>
      <c r="E553">
        <v>34048.93</v>
      </c>
      <c r="F553">
        <f>_2010_Top_1000_Last_Names[[#This Row],[CUMULATIVE PROPORTION]] / SUM($D:$D)</f>
        <v>0.83110429283128728</v>
      </c>
    </row>
    <row r="554" spans="1:6" x14ac:dyDescent="0.25">
      <c r="A554" t="s">
        <v>1385</v>
      </c>
      <c r="B554">
        <v>553</v>
      </c>
      <c r="C554">
        <v>60820</v>
      </c>
      <c r="D554">
        <v>20.62</v>
      </c>
      <c r="E554">
        <v>34069.54</v>
      </c>
      <c r="F554">
        <f>_2010_Top_1000_Last_Names[[#This Row],[CUMULATIVE PROPORTION]] / SUM($D:$D)</f>
        <v>0.83160736471857577</v>
      </c>
    </row>
    <row r="555" spans="1:6" x14ac:dyDescent="0.25">
      <c r="A555" t="s">
        <v>1386</v>
      </c>
      <c r="B555">
        <v>554</v>
      </c>
      <c r="C555">
        <v>60791</v>
      </c>
      <c r="D555">
        <v>20.61</v>
      </c>
      <c r="E555">
        <v>34090.15</v>
      </c>
      <c r="F555">
        <f>_2010_Top_1000_Last_Names[[#This Row],[CUMULATIVE PROPORTION]] / SUM($D:$D)</f>
        <v>0.83211043660586426</v>
      </c>
    </row>
    <row r="556" spans="1:6" x14ac:dyDescent="0.25">
      <c r="A556" t="s">
        <v>1387</v>
      </c>
      <c r="B556">
        <v>555</v>
      </c>
      <c r="C556">
        <v>60761</v>
      </c>
      <c r="D556">
        <v>20.6</v>
      </c>
      <c r="E556">
        <v>34110.75</v>
      </c>
      <c r="F556">
        <f>_2010_Top_1000_Last_Names[[#This Row],[CUMULATIVE PROPORTION]] / SUM($D:$D)</f>
        <v>0.83261326440198957</v>
      </c>
    </row>
    <row r="557" spans="1:6" x14ac:dyDescent="0.25">
      <c r="A557" t="s">
        <v>1388</v>
      </c>
      <c r="B557">
        <v>556</v>
      </c>
      <c r="C557">
        <v>60667</v>
      </c>
      <c r="D557">
        <v>20.57</v>
      </c>
      <c r="E557">
        <v>34131.32</v>
      </c>
      <c r="F557">
        <f>_2010_Top_1000_Last_Names[[#This Row],[CUMULATIVE PROPORTION]] / SUM($D:$D)</f>
        <v>0.83311535992462538</v>
      </c>
    </row>
    <row r="558" spans="1:6" x14ac:dyDescent="0.25">
      <c r="A558" t="s">
        <v>1389</v>
      </c>
      <c r="B558">
        <v>557</v>
      </c>
      <c r="C558">
        <v>60479</v>
      </c>
      <c r="D558">
        <v>20.5</v>
      </c>
      <c r="E558">
        <v>34151.82</v>
      </c>
      <c r="F558">
        <f>_2010_Top_1000_Last_Names[[#This Row],[CUMULATIVE PROPORTION]] / SUM($D:$D)</f>
        <v>0.83361574680911898</v>
      </c>
    </row>
    <row r="559" spans="1:6" x14ac:dyDescent="0.25">
      <c r="A559" t="s">
        <v>1390</v>
      </c>
      <c r="B559">
        <v>558</v>
      </c>
      <c r="C559">
        <v>60264</v>
      </c>
      <c r="D559">
        <v>20.43</v>
      </c>
      <c r="E559">
        <v>34172.25</v>
      </c>
      <c r="F559">
        <f>_2010_Top_1000_Last_Names[[#This Row],[CUMULATIVE PROPORTION]] / SUM($D:$D)</f>
        <v>0.8341144250554704</v>
      </c>
    </row>
    <row r="560" spans="1:6" x14ac:dyDescent="0.25">
      <c r="A560" t="s">
        <v>1391</v>
      </c>
      <c r="B560">
        <v>559</v>
      </c>
      <c r="C560">
        <v>60002</v>
      </c>
      <c r="D560">
        <v>20.34</v>
      </c>
      <c r="E560">
        <v>34192.589999999997</v>
      </c>
      <c r="F560">
        <f>_2010_Top_1000_Last_Names[[#This Row],[CUMULATIVE PROPORTION]] / SUM($D:$D)</f>
        <v>0.83461090648135328</v>
      </c>
    </row>
    <row r="561" spans="1:6" x14ac:dyDescent="0.25">
      <c r="A561" t="s">
        <v>1392</v>
      </c>
      <c r="B561">
        <v>560</v>
      </c>
      <c r="C561">
        <v>59943</v>
      </c>
      <c r="D561">
        <v>20.32</v>
      </c>
      <c r="E561">
        <v>34212.910000000003</v>
      </c>
      <c r="F561">
        <f>_2010_Top_1000_Last_Names[[#This Row],[CUMULATIVE PROPORTION]] / SUM($D:$D)</f>
        <v>0.83510689972491003</v>
      </c>
    </row>
    <row r="562" spans="1:6" x14ac:dyDescent="0.25">
      <c r="A562" t="s">
        <v>1393</v>
      </c>
      <c r="B562">
        <v>561</v>
      </c>
      <c r="C562">
        <v>59913</v>
      </c>
      <c r="D562">
        <v>20.309999999999999</v>
      </c>
      <c r="E562">
        <v>34233.22</v>
      </c>
      <c r="F562">
        <f>_2010_Top_1000_Last_Names[[#This Row],[CUMULATIVE PROPORTION]] / SUM($D:$D)</f>
        <v>0.8356026488773034</v>
      </c>
    </row>
    <row r="563" spans="1:6" x14ac:dyDescent="0.25">
      <c r="A563" t="s">
        <v>1394</v>
      </c>
      <c r="B563">
        <v>562</v>
      </c>
      <c r="C563">
        <v>59882</v>
      </c>
      <c r="D563">
        <v>20.3</v>
      </c>
      <c r="E563">
        <v>34253.519999999997</v>
      </c>
      <c r="F563">
        <f>_2010_Top_1000_Last_Names[[#This Row],[CUMULATIVE PROPORTION]] / SUM($D:$D)</f>
        <v>0.83609815393853359</v>
      </c>
    </row>
    <row r="564" spans="1:6" x14ac:dyDescent="0.25">
      <c r="A564" t="s">
        <v>650</v>
      </c>
      <c r="B564">
        <v>563</v>
      </c>
      <c r="C564">
        <v>59595</v>
      </c>
      <c r="D564">
        <v>20.2</v>
      </c>
      <c r="E564">
        <v>34273.730000000003</v>
      </c>
      <c r="F564">
        <f>_2010_Top_1000_Last_Names[[#This Row],[CUMULATIVE PROPORTION]] / SUM($D:$D)</f>
        <v>0.83659146217929548</v>
      </c>
    </row>
    <row r="565" spans="1:6" x14ac:dyDescent="0.25">
      <c r="A565" t="s">
        <v>1395</v>
      </c>
      <c r="B565">
        <v>564</v>
      </c>
      <c r="C565">
        <v>59486</v>
      </c>
      <c r="D565">
        <v>20.170000000000002</v>
      </c>
      <c r="E565">
        <v>34293.89</v>
      </c>
      <c r="F565">
        <f>_2010_Top_1000_Last_Names[[#This Row],[CUMULATIVE PROPORTION]] / SUM($D:$D)</f>
        <v>0.83708354996424128</v>
      </c>
    </row>
    <row r="566" spans="1:6" x14ac:dyDescent="0.25">
      <c r="A566" t="s">
        <v>1396</v>
      </c>
      <c r="B566">
        <v>565</v>
      </c>
      <c r="C566">
        <v>59463</v>
      </c>
      <c r="D566">
        <v>20.16</v>
      </c>
      <c r="E566">
        <v>34314.050000000003</v>
      </c>
      <c r="F566">
        <f>_2010_Top_1000_Last_Names[[#This Row],[CUMULATIVE PROPORTION]] / SUM($D:$D)</f>
        <v>0.83757563774918731</v>
      </c>
    </row>
    <row r="567" spans="1:6" x14ac:dyDescent="0.25">
      <c r="A567" t="s">
        <v>1397</v>
      </c>
      <c r="B567">
        <v>566</v>
      </c>
      <c r="C567">
        <v>59356</v>
      </c>
      <c r="D567">
        <v>20.12</v>
      </c>
      <c r="E567">
        <v>34334.17</v>
      </c>
      <c r="F567">
        <f>_2010_Top_1000_Last_Names[[#This Row],[CUMULATIVE PROPORTION]] / SUM($D:$D)</f>
        <v>0.83806674916948043</v>
      </c>
    </row>
    <row r="568" spans="1:6" x14ac:dyDescent="0.25">
      <c r="A568" t="s">
        <v>1398</v>
      </c>
      <c r="B568">
        <v>567</v>
      </c>
      <c r="C568">
        <v>59350</v>
      </c>
      <c r="D568">
        <v>20.12</v>
      </c>
      <c r="E568">
        <v>34354.29</v>
      </c>
      <c r="F568">
        <f>_2010_Top_1000_Last_Names[[#This Row],[CUMULATIVE PROPORTION]] / SUM($D:$D)</f>
        <v>0.83855786058977377</v>
      </c>
    </row>
    <row r="569" spans="1:6" x14ac:dyDescent="0.25">
      <c r="A569" t="s">
        <v>1399</v>
      </c>
      <c r="B569">
        <v>568</v>
      </c>
      <c r="C569">
        <v>59213</v>
      </c>
      <c r="D569">
        <v>20.07</v>
      </c>
      <c r="E569">
        <v>34374.370000000003</v>
      </c>
      <c r="F569">
        <f>_2010_Top_1000_Last_Names[[#This Row],[CUMULATIVE PROPORTION]] / SUM($D:$D)</f>
        <v>0.83904799564541444</v>
      </c>
    </row>
    <row r="570" spans="1:6" x14ac:dyDescent="0.25">
      <c r="A570" t="s">
        <v>1400</v>
      </c>
      <c r="B570">
        <v>569</v>
      </c>
      <c r="C570">
        <v>58714</v>
      </c>
      <c r="D570">
        <v>19.899999999999999</v>
      </c>
      <c r="E570">
        <v>34394.269999999997</v>
      </c>
      <c r="F570">
        <f>_2010_Top_1000_Last_Names[[#This Row],[CUMULATIVE PROPORTION]] / SUM($D:$D)</f>
        <v>0.8395337370601178</v>
      </c>
    </row>
    <row r="571" spans="1:6" x14ac:dyDescent="0.25">
      <c r="A571" t="s">
        <v>1401</v>
      </c>
      <c r="B571">
        <v>570</v>
      </c>
      <c r="C571">
        <v>58634</v>
      </c>
      <c r="D571">
        <v>19.88</v>
      </c>
      <c r="E571">
        <v>34414.15</v>
      </c>
      <c r="F571">
        <f>_2010_Top_1000_Last_Names[[#This Row],[CUMULATIVE PROPORTION]] / SUM($D:$D)</f>
        <v>0.84001899029249516</v>
      </c>
    </row>
    <row r="572" spans="1:6" x14ac:dyDescent="0.25">
      <c r="A572" t="s">
        <v>1402</v>
      </c>
      <c r="B572">
        <v>571</v>
      </c>
      <c r="C572">
        <v>58480</v>
      </c>
      <c r="D572">
        <v>19.829999999999998</v>
      </c>
      <c r="E572">
        <v>34433.97</v>
      </c>
      <c r="F572">
        <f>_2010_Top_1000_Last_Names[[#This Row],[CUMULATIVE PROPORTION]] / SUM($D:$D)</f>
        <v>0.84050277897789338</v>
      </c>
    </row>
    <row r="573" spans="1:6" x14ac:dyDescent="0.25">
      <c r="A573" t="s">
        <v>1403</v>
      </c>
      <c r="B573">
        <v>572</v>
      </c>
      <c r="C573">
        <v>58408</v>
      </c>
      <c r="D573">
        <v>19.8</v>
      </c>
      <c r="E573">
        <v>34453.78</v>
      </c>
      <c r="F573">
        <f>_2010_Top_1000_Last_Names[[#This Row],[CUMULATIVE PROPORTION]] / SUM($D:$D)</f>
        <v>0.84098632357212832</v>
      </c>
    </row>
    <row r="574" spans="1:6" x14ac:dyDescent="0.25">
      <c r="A574" t="s">
        <v>1404</v>
      </c>
      <c r="B574">
        <v>573</v>
      </c>
      <c r="C574">
        <v>58287</v>
      </c>
      <c r="D574">
        <v>19.760000000000002</v>
      </c>
      <c r="E574">
        <v>34473.54</v>
      </c>
      <c r="F574">
        <f>_2010_Top_1000_Last_Names[[#This Row],[CUMULATIVE PROPORTION]] / SUM($D:$D)</f>
        <v>0.84146864771054763</v>
      </c>
    </row>
    <row r="575" spans="1:6" x14ac:dyDescent="0.25">
      <c r="A575" t="s">
        <v>1405</v>
      </c>
      <c r="B575">
        <v>574</v>
      </c>
      <c r="C575">
        <v>58278</v>
      </c>
      <c r="D575">
        <v>19.760000000000002</v>
      </c>
      <c r="E575">
        <v>34493.29</v>
      </c>
      <c r="F575">
        <f>_2010_Top_1000_Last_Names[[#This Row],[CUMULATIVE PROPORTION]] / SUM($D:$D)</f>
        <v>0.84195072775780366</v>
      </c>
    </row>
    <row r="576" spans="1:6" x14ac:dyDescent="0.25">
      <c r="A576" t="s">
        <v>1406</v>
      </c>
      <c r="B576">
        <v>575</v>
      </c>
      <c r="C576">
        <v>58151</v>
      </c>
      <c r="D576">
        <v>19.71</v>
      </c>
      <c r="E576">
        <v>34513.01</v>
      </c>
      <c r="F576">
        <f>_2010_Top_1000_Last_Names[[#This Row],[CUMULATIVE PROPORTION]] / SUM($D:$D)</f>
        <v>0.84243207553157029</v>
      </c>
    </row>
    <row r="577" spans="1:6" x14ac:dyDescent="0.25">
      <c r="A577" t="s">
        <v>1407</v>
      </c>
      <c r="B577">
        <v>576</v>
      </c>
      <c r="C577">
        <v>58040</v>
      </c>
      <c r="D577">
        <v>19.68</v>
      </c>
      <c r="E577">
        <v>34532.68</v>
      </c>
      <c r="F577">
        <f>_2010_Top_1000_Last_Names[[#This Row],[CUMULATIVE PROPORTION]] / SUM($D:$D)</f>
        <v>0.84291220284952095</v>
      </c>
    </row>
    <row r="578" spans="1:6" x14ac:dyDescent="0.25">
      <c r="A578" t="s">
        <v>1408</v>
      </c>
      <c r="B578">
        <v>577</v>
      </c>
      <c r="C578">
        <v>57779</v>
      </c>
      <c r="D578">
        <v>19.59</v>
      </c>
      <c r="E578">
        <v>34552.269999999997</v>
      </c>
      <c r="F578">
        <f>_2010_Top_1000_Last_Names[[#This Row],[CUMULATIVE PROPORTION]] / SUM($D:$D)</f>
        <v>0.84339037743816625</v>
      </c>
    </row>
    <row r="579" spans="1:6" x14ac:dyDescent="0.25">
      <c r="A579" t="s">
        <v>1409</v>
      </c>
      <c r="B579">
        <v>578</v>
      </c>
      <c r="C579">
        <v>57549</v>
      </c>
      <c r="D579">
        <v>19.510000000000002</v>
      </c>
      <c r="E579">
        <v>34571.78</v>
      </c>
      <c r="F579">
        <f>_2010_Top_1000_Last_Names[[#This Row],[CUMULATIVE PROPORTION]] / SUM($D:$D)</f>
        <v>0.84386659929750629</v>
      </c>
    </row>
    <row r="580" spans="1:6" x14ac:dyDescent="0.25">
      <c r="A580" t="s">
        <v>1410</v>
      </c>
      <c r="B580">
        <v>578</v>
      </c>
      <c r="C580">
        <v>57549</v>
      </c>
      <c r="D580">
        <v>19.510000000000002</v>
      </c>
      <c r="E580">
        <v>34591.29</v>
      </c>
      <c r="F580">
        <f>_2010_Top_1000_Last_Names[[#This Row],[CUMULATIVE PROPORTION]] / SUM($D:$D)</f>
        <v>0.84434282115684633</v>
      </c>
    </row>
    <row r="581" spans="1:6" x14ac:dyDescent="0.25">
      <c r="A581" t="s">
        <v>1411</v>
      </c>
      <c r="B581">
        <v>580</v>
      </c>
      <c r="C581">
        <v>57497</v>
      </c>
      <c r="D581">
        <v>19.489999999999998</v>
      </c>
      <c r="E581">
        <v>34610.78</v>
      </c>
      <c r="F581">
        <f>_2010_Top_1000_Last_Names[[#This Row],[CUMULATIVE PROPORTION]] / SUM($D:$D)</f>
        <v>0.84481855483386004</v>
      </c>
    </row>
    <row r="582" spans="1:6" x14ac:dyDescent="0.25">
      <c r="A582" t="s">
        <v>1412</v>
      </c>
      <c r="B582">
        <v>581</v>
      </c>
      <c r="C582">
        <v>57477</v>
      </c>
      <c r="D582">
        <v>19.489999999999998</v>
      </c>
      <c r="E582">
        <v>34630.26</v>
      </c>
      <c r="F582">
        <f>_2010_Top_1000_Last_Names[[#This Row],[CUMULATIVE PROPORTION]] / SUM($D:$D)</f>
        <v>0.84529404441971057</v>
      </c>
    </row>
    <row r="583" spans="1:6" x14ac:dyDescent="0.25">
      <c r="A583" t="s">
        <v>1413</v>
      </c>
      <c r="B583">
        <v>581</v>
      </c>
      <c r="C583">
        <v>57477</v>
      </c>
      <c r="D583">
        <v>19.489999999999998</v>
      </c>
      <c r="E583">
        <v>34649.75</v>
      </c>
      <c r="F583">
        <f>_2010_Top_1000_Last_Names[[#This Row],[CUMULATIVE PROPORTION]] / SUM($D:$D)</f>
        <v>0.84576977809672427</v>
      </c>
    </row>
    <row r="584" spans="1:6" x14ac:dyDescent="0.25">
      <c r="A584" t="s">
        <v>1414</v>
      </c>
      <c r="B584">
        <v>583</v>
      </c>
      <c r="C584">
        <v>57464</v>
      </c>
      <c r="D584">
        <v>19.48</v>
      </c>
      <c r="E584">
        <v>34669.230000000003</v>
      </c>
      <c r="F584">
        <f>_2010_Top_1000_Last_Names[[#This Row],[CUMULATIVE PROPORTION]] / SUM($D:$D)</f>
        <v>0.84624526768257491</v>
      </c>
    </row>
    <row r="585" spans="1:6" x14ac:dyDescent="0.25">
      <c r="A585" t="s">
        <v>1415</v>
      </c>
      <c r="B585">
        <v>584</v>
      </c>
      <c r="C585">
        <v>57383</v>
      </c>
      <c r="D585">
        <v>19.45</v>
      </c>
      <c r="E585">
        <v>34688.68</v>
      </c>
      <c r="F585">
        <f>_2010_Top_1000_Last_Names[[#This Row],[CUMULATIVE PROPORTION]] / SUM($D:$D)</f>
        <v>0.84672002499493582</v>
      </c>
    </row>
    <row r="586" spans="1:6" x14ac:dyDescent="0.25">
      <c r="A586" t="s">
        <v>170</v>
      </c>
      <c r="B586">
        <v>585</v>
      </c>
      <c r="C586">
        <v>57143</v>
      </c>
      <c r="D586">
        <v>19.37</v>
      </c>
      <c r="E586">
        <v>34708.06</v>
      </c>
      <c r="F586">
        <f>_2010_Top_1000_Last_Names[[#This Row],[CUMULATIVE PROPORTION]] / SUM($D:$D)</f>
        <v>0.84719307366915464</v>
      </c>
    </row>
    <row r="587" spans="1:6" x14ac:dyDescent="0.25">
      <c r="A587" t="s">
        <v>1416</v>
      </c>
      <c r="B587">
        <v>586</v>
      </c>
      <c r="C587">
        <v>57127</v>
      </c>
      <c r="D587">
        <v>19.37</v>
      </c>
      <c r="E587">
        <v>34727.42</v>
      </c>
      <c r="F587">
        <f>_2010_Top_1000_Last_Names[[#This Row],[CUMULATIVE PROPORTION]] / SUM($D:$D)</f>
        <v>0.84766563416104712</v>
      </c>
    </row>
    <row r="588" spans="1:6" x14ac:dyDescent="0.25">
      <c r="A588" t="s">
        <v>1417</v>
      </c>
      <c r="B588">
        <v>587</v>
      </c>
      <c r="C588">
        <v>57112</v>
      </c>
      <c r="D588">
        <v>19.36</v>
      </c>
      <c r="E588">
        <v>34746.78</v>
      </c>
      <c r="F588">
        <f>_2010_Top_1000_Last_Names[[#This Row],[CUMULATIVE PROPORTION]] / SUM($D:$D)</f>
        <v>0.8481381946529396</v>
      </c>
    </row>
    <row r="589" spans="1:6" x14ac:dyDescent="0.25">
      <c r="A589" t="s">
        <v>1418</v>
      </c>
      <c r="B589">
        <v>588</v>
      </c>
      <c r="C589">
        <v>57064</v>
      </c>
      <c r="D589">
        <v>19.350000000000001</v>
      </c>
      <c r="E589">
        <v>34766.129999999997</v>
      </c>
      <c r="F589">
        <f>_2010_Top_1000_Last_Names[[#This Row],[CUMULATIVE PROPORTION]] / SUM($D:$D)</f>
        <v>0.84861051105366891</v>
      </c>
    </row>
    <row r="590" spans="1:6" x14ac:dyDescent="0.25">
      <c r="A590" t="s">
        <v>1419</v>
      </c>
      <c r="B590">
        <v>589</v>
      </c>
      <c r="C590">
        <v>57044</v>
      </c>
      <c r="D590">
        <v>19.34</v>
      </c>
      <c r="E590">
        <v>34785.47</v>
      </c>
      <c r="F590">
        <f>_2010_Top_1000_Last_Names[[#This Row],[CUMULATIVE PROPORTION]] / SUM($D:$D)</f>
        <v>0.84908258336323528</v>
      </c>
    </row>
    <row r="591" spans="1:6" x14ac:dyDescent="0.25">
      <c r="A591" t="s">
        <v>1420</v>
      </c>
      <c r="B591">
        <v>590</v>
      </c>
      <c r="C591">
        <v>57043</v>
      </c>
      <c r="D591">
        <v>19.34</v>
      </c>
      <c r="E591">
        <v>34804.800000000003</v>
      </c>
      <c r="F591">
        <f>_2010_Top_1000_Last_Names[[#This Row],[CUMULATIVE PROPORTION]] / SUM($D:$D)</f>
        <v>0.84955441158163825</v>
      </c>
    </row>
    <row r="592" spans="1:6" x14ac:dyDescent="0.25">
      <c r="A592" t="s">
        <v>1421</v>
      </c>
      <c r="B592">
        <v>591</v>
      </c>
      <c r="C592">
        <v>56953</v>
      </c>
      <c r="D592">
        <v>19.309999999999999</v>
      </c>
      <c r="E592">
        <v>34824.11</v>
      </c>
      <c r="F592">
        <f>_2010_Top_1000_Last_Names[[#This Row],[CUMULATIVE PROPORTION]] / SUM($D:$D)</f>
        <v>0.85002575161771488</v>
      </c>
    </row>
    <row r="593" spans="1:6" x14ac:dyDescent="0.25">
      <c r="A593" t="s">
        <v>1422</v>
      </c>
      <c r="B593">
        <v>592</v>
      </c>
      <c r="C593">
        <v>56900</v>
      </c>
      <c r="D593">
        <v>19.29</v>
      </c>
      <c r="E593">
        <v>34843.4</v>
      </c>
      <c r="F593">
        <f>_2010_Top_1000_Last_Names[[#This Row],[CUMULATIVE PROPORTION]] / SUM($D:$D)</f>
        <v>0.85049660347146527</v>
      </c>
    </row>
    <row r="594" spans="1:6" x14ac:dyDescent="0.25">
      <c r="A594" t="s">
        <v>578</v>
      </c>
      <c r="B594">
        <v>593</v>
      </c>
      <c r="C594">
        <v>56872</v>
      </c>
      <c r="D594">
        <v>19.28</v>
      </c>
      <c r="E594">
        <v>34862.68</v>
      </c>
      <c r="F594">
        <f>_2010_Top_1000_Last_Names[[#This Row],[CUMULATIVE PROPORTION]] / SUM($D:$D)</f>
        <v>0.85096721123405239</v>
      </c>
    </row>
    <row r="595" spans="1:6" x14ac:dyDescent="0.25">
      <c r="A595" t="s">
        <v>1423</v>
      </c>
      <c r="B595">
        <v>594</v>
      </c>
      <c r="C595">
        <v>56840</v>
      </c>
      <c r="D595">
        <v>19.27</v>
      </c>
      <c r="E595">
        <v>34881.949999999997</v>
      </c>
      <c r="F595">
        <f>_2010_Top_1000_Last_Names[[#This Row],[CUMULATIVE PROPORTION]] / SUM($D:$D)</f>
        <v>0.85143757490547634</v>
      </c>
    </row>
    <row r="596" spans="1:6" x14ac:dyDescent="0.25">
      <c r="A596" t="s">
        <v>865</v>
      </c>
      <c r="B596">
        <v>595</v>
      </c>
      <c r="C596">
        <v>56638</v>
      </c>
      <c r="D596">
        <v>19.2</v>
      </c>
      <c r="E596">
        <v>34901.15</v>
      </c>
      <c r="F596">
        <f>_2010_Top_1000_Last_Names[[#This Row],[CUMULATIVE PROPORTION]] / SUM($D:$D)</f>
        <v>0.85190622993875831</v>
      </c>
    </row>
    <row r="597" spans="1:6" x14ac:dyDescent="0.25">
      <c r="A597" t="s">
        <v>1424</v>
      </c>
      <c r="B597">
        <v>596</v>
      </c>
      <c r="C597">
        <v>56616</v>
      </c>
      <c r="D597">
        <v>19.190000000000001</v>
      </c>
      <c r="E597">
        <v>34920.339999999997</v>
      </c>
      <c r="F597">
        <f>_2010_Top_1000_Last_Names[[#This Row],[CUMULATIVE PROPORTION]] / SUM($D:$D)</f>
        <v>0.85237464088087678</v>
      </c>
    </row>
    <row r="598" spans="1:6" x14ac:dyDescent="0.25">
      <c r="A598" t="s">
        <v>1425</v>
      </c>
      <c r="B598">
        <v>597</v>
      </c>
      <c r="C598">
        <v>56576</v>
      </c>
      <c r="D598">
        <v>19.18</v>
      </c>
      <c r="E598">
        <v>34939.519999999997</v>
      </c>
      <c r="F598">
        <f>_2010_Top_1000_Last_Names[[#This Row],[CUMULATIVE PROPORTION]] / SUM($D:$D)</f>
        <v>0.8528428077318323</v>
      </c>
    </row>
    <row r="599" spans="1:6" x14ac:dyDescent="0.25">
      <c r="A599" t="s">
        <v>1426</v>
      </c>
      <c r="B599">
        <v>598</v>
      </c>
      <c r="C599">
        <v>56410</v>
      </c>
      <c r="D599">
        <v>19.12</v>
      </c>
      <c r="E599">
        <v>34958.65</v>
      </c>
      <c r="F599">
        <f>_2010_Top_1000_Last_Names[[#This Row],[CUMULATIVE PROPORTION]] / SUM($D:$D)</f>
        <v>0.85330975412697208</v>
      </c>
    </row>
    <row r="600" spans="1:6" x14ac:dyDescent="0.25">
      <c r="A600" t="s">
        <v>1427</v>
      </c>
      <c r="B600">
        <v>599</v>
      </c>
      <c r="C600">
        <v>56380</v>
      </c>
      <c r="D600">
        <v>19.11</v>
      </c>
      <c r="E600">
        <v>34977.760000000002</v>
      </c>
      <c r="F600">
        <f>_2010_Top_1000_Last_Names[[#This Row],[CUMULATIVE PROPORTION]] / SUM($D:$D)</f>
        <v>0.8537762123397854</v>
      </c>
    </row>
    <row r="601" spans="1:6" x14ac:dyDescent="0.25">
      <c r="A601" t="s">
        <v>1428</v>
      </c>
      <c r="B601">
        <v>600</v>
      </c>
      <c r="C601">
        <v>56347</v>
      </c>
      <c r="D601">
        <v>19.100000000000001</v>
      </c>
      <c r="E601">
        <v>34996.86</v>
      </c>
      <c r="F601">
        <f>_2010_Top_1000_Last_Names[[#This Row],[CUMULATIVE PROPORTION]] / SUM($D:$D)</f>
        <v>0.85424242646143556</v>
      </c>
    </row>
    <row r="602" spans="1:6" x14ac:dyDescent="0.25">
      <c r="A602" t="s">
        <v>1429</v>
      </c>
      <c r="B602">
        <v>601</v>
      </c>
      <c r="C602">
        <v>56322</v>
      </c>
      <c r="D602">
        <v>19.09</v>
      </c>
      <c r="E602">
        <v>35015.96</v>
      </c>
      <c r="F602">
        <f>_2010_Top_1000_Last_Names[[#This Row],[CUMULATIVE PROPORTION]] / SUM($D:$D)</f>
        <v>0.8547086405830856</v>
      </c>
    </row>
    <row r="603" spans="1:6" x14ac:dyDescent="0.25">
      <c r="A603" t="s">
        <v>1430</v>
      </c>
      <c r="B603">
        <v>602</v>
      </c>
      <c r="C603">
        <v>56286</v>
      </c>
      <c r="D603">
        <v>19.079999999999998</v>
      </c>
      <c r="E603">
        <v>35035.040000000001</v>
      </c>
      <c r="F603">
        <f>_2010_Top_1000_Last_Names[[#This Row],[CUMULATIVE PROPORTION]] / SUM($D:$D)</f>
        <v>0.85517436652240952</v>
      </c>
    </row>
    <row r="604" spans="1:6" x14ac:dyDescent="0.25">
      <c r="A604" t="s">
        <v>1431</v>
      </c>
      <c r="B604">
        <v>603</v>
      </c>
      <c r="C604">
        <v>56230</v>
      </c>
      <c r="D604">
        <v>19.059999999999999</v>
      </c>
      <c r="E604">
        <v>35054.1</v>
      </c>
      <c r="F604">
        <f>_2010_Top_1000_Last_Names[[#This Row],[CUMULATIVE PROPORTION]] / SUM($D:$D)</f>
        <v>0.85563960427940688</v>
      </c>
    </row>
    <row r="605" spans="1:6" x14ac:dyDescent="0.25">
      <c r="A605" t="s">
        <v>1432</v>
      </c>
      <c r="B605">
        <v>604</v>
      </c>
      <c r="C605">
        <v>56226</v>
      </c>
      <c r="D605">
        <v>19.059999999999999</v>
      </c>
      <c r="E605">
        <v>35073.160000000003</v>
      </c>
      <c r="F605">
        <f>_2010_Top_1000_Last_Names[[#This Row],[CUMULATIVE PROPORTION]] / SUM($D:$D)</f>
        <v>0.85610484203640458</v>
      </c>
    </row>
    <row r="606" spans="1:6" x14ac:dyDescent="0.25">
      <c r="A606" t="s">
        <v>1433</v>
      </c>
      <c r="B606">
        <v>605</v>
      </c>
      <c r="C606">
        <v>56180</v>
      </c>
      <c r="D606">
        <v>19.05</v>
      </c>
      <c r="E606">
        <v>35092.21</v>
      </c>
      <c r="F606">
        <f>_2010_Top_1000_Last_Names[[#This Row],[CUMULATIVE PROPORTION]] / SUM($D:$D)</f>
        <v>0.85656983570223877</v>
      </c>
    </row>
    <row r="607" spans="1:6" x14ac:dyDescent="0.25">
      <c r="A607" t="s">
        <v>1434</v>
      </c>
      <c r="B607">
        <v>606</v>
      </c>
      <c r="C607">
        <v>55960</v>
      </c>
      <c r="D607">
        <v>18.97</v>
      </c>
      <c r="E607">
        <v>35111.18</v>
      </c>
      <c r="F607">
        <f>_2010_Top_1000_Last_Names[[#This Row],[CUMULATIVE PROPORTION]] / SUM($D:$D)</f>
        <v>0.8570328766387677</v>
      </c>
    </row>
    <row r="608" spans="1:6" x14ac:dyDescent="0.25">
      <c r="A608" t="s">
        <v>1435</v>
      </c>
      <c r="B608">
        <v>607</v>
      </c>
      <c r="C608">
        <v>55917</v>
      </c>
      <c r="D608">
        <v>18.96</v>
      </c>
      <c r="E608">
        <v>35130.129999999997</v>
      </c>
      <c r="F608">
        <f>_2010_Top_1000_Last_Names[[#This Row],[CUMULATIVE PROPORTION]] / SUM($D:$D)</f>
        <v>0.8574954293929703</v>
      </c>
    </row>
    <row r="609" spans="1:6" x14ac:dyDescent="0.25">
      <c r="A609" t="s">
        <v>1436</v>
      </c>
      <c r="B609">
        <v>608</v>
      </c>
      <c r="C609">
        <v>55895</v>
      </c>
      <c r="D609">
        <v>18.95</v>
      </c>
      <c r="E609">
        <v>35149.08</v>
      </c>
      <c r="F609">
        <f>_2010_Top_1000_Last_Names[[#This Row],[CUMULATIVE PROPORTION]] / SUM($D:$D)</f>
        <v>0.85795798214717311</v>
      </c>
    </row>
    <row r="610" spans="1:6" x14ac:dyDescent="0.25">
      <c r="A610" t="s">
        <v>1437</v>
      </c>
      <c r="B610">
        <v>609</v>
      </c>
      <c r="C610">
        <v>55850</v>
      </c>
      <c r="D610">
        <v>18.93</v>
      </c>
      <c r="E610">
        <v>35168.019999999997</v>
      </c>
      <c r="F610">
        <f>_2010_Top_1000_Last_Names[[#This Row],[CUMULATIVE PROPORTION]] / SUM($D:$D)</f>
        <v>0.85842029081021243</v>
      </c>
    </row>
    <row r="611" spans="1:6" x14ac:dyDescent="0.25">
      <c r="A611" t="s">
        <v>1438</v>
      </c>
      <c r="B611">
        <v>610</v>
      </c>
      <c r="C611">
        <v>55595</v>
      </c>
      <c r="D611">
        <v>18.850000000000001</v>
      </c>
      <c r="E611">
        <v>35186.86</v>
      </c>
      <c r="F611">
        <f>_2010_Top_1000_Last_Names[[#This Row],[CUMULATIVE PROPORTION]] / SUM($D:$D)</f>
        <v>0.85888015856162025</v>
      </c>
    </row>
    <row r="612" spans="1:6" x14ac:dyDescent="0.25">
      <c r="A612" t="s">
        <v>1439</v>
      </c>
      <c r="B612">
        <v>611</v>
      </c>
      <c r="C612">
        <v>55554</v>
      </c>
      <c r="D612">
        <v>18.829999999999998</v>
      </c>
      <c r="E612">
        <v>35205.699999999997</v>
      </c>
      <c r="F612">
        <f>_2010_Top_1000_Last_Names[[#This Row],[CUMULATIVE PROPORTION]] / SUM($D:$D)</f>
        <v>0.85934002631302797</v>
      </c>
    </row>
    <row r="613" spans="1:6" x14ac:dyDescent="0.25">
      <c r="A613" t="s">
        <v>1440</v>
      </c>
      <c r="B613">
        <v>612</v>
      </c>
      <c r="C613">
        <v>55484</v>
      </c>
      <c r="D613">
        <v>18.809999999999999</v>
      </c>
      <c r="E613">
        <v>35224.51</v>
      </c>
      <c r="F613">
        <f>_2010_Top_1000_Last_Names[[#This Row],[CUMULATIVE PROPORTION]] / SUM($D:$D)</f>
        <v>0.8597991617909464</v>
      </c>
    </row>
    <row r="614" spans="1:6" x14ac:dyDescent="0.25">
      <c r="A614" t="s">
        <v>1441</v>
      </c>
      <c r="B614">
        <v>613</v>
      </c>
      <c r="C614">
        <v>55251</v>
      </c>
      <c r="D614">
        <v>18.73</v>
      </c>
      <c r="E614">
        <v>35243.24</v>
      </c>
      <c r="F614">
        <f>_2010_Top_1000_Last_Names[[#This Row],[CUMULATIVE PROPORTION]] / SUM($D:$D)</f>
        <v>0.86025634453955924</v>
      </c>
    </row>
    <row r="615" spans="1:6" x14ac:dyDescent="0.25">
      <c r="A615" t="s">
        <v>494</v>
      </c>
      <c r="B615">
        <v>614</v>
      </c>
      <c r="C615">
        <v>55240</v>
      </c>
      <c r="D615">
        <v>18.73</v>
      </c>
      <c r="E615">
        <v>35261.96</v>
      </c>
      <c r="F615">
        <f>_2010_Top_1000_Last_Names[[#This Row],[CUMULATIVE PROPORTION]] / SUM($D:$D)</f>
        <v>0.86071328319700913</v>
      </c>
    </row>
    <row r="616" spans="1:6" x14ac:dyDescent="0.25">
      <c r="A616" t="s">
        <v>1442</v>
      </c>
      <c r="B616">
        <v>615</v>
      </c>
      <c r="C616">
        <v>55179</v>
      </c>
      <c r="D616">
        <v>18.71</v>
      </c>
      <c r="E616">
        <v>35280.67</v>
      </c>
      <c r="F616">
        <f>_2010_Top_1000_Last_Names[[#This Row],[CUMULATIVE PROPORTION]] / SUM($D:$D)</f>
        <v>0.86116997776329574</v>
      </c>
    </row>
    <row r="617" spans="1:6" x14ac:dyDescent="0.25">
      <c r="A617" t="s">
        <v>1443</v>
      </c>
      <c r="B617">
        <v>616</v>
      </c>
      <c r="C617">
        <v>55174</v>
      </c>
      <c r="D617">
        <v>18.7</v>
      </c>
      <c r="E617">
        <v>35299.370000000003</v>
      </c>
      <c r="F617">
        <f>_2010_Top_1000_Last_Names[[#This Row],[CUMULATIVE PROPORTION]] / SUM($D:$D)</f>
        <v>0.86162642823841928</v>
      </c>
    </row>
    <row r="618" spans="1:6" x14ac:dyDescent="0.25">
      <c r="A618" t="s">
        <v>1444</v>
      </c>
      <c r="B618">
        <v>617</v>
      </c>
      <c r="C618">
        <v>55136</v>
      </c>
      <c r="D618">
        <v>18.690000000000001</v>
      </c>
      <c r="E618">
        <v>35318.07</v>
      </c>
      <c r="F618">
        <f>_2010_Top_1000_Last_Names[[#This Row],[CUMULATIVE PROPORTION]] / SUM($D:$D)</f>
        <v>0.86208287871354261</v>
      </c>
    </row>
    <row r="619" spans="1:6" x14ac:dyDescent="0.25">
      <c r="A619" t="s">
        <v>92</v>
      </c>
      <c r="B619">
        <v>618</v>
      </c>
      <c r="C619">
        <v>55114</v>
      </c>
      <c r="D619">
        <v>18.68</v>
      </c>
      <c r="E619">
        <v>35336.75</v>
      </c>
      <c r="F619">
        <f>_2010_Top_1000_Last_Names[[#This Row],[CUMULATIVE PROPORTION]] / SUM($D:$D)</f>
        <v>0.86253884100633971</v>
      </c>
    </row>
    <row r="620" spans="1:6" x14ac:dyDescent="0.25">
      <c r="A620" t="s">
        <v>1445</v>
      </c>
      <c r="B620">
        <v>619</v>
      </c>
      <c r="C620">
        <v>55021</v>
      </c>
      <c r="D620">
        <v>18.649999999999999</v>
      </c>
      <c r="E620">
        <v>35355.4</v>
      </c>
      <c r="F620">
        <f>_2010_Top_1000_Last_Names[[#This Row],[CUMULATIVE PROPORTION]] / SUM($D:$D)</f>
        <v>0.8629940710256474</v>
      </c>
    </row>
    <row r="621" spans="1:6" x14ac:dyDescent="0.25">
      <c r="A621" t="s">
        <v>1446</v>
      </c>
      <c r="B621">
        <v>620</v>
      </c>
      <c r="C621">
        <v>54996</v>
      </c>
      <c r="D621">
        <v>18.64</v>
      </c>
      <c r="E621">
        <v>35374.050000000003</v>
      </c>
      <c r="F621">
        <f>_2010_Top_1000_Last_Names[[#This Row],[CUMULATIVE PROPORTION]] / SUM($D:$D)</f>
        <v>0.8634493010449551</v>
      </c>
    </row>
    <row r="622" spans="1:6" x14ac:dyDescent="0.25">
      <c r="A622" t="s">
        <v>178</v>
      </c>
      <c r="B622">
        <v>621</v>
      </c>
      <c r="C622">
        <v>54764</v>
      </c>
      <c r="D622">
        <v>18.57</v>
      </c>
      <c r="E622">
        <v>35392.61</v>
      </c>
      <c r="F622">
        <f>_2010_Top_1000_Last_Names[[#This Row],[CUMULATIVE PROPORTION]] / SUM($D:$D)</f>
        <v>0.86390233424379415</v>
      </c>
    </row>
    <row r="623" spans="1:6" x14ac:dyDescent="0.25">
      <c r="A623" t="s">
        <v>1447</v>
      </c>
      <c r="B623">
        <v>622</v>
      </c>
      <c r="C623">
        <v>54621</v>
      </c>
      <c r="D623">
        <v>18.52</v>
      </c>
      <c r="E623">
        <v>35411.129999999997</v>
      </c>
      <c r="F623">
        <f>_2010_Top_1000_Last_Names[[#This Row],[CUMULATIVE PROPORTION]] / SUM($D:$D)</f>
        <v>0.8643543910779804</v>
      </c>
    </row>
    <row r="624" spans="1:6" x14ac:dyDescent="0.25">
      <c r="A624" t="s">
        <v>337</v>
      </c>
      <c r="B624">
        <v>623</v>
      </c>
      <c r="C624">
        <v>54394</v>
      </c>
      <c r="D624">
        <v>18.440000000000001</v>
      </c>
      <c r="E624">
        <v>35429.57</v>
      </c>
      <c r="F624">
        <f>_2010_Top_1000_Last_Names[[#This Row],[CUMULATIVE PROPORTION]] / SUM($D:$D)</f>
        <v>0.86480449518286162</v>
      </c>
    </row>
    <row r="625" spans="1:6" x14ac:dyDescent="0.25">
      <c r="A625" t="s">
        <v>1448</v>
      </c>
      <c r="B625">
        <v>624</v>
      </c>
      <c r="C625">
        <v>54257</v>
      </c>
      <c r="D625">
        <v>18.39</v>
      </c>
      <c r="E625">
        <v>35447.96</v>
      </c>
      <c r="F625">
        <f>_2010_Top_1000_Last_Names[[#This Row],[CUMULATIVE PROPORTION]] / SUM($D:$D)</f>
        <v>0.86525337883192688</v>
      </c>
    </row>
    <row r="626" spans="1:6" x14ac:dyDescent="0.25">
      <c r="A626" t="s">
        <v>1449</v>
      </c>
      <c r="B626">
        <v>625</v>
      </c>
      <c r="C626">
        <v>54217</v>
      </c>
      <c r="D626">
        <v>18.38</v>
      </c>
      <c r="E626">
        <v>35466.339999999997</v>
      </c>
      <c r="F626">
        <f>_2010_Top_1000_Last_Names[[#This Row],[CUMULATIVE PROPORTION]] / SUM($D:$D)</f>
        <v>0.86570201838982885</v>
      </c>
    </row>
    <row r="627" spans="1:6" x14ac:dyDescent="0.25">
      <c r="A627" t="s">
        <v>472</v>
      </c>
      <c r="B627">
        <v>626</v>
      </c>
      <c r="C627">
        <v>54198</v>
      </c>
      <c r="D627">
        <v>18.37</v>
      </c>
      <c r="E627">
        <v>35484.71</v>
      </c>
      <c r="F627">
        <f>_2010_Top_1000_Last_Names[[#This Row],[CUMULATIVE PROPORTION]] / SUM($D:$D)</f>
        <v>0.86615041385656788</v>
      </c>
    </row>
    <row r="628" spans="1:6" x14ac:dyDescent="0.25">
      <c r="A628" t="s">
        <v>1450</v>
      </c>
      <c r="B628">
        <v>627</v>
      </c>
      <c r="C628">
        <v>54046</v>
      </c>
      <c r="D628">
        <v>18.32</v>
      </c>
      <c r="E628">
        <v>35503.040000000001</v>
      </c>
      <c r="F628">
        <f>_2010_Top_1000_Last_Names[[#This Row],[CUMULATIVE PROPORTION]] / SUM($D:$D)</f>
        <v>0.86659783295865411</v>
      </c>
    </row>
    <row r="629" spans="1:6" x14ac:dyDescent="0.25">
      <c r="A629" t="s">
        <v>1451</v>
      </c>
      <c r="B629">
        <v>628</v>
      </c>
      <c r="C629">
        <v>54015</v>
      </c>
      <c r="D629">
        <v>18.309999999999999</v>
      </c>
      <c r="E629">
        <v>35521.35</v>
      </c>
      <c r="F629">
        <f>_2010_Top_1000_Last_Names[[#This Row],[CUMULATIVE PROPORTION]] / SUM($D:$D)</f>
        <v>0.867044763878414</v>
      </c>
    </row>
    <row r="630" spans="1:6" x14ac:dyDescent="0.25">
      <c r="A630" t="s">
        <v>64</v>
      </c>
      <c r="B630">
        <v>629</v>
      </c>
      <c r="C630">
        <v>53893</v>
      </c>
      <c r="D630">
        <v>18.27</v>
      </c>
      <c r="E630">
        <v>35539.620000000003</v>
      </c>
      <c r="F630">
        <f>_2010_Top_1000_Last_Names[[#This Row],[CUMULATIVE PROPORTION]] / SUM($D:$D)</f>
        <v>0.86749071843352132</v>
      </c>
    </row>
    <row r="631" spans="1:6" x14ac:dyDescent="0.25">
      <c r="A631" t="s">
        <v>1452</v>
      </c>
      <c r="B631">
        <v>630</v>
      </c>
      <c r="C631">
        <v>53822</v>
      </c>
      <c r="D631">
        <v>18.25</v>
      </c>
      <c r="E631">
        <v>35557.86</v>
      </c>
      <c r="F631">
        <f>_2010_Top_1000_Last_Names[[#This Row],[CUMULATIVE PROPORTION]] / SUM($D:$D)</f>
        <v>0.86793594071513902</v>
      </c>
    </row>
    <row r="632" spans="1:6" x14ac:dyDescent="0.25">
      <c r="A632" t="s">
        <v>1453</v>
      </c>
      <c r="B632">
        <v>631</v>
      </c>
      <c r="C632">
        <v>53794</v>
      </c>
      <c r="D632">
        <v>18.239999999999998</v>
      </c>
      <c r="E632">
        <v>35576.1</v>
      </c>
      <c r="F632">
        <f>_2010_Top_1000_Last_Names[[#This Row],[CUMULATIVE PROPORTION]] / SUM($D:$D)</f>
        <v>0.86838116299675672</v>
      </c>
    </row>
    <row r="633" spans="1:6" x14ac:dyDescent="0.25">
      <c r="A633" t="s">
        <v>1454</v>
      </c>
      <c r="B633">
        <v>632</v>
      </c>
      <c r="C633">
        <v>53792</v>
      </c>
      <c r="D633">
        <v>18.239999999999998</v>
      </c>
      <c r="E633">
        <v>35594.339999999997</v>
      </c>
      <c r="F633">
        <f>_2010_Top_1000_Last_Names[[#This Row],[CUMULATIVE PROPORTION]] / SUM($D:$D)</f>
        <v>0.86882638527837441</v>
      </c>
    </row>
    <row r="634" spans="1:6" x14ac:dyDescent="0.25">
      <c r="A634" t="s">
        <v>1455</v>
      </c>
      <c r="B634">
        <v>633</v>
      </c>
      <c r="C634">
        <v>53767</v>
      </c>
      <c r="D634">
        <v>18.23</v>
      </c>
      <c r="E634">
        <v>35612.559999999998</v>
      </c>
      <c r="F634">
        <f>_2010_Top_1000_Last_Names[[#This Row],[CUMULATIVE PROPORTION]] / SUM($D:$D)</f>
        <v>0.86927111937766577</v>
      </c>
    </row>
    <row r="635" spans="1:6" x14ac:dyDescent="0.25">
      <c r="A635" t="s">
        <v>1456</v>
      </c>
      <c r="B635">
        <v>634</v>
      </c>
      <c r="C635">
        <v>53739</v>
      </c>
      <c r="D635">
        <v>18.22</v>
      </c>
      <c r="E635">
        <v>35630.78</v>
      </c>
      <c r="F635">
        <f>_2010_Top_1000_Last_Names[[#This Row],[CUMULATIVE PROPORTION]] / SUM($D:$D)</f>
        <v>0.86971585347695723</v>
      </c>
    </row>
    <row r="636" spans="1:6" x14ac:dyDescent="0.25">
      <c r="A636" t="s">
        <v>1457</v>
      </c>
      <c r="B636">
        <v>635</v>
      </c>
      <c r="C636">
        <v>53682</v>
      </c>
      <c r="D636">
        <v>18.2</v>
      </c>
      <c r="E636">
        <v>35648.980000000003</v>
      </c>
      <c r="F636">
        <f>_2010_Top_1000_Last_Names[[#This Row],[CUMULATIVE PROPORTION]] / SUM($D:$D)</f>
        <v>0.87016009939392247</v>
      </c>
    </row>
    <row r="637" spans="1:6" x14ac:dyDescent="0.25">
      <c r="A637" t="s">
        <v>142</v>
      </c>
      <c r="B637">
        <v>636</v>
      </c>
      <c r="C637">
        <v>53419</v>
      </c>
      <c r="D637">
        <v>18.11</v>
      </c>
      <c r="E637">
        <v>35667.089999999997</v>
      </c>
      <c r="F637">
        <f>_2010_Top_1000_Last_Names[[#This Row],[CUMULATIVE PROPORTION]] / SUM($D:$D)</f>
        <v>0.87060214849041884</v>
      </c>
    </row>
    <row r="638" spans="1:6" x14ac:dyDescent="0.25">
      <c r="A638" t="s">
        <v>1458</v>
      </c>
      <c r="B638">
        <v>637</v>
      </c>
      <c r="C638">
        <v>53376</v>
      </c>
      <c r="D638">
        <v>18.09</v>
      </c>
      <c r="E638">
        <v>35685.18</v>
      </c>
      <c r="F638">
        <f>_2010_Top_1000_Last_Names[[#This Row],[CUMULATIVE PROPORTION]] / SUM($D:$D)</f>
        <v>0.87104370940458919</v>
      </c>
    </row>
    <row r="639" spans="1:6" x14ac:dyDescent="0.25">
      <c r="A639" t="s">
        <v>1459</v>
      </c>
      <c r="B639">
        <v>638</v>
      </c>
      <c r="C639">
        <v>53265</v>
      </c>
      <c r="D639">
        <v>18.059999999999999</v>
      </c>
      <c r="E639">
        <v>35703.24</v>
      </c>
      <c r="F639">
        <f>_2010_Top_1000_Last_Names[[#This Row],[CUMULATIVE PROPORTION]] / SUM($D:$D)</f>
        <v>0.87148453804526982</v>
      </c>
    </row>
    <row r="640" spans="1:6" x14ac:dyDescent="0.25">
      <c r="A640" t="s">
        <v>1460</v>
      </c>
      <c r="B640">
        <v>639</v>
      </c>
      <c r="C640">
        <v>53230</v>
      </c>
      <c r="D640">
        <v>18.05</v>
      </c>
      <c r="E640">
        <v>35721.29</v>
      </c>
      <c r="F640">
        <f>_2010_Top_1000_Last_Names[[#This Row],[CUMULATIVE PROPORTION]] / SUM($D:$D)</f>
        <v>0.87192512259478738</v>
      </c>
    </row>
    <row r="641" spans="1:6" x14ac:dyDescent="0.25">
      <c r="A641" t="s">
        <v>230</v>
      </c>
      <c r="B641">
        <v>640</v>
      </c>
      <c r="C641">
        <v>53159</v>
      </c>
      <c r="D641">
        <v>18.02</v>
      </c>
      <c r="E641">
        <v>35739.31</v>
      </c>
      <c r="F641">
        <f>_2010_Top_1000_Last_Names[[#This Row],[CUMULATIVE PROPORTION]] / SUM($D:$D)</f>
        <v>0.87236497487081544</v>
      </c>
    </row>
    <row r="642" spans="1:6" x14ac:dyDescent="0.25">
      <c r="A642" t="s">
        <v>188</v>
      </c>
      <c r="B642">
        <v>641</v>
      </c>
      <c r="C642">
        <v>53095</v>
      </c>
      <c r="D642">
        <v>18</v>
      </c>
      <c r="E642">
        <v>35757.31</v>
      </c>
      <c r="F642">
        <f>_2010_Top_1000_Last_Names[[#This Row],[CUMULATIVE PROPORTION]] / SUM($D:$D)</f>
        <v>0.87280433896451715</v>
      </c>
    </row>
    <row r="643" spans="1:6" x14ac:dyDescent="0.25">
      <c r="A643" t="s">
        <v>1461</v>
      </c>
      <c r="B643">
        <v>642</v>
      </c>
      <c r="C643">
        <v>53059</v>
      </c>
      <c r="D643">
        <v>17.989999999999998</v>
      </c>
      <c r="E643">
        <v>35775.300000000003</v>
      </c>
      <c r="F643">
        <f>_2010_Top_1000_Last_Names[[#This Row],[CUMULATIVE PROPORTION]] / SUM($D:$D)</f>
        <v>0.8732434589670558</v>
      </c>
    </row>
    <row r="644" spans="1:6" x14ac:dyDescent="0.25">
      <c r="A644" t="s">
        <v>1462</v>
      </c>
      <c r="B644">
        <v>643</v>
      </c>
      <c r="C644">
        <v>52920</v>
      </c>
      <c r="D644">
        <v>17.940000000000001</v>
      </c>
      <c r="E644">
        <v>35793.24</v>
      </c>
      <c r="F644">
        <f>_2010_Top_1000_Last_Names[[#This Row],[CUMULATIVE PROPORTION]] / SUM($D:$D)</f>
        <v>0.87368135851377837</v>
      </c>
    </row>
    <row r="645" spans="1:6" x14ac:dyDescent="0.25">
      <c r="A645" t="s">
        <v>1463</v>
      </c>
      <c r="B645">
        <v>644</v>
      </c>
      <c r="C645">
        <v>52817</v>
      </c>
      <c r="D645">
        <v>17.91</v>
      </c>
      <c r="E645">
        <v>35811.14</v>
      </c>
      <c r="F645">
        <f>_2010_Top_1000_Last_Names[[#This Row],[CUMULATIVE PROPORTION]] / SUM($D:$D)</f>
        <v>0.87411828169584849</v>
      </c>
    </row>
    <row r="646" spans="1:6" x14ac:dyDescent="0.25">
      <c r="A646" t="s">
        <v>1464</v>
      </c>
      <c r="B646">
        <v>645</v>
      </c>
      <c r="C646">
        <v>52739</v>
      </c>
      <c r="D646">
        <v>17.88</v>
      </c>
      <c r="E646">
        <v>35829.019999999997</v>
      </c>
      <c r="F646">
        <f>_2010_Top_1000_Last_Names[[#This Row],[CUMULATIVE PROPORTION]] / SUM($D:$D)</f>
        <v>0.87455471669559215</v>
      </c>
    </row>
    <row r="647" spans="1:6" x14ac:dyDescent="0.25">
      <c r="A647" t="s">
        <v>497</v>
      </c>
      <c r="B647">
        <v>646</v>
      </c>
      <c r="C647">
        <v>52701</v>
      </c>
      <c r="D647">
        <v>17.87</v>
      </c>
      <c r="E647">
        <v>35846.89</v>
      </c>
      <c r="F647">
        <f>_2010_Top_1000_Last_Names[[#This Row],[CUMULATIVE PROPORTION]] / SUM($D:$D)</f>
        <v>0.87499090760417275</v>
      </c>
    </row>
    <row r="648" spans="1:6" x14ac:dyDescent="0.25">
      <c r="A648" t="s">
        <v>1465</v>
      </c>
      <c r="B648">
        <v>647</v>
      </c>
      <c r="C648">
        <v>52651</v>
      </c>
      <c r="D648">
        <v>17.850000000000001</v>
      </c>
      <c r="E648">
        <v>35864.74</v>
      </c>
      <c r="F648">
        <f>_2010_Top_1000_Last_Names[[#This Row],[CUMULATIVE PROPORTION]] / SUM($D:$D)</f>
        <v>0.8754266103304269</v>
      </c>
    </row>
    <row r="649" spans="1:6" x14ac:dyDescent="0.25">
      <c r="A649" t="s">
        <v>1466</v>
      </c>
      <c r="B649">
        <v>648</v>
      </c>
      <c r="C649">
        <v>52569</v>
      </c>
      <c r="D649">
        <v>17.82</v>
      </c>
      <c r="E649">
        <v>35882.559999999998</v>
      </c>
      <c r="F649">
        <f>_2010_Top_1000_Last_Names[[#This Row],[CUMULATIVE PROPORTION]] / SUM($D:$D)</f>
        <v>0.87586158078319154</v>
      </c>
    </row>
    <row r="650" spans="1:6" x14ac:dyDescent="0.25">
      <c r="A650" t="s">
        <v>541</v>
      </c>
      <c r="B650">
        <v>649</v>
      </c>
      <c r="C650">
        <v>52481</v>
      </c>
      <c r="D650">
        <v>17.79</v>
      </c>
      <c r="E650">
        <v>35900.35</v>
      </c>
      <c r="F650">
        <f>_2010_Top_1000_Last_Names[[#This Row],[CUMULATIVE PROPORTION]] / SUM($D:$D)</f>
        <v>0.87629581896246678</v>
      </c>
    </row>
    <row r="651" spans="1:6" x14ac:dyDescent="0.25">
      <c r="A651" t="s">
        <v>1467</v>
      </c>
      <c r="B651">
        <v>650</v>
      </c>
      <c r="C651">
        <v>52457</v>
      </c>
      <c r="D651">
        <v>17.78</v>
      </c>
      <c r="E651">
        <v>35918.129999999997</v>
      </c>
      <c r="F651">
        <f>_2010_Top_1000_Last_Names[[#This Row],[CUMULATIVE PROPORTION]] / SUM($D:$D)</f>
        <v>0.87672981305057873</v>
      </c>
    </row>
    <row r="652" spans="1:6" x14ac:dyDescent="0.25">
      <c r="A652" t="s">
        <v>1468</v>
      </c>
      <c r="B652">
        <v>651</v>
      </c>
      <c r="C652">
        <v>52410</v>
      </c>
      <c r="D652">
        <v>17.77</v>
      </c>
      <c r="E652">
        <v>35935.9</v>
      </c>
      <c r="F652">
        <f>_2010_Top_1000_Last_Names[[#This Row],[CUMULATIVE PROPORTION]] / SUM($D:$D)</f>
        <v>0.87716356304752774</v>
      </c>
    </row>
    <row r="653" spans="1:6" x14ac:dyDescent="0.25">
      <c r="A653" t="s">
        <v>1469</v>
      </c>
      <c r="B653">
        <v>652</v>
      </c>
      <c r="C653">
        <v>52321</v>
      </c>
      <c r="D653">
        <v>17.739999999999998</v>
      </c>
      <c r="E653">
        <v>35953.64</v>
      </c>
      <c r="F653">
        <f>_2010_Top_1000_Last_Names[[#This Row],[CUMULATIVE PROPORTION]] / SUM($D:$D)</f>
        <v>0.87759658077098701</v>
      </c>
    </row>
    <row r="654" spans="1:6" x14ac:dyDescent="0.25">
      <c r="A654" t="s">
        <v>554</v>
      </c>
      <c r="B654">
        <v>653</v>
      </c>
      <c r="C654">
        <v>52211</v>
      </c>
      <c r="D654">
        <v>17.7</v>
      </c>
      <c r="E654">
        <v>35971.339999999997</v>
      </c>
      <c r="F654">
        <f>_2010_Top_1000_Last_Names[[#This Row],[CUMULATIVE PROPORTION]] / SUM($D:$D)</f>
        <v>0.87802862212979371</v>
      </c>
    </row>
    <row r="655" spans="1:6" x14ac:dyDescent="0.25">
      <c r="A655" t="s">
        <v>665</v>
      </c>
      <c r="B655">
        <v>654</v>
      </c>
      <c r="C655">
        <v>52184</v>
      </c>
      <c r="D655">
        <v>17.690000000000001</v>
      </c>
      <c r="E655">
        <v>35989.03</v>
      </c>
      <c r="F655">
        <f>_2010_Top_1000_Last_Names[[#This Row],[CUMULATIVE PROPORTION]] / SUM($D:$D)</f>
        <v>0.87846041939743724</v>
      </c>
    </row>
    <row r="656" spans="1:6" x14ac:dyDescent="0.25">
      <c r="A656" t="s">
        <v>1470</v>
      </c>
      <c r="B656">
        <v>655</v>
      </c>
      <c r="C656">
        <v>52138</v>
      </c>
      <c r="D656">
        <v>17.68</v>
      </c>
      <c r="E656">
        <v>36006.699999999997</v>
      </c>
      <c r="F656">
        <f>_2010_Top_1000_Last_Names[[#This Row],[CUMULATIVE PROPORTION]] / SUM($D:$D)</f>
        <v>0.87889172848275443</v>
      </c>
    </row>
    <row r="657" spans="1:6" x14ac:dyDescent="0.25">
      <c r="A657" t="s">
        <v>1471</v>
      </c>
      <c r="B657">
        <v>656</v>
      </c>
      <c r="C657">
        <v>52070</v>
      </c>
      <c r="D657">
        <v>17.649999999999999</v>
      </c>
      <c r="E657">
        <v>36024.35</v>
      </c>
      <c r="F657">
        <f>_2010_Top_1000_Last_Names[[#This Row],[CUMULATIVE PROPORTION]] / SUM($D:$D)</f>
        <v>0.87932254938574528</v>
      </c>
    </row>
    <row r="658" spans="1:6" x14ac:dyDescent="0.25">
      <c r="A658" t="s">
        <v>1472</v>
      </c>
      <c r="B658">
        <v>657</v>
      </c>
      <c r="C658">
        <v>52044</v>
      </c>
      <c r="D658">
        <v>17.64</v>
      </c>
      <c r="E658">
        <v>36042</v>
      </c>
      <c r="F658">
        <f>_2010_Top_1000_Last_Names[[#This Row],[CUMULATIVE PROPORTION]] / SUM($D:$D)</f>
        <v>0.87975337028873613</v>
      </c>
    </row>
    <row r="659" spans="1:6" x14ac:dyDescent="0.25">
      <c r="A659" t="s">
        <v>1473</v>
      </c>
      <c r="B659">
        <v>658</v>
      </c>
      <c r="C659">
        <v>52035</v>
      </c>
      <c r="D659">
        <v>17.64</v>
      </c>
      <c r="E659">
        <v>36059.64</v>
      </c>
      <c r="F659">
        <f>_2010_Top_1000_Last_Names[[#This Row],[CUMULATIVE PROPORTION]] / SUM($D:$D)</f>
        <v>0.8801839471005638</v>
      </c>
    </row>
    <row r="660" spans="1:6" x14ac:dyDescent="0.25">
      <c r="A660" t="s">
        <v>1474</v>
      </c>
      <c r="B660">
        <v>659</v>
      </c>
      <c r="C660">
        <v>51889</v>
      </c>
      <c r="D660">
        <v>17.59</v>
      </c>
      <c r="E660">
        <v>36077.230000000003</v>
      </c>
      <c r="F660">
        <f>_2010_Top_1000_Last_Names[[#This Row],[CUMULATIVE PROPORTION]] / SUM($D:$D)</f>
        <v>0.88061330345657574</v>
      </c>
    </row>
    <row r="661" spans="1:6" x14ac:dyDescent="0.25">
      <c r="A661" t="s">
        <v>1475</v>
      </c>
      <c r="B661">
        <v>660</v>
      </c>
      <c r="C661">
        <v>51877</v>
      </c>
      <c r="D661">
        <v>17.59</v>
      </c>
      <c r="E661">
        <v>36094.81</v>
      </c>
      <c r="F661">
        <f>_2010_Top_1000_Last_Names[[#This Row],[CUMULATIVE PROPORTION]] / SUM($D:$D)</f>
        <v>0.88104241572142428</v>
      </c>
    </row>
    <row r="662" spans="1:6" x14ac:dyDescent="0.25">
      <c r="A662" t="s">
        <v>1476</v>
      </c>
      <c r="B662">
        <v>661</v>
      </c>
      <c r="C662">
        <v>51865</v>
      </c>
      <c r="D662">
        <v>17.579999999999998</v>
      </c>
      <c r="E662">
        <v>36112.400000000001</v>
      </c>
      <c r="F662">
        <f>_2010_Top_1000_Last_Names[[#This Row],[CUMULATIVE PROPORTION]] / SUM($D:$D)</f>
        <v>0.88147177207743621</v>
      </c>
    </row>
    <row r="663" spans="1:6" x14ac:dyDescent="0.25">
      <c r="A663" t="s">
        <v>1477</v>
      </c>
      <c r="B663">
        <v>662</v>
      </c>
      <c r="C663">
        <v>51671</v>
      </c>
      <c r="D663">
        <v>17.52</v>
      </c>
      <c r="E663">
        <v>36129.910000000003</v>
      </c>
      <c r="F663">
        <f>_2010_Top_1000_Last_Names[[#This Row],[CUMULATIVE PROPORTION]] / SUM($D:$D)</f>
        <v>0.88189917570414278</v>
      </c>
    </row>
    <row r="664" spans="1:6" x14ac:dyDescent="0.25">
      <c r="A664" t="s">
        <v>1478</v>
      </c>
      <c r="B664">
        <v>663</v>
      </c>
      <c r="C664">
        <v>51592</v>
      </c>
      <c r="D664">
        <v>17.489999999999998</v>
      </c>
      <c r="E664">
        <v>36147.4</v>
      </c>
      <c r="F664">
        <f>_2010_Top_1000_Last_Names[[#This Row],[CUMULATIVE PROPORTION]] / SUM($D:$D)</f>
        <v>0.8823260911485229</v>
      </c>
    </row>
    <row r="665" spans="1:6" x14ac:dyDescent="0.25">
      <c r="A665" t="s">
        <v>1479</v>
      </c>
      <c r="B665">
        <v>664</v>
      </c>
      <c r="C665">
        <v>51475</v>
      </c>
      <c r="D665">
        <v>17.45</v>
      </c>
      <c r="E665">
        <v>36164.85</v>
      </c>
      <c r="F665">
        <f>_2010_Top_1000_Last_Names[[#This Row],[CUMULATIVE PROPORTION]] / SUM($D:$D)</f>
        <v>0.88275203022825033</v>
      </c>
    </row>
    <row r="666" spans="1:6" x14ac:dyDescent="0.25">
      <c r="A666" t="s">
        <v>1480</v>
      </c>
      <c r="B666">
        <v>665</v>
      </c>
      <c r="C666">
        <v>51351</v>
      </c>
      <c r="D666">
        <v>17.41</v>
      </c>
      <c r="E666">
        <v>36182.26</v>
      </c>
      <c r="F666">
        <f>_2010_Top_1000_Last_Names[[#This Row],[CUMULATIVE PROPORTION]] / SUM($D:$D)</f>
        <v>0.88317699294332519</v>
      </c>
    </row>
    <row r="667" spans="1:6" x14ac:dyDescent="0.25">
      <c r="A667" t="s">
        <v>1481</v>
      </c>
      <c r="B667">
        <v>666</v>
      </c>
      <c r="C667">
        <v>51288</v>
      </c>
      <c r="D667">
        <v>17.39</v>
      </c>
      <c r="E667">
        <v>36199.65</v>
      </c>
      <c r="F667">
        <f>_2010_Top_1000_Last_Names[[#This Row],[CUMULATIVE PROPORTION]] / SUM($D:$D)</f>
        <v>0.88360146747607371</v>
      </c>
    </row>
    <row r="668" spans="1:6" x14ac:dyDescent="0.25">
      <c r="A668" t="s">
        <v>1482</v>
      </c>
      <c r="B668">
        <v>667</v>
      </c>
      <c r="C668">
        <v>51153</v>
      </c>
      <c r="D668">
        <v>17.34</v>
      </c>
      <c r="E668">
        <v>36216.99</v>
      </c>
      <c r="F668">
        <f>_2010_Top_1000_Last_Names[[#This Row],[CUMULATIVE PROPORTION]] / SUM($D:$D)</f>
        <v>0.88402472155300627</v>
      </c>
    </row>
    <row r="669" spans="1:6" x14ac:dyDescent="0.25">
      <c r="A669" t="s">
        <v>1483</v>
      </c>
      <c r="B669">
        <v>668</v>
      </c>
      <c r="C669">
        <v>51081</v>
      </c>
      <c r="D669">
        <v>17.32</v>
      </c>
      <c r="E669">
        <v>36234.31</v>
      </c>
      <c r="F669">
        <f>_2010_Top_1000_Last_Names[[#This Row],[CUMULATIVE PROPORTION]] / SUM($D:$D)</f>
        <v>0.88444748744761259</v>
      </c>
    </row>
    <row r="670" spans="1:6" x14ac:dyDescent="0.25">
      <c r="A670" t="s">
        <v>196</v>
      </c>
      <c r="B670">
        <v>669</v>
      </c>
      <c r="C670">
        <v>51043</v>
      </c>
      <c r="D670">
        <v>17.3</v>
      </c>
      <c r="E670">
        <v>36251.61</v>
      </c>
      <c r="F670">
        <f>_2010_Top_1000_Last_Names[[#This Row],[CUMULATIVE PROPORTION]] / SUM($D:$D)</f>
        <v>0.88486976515989268</v>
      </c>
    </row>
    <row r="671" spans="1:6" x14ac:dyDescent="0.25">
      <c r="A671" t="s">
        <v>1484</v>
      </c>
      <c r="B671">
        <v>670</v>
      </c>
      <c r="C671">
        <v>50920</v>
      </c>
      <c r="D671">
        <v>17.260000000000002</v>
      </c>
      <c r="E671">
        <v>36268.870000000003</v>
      </c>
      <c r="F671">
        <f>_2010_Top_1000_Last_Names[[#This Row],[CUMULATIVE PROPORTION]] / SUM($D:$D)</f>
        <v>0.88529106650751999</v>
      </c>
    </row>
    <row r="672" spans="1:6" x14ac:dyDescent="0.25">
      <c r="A672" t="s">
        <v>1485</v>
      </c>
      <c r="B672">
        <v>671</v>
      </c>
      <c r="C672">
        <v>50837</v>
      </c>
      <c r="D672">
        <v>17.23</v>
      </c>
      <c r="E672">
        <v>36286.11</v>
      </c>
      <c r="F672">
        <f>_2010_Top_1000_Last_Names[[#This Row],[CUMULATIVE PROPORTION]] / SUM($D:$D)</f>
        <v>0.88571187967282095</v>
      </c>
    </row>
    <row r="673" spans="1:6" x14ac:dyDescent="0.25">
      <c r="A673" t="s">
        <v>1486</v>
      </c>
      <c r="B673">
        <v>672</v>
      </c>
      <c r="C673">
        <v>50832</v>
      </c>
      <c r="D673">
        <v>17.23</v>
      </c>
      <c r="E673">
        <v>36303.339999999997</v>
      </c>
      <c r="F673">
        <f>_2010_Top_1000_Last_Names[[#This Row],[CUMULATIVE PROPORTION]] / SUM($D:$D)</f>
        <v>0.88613244874695862</v>
      </c>
    </row>
    <row r="674" spans="1:6" x14ac:dyDescent="0.25">
      <c r="A674" t="s">
        <v>1487</v>
      </c>
      <c r="B674">
        <v>673</v>
      </c>
      <c r="C674">
        <v>50788</v>
      </c>
      <c r="D674">
        <v>17.22</v>
      </c>
      <c r="E674">
        <v>36320.559999999998</v>
      </c>
      <c r="F674">
        <f>_2010_Top_1000_Last_Names[[#This Row],[CUMULATIVE PROPORTION]] / SUM($D:$D)</f>
        <v>0.88655277372993335</v>
      </c>
    </row>
    <row r="675" spans="1:6" x14ac:dyDescent="0.25">
      <c r="A675" t="s">
        <v>1488</v>
      </c>
      <c r="B675">
        <v>674</v>
      </c>
      <c r="C675">
        <v>50786</v>
      </c>
      <c r="D675">
        <v>17.22</v>
      </c>
      <c r="E675">
        <v>36337.769999999997</v>
      </c>
      <c r="F675">
        <f>_2010_Top_1000_Last_Names[[#This Row],[CUMULATIVE PROPORTION]] / SUM($D:$D)</f>
        <v>0.8869728546217448</v>
      </c>
    </row>
    <row r="676" spans="1:6" x14ac:dyDescent="0.25">
      <c r="A676" t="s">
        <v>1489</v>
      </c>
      <c r="B676">
        <v>674</v>
      </c>
      <c r="C676">
        <v>50786</v>
      </c>
      <c r="D676">
        <v>17.22</v>
      </c>
      <c r="E676">
        <v>36354.99</v>
      </c>
      <c r="F676">
        <f>_2010_Top_1000_Last_Names[[#This Row],[CUMULATIVE PROPORTION]] / SUM($D:$D)</f>
        <v>0.88739317960471942</v>
      </c>
    </row>
    <row r="677" spans="1:6" x14ac:dyDescent="0.25">
      <c r="A677" t="s">
        <v>1490</v>
      </c>
      <c r="B677">
        <v>676</v>
      </c>
      <c r="C677">
        <v>50742</v>
      </c>
      <c r="D677">
        <v>17.2</v>
      </c>
      <c r="E677">
        <v>36372.19</v>
      </c>
      <c r="F677">
        <f>_2010_Top_1000_Last_Names[[#This Row],[CUMULATIVE PROPORTION]] / SUM($D:$D)</f>
        <v>0.88781301640536781</v>
      </c>
    </row>
    <row r="678" spans="1:6" x14ac:dyDescent="0.25">
      <c r="A678" t="s">
        <v>1491</v>
      </c>
      <c r="B678">
        <v>677</v>
      </c>
      <c r="C678">
        <v>50686</v>
      </c>
      <c r="D678">
        <v>17.18</v>
      </c>
      <c r="E678">
        <v>36389.379999999997</v>
      </c>
      <c r="F678">
        <f>_2010_Top_1000_Last_Names[[#This Row],[CUMULATIVE PROPORTION]] / SUM($D:$D)</f>
        <v>0.88823260911485291</v>
      </c>
    </row>
    <row r="679" spans="1:6" x14ac:dyDescent="0.25">
      <c r="A679" t="s">
        <v>1492</v>
      </c>
      <c r="B679">
        <v>678</v>
      </c>
      <c r="C679">
        <v>50614</v>
      </c>
      <c r="D679">
        <v>17.16</v>
      </c>
      <c r="E679">
        <v>36406.53</v>
      </c>
      <c r="F679">
        <f>_2010_Top_1000_Last_Names[[#This Row],[CUMULATIVE PROPORTION]] / SUM($D:$D)</f>
        <v>0.88865122545968533</v>
      </c>
    </row>
    <row r="680" spans="1:6" x14ac:dyDescent="0.25">
      <c r="A680" t="s">
        <v>1493</v>
      </c>
      <c r="B680">
        <v>679</v>
      </c>
      <c r="C680">
        <v>50610</v>
      </c>
      <c r="D680">
        <v>17.16</v>
      </c>
      <c r="E680">
        <v>36423.69</v>
      </c>
      <c r="F680">
        <f>_2010_Top_1000_Last_Names[[#This Row],[CUMULATIVE PROPORTION]] / SUM($D:$D)</f>
        <v>0.88907008589568115</v>
      </c>
    </row>
    <row r="681" spans="1:6" x14ac:dyDescent="0.25">
      <c r="A681" t="s">
        <v>1494</v>
      </c>
      <c r="B681">
        <v>680</v>
      </c>
      <c r="C681">
        <v>50584</v>
      </c>
      <c r="D681">
        <v>17.149999999999999</v>
      </c>
      <c r="E681">
        <v>36440.839999999997</v>
      </c>
      <c r="F681">
        <f>_2010_Top_1000_Last_Names[[#This Row],[CUMULATIVE PROPORTION]] / SUM($D:$D)</f>
        <v>0.88948870224051346</v>
      </c>
    </row>
    <row r="682" spans="1:6" x14ac:dyDescent="0.25">
      <c r="A682" t="s">
        <v>1495</v>
      </c>
      <c r="B682">
        <v>681</v>
      </c>
      <c r="C682">
        <v>50558</v>
      </c>
      <c r="D682">
        <v>17.14</v>
      </c>
      <c r="E682">
        <v>36457.980000000003</v>
      </c>
      <c r="F682">
        <f>_2010_Top_1000_Last_Names[[#This Row],[CUMULATIVE PROPORTION]] / SUM($D:$D)</f>
        <v>0.88990707449418294</v>
      </c>
    </row>
    <row r="683" spans="1:6" x14ac:dyDescent="0.25">
      <c r="A683" t="s">
        <v>1496</v>
      </c>
      <c r="B683">
        <v>682</v>
      </c>
      <c r="C683">
        <v>50524</v>
      </c>
      <c r="D683">
        <v>17.13</v>
      </c>
      <c r="E683">
        <v>36475.11</v>
      </c>
      <c r="F683">
        <f>_2010_Top_1000_Last_Names[[#This Row],[CUMULATIVE PROPORTION]] / SUM($D:$D)</f>
        <v>0.89032520265668891</v>
      </c>
    </row>
    <row r="684" spans="1:6" x14ac:dyDescent="0.25">
      <c r="A684" t="s">
        <v>882</v>
      </c>
      <c r="B684">
        <v>683</v>
      </c>
      <c r="C684">
        <v>50465</v>
      </c>
      <c r="D684">
        <v>17.11</v>
      </c>
      <c r="E684">
        <v>36492.22</v>
      </c>
      <c r="F684">
        <f>_2010_Top_1000_Last_Names[[#This Row],[CUMULATIVE PROPORTION]] / SUM($D:$D)</f>
        <v>0.89074284263686876</v>
      </c>
    </row>
    <row r="685" spans="1:6" x14ac:dyDescent="0.25">
      <c r="A685" t="s">
        <v>1497</v>
      </c>
      <c r="B685">
        <v>684</v>
      </c>
      <c r="C685">
        <v>50258</v>
      </c>
      <c r="D685">
        <v>17.04</v>
      </c>
      <c r="E685">
        <v>36509.25</v>
      </c>
      <c r="F685">
        <f>_2010_Top_1000_Last_Names[[#This Row],[CUMULATIVE PROPORTION]] / SUM($D:$D)</f>
        <v>0.89115852988774324</v>
      </c>
    </row>
    <row r="686" spans="1:6" x14ac:dyDescent="0.25">
      <c r="A686" t="s">
        <v>1498</v>
      </c>
      <c r="B686">
        <v>685</v>
      </c>
      <c r="C686">
        <v>50247</v>
      </c>
      <c r="D686">
        <v>17.03</v>
      </c>
      <c r="E686">
        <v>36526.29</v>
      </c>
      <c r="F686">
        <f>_2010_Top_1000_Last_Names[[#This Row],[CUMULATIVE PROPORTION]] / SUM($D:$D)</f>
        <v>0.8915744612297809</v>
      </c>
    </row>
    <row r="687" spans="1:6" x14ac:dyDescent="0.25">
      <c r="A687" t="s">
        <v>1499</v>
      </c>
      <c r="B687">
        <v>686</v>
      </c>
      <c r="C687">
        <v>50245</v>
      </c>
      <c r="D687">
        <v>17.03</v>
      </c>
      <c r="E687">
        <v>36543.32</v>
      </c>
      <c r="F687">
        <f>_2010_Top_1000_Last_Names[[#This Row],[CUMULATIVE PROPORTION]] / SUM($D:$D)</f>
        <v>0.89199014848065528</v>
      </c>
    </row>
    <row r="688" spans="1:6" x14ac:dyDescent="0.25">
      <c r="A688" t="s">
        <v>1500</v>
      </c>
      <c r="B688">
        <v>687</v>
      </c>
      <c r="C688">
        <v>50104</v>
      </c>
      <c r="D688">
        <v>16.989999999999998</v>
      </c>
      <c r="E688">
        <v>36560.31</v>
      </c>
      <c r="F688">
        <f>_2010_Top_1000_Last_Names[[#This Row],[CUMULATIVE PROPORTION]] / SUM($D:$D)</f>
        <v>0.89240485936687697</v>
      </c>
    </row>
    <row r="689" spans="1:6" x14ac:dyDescent="0.25">
      <c r="A689" t="s">
        <v>1501</v>
      </c>
      <c r="B689">
        <v>688</v>
      </c>
      <c r="C689">
        <v>50069</v>
      </c>
      <c r="D689">
        <v>16.97</v>
      </c>
      <c r="E689">
        <v>36577.279999999999</v>
      </c>
      <c r="F689">
        <f>_2010_Top_1000_Last_Names[[#This Row],[CUMULATIVE PROPORTION]] / SUM($D:$D)</f>
        <v>0.89281908207077254</v>
      </c>
    </row>
    <row r="690" spans="1:6" x14ac:dyDescent="0.25">
      <c r="A690" t="s">
        <v>1502</v>
      </c>
      <c r="B690">
        <v>689</v>
      </c>
      <c r="C690">
        <v>50028</v>
      </c>
      <c r="D690">
        <v>16.96</v>
      </c>
      <c r="E690">
        <v>36594.239999999998</v>
      </c>
      <c r="F690">
        <f>_2010_Top_1000_Last_Names[[#This Row],[CUMULATIVE PROPORTION]] / SUM($D:$D)</f>
        <v>0.89323306068350472</v>
      </c>
    </row>
    <row r="691" spans="1:6" x14ac:dyDescent="0.25">
      <c r="A691" t="s">
        <v>1503</v>
      </c>
      <c r="B691">
        <v>690</v>
      </c>
      <c r="C691">
        <v>49914</v>
      </c>
      <c r="D691">
        <v>16.920000000000002</v>
      </c>
      <c r="E691">
        <v>36611.160000000003</v>
      </c>
      <c r="F691">
        <f>_2010_Top_1000_Last_Names[[#This Row],[CUMULATIVE PROPORTION]] / SUM($D:$D)</f>
        <v>0.89364606293158455</v>
      </c>
    </row>
    <row r="692" spans="1:6" x14ac:dyDescent="0.25">
      <c r="A692" t="s">
        <v>1504</v>
      </c>
      <c r="B692">
        <v>691</v>
      </c>
      <c r="C692">
        <v>49817</v>
      </c>
      <c r="D692">
        <v>16.89</v>
      </c>
      <c r="E692">
        <v>36628.050000000003</v>
      </c>
      <c r="F692">
        <f>_2010_Top_1000_Last_Names[[#This Row],[CUMULATIVE PROPORTION]] / SUM($D:$D)</f>
        <v>0.89405833290617465</v>
      </c>
    </row>
    <row r="693" spans="1:6" x14ac:dyDescent="0.25">
      <c r="A693" t="s">
        <v>1505</v>
      </c>
      <c r="B693">
        <v>692</v>
      </c>
      <c r="C693">
        <v>49776</v>
      </c>
      <c r="D693">
        <v>16.87</v>
      </c>
      <c r="E693">
        <v>36644.92</v>
      </c>
      <c r="F693">
        <f>_2010_Top_1000_Last_Names[[#This Row],[CUMULATIVE PROPORTION]] / SUM($D:$D)</f>
        <v>0.89447011469843829</v>
      </c>
    </row>
    <row r="694" spans="1:6" x14ac:dyDescent="0.25">
      <c r="A694" t="s">
        <v>1506</v>
      </c>
      <c r="B694">
        <v>693</v>
      </c>
      <c r="C694">
        <v>49740</v>
      </c>
      <c r="D694">
        <v>16.86</v>
      </c>
      <c r="E694">
        <v>36661.79</v>
      </c>
      <c r="F694">
        <f>_2010_Top_1000_Last_Names[[#This Row],[CUMULATIVE PROPORTION]] / SUM($D:$D)</f>
        <v>0.89488189649070204</v>
      </c>
    </row>
    <row r="695" spans="1:6" x14ac:dyDescent="0.25">
      <c r="A695" t="s">
        <v>1507</v>
      </c>
      <c r="B695">
        <v>694</v>
      </c>
      <c r="C695">
        <v>49733</v>
      </c>
      <c r="D695">
        <v>16.86</v>
      </c>
      <c r="E695">
        <v>36678.65</v>
      </c>
      <c r="F695">
        <f>_2010_Top_1000_Last_Names[[#This Row],[CUMULATIVE PROPORTION]] / SUM($D:$D)</f>
        <v>0.89529343419180274</v>
      </c>
    </row>
    <row r="696" spans="1:6" x14ac:dyDescent="0.25">
      <c r="A696" t="s">
        <v>1508</v>
      </c>
      <c r="B696">
        <v>695</v>
      </c>
      <c r="C696">
        <v>49549</v>
      </c>
      <c r="D696">
        <v>16.8</v>
      </c>
      <c r="E696">
        <v>36695.440000000002</v>
      </c>
      <c r="F696">
        <f>_2010_Top_1000_Last_Names[[#This Row],[CUMULATIVE PROPORTION]] / SUM($D:$D)</f>
        <v>0.89570326325476113</v>
      </c>
    </row>
    <row r="697" spans="1:6" x14ac:dyDescent="0.25">
      <c r="A697" t="s">
        <v>1509</v>
      </c>
      <c r="B697">
        <v>696</v>
      </c>
      <c r="C697">
        <v>49481</v>
      </c>
      <c r="D697">
        <v>16.77</v>
      </c>
      <c r="E697">
        <v>36712.22</v>
      </c>
      <c r="F697">
        <f>_2010_Top_1000_Last_Names[[#This Row],[CUMULATIVE PROPORTION]] / SUM($D:$D)</f>
        <v>0.89611284822655646</v>
      </c>
    </row>
    <row r="698" spans="1:6" x14ac:dyDescent="0.25">
      <c r="A698" t="s">
        <v>1510</v>
      </c>
      <c r="B698">
        <v>697</v>
      </c>
      <c r="C698">
        <v>49402</v>
      </c>
      <c r="D698">
        <v>16.75</v>
      </c>
      <c r="E698">
        <v>36728.97</v>
      </c>
      <c r="F698">
        <f>_2010_Top_1000_Last_Names[[#This Row],[CUMULATIVE PROPORTION]] / SUM($D:$D)</f>
        <v>0.89652170092486216</v>
      </c>
    </row>
    <row r="699" spans="1:6" x14ac:dyDescent="0.25">
      <c r="A699" t="s">
        <v>1511</v>
      </c>
      <c r="B699">
        <v>698</v>
      </c>
      <c r="C699">
        <v>49395</v>
      </c>
      <c r="D699">
        <v>16.75</v>
      </c>
      <c r="E699">
        <v>36745.71</v>
      </c>
      <c r="F699">
        <f>_2010_Top_1000_Last_Names[[#This Row],[CUMULATIVE PROPORTION]] / SUM($D:$D)</f>
        <v>0.8969303095320047</v>
      </c>
    </row>
    <row r="700" spans="1:6" x14ac:dyDescent="0.25">
      <c r="A700" t="s">
        <v>1512</v>
      </c>
      <c r="B700">
        <v>699</v>
      </c>
      <c r="C700">
        <v>49360</v>
      </c>
      <c r="D700">
        <v>16.73</v>
      </c>
      <c r="E700">
        <v>36762.44</v>
      </c>
      <c r="F700">
        <f>_2010_Top_1000_Last_Names[[#This Row],[CUMULATIVE PROPORTION]] / SUM($D:$D)</f>
        <v>0.89733867404798429</v>
      </c>
    </row>
    <row r="701" spans="1:6" x14ac:dyDescent="0.25">
      <c r="A701" t="s">
        <v>1513</v>
      </c>
      <c r="B701">
        <v>700</v>
      </c>
      <c r="C701">
        <v>49316</v>
      </c>
      <c r="D701">
        <v>16.72</v>
      </c>
      <c r="E701">
        <v>36779.160000000003</v>
      </c>
      <c r="F701">
        <f>_2010_Top_1000_Last_Names[[#This Row],[CUMULATIVE PROPORTION]] / SUM($D:$D)</f>
        <v>0.89774679447280048</v>
      </c>
    </row>
    <row r="702" spans="1:6" x14ac:dyDescent="0.25">
      <c r="A702" t="s">
        <v>1514</v>
      </c>
      <c r="B702">
        <v>701</v>
      </c>
      <c r="C702">
        <v>49238</v>
      </c>
      <c r="D702">
        <v>16.690000000000001</v>
      </c>
      <c r="E702">
        <v>36795.85</v>
      </c>
      <c r="F702">
        <f>_2010_Top_1000_Last_Names[[#This Row],[CUMULATIVE PROPORTION]] / SUM($D:$D)</f>
        <v>0.89815418262412716</v>
      </c>
    </row>
    <row r="703" spans="1:6" x14ac:dyDescent="0.25">
      <c r="A703" t="s">
        <v>1515</v>
      </c>
      <c r="B703">
        <v>702</v>
      </c>
      <c r="C703">
        <v>49217</v>
      </c>
      <c r="D703">
        <v>16.68</v>
      </c>
      <c r="E703">
        <v>36812.54</v>
      </c>
      <c r="F703">
        <f>_2010_Top_1000_Last_Names[[#This Row],[CUMULATIVE PROPORTION]] / SUM($D:$D)</f>
        <v>0.89856157077545395</v>
      </c>
    </row>
    <row r="704" spans="1:6" x14ac:dyDescent="0.25">
      <c r="A704" t="s">
        <v>1516</v>
      </c>
      <c r="B704">
        <v>703</v>
      </c>
      <c r="C704">
        <v>49177</v>
      </c>
      <c r="D704">
        <v>16.670000000000002</v>
      </c>
      <c r="E704">
        <v>36829.21</v>
      </c>
      <c r="F704">
        <f>_2010_Top_1000_Last_Names[[#This Row],[CUMULATIVE PROPORTION]] / SUM($D:$D)</f>
        <v>0.89896847074445441</v>
      </c>
    </row>
    <row r="705" spans="1:6" x14ac:dyDescent="0.25">
      <c r="A705" t="s">
        <v>1517</v>
      </c>
      <c r="B705">
        <v>704</v>
      </c>
      <c r="C705">
        <v>49126</v>
      </c>
      <c r="D705">
        <v>16.649999999999999</v>
      </c>
      <c r="E705">
        <v>36845.86</v>
      </c>
      <c r="F705">
        <f>_2010_Top_1000_Last_Names[[#This Row],[CUMULATIVE PROPORTION]] / SUM($D:$D)</f>
        <v>0.89937488253112852</v>
      </c>
    </row>
    <row r="706" spans="1:6" x14ac:dyDescent="0.25">
      <c r="A706" t="s">
        <v>1518</v>
      </c>
      <c r="B706">
        <v>705</v>
      </c>
      <c r="C706">
        <v>49056</v>
      </c>
      <c r="D706">
        <v>16.63</v>
      </c>
      <c r="E706">
        <v>36862.5</v>
      </c>
      <c r="F706">
        <f>_2010_Top_1000_Last_Names[[#This Row],[CUMULATIVE PROPORTION]] / SUM($D:$D)</f>
        <v>0.89978105022663935</v>
      </c>
    </row>
    <row r="707" spans="1:6" x14ac:dyDescent="0.25">
      <c r="A707" t="s">
        <v>1519</v>
      </c>
      <c r="B707">
        <v>706</v>
      </c>
      <c r="C707">
        <v>49033</v>
      </c>
      <c r="D707">
        <v>16.62</v>
      </c>
      <c r="E707">
        <v>36879.120000000003</v>
      </c>
      <c r="F707">
        <f>_2010_Top_1000_Last_Names[[#This Row],[CUMULATIVE PROPORTION]] / SUM($D:$D)</f>
        <v>0.90018672973982405</v>
      </c>
    </row>
    <row r="708" spans="1:6" x14ac:dyDescent="0.25">
      <c r="A708" t="s">
        <v>1520</v>
      </c>
      <c r="B708">
        <v>707</v>
      </c>
      <c r="C708">
        <v>49028</v>
      </c>
      <c r="D708">
        <v>16.62</v>
      </c>
      <c r="E708">
        <v>36895.74</v>
      </c>
      <c r="F708">
        <f>_2010_Top_1000_Last_Names[[#This Row],[CUMULATIVE PROPORTION]] / SUM($D:$D)</f>
        <v>0.90059240925300854</v>
      </c>
    </row>
    <row r="709" spans="1:6" x14ac:dyDescent="0.25">
      <c r="A709" t="s">
        <v>1521</v>
      </c>
      <c r="B709">
        <v>708</v>
      </c>
      <c r="C709">
        <v>48844</v>
      </c>
      <c r="D709">
        <v>16.559999999999999</v>
      </c>
      <c r="E709">
        <v>36912.300000000003</v>
      </c>
      <c r="F709">
        <f>_2010_Top_1000_Last_Names[[#This Row],[CUMULATIVE PROPORTION]] / SUM($D:$D)</f>
        <v>0.90099662421921423</v>
      </c>
    </row>
    <row r="710" spans="1:6" x14ac:dyDescent="0.25">
      <c r="A710" t="s">
        <v>621</v>
      </c>
      <c r="B710">
        <v>709</v>
      </c>
      <c r="C710">
        <v>48813</v>
      </c>
      <c r="D710">
        <v>16.55</v>
      </c>
      <c r="E710">
        <v>36928.839999999997</v>
      </c>
      <c r="F710">
        <f>_2010_Top_1000_Last_Names[[#This Row],[CUMULATIVE PROPORTION]] / SUM($D:$D)</f>
        <v>0.90140035100309324</v>
      </c>
    </row>
    <row r="711" spans="1:6" x14ac:dyDescent="0.25">
      <c r="A711" t="s">
        <v>1522</v>
      </c>
      <c r="B711">
        <v>710</v>
      </c>
      <c r="C711">
        <v>48781</v>
      </c>
      <c r="D711">
        <v>16.54</v>
      </c>
      <c r="E711">
        <v>36945.379999999997</v>
      </c>
      <c r="F711">
        <f>_2010_Top_1000_Last_Names[[#This Row],[CUMULATIVE PROPORTION]] / SUM($D:$D)</f>
        <v>0.90180407778697258</v>
      </c>
    </row>
    <row r="712" spans="1:6" x14ac:dyDescent="0.25">
      <c r="A712" t="s">
        <v>1523</v>
      </c>
      <c r="B712">
        <v>711</v>
      </c>
      <c r="C712">
        <v>48753</v>
      </c>
      <c r="D712">
        <v>16.53</v>
      </c>
      <c r="E712">
        <v>36961.910000000003</v>
      </c>
      <c r="F712">
        <f>_2010_Top_1000_Last_Names[[#This Row],[CUMULATIVE PROPORTION]] / SUM($D:$D)</f>
        <v>0.90220756047968875</v>
      </c>
    </row>
    <row r="713" spans="1:6" x14ac:dyDescent="0.25">
      <c r="A713" t="s">
        <v>1524</v>
      </c>
      <c r="B713">
        <v>712</v>
      </c>
      <c r="C713">
        <v>48746</v>
      </c>
      <c r="D713">
        <v>16.53</v>
      </c>
      <c r="E713">
        <v>36978.43</v>
      </c>
      <c r="F713">
        <f>_2010_Top_1000_Last_Names[[#This Row],[CUMULATIVE PROPORTION]] / SUM($D:$D)</f>
        <v>0.90261079908124164</v>
      </c>
    </row>
    <row r="714" spans="1:6" x14ac:dyDescent="0.25">
      <c r="A714" t="s">
        <v>1525</v>
      </c>
      <c r="B714">
        <v>713</v>
      </c>
      <c r="C714">
        <v>48720</v>
      </c>
      <c r="D714">
        <v>16.52</v>
      </c>
      <c r="E714">
        <v>36994.949999999997</v>
      </c>
      <c r="F714">
        <f>_2010_Top_1000_Last_Names[[#This Row],[CUMULATIVE PROPORTION]] / SUM($D:$D)</f>
        <v>0.90301403768279442</v>
      </c>
    </row>
    <row r="715" spans="1:6" x14ac:dyDescent="0.25">
      <c r="A715" t="s">
        <v>1526</v>
      </c>
      <c r="B715">
        <v>714</v>
      </c>
      <c r="C715">
        <v>48719</v>
      </c>
      <c r="D715">
        <v>16.52</v>
      </c>
      <c r="E715">
        <v>37011.47</v>
      </c>
      <c r="F715">
        <f>_2010_Top_1000_Last_Names[[#This Row],[CUMULATIVE PROPORTION]] / SUM($D:$D)</f>
        <v>0.90341727628434743</v>
      </c>
    </row>
    <row r="716" spans="1:6" x14ac:dyDescent="0.25">
      <c r="A716" t="s">
        <v>1527</v>
      </c>
      <c r="B716">
        <v>715</v>
      </c>
      <c r="C716">
        <v>48696</v>
      </c>
      <c r="D716">
        <v>16.510000000000002</v>
      </c>
      <c r="E716">
        <v>37027.980000000003</v>
      </c>
      <c r="F716">
        <f>_2010_Top_1000_Last_Names[[#This Row],[CUMULATIVE PROPORTION]] / SUM($D:$D)</f>
        <v>0.90382027079473726</v>
      </c>
    </row>
    <row r="717" spans="1:6" x14ac:dyDescent="0.25">
      <c r="A717" t="s">
        <v>1528</v>
      </c>
      <c r="B717">
        <v>716</v>
      </c>
      <c r="C717">
        <v>48599</v>
      </c>
      <c r="D717">
        <v>16.48</v>
      </c>
      <c r="E717">
        <v>37044.449999999997</v>
      </c>
      <c r="F717">
        <f>_2010_Top_1000_Last_Names[[#This Row],[CUMULATIVE PROPORTION]] / SUM($D:$D)</f>
        <v>0.90422228894047418</v>
      </c>
    </row>
    <row r="718" spans="1:6" x14ac:dyDescent="0.25">
      <c r="A718" t="s">
        <v>1529</v>
      </c>
      <c r="B718">
        <v>717</v>
      </c>
      <c r="C718">
        <v>48522</v>
      </c>
      <c r="D718">
        <v>16.45</v>
      </c>
      <c r="E718">
        <v>37060.9</v>
      </c>
      <c r="F718">
        <f>_2010_Top_1000_Last_Names[[#This Row],[CUMULATIVE PROPORTION]] / SUM($D:$D)</f>
        <v>0.90462381890388499</v>
      </c>
    </row>
    <row r="719" spans="1:6" x14ac:dyDescent="0.25">
      <c r="A719" t="s">
        <v>116</v>
      </c>
      <c r="B719">
        <v>718</v>
      </c>
      <c r="C719">
        <v>48487</v>
      </c>
      <c r="D719">
        <v>16.440000000000001</v>
      </c>
      <c r="E719">
        <v>37077.339999999997</v>
      </c>
      <c r="F719">
        <f>_2010_Top_1000_Last_Names[[#This Row],[CUMULATIVE PROPORTION]] / SUM($D:$D)</f>
        <v>0.90502510477613241</v>
      </c>
    </row>
    <row r="720" spans="1:6" x14ac:dyDescent="0.25">
      <c r="A720" t="s">
        <v>1530</v>
      </c>
      <c r="B720">
        <v>719</v>
      </c>
      <c r="C720">
        <v>48444</v>
      </c>
      <c r="D720">
        <v>16.420000000000002</v>
      </c>
      <c r="E720">
        <v>37093.760000000002</v>
      </c>
      <c r="F720">
        <f>_2010_Top_1000_Last_Names[[#This Row],[CUMULATIVE PROPORTION]] / SUM($D:$D)</f>
        <v>0.90542590246605381</v>
      </c>
    </row>
    <row r="721" spans="1:6" x14ac:dyDescent="0.25">
      <c r="A721" t="s">
        <v>1531</v>
      </c>
      <c r="B721">
        <v>720</v>
      </c>
      <c r="C721">
        <v>48319</v>
      </c>
      <c r="D721">
        <v>16.38</v>
      </c>
      <c r="E721">
        <v>37110.14</v>
      </c>
      <c r="F721">
        <f>_2010_Top_1000_Last_Names[[#This Row],[CUMULATIVE PROPORTION]] / SUM($D:$D)</f>
        <v>0.90582572379132231</v>
      </c>
    </row>
    <row r="722" spans="1:6" x14ac:dyDescent="0.25">
      <c r="A722" t="s">
        <v>1532</v>
      </c>
      <c r="B722">
        <v>721</v>
      </c>
      <c r="C722">
        <v>48207</v>
      </c>
      <c r="D722">
        <v>16.34</v>
      </c>
      <c r="E722">
        <v>37126.480000000003</v>
      </c>
      <c r="F722">
        <f>_2010_Top_1000_Last_Names[[#This Row],[CUMULATIVE PROPORTION]] / SUM($D:$D)</f>
        <v>0.90622456875193824</v>
      </c>
    </row>
    <row r="723" spans="1:6" x14ac:dyDescent="0.25">
      <c r="A723" t="s">
        <v>1533</v>
      </c>
      <c r="B723">
        <v>722</v>
      </c>
      <c r="C723">
        <v>48165</v>
      </c>
      <c r="D723">
        <v>16.329999999999998</v>
      </c>
      <c r="E723">
        <v>37142.81</v>
      </c>
      <c r="F723">
        <f>_2010_Top_1000_Last_Names[[#This Row],[CUMULATIVE PROPORTION]] / SUM($D:$D)</f>
        <v>0.90662316962139089</v>
      </c>
    </row>
    <row r="724" spans="1:6" x14ac:dyDescent="0.25">
      <c r="A724" t="s">
        <v>1534</v>
      </c>
      <c r="B724">
        <v>723</v>
      </c>
      <c r="C724">
        <v>48142</v>
      </c>
      <c r="D724">
        <v>16.32</v>
      </c>
      <c r="E724">
        <v>37159.129999999997</v>
      </c>
      <c r="F724">
        <f>_2010_Top_1000_Last_Names[[#This Row],[CUMULATIVE PROPORTION]] / SUM($D:$D)</f>
        <v>0.90702152639968048</v>
      </c>
    </row>
    <row r="725" spans="1:6" x14ac:dyDescent="0.25">
      <c r="A725" t="s">
        <v>1535</v>
      </c>
      <c r="B725">
        <v>724</v>
      </c>
      <c r="C725">
        <v>48120</v>
      </c>
      <c r="D725">
        <v>16.309999999999999</v>
      </c>
      <c r="E725">
        <v>37175.449999999997</v>
      </c>
      <c r="F725">
        <f>_2010_Top_1000_Last_Names[[#This Row],[CUMULATIVE PROPORTION]] / SUM($D:$D)</f>
        <v>0.90741988317796995</v>
      </c>
    </row>
    <row r="726" spans="1:6" x14ac:dyDescent="0.25">
      <c r="A726" t="s">
        <v>1536</v>
      </c>
      <c r="B726">
        <v>725</v>
      </c>
      <c r="C726">
        <v>48051</v>
      </c>
      <c r="D726">
        <v>16.29</v>
      </c>
      <c r="E726">
        <v>37191.730000000003</v>
      </c>
      <c r="F726">
        <f>_2010_Top_1000_Last_Names[[#This Row],[CUMULATIVE PROPORTION]] / SUM($D:$D)</f>
        <v>0.90781726359160697</v>
      </c>
    </row>
    <row r="727" spans="1:6" x14ac:dyDescent="0.25">
      <c r="A727" t="s">
        <v>1537</v>
      </c>
      <c r="B727">
        <v>726</v>
      </c>
      <c r="C727">
        <v>48036</v>
      </c>
      <c r="D727">
        <v>16.28</v>
      </c>
      <c r="E727">
        <v>37208.019999999997</v>
      </c>
      <c r="F727">
        <f>_2010_Top_1000_Last_Names[[#This Row],[CUMULATIVE PROPORTION]] / SUM($D:$D)</f>
        <v>0.90821488809640694</v>
      </c>
    </row>
    <row r="728" spans="1:6" x14ac:dyDescent="0.25">
      <c r="A728" t="s">
        <v>212</v>
      </c>
      <c r="B728">
        <v>727</v>
      </c>
      <c r="C728">
        <v>48024</v>
      </c>
      <c r="D728">
        <v>16.28</v>
      </c>
      <c r="E728">
        <v>37224.300000000003</v>
      </c>
      <c r="F728">
        <f>_2010_Top_1000_Last_Names[[#This Row],[CUMULATIVE PROPORTION]] / SUM($D:$D)</f>
        <v>0.90861226851004395</v>
      </c>
    </row>
    <row r="729" spans="1:6" x14ac:dyDescent="0.25">
      <c r="A729" t="s">
        <v>1538</v>
      </c>
      <c r="B729">
        <v>728</v>
      </c>
      <c r="C729">
        <v>48013</v>
      </c>
      <c r="D729">
        <v>16.28</v>
      </c>
      <c r="E729">
        <v>37240.58</v>
      </c>
      <c r="F729">
        <f>_2010_Top_1000_Last_Names[[#This Row],[CUMULATIVE PROPORTION]] / SUM($D:$D)</f>
        <v>0.90900964892368075</v>
      </c>
    </row>
    <row r="730" spans="1:6" x14ac:dyDescent="0.25">
      <c r="A730" t="s">
        <v>1539</v>
      </c>
      <c r="B730">
        <v>729</v>
      </c>
      <c r="C730">
        <v>47979</v>
      </c>
      <c r="D730">
        <v>16.27</v>
      </c>
      <c r="E730">
        <v>37256.839999999997</v>
      </c>
      <c r="F730">
        <f>_2010_Top_1000_Last_Names[[#This Row],[CUMULATIVE PROPORTION]] / SUM($D:$D)</f>
        <v>0.9094065411549912</v>
      </c>
    </row>
    <row r="731" spans="1:6" x14ac:dyDescent="0.25">
      <c r="A731" t="s">
        <v>1540</v>
      </c>
      <c r="B731">
        <v>730</v>
      </c>
      <c r="C731">
        <v>47963</v>
      </c>
      <c r="D731">
        <v>16.260000000000002</v>
      </c>
      <c r="E731">
        <v>37273.1</v>
      </c>
      <c r="F731">
        <f>_2010_Top_1000_Last_Names[[#This Row],[CUMULATIVE PROPORTION]] / SUM($D:$D)</f>
        <v>0.90980343338630187</v>
      </c>
    </row>
    <row r="732" spans="1:6" x14ac:dyDescent="0.25">
      <c r="A732" t="s">
        <v>1541</v>
      </c>
      <c r="B732">
        <v>731</v>
      </c>
      <c r="C732">
        <v>47742</v>
      </c>
      <c r="D732">
        <v>16.18</v>
      </c>
      <c r="E732">
        <v>37289.29</v>
      </c>
      <c r="F732">
        <f>_2010_Top_1000_Last_Names[[#This Row],[CUMULATIVE PROPORTION]] / SUM($D:$D)</f>
        <v>0.91019861697947024</v>
      </c>
    </row>
    <row r="733" spans="1:6" x14ac:dyDescent="0.25">
      <c r="A733" t="s">
        <v>1542</v>
      </c>
      <c r="B733">
        <v>732</v>
      </c>
      <c r="C733">
        <v>47693</v>
      </c>
      <c r="D733">
        <v>16.170000000000002</v>
      </c>
      <c r="E733">
        <v>37305.449999999997</v>
      </c>
      <c r="F733">
        <f>_2010_Top_1000_Last_Names[[#This Row],[CUMULATIVE PROPORTION]] / SUM($D:$D)</f>
        <v>0.91059306829914899</v>
      </c>
    </row>
    <row r="734" spans="1:6" x14ac:dyDescent="0.25">
      <c r="A734" t="s">
        <v>1543</v>
      </c>
      <c r="B734">
        <v>733</v>
      </c>
      <c r="C734">
        <v>47641</v>
      </c>
      <c r="D734">
        <v>16.149999999999999</v>
      </c>
      <c r="E734">
        <v>37321.61</v>
      </c>
      <c r="F734">
        <f>_2010_Top_1000_Last_Names[[#This Row],[CUMULATIVE PROPORTION]] / SUM($D:$D)</f>
        <v>0.91098751961882796</v>
      </c>
    </row>
    <row r="735" spans="1:6" x14ac:dyDescent="0.25">
      <c r="A735" t="s">
        <v>1544</v>
      </c>
      <c r="B735">
        <v>734</v>
      </c>
      <c r="C735">
        <v>47528</v>
      </c>
      <c r="D735">
        <v>16.11</v>
      </c>
      <c r="E735">
        <v>37337.72</v>
      </c>
      <c r="F735">
        <f>_2010_Top_1000_Last_Names[[#This Row],[CUMULATIVE PROPORTION]] / SUM($D:$D)</f>
        <v>0.91138075048269107</v>
      </c>
    </row>
    <row r="736" spans="1:6" x14ac:dyDescent="0.25">
      <c r="A736" t="s">
        <v>1545</v>
      </c>
      <c r="B736">
        <v>735</v>
      </c>
      <c r="C736">
        <v>47455</v>
      </c>
      <c r="D736">
        <v>16.09</v>
      </c>
      <c r="E736">
        <v>37353.81</v>
      </c>
      <c r="F736">
        <f>_2010_Top_1000_Last_Names[[#This Row],[CUMULATIVE PROPORTION]] / SUM($D:$D)</f>
        <v>0.91177349316422762</v>
      </c>
    </row>
    <row r="737" spans="1:6" x14ac:dyDescent="0.25">
      <c r="A737" t="s">
        <v>628</v>
      </c>
      <c r="B737">
        <v>736</v>
      </c>
      <c r="C737">
        <v>47367</v>
      </c>
      <c r="D737">
        <v>16.059999999999999</v>
      </c>
      <c r="E737">
        <v>37369.86</v>
      </c>
      <c r="F737">
        <f>_2010_Top_1000_Last_Names[[#This Row],[CUMULATIVE PROPORTION]] / SUM($D:$D)</f>
        <v>0.91216525948111171</v>
      </c>
    </row>
    <row r="738" spans="1:6" x14ac:dyDescent="0.25">
      <c r="A738" t="s">
        <v>1546</v>
      </c>
      <c r="B738">
        <v>737</v>
      </c>
      <c r="C738">
        <v>47324</v>
      </c>
      <c r="D738">
        <v>16.04</v>
      </c>
      <c r="E738">
        <v>37385.910000000003</v>
      </c>
      <c r="F738">
        <f>_2010_Top_1000_Last_Names[[#This Row],[CUMULATIVE PROPORTION]] / SUM($D:$D)</f>
        <v>0.91255702579799591</v>
      </c>
    </row>
    <row r="739" spans="1:6" x14ac:dyDescent="0.25">
      <c r="A739" t="s">
        <v>208</v>
      </c>
      <c r="B739">
        <v>738</v>
      </c>
      <c r="C739">
        <v>47274</v>
      </c>
      <c r="D739">
        <v>16.03</v>
      </c>
      <c r="E739">
        <v>37401.93</v>
      </c>
      <c r="F739">
        <f>_2010_Top_1000_Last_Names[[#This Row],[CUMULATIVE PROPORTION]] / SUM($D:$D)</f>
        <v>0.91294805984139027</v>
      </c>
    </row>
    <row r="740" spans="1:6" x14ac:dyDescent="0.25">
      <c r="A740" t="s">
        <v>1547</v>
      </c>
      <c r="B740">
        <v>739</v>
      </c>
      <c r="C740">
        <v>47246</v>
      </c>
      <c r="D740">
        <v>16.02</v>
      </c>
      <c r="E740">
        <v>37417.949999999997</v>
      </c>
      <c r="F740">
        <f>_2010_Top_1000_Last_Names[[#This Row],[CUMULATIVE PROPORTION]] / SUM($D:$D)</f>
        <v>0.91333909388478474</v>
      </c>
    </row>
    <row r="741" spans="1:6" x14ac:dyDescent="0.25">
      <c r="A741" t="s">
        <v>1548</v>
      </c>
      <c r="B741">
        <v>740</v>
      </c>
      <c r="C741">
        <v>47184</v>
      </c>
      <c r="D741">
        <v>16</v>
      </c>
      <c r="E741">
        <v>37433.94</v>
      </c>
      <c r="F741">
        <f>_2010_Top_1000_Last_Names[[#This Row],[CUMULATIVE PROPORTION]] / SUM($D:$D)</f>
        <v>0.91372939565468991</v>
      </c>
    </row>
    <row r="742" spans="1:6" x14ac:dyDescent="0.25">
      <c r="A742" t="s">
        <v>1549</v>
      </c>
      <c r="B742">
        <v>741</v>
      </c>
      <c r="C742">
        <v>47175</v>
      </c>
      <c r="D742">
        <v>15.99</v>
      </c>
      <c r="E742">
        <v>37449.94</v>
      </c>
      <c r="F742">
        <f>_2010_Top_1000_Last_Names[[#This Row],[CUMULATIVE PROPORTION]] / SUM($D:$D)</f>
        <v>0.91411994151575815</v>
      </c>
    </row>
    <row r="743" spans="1:6" x14ac:dyDescent="0.25">
      <c r="A743" t="s">
        <v>1550</v>
      </c>
      <c r="B743">
        <v>742</v>
      </c>
      <c r="C743">
        <v>47170</v>
      </c>
      <c r="D743">
        <v>15.99</v>
      </c>
      <c r="E743">
        <v>37465.93</v>
      </c>
      <c r="F743">
        <f>_2010_Top_1000_Last_Names[[#This Row],[CUMULATIVE PROPORTION]] / SUM($D:$D)</f>
        <v>0.9145102432856631</v>
      </c>
    </row>
    <row r="744" spans="1:6" x14ac:dyDescent="0.25">
      <c r="A744" t="s">
        <v>1551</v>
      </c>
      <c r="B744">
        <v>743</v>
      </c>
      <c r="C744">
        <v>47168</v>
      </c>
      <c r="D744">
        <v>15.99</v>
      </c>
      <c r="E744">
        <v>37481.919999999998</v>
      </c>
      <c r="F744">
        <f>_2010_Top_1000_Last_Names[[#This Row],[CUMULATIVE PROPORTION]] / SUM($D:$D)</f>
        <v>0.91490054505556806</v>
      </c>
    </row>
    <row r="745" spans="1:6" x14ac:dyDescent="0.25">
      <c r="A745" t="s">
        <v>1552</v>
      </c>
      <c r="B745">
        <v>744</v>
      </c>
      <c r="C745">
        <v>46717</v>
      </c>
      <c r="D745">
        <v>15.84</v>
      </c>
      <c r="E745">
        <v>37497.760000000002</v>
      </c>
      <c r="F745">
        <f>_2010_Top_1000_Last_Names[[#This Row],[CUMULATIVE PROPORTION]] / SUM($D:$D)</f>
        <v>0.91528718545802568</v>
      </c>
    </row>
    <row r="746" spans="1:6" x14ac:dyDescent="0.25">
      <c r="A746" t="s">
        <v>1553</v>
      </c>
      <c r="B746">
        <v>745</v>
      </c>
      <c r="C746">
        <v>46534</v>
      </c>
      <c r="D746">
        <v>15.78</v>
      </c>
      <c r="E746">
        <v>37513.53</v>
      </c>
      <c r="F746">
        <f>_2010_Top_1000_Last_Names[[#This Row],[CUMULATIVE PROPORTION]] / SUM($D:$D)</f>
        <v>0.91567211722234088</v>
      </c>
    </row>
    <row r="747" spans="1:6" x14ac:dyDescent="0.25">
      <c r="A747" t="s">
        <v>1554</v>
      </c>
      <c r="B747">
        <v>746</v>
      </c>
      <c r="C747">
        <v>46454</v>
      </c>
      <c r="D747">
        <v>15.75</v>
      </c>
      <c r="E747">
        <v>37529.279999999999</v>
      </c>
      <c r="F747">
        <f>_2010_Top_1000_Last_Names[[#This Row],[CUMULATIVE PROPORTION]] / SUM($D:$D)</f>
        <v>0.91605656080432996</v>
      </c>
    </row>
    <row r="748" spans="1:6" x14ac:dyDescent="0.25">
      <c r="A748" t="s">
        <v>1555</v>
      </c>
      <c r="B748">
        <v>747</v>
      </c>
      <c r="C748">
        <v>46394</v>
      </c>
      <c r="D748">
        <v>15.73</v>
      </c>
      <c r="E748">
        <v>37545.01</v>
      </c>
      <c r="F748">
        <f>_2010_Top_1000_Last_Names[[#This Row],[CUMULATIVE PROPORTION]] / SUM($D:$D)</f>
        <v>0.91644051620399269</v>
      </c>
    </row>
    <row r="749" spans="1:6" x14ac:dyDescent="0.25">
      <c r="A749" t="s">
        <v>1556</v>
      </c>
      <c r="B749">
        <v>748</v>
      </c>
      <c r="C749">
        <v>46393</v>
      </c>
      <c r="D749">
        <v>15.73</v>
      </c>
      <c r="E749">
        <v>37560.74</v>
      </c>
      <c r="F749">
        <f>_2010_Top_1000_Last_Names[[#This Row],[CUMULATIVE PROPORTION]] / SUM($D:$D)</f>
        <v>0.91682447160365521</v>
      </c>
    </row>
    <row r="750" spans="1:6" x14ac:dyDescent="0.25">
      <c r="A750" t="s">
        <v>1557</v>
      </c>
      <c r="B750">
        <v>749</v>
      </c>
      <c r="C750">
        <v>46244</v>
      </c>
      <c r="D750">
        <v>15.68</v>
      </c>
      <c r="E750">
        <v>37576.410000000003</v>
      </c>
      <c r="F750">
        <f>_2010_Top_1000_Last_Names[[#This Row],[CUMULATIVE PROPORTION]] / SUM($D:$D)</f>
        <v>0.91720696245633904</v>
      </c>
    </row>
    <row r="751" spans="1:6" x14ac:dyDescent="0.25">
      <c r="A751" t="s">
        <v>1558</v>
      </c>
      <c r="B751">
        <v>750</v>
      </c>
      <c r="C751">
        <v>46240</v>
      </c>
      <c r="D751">
        <v>15.68</v>
      </c>
      <c r="E751">
        <v>37592.089999999997</v>
      </c>
      <c r="F751">
        <f>_2010_Top_1000_Last_Names[[#This Row],[CUMULATIVE PROPORTION]] / SUM($D:$D)</f>
        <v>0.9175896974001857</v>
      </c>
    </row>
    <row r="752" spans="1:6" x14ac:dyDescent="0.25">
      <c r="A752" t="s">
        <v>1559</v>
      </c>
      <c r="B752">
        <v>751</v>
      </c>
      <c r="C752">
        <v>46229</v>
      </c>
      <c r="D752">
        <v>15.67</v>
      </c>
      <c r="E752">
        <v>37607.760000000002</v>
      </c>
      <c r="F752">
        <f>_2010_Top_1000_Last_Names[[#This Row],[CUMULATIVE PROPORTION]] / SUM($D:$D)</f>
        <v>0.91797218825286953</v>
      </c>
    </row>
    <row r="753" spans="1:6" x14ac:dyDescent="0.25">
      <c r="A753" t="s">
        <v>290</v>
      </c>
      <c r="B753">
        <v>752</v>
      </c>
      <c r="C753">
        <v>46147</v>
      </c>
      <c r="D753">
        <v>15.64</v>
      </c>
      <c r="E753">
        <v>37623.4</v>
      </c>
      <c r="F753">
        <f>_2010_Top_1000_Last_Names[[#This Row],[CUMULATIVE PROPORTION]] / SUM($D:$D)</f>
        <v>0.91835394683206362</v>
      </c>
    </row>
    <row r="754" spans="1:6" x14ac:dyDescent="0.25">
      <c r="A754" t="s">
        <v>1560</v>
      </c>
      <c r="B754">
        <v>753</v>
      </c>
      <c r="C754">
        <v>46146</v>
      </c>
      <c r="D754">
        <v>15.64</v>
      </c>
      <c r="E754">
        <v>37639.050000000003</v>
      </c>
      <c r="F754">
        <f>_2010_Top_1000_Last_Names[[#This Row],[CUMULATIVE PROPORTION]] / SUM($D:$D)</f>
        <v>0.91873594950242099</v>
      </c>
    </row>
    <row r="755" spans="1:6" x14ac:dyDescent="0.25">
      <c r="A755" t="s">
        <v>661</v>
      </c>
      <c r="B755">
        <v>754</v>
      </c>
      <c r="C755">
        <v>46054</v>
      </c>
      <c r="D755">
        <v>15.61</v>
      </c>
      <c r="E755">
        <v>37654.660000000003</v>
      </c>
      <c r="F755">
        <f>_2010_Top_1000_Last_Names[[#This Row],[CUMULATIVE PROPORTION]] / SUM($D:$D)</f>
        <v>0.91911697580812568</v>
      </c>
    </row>
    <row r="756" spans="1:6" x14ac:dyDescent="0.25">
      <c r="A756" t="s">
        <v>1561</v>
      </c>
      <c r="B756">
        <v>755</v>
      </c>
      <c r="C756">
        <v>45852</v>
      </c>
      <c r="D756">
        <v>15.54</v>
      </c>
      <c r="E756">
        <v>37670.199999999997</v>
      </c>
      <c r="F756">
        <f>_2010_Top_1000_Last_Names[[#This Row],[CUMULATIVE PROPORTION]] / SUM($D:$D)</f>
        <v>0.91949629347568795</v>
      </c>
    </row>
    <row r="757" spans="1:6" x14ac:dyDescent="0.25">
      <c r="A757" t="s">
        <v>1562</v>
      </c>
      <c r="B757">
        <v>756</v>
      </c>
      <c r="C757">
        <v>45594</v>
      </c>
      <c r="D757">
        <v>15.46</v>
      </c>
      <c r="E757">
        <v>37685.660000000003</v>
      </c>
      <c r="F757">
        <f>_2010_Top_1000_Last_Names[[#This Row],[CUMULATIVE PROPORTION]] / SUM($D:$D)</f>
        <v>0.91987365841394531</v>
      </c>
    </row>
    <row r="758" spans="1:6" x14ac:dyDescent="0.25">
      <c r="A758" t="s">
        <v>1563</v>
      </c>
      <c r="B758">
        <v>757</v>
      </c>
      <c r="C758">
        <v>45558</v>
      </c>
      <c r="D758">
        <v>15.44</v>
      </c>
      <c r="E758">
        <v>37701.11</v>
      </c>
      <c r="F758">
        <f>_2010_Top_1000_Last_Names[[#This Row],[CUMULATIVE PROPORTION]] / SUM($D:$D)</f>
        <v>0.92025077926103915</v>
      </c>
    </row>
    <row r="759" spans="1:6" x14ac:dyDescent="0.25">
      <c r="A759" t="s">
        <v>1564</v>
      </c>
      <c r="B759">
        <v>758</v>
      </c>
      <c r="C759">
        <v>45528</v>
      </c>
      <c r="D759">
        <v>15.43</v>
      </c>
      <c r="E759">
        <v>37716.54</v>
      </c>
      <c r="F759">
        <f>_2010_Top_1000_Last_Names[[#This Row],[CUMULATIVE PROPORTION]] / SUM($D:$D)</f>
        <v>0.92062741192580677</v>
      </c>
    </row>
    <row r="760" spans="1:6" x14ac:dyDescent="0.25">
      <c r="A760" t="s">
        <v>1565</v>
      </c>
      <c r="B760">
        <v>759</v>
      </c>
      <c r="C760">
        <v>45469</v>
      </c>
      <c r="D760">
        <v>15.41</v>
      </c>
      <c r="E760">
        <v>37731.949999999997</v>
      </c>
      <c r="F760">
        <f>_2010_Top_1000_Last_Names[[#This Row],[CUMULATIVE PROPORTION]] / SUM($D:$D)</f>
        <v>0.92100355640824805</v>
      </c>
    </row>
    <row r="761" spans="1:6" x14ac:dyDescent="0.25">
      <c r="A761" t="s">
        <v>1566</v>
      </c>
      <c r="B761">
        <v>760</v>
      </c>
      <c r="C761">
        <v>45432</v>
      </c>
      <c r="D761">
        <v>15.4</v>
      </c>
      <c r="E761">
        <v>37747.360000000001</v>
      </c>
      <c r="F761">
        <f>_2010_Top_1000_Last_Names[[#This Row],[CUMULATIVE PROPORTION]] / SUM($D:$D)</f>
        <v>0.92137970089068943</v>
      </c>
    </row>
    <row r="762" spans="1:6" x14ac:dyDescent="0.25">
      <c r="A762" t="s">
        <v>1567</v>
      </c>
      <c r="B762">
        <v>761</v>
      </c>
      <c r="C762">
        <v>45390</v>
      </c>
      <c r="D762">
        <v>15.39</v>
      </c>
      <c r="E762">
        <v>37762.74</v>
      </c>
      <c r="F762">
        <f>_2010_Top_1000_Last_Names[[#This Row],[CUMULATIVE PROPORTION]] / SUM($D:$D)</f>
        <v>0.9217551130996412</v>
      </c>
    </row>
    <row r="763" spans="1:6" x14ac:dyDescent="0.25">
      <c r="A763" t="s">
        <v>1568</v>
      </c>
      <c r="B763">
        <v>762</v>
      </c>
      <c r="C763">
        <v>45305</v>
      </c>
      <c r="D763">
        <v>15.36</v>
      </c>
      <c r="E763">
        <v>37778.1</v>
      </c>
      <c r="F763">
        <f>_2010_Top_1000_Last_Names[[#This Row],[CUMULATIVE PROPORTION]] / SUM($D:$D)</f>
        <v>0.92213003712626662</v>
      </c>
    </row>
    <row r="764" spans="1:6" x14ac:dyDescent="0.25">
      <c r="A764" t="s">
        <v>1569</v>
      </c>
      <c r="B764">
        <v>763</v>
      </c>
      <c r="C764">
        <v>45153</v>
      </c>
      <c r="D764">
        <v>15.31</v>
      </c>
      <c r="E764">
        <v>37793.410000000003</v>
      </c>
      <c r="F764">
        <f>_2010_Top_1000_Last_Names[[#This Row],[CUMULATIVE PROPORTION]] / SUM($D:$D)</f>
        <v>0.92250374069707641</v>
      </c>
    </row>
    <row r="765" spans="1:6" x14ac:dyDescent="0.25">
      <c r="A765" t="s">
        <v>1570</v>
      </c>
      <c r="B765">
        <v>764</v>
      </c>
      <c r="C765">
        <v>45019</v>
      </c>
      <c r="D765">
        <v>15.26</v>
      </c>
      <c r="E765">
        <v>37808.67</v>
      </c>
      <c r="F765">
        <f>_2010_Top_1000_Last_Names[[#This Row],[CUMULATIVE PROPORTION]] / SUM($D:$D)</f>
        <v>0.92287622381207002</v>
      </c>
    </row>
    <row r="766" spans="1:6" x14ac:dyDescent="0.25">
      <c r="A766" t="s">
        <v>1571</v>
      </c>
      <c r="B766">
        <v>765</v>
      </c>
      <c r="C766">
        <v>44938</v>
      </c>
      <c r="D766">
        <v>15.23</v>
      </c>
      <c r="E766">
        <v>37823.910000000003</v>
      </c>
      <c r="F766">
        <f>_2010_Top_1000_Last_Names[[#This Row],[CUMULATIVE PROPORTION]] / SUM($D:$D)</f>
        <v>0.92324821874473761</v>
      </c>
    </row>
    <row r="767" spans="1:6" x14ac:dyDescent="0.25">
      <c r="A767" t="s">
        <v>1572</v>
      </c>
      <c r="B767">
        <v>766</v>
      </c>
      <c r="C767">
        <v>44914</v>
      </c>
      <c r="D767">
        <v>15.23</v>
      </c>
      <c r="E767">
        <v>37839.129999999997</v>
      </c>
      <c r="F767">
        <f>_2010_Top_1000_Last_Names[[#This Row],[CUMULATIVE PROPORTION]] / SUM($D:$D)</f>
        <v>0.92361972549507865</v>
      </c>
    </row>
    <row r="768" spans="1:6" x14ac:dyDescent="0.25">
      <c r="A768" t="s">
        <v>1573</v>
      </c>
      <c r="B768">
        <v>767</v>
      </c>
      <c r="C768">
        <v>44808</v>
      </c>
      <c r="D768">
        <v>15.19</v>
      </c>
      <c r="E768">
        <v>37854.32</v>
      </c>
      <c r="F768">
        <f>_2010_Top_1000_Last_Names[[#This Row],[CUMULATIVE PROPORTION]] / SUM($D:$D)</f>
        <v>0.92399049997193028</v>
      </c>
    </row>
    <row r="769" spans="1:6" x14ac:dyDescent="0.25">
      <c r="A769" t="s">
        <v>769</v>
      </c>
      <c r="B769">
        <v>768</v>
      </c>
      <c r="C769">
        <v>44784</v>
      </c>
      <c r="D769">
        <v>15.18</v>
      </c>
      <c r="E769">
        <v>37869.5</v>
      </c>
      <c r="F769">
        <f>_2010_Top_1000_Last_Names[[#This Row],[CUMULATIVE PROPORTION]] / SUM($D:$D)</f>
        <v>0.92436103035761874</v>
      </c>
    </row>
    <row r="770" spans="1:6" x14ac:dyDescent="0.25">
      <c r="A770" t="s">
        <v>1574</v>
      </c>
      <c r="B770">
        <v>769</v>
      </c>
      <c r="C770">
        <v>44742</v>
      </c>
      <c r="D770">
        <v>15.17</v>
      </c>
      <c r="E770">
        <v>37884.67</v>
      </c>
      <c r="F770">
        <f>_2010_Top_1000_Last_Names[[#This Row],[CUMULATIVE PROPORTION]] / SUM($D:$D)</f>
        <v>0.92473131665214392</v>
      </c>
    </row>
    <row r="771" spans="1:6" x14ac:dyDescent="0.25">
      <c r="A771" t="s">
        <v>1575</v>
      </c>
      <c r="B771">
        <v>770</v>
      </c>
      <c r="C771">
        <v>44740</v>
      </c>
      <c r="D771">
        <v>15.17</v>
      </c>
      <c r="E771">
        <v>37899.839999999997</v>
      </c>
      <c r="F771">
        <f>_2010_Top_1000_Last_Names[[#This Row],[CUMULATIVE PROPORTION]] / SUM($D:$D)</f>
        <v>0.92510160294666921</v>
      </c>
    </row>
    <row r="772" spans="1:6" x14ac:dyDescent="0.25">
      <c r="A772" t="s">
        <v>1576</v>
      </c>
      <c r="B772">
        <v>771</v>
      </c>
      <c r="C772">
        <v>44711</v>
      </c>
      <c r="D772">
        <v>15.16</v>
      </c>
      <c r="E772">
        <v>37915</v>
      </c>
      <c r="F772">
        <f>_2010_Top_1000_Last_Names[[#This Row],[CUMULATIVE PROPORTION]] / SUM($D:$D)</f>
        <v>0.92547164515003144</v>
      </c>
    </row>
    <row r="773" spans="1:6" x14ac:dyDescent="0.25">
      <c r="A773" t="s">
        <v>1577</v>
      </c>
      <c r="B773">
        <v>772</v>
      </c>
      <c r="C773">
        <v>44581</v>
      </c>
      <c r="D773">
        <v>15.11</v>
      </c>
      <c r="E773">
        <v>37930.11</v>
      </c>
      <c r="F773">
        <f>_2010_Top_1000_Last_Names[[#This Row],[CUMULATIVE PROPORTION]] / SUM($D:$D)</f>
        <v>0.92584046689757771</v>
      </c>
    </row>
    <row r="774" spans="1:6" x14ac:dyDescent="0.25">
      <c r="A774" t="s">
        <v>1578</v>
      </c>
      <c r="B774">
        <v>773</v>
      </c>
      <c r="C774">
        <v>44500</v>
      </c>
      <c r="D774">
        <v>15.09</v>
      </c>
      <c r="E774">
        <v>37945.199999999997</v>
      </c>
      <c r="F774">
        <f>_2010_Top_1000_Last_Names[[#This Row],[CUMULATIVE PROPORTION]] / SUM($D:$D)</f>
        <v>0.92620880046279752</v>
      </c>
    </row>
    <row r="775" spans="1:6" x14ac:dyDescent="0.25">
      <c r="A775" t="s">
        <v>1579</v>
      </c>
      <c r="B775">
        <v>774</v>
      </c>
      <c r="C775">
        <v>44388</v>
      </c>
      <c r="D775">
        <v>15.05</v>
      </c>
      <c r="E775">
        <v>37960.239999999998</v>
      </c>
      <c r="F775">
        <f>_2010_Top_1000_Last_Names[[#This Row],[CUMULATIVE PROPORTION]] / SUM($D:$D)</f>
        <v>0.9265759135722017</v>
      </c>
    </row>
    <row r="776" spans="1:6" x14ac:dyDescent="0.25">
      <c r="A776" t="s">
        <v>1580</v>
      </c>
      <c r="B776">
        <v>774</v>
      </c>
      <c r="C776">
        <v>44388</v>
      </c>
      <c r="D776">
        <v>15.05</v>
      </c>
      <c r="E776">
        <v>37975.29</v>
      </c>
      <c r="F776">
        <f>_2010_Top_1000_Last_Names[[#This Row],[CUMULATIVE PROPORTION]] / SUM($D:$D)</f>
        <v>0.92694327077276895</v>
      </c>
    </row>
    <row r="777" spans="1:6" x14ac:dyDescent="0.25">
      <c r="A777" t="s">
        <v>1581</v>
      </c>
      <c r="B777">
        <v>776</v>
      </c>
      <c r="C777">
        <v>44373</v>
      </c>
      <c r="D777">
        <v>15.04</v>
      </c>
      <c r="E777">
        <v>37990.33</v>
      </c>
      <c r="F777">
        <f>_2010_Top_1000_Last_Names[[#This Row],[CUMULATIVE PROPORTION]] / SUM($D:$D)</f>
        <v>0.92731038388217313</v>
      </c>
    </row>
    <row r="778" spans="1:6" x14ac:dyDescent="0.25">
      <c r="A778" t="s">
        <v>1582</v>
      </c>
      <c r="B778">
        <v>777</v>
      </c>
      <c r="C778">
        <v>44365</v>
      </c>
      <c r="D778">
        <v>15.04</v>
      </c>
      <c r="E778">
        <v>38005.370000000003</v>
      </c>
      <c r="F778">
        <f>_2010_Top_1000_Last_Names[[#This Row],[CUMULATIVE PROPORTION]] / SUM($D:$D)</f>
        <v>0.9276774969915772</v>
      </c>
    </row>
    <row r="779" spans="1:6" x14ac:dyDescent="0.25">
      <c r="A779" t="s">
        <v>365</v>
      </c>
      <c r="B779">
        <v>778</v>
      </c>
      <c r="C779">
        <v>44325</v>
      </c>
      <c r="D779">
        <v>15.03</v>
      </c>
      <c r="E779">
        <v>38020.400000000001</v>
      </c>
      <c r="F779">
        <f>_2010_Top_1000_Last_Names[[#This Row],[CUMULATIVE PROPORTION]] / SUM($D:$D)</f>
        <v>0.9280443660098181</v>
      </c>
    </row>
    <row r="780" spans="1:6" x14ac:dyDescent="0.25">
      <c r="A780" t="s">
        <v>1583</v>
      </c>
      <c r="B780">
        <v>779</v>
      </c>
      <c r="C780">
        <v>44320</v>
      </c>
      <c r="D780">
        <v>15.02</v>
      </c>
      <c r="E780">
        <v>38035.43</v>
      </c>
      <c r="F780">
        <f>_2010_Top_1000_Last_Names[[#This Row],[CUMULATIVE PROPORTION]] / SUM($D:$D)</f>
        <v>0.928411235028059</v>
      </c>
    </row>
    <row r="781" spans="1:6" x14ac:dyDescent="0.25">
      <c r="A781" t="s">
        <v>1584</v>
      </c>
      <c r="B781">
        <v>780</v>
      </c>
      <c r="C781">
        <v>44137</v>
      </c>
      <c r="D781">
        <v>14.96</v>
      </c>
      <c r="E781">
        <v>38050.39</v>
      </c>
      <c r="F781">
        <f>_2010_Top_1000_Last_Names[[#This Row],[CUMULATIVE PROPORTION]] / SUM($D:$D)</f>
        <v>0.92877639540815782</v>
      </c>
    </row>
    <row r="782" spans="1:6" x14ac:dyDescent="0.25">
      <c r="A782" t="s">
        <v>1585</v>
      </c>
      <c r="B782">
        <v>781</v>
      </c>
      <c r="C782">
        <v>44130</v>
      </c>
      <c r="D782">
        <v>14.96</v>
      </c>
      <c r="E782">
        <v>38065.35</v>
      </c>
      <c r="F782">
        <f>_2010_Top_1000_Last_Names[[#This Row],[CUMULATIVE PROPORTION]] / SUM($D:$D)</f>
        <v>0.92914155578825652</v>
      </c>
    </row>
    <row r="783" spans="1:6" x14ac:dyDescent="0.25">
      <c r="A783" t="s">
        <v>52</v>
      </c>
      <c r="B783">
        <v>782</v>
      </c>
      <c r="C783">
        <v>44040</v>
      </c>
      <c r="D783">
        <v>14.93</v>
      </c>
      <c r="E783">
        <v>38080.28</v>
      </c>
      <c r="F783">
        <f>_2010_Top_1000_Last_Names[[#This Row],[CUMULATIVE PROPORTION]] / SUM($D:$D)</f>
        <v>0.92950598389486583</v>
      </c>
    </row>
    <row r="784" spans="1:6" x14ac:dyDescent="0.25">
      <c r="A784" t="s">
        <v>1586</v>
      </c>
      <c r="B784">
        <v>783</v>
      </c>
      <c r="C784">
        <v>44038</v>
      </c>
      <c r="D784">
        <v>14.93</v>
      </c>
      <c r="E784">
        <v>38095.21</v>
      </c>
      <c r="F784">
        <f>_2010_Top_1000_Last_Names[[#This Row],[CUMULATIVE PROPORTION]] / SUM($D:$D)</f>
        <v>0.92987041200147502</v>
      </c>
    </row>
    <row r="785" spans="1:6" x14ac:dyDescent="0.25">
      <c r="A785" t="s">
        <v>1587</v>
      </c>
      <c r="B785">
        <v>784</v>
      </c>
      <c r="C785">
        <v>43904</v>
      </c>
      <c r="D785">
        <v>14.88</v>
      </c>
      <c r="E785">
        <v>38110.089999999997</v>
      </c>
      <c r="F785">
        <f>_2010_Top_1000_Last_Names[[#This Row],[CUMULATIVE PROPORTION]] / SUM($D:$D)</f>
        <v>0.93023361965226836</v>
      </c>
    </row>
    <row r="786" spans="1:6" x14ac:dyDescent="0.25">
      <c r="A786" t="s">
        <v>1588</v>
      </c>
      <c r="B786">
        <v>785</v>
      </c>
      <c r="C786">
        <v>43851</v>
      </c>
      <c r="D786">
        <v>14.87</v>
      </c>
      <c r="E786">
        <v>38124.959999999999</v>
      </c>
      <c r="F786">
        <f>_2010_Top_1000_Last_Names[[#This Row],[CUMULATIVE PROPORTION]] / SUM($D:$D)</f>
        <v>0.93059658321189875</v>
      </c>
    </row>
    <row r="787" spans="1:6" x14ac:dyDescent="0.25">
      <c r="A787" t="s">
        <v>1589</v>
      </c>
      <c r="B787">
        <v>786</v>
      </c>
      <c r="C787">
        <v>43842</v>
      </c>
      <c r="D787">
        <v>14.86</v>
      </c>
      <c r="E787">
        <v>38139.82</v>
      </c>
      <c r="F787">
        <f>_2010_Top_1000_Last_Names[[#This Row],[CUMULATIVE PROPORTION]] / SUM($D:$D)</f>
        <v>0.93095930268036586</v>
      </c>
    </row>
    <row r="788" spans="1:6" x14ac:dyDescent="0.25">
      <c r="A788" t="s">
        <v>1590</v>
      </c>
      <c r="B788">
        <v>787</v>
      </c>
      <c r="C788">
        <v>43830</v>
      </c>
      <c r="D788">
        <v>14.86</v>
      </c>
      <c r="E788">
        <v>38154.68</v>
      </c>
      <c r="F788">
        <f>_2010_Top_1000_Last_Names[[#This Row],[CUMULATIVE PROPORTION]] / SUM($D:$D)</f>
        <v>0.93132202214883286</v>
      </c>
    </row>
    <row r="789" spans="1:6" x14ac:dyDescent="0.25">
      <c r="A789" t="s">
        <v>1591</v>
      </c>
      <c r="B789">
        <v>788</v>
      </c>
      <c r="C789">
        <v>43821</v>
      </c>
      <c r="D789">
        <v>14.86</v>
      </c>
      <c r="E789">
        <v>38169.53</v>
      </c>
      <c r="F789">
        <f>_2010_Top_1000_Last_Names[[#This Row],[CUMULATIVE PROPORTION]] / SUM($D:$D)</f>
        <v>0.9316844975261368</v>
      </c>
    </row>
    <row r="790" spans="1:6" x14ac:dyDescent="0.25">
      <c r="A790" t="s">
        <v>1592</v>
      </c>
      <c r="B790">
        <v>789</v>
      </c>
      <c r="C790">
        <v>43798</v>
      </c>
      <c r="D790">
        <v>14.85</v>
      </c>
      <c r="E790">
        <v>38184.379999999997</v>
      </c>
      <c r="F790">
        <f>_2010_Top_1000_Last_Names[[#This Row],[CUMULATIVE PROPORTION]] / SUM($D:$D)</f>
        <v>0.93204697290344063</v>
      </c>
    </row>
    <row r="791" spans="1:6" x14ac:dyDescent="0.25">
      <c r="A791" t="s">
        <v>1593</v>
      </c>
      <c r="B791">
        <v>790</v>
      </c>
      <c r="C791">
        <v>43701</v>
      </c>
      <c r="D791">
        <v>14.81</v>
      </c>
      <c r="E791">
        <v>38199.199999999997</v>
      </c>
      <c r="F791">
        <f>_2010_Top_1000_Last_Names[[#This Row],[CUMULATIVE PROPORTION]] / SUM($D:$D)</f>
        <v>0.93240871600725506</v>
      </c>
    </row>
    <row r="792" spans="1:6" x14ac:dyDescent="0.25">
      <c r="A792" t="s">
        <v>1594</v>
      </c>
      <c r="B792">
        <v>791</v>
      </c>
      <c r="C792">
        <v>43648</v>
      </c>
      <c r="D792">
        <v>14.8</v>
      </c>
      <c r="E792">
        <v>38213.99</v>
      </c>
      <c r="F792">
        <f>_2010_Top_1000_Last_Names[[#This Row],[CUMULATIVE PROPORTION]] / SUM($D:$D)</f>
        <v>0.93276972683757997</v>
      </c>
    </row>
    <row r="793" spans="1:6" x14ac:dyDescent="0.25">
      <c r="A793" t="s">
        <v>1595</v>
      </c>
      <c r="B793">
        <v>792</v>
      </c>
      <c r="C793">
        <v>43635</v>
      </c>
      <c r="D793">
        <v>14.79</v>
      </c>
      <c r="E793">
        <v>38228.79</v>
      </c>
      <c r="F793">
        <f>_2010_Top_1000_Last_Names[[#This Row],[CUMULATIVE PROPORTION]] / SUM($D:$D)</f>
        <v>0.93313098175906817</v>
      </c>
    </row>
    <row r="794" spans="1:6" x14ac:dyDescent="0.25">
      <c r="A794" t="s">
        <v>1596</v>
      </c>
      <c r="B794">
        <v>793</v>
      </c>
      <c r="C794">
        <v>43631</v>
      </c>
      <c r="D794">
        <v>14.79</v>
      </c>
      <c r="E794">
        <v>38243.58</v>
      </c>
      <c r="F794">
        <f>_2010_Top_1000_Last_Names[[#This Row],[CUMULATIVE PROPORTION]] / SUM($D:$D)</f>
        <v>0.93349199258939308</v>
      </c>
    </row>
    <row r="795" spans="1:6" x14ac:dyDescent="0.25">
      <c r="A795" t="s">
        <v>1597</v>
      </c>
      <c r="B795">
        <v>794</v>
      </c>
      <c r="C795">
        <v>43483</v>
      </c>
      <c r="D795">
        <v>14.74</v>
      </c>
      <c r="E795">
        <v>38258.32</v>
      </c>
      <c r="F795">
        <f>_2010_Top_1000_Last_Names[[#This Row],[CUMULATIVE PROPORTION]] / SUM($D:$D)</f>
        <v>0.93385178296390214</v>
      </c>
    </row>
    <row r="796" spans="1:6" x14ac:dyDescent="0.25">
      <c r="A796" t="s">
        <v>1598</v>
      </c>
      <c r="B796">
        <v>795</v>
      </c>
      <c r="C796">
        <v>43460</v>
      </c>
      <c r="D796">
        <v>14.73</v>
      </c>
      <c r="E796">
        <v>38273.050000000003</v>
      </c>
      <c r="F796">
        <f>_2010_Top_1000_Last_Names[[#This Row],[CUMULATIVE PROPORTION]] / SUM($D:$D)</f>
        <v>0.93421132924724815</v>
      </c>
    </row>
    <row r="797" spans="1:6" x14ac:dyDescent="0.25">
      <c r="A797" t="s">
        <v>1599</v>
      </c>
      <c r="B797">
        <v>796</v>
      </c>
      <c r="C797">
        <v>43389</v>
      </c>
      <c r="D797">
        <v>14.71</v>
      </c>
      <c r="E797">
        <v>38287.760000000002</v>
      </c>
      <c r="F797">
        <f>_2010_Top_1000_Last_Names[[#This Row],[CUMULATIVE PROPORTION]] / SUM($D:$D)</f>
        <v>0.93457038734826769</v>
      </c>
    </row>
    <row r="798" spans="1:6" x14ac:dyDescent="0.25">
      <c r="A798" t="s">
        <v>1600</v>
      </c>
      <c r="B798">
        <v>797</v>
      </c>
      <c r="C798">
        <v>43329</v>
      </c>
      <c r="D798">
        <v>14.69</v>
      </c>
      <c r="E798">
        <v>38302.449999999997</v>
      </c>
      <c r="F798">
        <f>_2010_Top_1000_Last_Names[[#This Row],[CUMULATIVE PROPORTION]] / SUM($D:$D)</f>
        <v>0.93492895726696079</v>
      </c>
    </row>
    <row r="799" spans="1:6" x14ac:dyDescent="0.25">
      <c r="A799" t="s">
        <v>1601</v>
      </c>
      <c r="B799">
        <v>798</v>
      </c>
      <c r="C799">
        <v>43305</v>
      </c>
      <c r="D799">
        <v>14.68</v>
      </c>
      <c r="E799">
        <v>38317.129999999997</v>
      </c>
      <c r="F799">
        <f>_2010_Top_1000_Last_Names[[#This Row],[CUMULATIVE PROPORTION]] / SUM($D:$D)</f>
        <v>0.93528728309449083</v>
      </c>
    </row>
    <row r="800" spans="1:6" x14ac:dyDescent="0.25">
      <c r="A800" t="s">
        <v>1602</v>
      </c>
      <c r="B800">
        <v>799</v>
      </c>
      <c r="C800">
        <v>43278</v>
      </c>
      <c r="D800">
        <v>14.67</v>
      </c>
      <c r="E800">
        <v>38331.800000000003</v>
      </c>
      <c r="F800">
        <f>_2010_Top_1000_Last_Names[[#This Row],[CUMULATIVE PROPORTION]] / SUM($D:$D)</f>
        <v>0.93564536483085792</v>
      </c>
    </row>
    <row r="801" spans="1:6" x14ac:dyDescent="0.25">
      <c r="A801" t="s">
        <v>1603</v>
      </c>
      <c r="B801">
        <v>800</v>
      </c>
      <c r="C801">
        <v>43261</v>
      </c>
      <c r="D801">
        <v>14.67</v>
      </c>
      <c r="E801">
        <v>38346.47</v>
      </c>
      <c r="F801">
        <f>_2010_Top_1000_Last_Names[[#This Row],[CUMULATIVE PROPORTION]] / SUM($D:$D)</f>
        <v>0.93600344656722467</v>
      </c>
    </row>
    <row r="802" spans="1:6" x14ac:dyDescent="0.25">
      <c r="A802" t="s">
        <v>1604</v>
      </c>
      <c r="B802">
        <v>801</v>
      </c>
      <c r="C802">
        <v>43260</v>
      </c>
      <c r="D802">
        <v>14.67</v>
      </c>
      <c r="E802">
        <v>38361.129999999997</v>
      </c>
      <c r="F802">
        <f>_2010_Top_1000_Last_Names[[#This Row],[CUMULATIVE PROPORTION]] / SUM($D:$D)</f>
        <v>0.93636128421242837</v>
      </c>
    </row>
    <row r="803" spans="1:6" x14ac:dyDescent="0.25">
      <c r="A803" t="s">
        <v>1605</v>
      </c>
      <c r="B803">
        <v>802</v>
      </c>
      <c r="C803">
        <v>43197</v>
      </c>
      <c r="D803">
        <v>14.64</v>
      </c>
      <c r="E803">
        <v>38375.78</v>
      </c>
      <c r="F803">
        <f>_2010_Top_1000_Last_Names[[#This Row],[CUMULATIVE PROPORTION]] / SUM($D:$D)</f>
        <v>0.936718877766469</v>
      </c>
    </row>
    <row r="804" spans="1:6" x14ac:dyDescent="0.25">
      <c r="A804" t="s">
        <v>1606</v>
      </c>
      <c r="B804">
        <v>803</v>
      </c>
      <c r="C804">
        <v>43180</v>
      </c>
      <c r="D804">
        <v>14.64</v>
      </c>
      <c r="E804">
        <v>38390.42</v>
      </c>
      <c r="F804">
        <f>_2010_Top_1000_Last_Names[[#This Row],[CUMULATIVE PROPORTION]] / SUM($D:$D)</f>
        <v>0.93707622722934636</v>
      </c>
    </row>
    <row r="805" spans="1:6" x14ac:dyDescent="0.25">
      <c r="A805" t="s">
        <v>1607</v>
      </c>
      <c r="B805">
        <v>804</v>
      </c>
      <c r="C805">
        <v>43133</v>
      </c>
      <c r="D805">
        <v>14.62</v>
      </c>
      <c r="E805">
        <v>38405.040000000001</v>
      </c>
      <c r="F805">
        <f>_2010_Top_1000_Last_Names[[#This Row],[CUMULATIVE PROPORTION]] / SUM($D:$D)</f>
        <v>0.93743308850989748</v>
      </c>
    </row>
    <row r="806" spans="1:6" x14ac:dyDescent="0.25">
      <c r="A806" t="s">
        <v>1608</v>
      </c>
      <c r="B806">
        <v>805</v>
      </c>
      <c r="C806">
        <v>43110</v>
      </c>
      <c r="D806">
        <v>14.61</v>
      </c>
      <c r="E806">
        <v>38419.65</v>
      </c>
      <c r="F806">
        <f>_2010_Top_1000_Last_Names[[#This Row],[CUMULATIVE PROPORTION]] / SUM($D:$D)</f>
        <v>0.93778970569928533</v>
      </c>
    </row>
    <row r="807" spans="1:6" x14ac:dyDescent="0.25">
      <c r="A807" t="s">
        <v>1609</v>
      </c>
      <c r="B807">
        <v>806</v>
      </c>
      <c r="C807">
        <v>43027</v>
      </c>
      <c r="D807">
        <v>14.59</v>
      </c>
      <c r="E807">
        <v>38434.239999999998</v>
      </c>
      <c r="F807">
        <f>_2010_Top_1000_Last_Names[[#This Row],[CUMULATIVE PROPORTION]] / SUM($D:$D)</f>
        <v>0.93814583470634683</v>
      </c>
    </row>
    <row r="808" spans="1:6" x14ac:dyDescent="0.25">
      <c r="A808" t="s">
        <v>1610</v>
      </c>
      <c r="B808">
        <v>807</v>
      </c>
      <c r="C808">
        <v>43018</v>
      </c>
      <c r="D808">
        <v>14.58</v>
      </c>
      <c r="E808">
        <v>38448.82</v>
      </c>
      <c r="F808">
        <f>_2010_Top_1000_Last_Names[[#This Row],[CUMULATIVE PROPORTION]] / SUM($D:$D)</f>
        <v>0.93850171962224527</v>
      </c>
    </row>
    <row r="809" spans="1:6" x14ac:dyDescent="0.25">
      <c r="A809" t="s">
        <v>1611</v>
      </c>
      <c r="B809">
        <v>808</v>
      </c>
      <c r="C809">
        <v>42983</v>
      </c>
      <c r="D809">
        <v>14.57</v>
      </c>
      <c r="E809">
        <v>38463.39</v>
      </c>
      <c r="F809">
        <f>_2010_Top_1000_Last_Names[[#This Row],[CUMULATIVE PROPORTION]] / SUM($D:$D)</f>
        <v>0.93885736044698054</v>
      </c>
    </row>
    <row r="810" spans="1:6" x14ac:dyDescent="0.25">
      <c r="A810" t="s">
        <v>1612</v>
      </c>
      <c r="B810">
        <v>809</v>
      </c>
      <c r="C810">
        <v>42827</v>
      </c>
      <c r="D810">
        <v>14.52</v>
      </c>
      <c r="E810">
        <v>38477.910000000003</v>
      </c>
      <c r="F810">
        <f>_2010_Top_1000_Last_Names[[#This Row],[CUMULATIVE PROPORTION]] / SUM($D:$D)</f>
        <v>0.93921178081589995</v>
      </c>
    </row>
    <row r="811" spans="1:6" x14ac:dyDescent="0.25">
      <c r="A811" t="s">
        <v>1613</v>
      </c>
      <c r="B811">
        <v>810</v>
      </c>
      <c r="C811">
        <v>42773</v>
      </c>
      <c r="D811">
        <v>14.5</v>
      </c>
      <c r="E811">
        <v>38492.410000000003</v>
      </c>
      <c r="F811">
        <f>_2010_Top_1000_Last_Names[[#This Row],[CUMULATIVE PROPORTION]] / SUM($D:$D)</f>
        <v>0.93956571300249303</v>
      </c>
    </row>
    <row r="812" spans="1:6" x14ac:dyDescent="0.25">
      <c r="A812" t="s">
        <v>1614</v>
      </c>
      <c r="B812">
        <v>811</v>
      </c>
      <c r="C812">
        <v>42693</v>
      </c>
      <c r="D812">
        <v>14.47</v>
      </c>
      <c r="E812">
        <v>38506.89</v>
      </c>
      <c r="F812">
        <f>_2010_Top_1000_Last_Names[[#This Row],[CUMULATIVE PROPORTION]] / SUM($D:$D)</f>
        <v>0.93991915700675965</v>
      </c>
    </row>
    <row r="813" spans="1:6" x14ac:dyDescent="0.25">
      <c r="A813" t="s">
        <v>1615</v>
      </c>
      <c r="B813">
        <v>812</v>
      </c>
      <c r="C813">
        <v>42639</v>
      </c>
      <c r="D813">
        <v>14.45</v>
      </c>
      <c r="E813">
        <v>38521.339999999997</v>
      </c>
      <c r="F813">
        <f>_2010_Top_1000_Last_Names[[#This Row],[CUMULATIVE PROPORTION]] / SUM($D:$D)</f>
        <v>0.94027186873753676</v>
      </c>
    </row>
    <row r="814" spans="1:6" x14ac:dyDescent="0.25">
      <c r="A814" t="s">
        <v>1616</v>
      </c>
      <c r="B814">
        <v>813</v>
      </c>
      <c r="C814">
        <v>42578</v>
      </c>
      <c r="D814">
        <v>14.43</v>
      </c>
      <c r="E814">
        <v>38535.78</v>
      </c>
      <c r="F814">
        <f>_2010_Top_1000_Last_Names[[#This Row],[CUMULATIVE PROPORTION]] / SUM($D:$D)</f>
        <v>0.94062433637715093</v>
      </c>
    </row>
    <row r="815" spans="1:6" x14ac:dyDescent="0.25">
      <c r="A815" t="s">
        <v>1617</v>
      </c>
      <c r="B815">
        <v>814</v>
      </c>
      <c r="C815">
        <v>42577</v>
      </c>
      <c r="D815">
        <v>14.43</v>
      </c>
      <c r="E815">
        <v>38550.21</v>
      </c>
      <c r="F815">
        <f>_2010_Top_1000_Last_Names[[#This Row],[CUMULATIVE PROPORTION]] / SUM($D:$D)</f>
        <v>0.94097655992560181</v>
      </c>
    </row>
    <row r="816" spans="1:6" x14ac:dyDescent="0.25">
      <c r="A816" t="s">
        <v>1618</v>
      </c>
      <c r="B816">
        <v>815</v>
      </c>
      <c r="C816">
        <v>42575</v>
      </c>
      <c r="D816">
        <v>14.43</v>
      </c>
      <c r="E816">
        <v>38564.639999999999</v>
      </c>
      <c r="F816">
        <f>_2010_Top_1000_Last_Names[[#This Row],[CUMULATIVE PROPORTION]] / SUM($D:$D)</f>
        <v>0.94132878347405269</v>
      </c>
    </row>
    <row r="817" spans="1:6" x14ac:dyDescent="0.25">
      <c r="A817" t="s">
        <v>1619</v>
      </c>
      <c r="B817">
        <v>816</v>
      </c>
      <c r="C817">
        <v>42559</v>
      </c>
      <c r="D817">
        <v>14.43</v>
      </c>
      <c r="E817">
        <v>38579.07</v>
      </c>
      <c r="F817">
        <f>_2010_Top_1000_Last_Names[[#This Row],[CUMULATIVE PROPORTION]] / SUM($D:$D)</f>
        <v>0.94168100702250357</v>
      </c>
    </row>
    <row r="818" spans="1:6" x14ac:dyDescent="0.25">
      <c r="A818" t="s">
        <v>1620</v>
      </c>
      <c r="B818">
        <v>817</v>
      </c>
      <c r="C818">
        <v>42469</v>
      </c>
      <c r="D818">
        <v>14.4</v>
      </c>
      <c r="E818">
        <v>38593.47</v>
      </c>
      <c r="F818">
        <f>_2010_Top_1000_Last_Names[[#This Row],[CUMULATIVE PROPORTION]] / SUM($D:$D)</f>
        <v>0.94203249829746494</v>
      </c>
    </row>
    <row r="819" spans="1:6" x14ac:dyDescent="0.25">
      <c r="A819" t="s">
        <v>1621</v>
      </c>
      <c r="B819">
        <v>818</v>
      </c>
      <c r="C819">
        <v>42465</v>
      </c>
      <c r="D819">
        <v>14.4</v>
      </c>
      <c r="E819">
        <v>38607.86</v>
      </c>
      <c r="F819">
        <f>_2010_Top_1000_Last_Names[[#This Row],[CUMULATIVE PROPORTION]] / SUM($D:$D)</f>
        <v>0.94238374548126314</v>
      </c>
    </row>
    <row r="820" spans="1:6" x14ac:dyDescent="0.25">
      <c r="A820" t="s">
        <v>1622</v>
      </c>
      <c r="B820">
        <v>819</v>
      </c>
      <c r="C820">
        <v>42379</v>
      </c>
      <c r="D820">
        <v>14.37</v>
      </c>
      <c r="E820">
        <v>38622.230000000003</v>
      </c>
      <c r="F820">
        <f>_2010_Top_1000_Last_Names[[#This Row],[CUMULATIVE PROPORTION]] / SUM($D:$D)</f>
        <v>0.9427345044827351</v>
      </c>
    </row>
    <row r="821" spans="1:6" x14ac:dyDescent="0.25">
      <c r="A821" t="s">
        <v>1623</v>
      </c>
      <c r="B821">
        <v>820</v>
      </c>
      <c r="C821">
        <v>42265</v>
      </c>
      <c r="D821">
        <v>14.33</v>
      </c>
      <c r="E821">
        <v>38636.559999999998</v>
      </c>
      <c r="F821">
        <f>_2010_Top_1000_Last_Names[[#This Row],[CUMULATIVE PROPORTION]] / SUM($D:$D)</f>
        <v>0.94308428711955417</v>
      </c>
    </row>
    <row r="822" spans="1:6" x14ac:dyDescent="0.25">
      <c r="A822" t="s">
        <v>1624</v>
      </c>
      <c r="B822">
        <v>821</v>
      </c>
      <c r="C822">
        <v>42103</v>
      </c>
      <c r="D822">
        <v>14.27</v>
      </c>
      <c r="E822">
        <v>38650.83</v>
      </c>
      <c r="F822">
        <f>_2010_Top_1000_Last_Names[[#This Row],[CUMULATIVE PROPORTION]] / SUM($D:$D)</f>
        <v>0.94343260520939443</v>
      </c>
    </row>
    <row r="823" spans="1:6" x14ac:dyDescent="0.25">
      <c r="A823" t="s">
        <v>1625</v>
      </c>
      <c r="B823">
        <v>822</v>
      </c>
      <c r="C823">
        <v>42015</v>
      </c>
      <c r="D823">
        <v>14.24</v>
      </c>
      <c r="E823">
        <v>38665.07</v>
      </c>
      <c r="F823">
        <f>_2010_Top_1000_Last_Names[[#This Row],[CUMULATIVE PROPORTION]] / SUM($D:$D)</f>
        <v>0.94378019102574506</v>
      </c>
    </row>
    <row r="824" spans="1:6" x14ac:dyDescent="0.25">
      <c r="A824" t="s">
        <v>1626</v>
      </c>
      <c r="B824">
        <v>823</v>
      </c>
      <c r="C824">
        <v>41802</v>
      </c>
      <c r="D824">
        <v>14.17</v>
      </c>
      <c r="E824">
        <v>38679.25</v>
      </c>
      <c r="F824">
        <f>_2010_Top_1000_Last_Names[[#This Row],[CUMULATIVE PROPORTION]] / SUM($D:$D)</f>
        <v>0.94412631229511679</v>
      </c>
    </row>
    <row r="825" spans="1:6" x14ac:dyDescent="0.25">
      <c r="A825" t="s">
        <v>1627</v>
      </c>
      <c r="B825">
        <v>824</v>
      </c>
      <c r="C825">
        <v>41774</v>
      </c>
      <c r="D825">
        <v>14.16</v>
      </c>
      <c r="E825">
        <v>38693.410000000003</v>
      </c>
      <c r="F825">
        <f>_2010_Top_1000_Last_Names[[#This Row],[CUMULATIVE PROPORTION]] / SUM($D:$D)</f>
        <v>0.94447194538216217</v>
      </c>
    </row>
    <row r="826" spans="1:6" x14ac:dyDescent="0.25">
      <c r="A826" t="s">
        <v>1628</v>
      </c>
      <c r="B826">
        <v>825</v>
      </c>
      <c r="C826">
        <v>41771</v>
      </c>
      <c r="D826">
        <v>14.16</v>
      </c>
      <c r="E826">
        <v>38707.57</v>
      </c>
      <c r="F826">
        <f>_2010_Top_1000_Last_Names[[#This Row],[CUMULATIVE PROPORTION]] / SUM($D:$D)</f>
        <v>0.94481757846920744</v>
      </c>
    </row>
    <row r="827" spans="1:6" x14ac:dyDescent="0.25">
      <c r="A827" t="s">
        <v>789</v>
      </c>
      <c r="B827">
        <v>826</v>
      </c>
      <c r="C827">
        <v>41750</v>
      </c>
      <c r="D827">
        <v>14.15</v>
      </c>
      <c r="E827">
        <v>38721.72</v>
      </c>
      <c r="F827">
        <f>_2010_Top_1000_Last_Names[[#This Row],[CUMULATIVE PROPORTION]] / SUM($D:$D)</f>
        <v>0.94516296746508965</v>
      </c>
    </row>
    <row r="828" spans="1:6" x14ac:dyDescent="0.25">
      <c r="A828" t="s">
        <v>1629</v>
      </c>
      <c r="B828">
        <v>827</v>
      </c>
      <c r="C828">
        <v>41735</v>
      </c>
      <c r="D828">
        <v>14.15</v>
      </c>
      <c r="E828">
        <v>38735.870000000003</v>
      </c>
      <c r="F828">
        <f>_2010_Top_1000_Last_Names[[#This Row],[CUMULATIVE PROPORTION]] / SUM($D:$D)</f>
        <v>0.94550835646097187</v>
      </c>
    </row>
    <row r="829" spans="1:6" x14ac:dyDescent="0.25">
      <c r="A829" t="s">
        <v>1630</v>
      </c>
      <c r="B829">
        <v>828</v>
      </c>
      <c r="C829">
        <v>41700</v>
      </c>
      <c r="D829">
        <v>14.14</v>
      </c>
      <c r="E829">
        <v>38750.01</v>
      </c>
      <c r="F829">
        <f>_2010_Top_1000_Last_Names[[#This Row],[CUMULATIVE PROPORTION]] / SUM($D:$D)</f>
        <v>0.94585350136569091</v>
      </c>
    </row>
    <row r="830" spans="1:6" x14ac:dyDescent="0.25">
      <c r="A830" t="s">
        <v>1631</v>
      </c>
      <c r="B830">
        <v>829</v>
      </c>
      <c r="C830">
        <v>41667</v>
      </c>
      <c r="D830">
        <v>14.13</v>
      </c>
      <c r="E830">
        <v>38764.129999999997</v>
      </c>
      <c r="F830">
        <f>_2010_Top_1000_Last_Names[[#This Row],[CUMULATIVE PROPORTION]] / SUM($D:$D)</f>
        <v>0.9461981580880835</v>
      </c>
    </row>
    <row r="831" spans="1:6" x14ac:dyDescent="0.25">
      <c r="A831" t="s">
        <v>1632</v>
      </c>
      <c r="B831">
        <v>830</v>
      </c>
      <c r="C831">
        <v>41665</v>
      </c>
      <c r="D831">
        <v>14.12</v>
      </c>
      <c r="E831">
        <v>38778.26</v>
      </c>
      <c r="F831">
        <f>_2010_Top_1000_Last_Names[[#This Row],[CUMULATIVE PROPORTION]] / SUM($D:$D)</f>
        <v>0.94654305890163937</v>
      </c>
    </row>
    <row r="832" spans="1:6" x14ac:dyDescent="0.25">
      <c r="A832" t="s">
        <v>1633</v>
      </c>
      <c r="B832">
        <v>831</v>
      </c>
      <c r="C832">
        <v>41565</v>
      </c>
      <c r="D832">
        <v>14.09</v>
      </c>
      <c r="E832">
        <v>38792.35</v>
      </c>
      <c r="F832">
        <f>_2010_Top_1000_Last_Names[[#This Row],[CUMULATIVE PROPORTION]] / SUM($D:$D)</f>
        <v>0.94688698335054244</v>
      </c>
    </row>
    <row r="833" spans="1:6" x14ac:dyDescent="0.25">
      <c r="A833" t="s">
        <v>1634</v>
      </c>
      <c r="B833">
        <v>832</v>
      </c>
      <c r="C833">
        <v>41553</v>
      </c>
      <c r="D833">
        <v>14.09</v>
      </c>
      <c r="E833">
        <v>38806.43</v>
      </c>
      <c r="F833">
        <f>_2010_Top_1000_Last_Names[[#This Row],[CUMULATIVE PROPORTION]] / SUM($D:$D)</f>
        <v>0.94723066370828257</v>
      </c>
    </row>
    <row r="834" spans="1:6" x14ac:dyDescent="0.25">
      <c r="A834" t="s">
        <v>270</v>
      </c>
      <c r="B834">
        <v>833</v>
      </c>
      <c r="C834">
        <v>41394</v>
      </c>
      <c r="D834">
        <v>14.03</v>
      </c>
      <c r="E834">
        <v>38820.47</v>
      </c>
      <c r="F834">
        <f>_2010_Top_1000_Last_Names[[#This Row],[CUMULATIVE PROPORTION]] / SUM($D:$D)</f>
        <v>0.94757336770136991</v>
      </c>
    </row>
    <row r="835" spans="1:6" x14ac:dyDescent="0.25">
      <c r="A835" t="s">
        <v>1635</v>
      </c>
      <c r="B835">
        <v>834</v>
      </c>
      <c r="C835">
        <v>41348</v>
      </c>
      <c r="D835">
        <v>14.02</v>
      </c>
      <c r="E835">
        <v>38834.480000000003</v>
      </c>
      <c r="F835">
        <f>_2010_Top_1000_Last_Names[[#This Row],[CUMULATIVE PROPORTION]] / SUM($D:$D)</f>
        <v>0.94791533942096784</v>
      </c>
    </row>
    <row r="836" spans="1:6" x14ac:dyDescent="0.25">
      <c r="A836" t="s">
        <v>1636</v>
      </c>
      <c r="B836">
        <v>835</v>
      </c>
      <c r="C836">
        <v>41300</v>
      </c>
      <c r="D836">
        <v>14</v>
      </c>
      <c r="E836">
        <v>38848.49</v>
      </c>
      <c r="F836">
        <f>_2010_Top_1000_Last_Names[[#This Row],[CUMULATIVE PROPORTION]] / SUM($D:$D)</f>
        <v>0.94825731114056555</v>
      </c>
    </row>
    <row r="837" spans="1:6" x14ac:dyDescent="0.25">
      <c r="A837" t="s">
        <v>1637</v>
      </c>
      <c r="B837">
        <v>836</v>
      </c>
      <c r="C837">
        <v>41275</v>
      </c>
      <c r="D837">
        <v>13.99</v>
      </c>
      <c r="E837">
        <v>38862.480000000003</v>
      </c>
      <c r="F837">
        <f>_2010_Top_1000_Last_Names[[#This Row],[CUMULATIVE PROPORTION]] / SUM($D:$D)</f>
        <v>0.94859879467783714</v>
      </c>
    </row>
    <row r="838" spans="1:6" x14ac:dyDescent="0.25">
      <c r="A838" t="s">
        <v>1638</v>
      </c>
      <c r="B838">
        <v>837</v>
      </c>
      <c r="C838">
        <v>41271</v>
      </c>
      <c r="D838">
        <v>13.99</v>
      </c>
      <c r="E838">
        <v>38876.47</v>
      </c>
      <c r="F838">
        <f>_2010_Top_1000_Last_Names[[#This Row],[CUMULATIVE PROPORTION]] / SUM($D:$D)</f>
        <v>0.94894027821510862</v>
      </c>
    </row>
    <row r="839" spans="1:6" x14ac:dyDescent="0.25">
      <c r="A839" t="s">
        <v>1639</v>
      </c>
      <c r="B839">
        <v>838</v>
      </c>
      <c r="C839">
        <v>41163</v>
      </c>
      <c r="D839">
        <v>13.95</v>
      </c>
      <c r="E839">
        <v>38890.42</v>
      </c>
      <c r="F839">
        <f>_2010_Top_1000_Last_Names[[#This Row],[CUMULATIVE PROPORTION]] / SUM($D:$D)</f>
        <v>0.94928078538772731</v>
      </c>
    </row>
    <row r="840" spans="1:6" x14ac:dyDescent="0.25">
      <c r="A840" t="s">
        <v>1640</v>
      </c>
      <c r="B840">
        <v>839</v>
      </c>
      <c r="C840">
        <v>41158</v>
      </c>
      <c r="D840">
        <v>13.95</v>
      </c>
      <c r="E840">
        <v>38904.379999999997</v>
      </c>
      <c r="F840">
        <f>_2010_Top_1000_Last_Names[[#This Row],[CUMULATIVE PROPORTION]] / SUM($D:$D)</f>
        <v>0.94962153665150928</v>
      </c>
    </row>
    <row r="841" spans="1:6" x14ac:dyDescent="0.25">
      <c r="A841" t="s">
        <v>774</v>
      </c>
      <c r="B841">
        <v>840</v>
      </c>
      <c r="C841">
        <v>41129</v>
      </c>
      <c r="D841">
        <v>13.94</v>
      </c>
      <c r="E841">
        <v>38918.32</v>
      </c>
      <c r="F841">
        <f>_2010_Top_1000_Last_Names[[#This Row],[CUMULATIVE PROPORTION]] / SUM($D:$D)</f>
        <v>0.94996179973296502</v>
      </c>
    </row>
    <row r="842" spans="1:6" x14ac:dyDescent="0.25">
      <c r="A842" t="s">
        <v>1641</v>
      </c>
      <c r="B842">
        <v>841</v>
      </c>
      <c r="C842">
        <v>41063</v>
      </c>
      <c r="D842">
        <v>13.92</v>
      </c>
      <c r="E842">
        <v>38932.239999999998</v>
      </c>
      <c r="F842">
        <f>_2010_Top_1000_Last_Names[[#This Row],[CUMULATIVE PROPORTION]] / SUM($D:$D)</f>
        <v>0.9503015746320943</v>
      </c>
    </row>
    <row r="843" spans="1:6" x14ac:dyDescent="0.25">
      <c r="A843" t="s">
        <v>1642</v>
      </c>
      <c r="B843">
        <v>842</v>
      </c>
      <c r="C843">
        <v>41025</v>
      </c>
      <c r="D843">
        <v>13.91</v>
      </c>
      <c r="E843">
        <v>38946.15</v>
      </c>
      <c r="F843">
        <f>_2010_Top_1000_Last_Names[[#This Row],[CUMULATIVE PROPORTION]] / SUM($D:$D)</f>
        <v>0.95064110544006053</v>
      </c>
    </row>
    <row r="844" spans="1:6" x14ac:dyDescent="0.25">
      <c r="A844" t="s">
        <v>1643</v>
      </c>
      <c r="B844">
        <v>843</v>
      </c>
      <c r="C844">
        <v>41021</v>
      </c>
      <c r="D844">
        <v>13.91</v>
      </c>
      <c r="E844">
        <v>38960.050000000003</v>
      </c>
      <c r="F844">
        <f>_2010_Top_1000_Last_Names[[#This Row],[CUMULATIVE PROPORTION]] / SUM($D:$D)</f>
        <v>0.95098039215686359</v>
      </c>
    </row>
    <row r="845" spans="1:6" x14ac:dyDescent="0.25">
      <c r="A845" t="s">
        <v>1644</v>
      </c>
      <c r="B845">
        <v>844</v>
      </c>
      <c r="C845">
        <v>41000</v>
      </c>
      <c r="D845">
        <v>13.9</v>
      </c>
      <c r="E845">
        <v>38973.949999999997</v>
      </c>
      <c r="F845">
        <f>_2010_Top_1000_Last_Names[[#This Row],[CUMULATIVE PROPORTION]] / SUM($D:$D)</f>
        <v>0.95131967887366642</v>
      </c>
    </row>
    <row r="846" spans="1:6" x14ac:dyDescent="0.25">
      <c r="A846" t="s">
        <v>1645</v>
      </c>
      <c r="B846">
        <v>845</v>
      </c>
      <c r="C846">
        <v>40884</v>
      </c>
      <c r="D846">
        <v>13.86</v>
      </c>
      <c r="E846">
        <v>38987.81</v>
      </c>
      <c r="F846">
        <f>_2010_Top_1000_Last_Names[[#This Row],[CUMULATIVE PROPORTION]] / SUM($D:$D)</f>
        <v>0.95165798922581679</v>
      </c>
    </row>
    <row r="847" spans="1:6" x14ac:dyDescent="0.25">
      <c r="A847" t="s">
        <v>1646</v>
      </c>
      <c r="B847">
        <v>846</v>
      </c>
      <c r="C847">
        <v>40854</v>
      </c>
      <c r="D847">
        <v>13.85</v>
      </c>
      <c r="E847">
        <v>39001.660000000003</v>
      </c>
      <c r="F847">
        <f>_2010_Top_1000_Last_Names[[#This Row],[CUMULATIVE PROPORTION]] / SUM($D:$D)</f>
        <v>0.9519960554868041</v>
      </c>
    </row>
    <row r="848" spans="1:6" x14ac:dyDescent="0.25">
      <c r="A848" t="s">
        <v>50</v>
      </c>
      <c r="B848">
        <v>847</v>
      </c>
      <c r="C848">
        <v>40736</v>
      </c>
      <c r="D848">
        <v>13.81</v>
      </c>
      <c r="E848">
        <v>39015.47</v>
      </c>
      <c r="F848">
        <f>_2010_Top_1000_Last_Names[[#This Row],[CUMULATIVE PROPORTION]] / SUM($D:$D)</f>
        <v>0.95233314538313851</v>
      </c>
    </row>
    <row r="849" spans="1:6" x14ac:dyDescent="0.25">
      <c r="A849" t="s">
        <v>1647</v>
      </c>
      <c r="B849">
        <v>848</v>
      </c>
      <c r="C849">
        <v>40707</v>
      </c>
      <c r="D849">
        <v>13.8</v>
      </c>
      <c r="E849">
        <v>39029.269999999997</v>
      </c>
      <c r="F849">
        <f>_2010_Top_1000_Last_Names[[#This Row],[CUMULATIVE PROPORTION]] / SUM($D:$D)</f>
        <v>0.95266999118830975</v>
      </c>
    </row>
    <row r="850" spans="1:6" x14ac:dyDescent="0.25">
      <c r="A850" t="s">
        <v>1648</v>
      </c>
      <c r="B850">
        <v>849</v>
      </c>
      <c r="C850">
        <v>40598</v>
      </c>
      <c r="D850">
        <v>13.76</v>
      </c>
      <c r="E850">
        <v>39043.040000000001</v>
      </c>
      <c r="F850">
        <f>_2010_Top_1000_Last_Names[[#This Row],[CUMULATIVE PROPORTION]] / SUM($D:$D)</f>
        <v>0.95300610471999159</v>
      </c>
    </row>
    <row r="851" spans="1:6" x14ac:dyDescent="0.25">
      <c r="A851" t="s">
        <v>306</v>
      </c>
      <c r="B851">
        <v>850</v>
      </c>
      <c r="C851">
        <v>40590</v>
      </c>
      <c r="D851">
        <v>13.76</v>
      </c>
      <c r="E851">
        <v>39056.800000000003</v>
      </c>
      <c r="F851">
        <f>_2010_Top_1000_Last_Names[[#This Row],[CUMULATIVE PROPORTION]] / SUM($D:$D)</f>
        <v>0.95334197416051036</v>
      </c>
    </row>
    <row r="852" spans="1:6" x14ac:dyDescent="0.25">
      <c r="A852" t="s">
        <v>1649</v>
      </c>
      <c r="B852">
        <v>851</v>
      </c>
      <c r="C852">
        <v>40563</v>
      </c>
      <c r="D852">
        <v>13.75</v>
      </c>
      <c r="E852">
        <v>39070.550000000003</v>
      </c>
      <c r="F852">
        <f>_2010_Top_1000_Last_Names[[#This Row],[CUMULATIVE PROPORTION]] / SUM($D:$D)</f>
        <v>0.95367759950986575</v>
      </c>
    </row>
    <row r="853" spans="1:6" x14ac:dyDescent="0.25">
      <c r="A853" t="s">
        <v>1650</v>
      </c>
      <c r="B853">
        <v>852</v>
      </c>
      <c r="C853">
        <v>40449</v>
      </c>
      <c r="D853">
        <v>13.71</v>
      </c>
      <c r="E853">
        <v>39084.26</v>
      </c>
      <c r="F853">
        <f>_2010_Top_1000_Last_Names[[#This Row],[CUMULATIVE PROPORTION]] / SUM($D:$D)</f>
        <v>0.95401224849456856</v>
      </c>
    </row>
    <row r="854" spans="1:6" x14ac:dyDescent="0.25">
      <c r="A854" t="s">
        <v>727</v>
      </c>
      <c r="B854">
        <v>853</v>
      </c>
      <c r="C854">
        <v>40410</v>
      </c>
      <c r="D854">
        <v>13.7</v>
      </c>
      <c r="E854">
        <v>39097.96</v>
      </c>
      <c r="F854">
        <f>_2010_Top_1000_Last_Names[[#This Row],[CUMULATIVE PROPORTION]] / SUM($D:$D)</f>
        <v>0.9543466533881082</v>
      </c>
    </row>
    <row r="855" spans="1:6" x14ac:dyDescent="0.25">
      <c r="A855" t="s">
        <v>1651</v>
      </c>
      <c r="B855">
        <v>854</v>
      </c>
      <c r="C855">
        <v>40408</v>
      </c>
      <c r="D855">
        <v>13.7</v>
      </c>
      <c r="E855">
        <v>39111.660000000003</v>
      </c>
      <c r="F855">
        <f>_2010_Top_1000_Last_Names[[#This Row],[CUMULATIVE PROPORTION]] / SUM($D:$D)</f>
        <v>0.95468105828164784</v>
      </c>
    </row>
    <row r="856" spans="1:6" x14ac:dyDescent="0.25">
      <c r="A856" t="s">
        <v>1652</v>
      </c>
      <c r="B856">
        <v>855</v>
      </c>
      <c r="C856">
        <v>40397</v>
      </c>
      <c r="D856">
        <v>13.69</v>
      </c>
      <c r="E856">
        <v>39125.35</v>
      </c>
      <c r="F856">
        <f>_2010_Top_1000_Last_Names[[#This Row],[CUMULATIVE PROPORTION]] / SUM($D:$D)</f>
        <v>0.9550152190840242</v>
      </c>
    </row>
    <row r="857" spans="1:6" x14ac:dyDescent="0.25">
      <c r="A857" t="s">
        <v>1653</v>
      </c>
      <c r="B857">
        <v>856</v>
      </c>
      <c r="C857">
        <v>40395</v>
      </c>
      <c r="D857">
        <v>13.69</v>
      </c>
      <c r="E857">
        <v>39139.050000000003</v>
      </c>
      <c r="F857">
        <f>_2010_Top_1000_Last_Names[[#This Row],[CUMULATIVE PROPORTION]] / SUM($D:$D)</f>
        <v>0.95534962397756396</v>
      </c>
    </row>
    <row r="858" spans="1:6" x14ac:dyDescent="0.25">
      <c r="A858" t="s">
        <v>138</v>
      </c>
      <c r="B858">
        <v>857</v>
      </c>
      <c r="C858">
        <v>40275</v>
      </c>
      <c r="D858">
        <v>13.65</v>
      </c>
      <c r="E858">
        <v>39152.699999999997</v>
      </c>
      <c r="F858">
        <f>_2010_Top_1000_Last_Names[[#This Row],[CUMULATIVE PROPORTION]] / SUM($D:$D)</f>
        <v>0.95568280841528763</v>
      </c>
    </row>
    <row r="859" spans="1:6" x14ac:dyDescent="0.25">
      <c r="A859" t="s">
        <v>1654</v>
      </c>
      <c r="B859">
        <v>858</v>
      </c>
      <c r="C859">
        <v>40261</v>
      </c>
      <c r="D859">
        <v>13.65</v>
      </c>
      <c r="E859">
        <v>39166.35</v>
      </c>
      <c r="F859">
        <f>_2010_Top_1000_Last_Names[[#This Row],[CUMULATIVE PROPORTION]] / SUM($D:$D)</f>
        <v>0.95601599285301153</v>
      </c>
    </row>
    <row r="860" spans="1:6" x14ac:dyDescent="0.25">
      <c r="A860" t="s">
        <v>1655</v>
      </c>
      <c r="B860">
        <v>859</v>
      </c>
      <c r="C860">
        <v>40250</v>
      </c>
      <c r="D860">
        <v>13.65</v>
      </c>
      <c r="E860">
        <v>39179.99</v>
      </c>
      <c r="F860">
        <f>_2010_Top_1000_Last_Names[[#This Row],[CUMULATIVE PROPORTION]] / SUM($D:$D)</f>
        <v>0.95634893319957215</v>
      </c>
    </row>
    <row r="861" spans="1:6" x14ac:dyDescent="0.25">
      <c r="A861" t="s">
        <v>1656</v>
      </c>
      <c r="B861">
        <v>860</v>
      </c>
      <c r="C861">
        <v>40237</v>
      </c>
      <c r="D861">
        <v>13.64</v>
      </c>
      <c r="E861">
        <v>39193.64</v>
      </c>
      <c r="F861">
        <f>_2010_Top_1000_Last_Names[[#This Row],[CUMULATIVE PROPORTION]] / SUM($D:$D)</f>
        <v>0.95668211763729594</v>
      </c>
    </row>
    <row r="862" spans="1:6" x14ac:dyDescent="0.25">
      <c r="A862" t="s">
        <v>1657</v>
      </c>
      <c r="B862">
        <v>861</v>
      </c>
      <c r="C862">
        <v>40212</v>
      </c>
      <c r="D862">
        <v>13.63</v>
      </c>
      <c r="E862">
        <v>39207.269999999997</v>
      </c>
      <c r="F862">
        <f>_2010_Top_1000_Last_Names[[#This Row],[CUMULATIVE PROPORTION]] / SUM($D:$D)</f>
        <v>0.95701481389269338</v>
      </c>
    </row>
    <row r="863" spans="1:6" x14ac:dyDescent="0.25">
      <c r="A863" t="s">
        <v>1658</v>
      </c>
      <c r="B863">
        <v>862</v>
      </c>
      <c r="C863">
        <v>40193</v>
      </c>
      <c r="D863">
        <v>13.63</v>
      </c>
      <c r="E863">
        <v>39220.89</v>
      </c>
      <c r="F863">
        <f>_2010_Top_1000_Last_Names[[#This Row],[CUMULATIVE PROPORTION]] / SUM($D:$D)</f>
        <v>0.95734726605692766</v>
      </c>
    </row>
    <row r="864" spans="1:6" x14ac:dyDescent="0.25">
      <c r="A864" t="s">
        <v>1659</v>
      </c>
      <c r="B864">
        <v>863</v>
      </c>
      <c r="C864">
        <v>40165</v>
      </c>
      <c r="D864">
        <v>13.62</v>
      </c>
      <c r="E864">
        <v>39234.51</v>
      </c>
      <c r="F864">
        <f>_2010_Top_1000_Last_Names[[#This Row],[CUMULATIVE PROPORTION]] / SUM($D:$D)</f>
        <v>0.95767971822116205</v>
      </c>
    </row>
    <row r="865" spans="1:6" x14ac:dyDescent="0.25">
      <c r="A865" t="s">
        <v>1660</v>
      </c>
      <c r="B865">
        <v>864</v>
      </c>
      <c r="C865">
        <v>40055</v>
      </c>
      <c r="D865">
        <v>13.58</v>
      </c>
      <c r="E865">
        <v>39248.089999999997</v>
      </c>
      <c r="F865">
        <f>_2010_Top_1000_Last_Names[[#This Row],[CUMULATIVE PROPORTION]] / SUM($D:$D)</f>
        <v>0.95801119402074353</v>
      </c>
    </row>
    <row r="866" spans="1:6" x14ac:dyDescent="0.25">
      <c r="A866" t="s">
        <v>1661</v>
      </c>
      <c r="B866">
        <v>865</v>
      </c>
      <c r="C866">
        <v>39986</v>
      </c>
      <c r="D866">
        <v>13.56</v>
      </c>
      <c r="E866">
        <v>39261.64</v>
      </c>
      <c r="F866">
        <f>_2010_Top_1000_Last_Names[[#This Row],[CUMULATIVE PROPORTION]] / SUM($D:$D)</f>
        <v>0.95834193754683572</v>
      </c>
    </row>
    <row r="867" spans="1:6" x14ac:dyDescent="0.25">
      <c r="A867" t="s">
        <v>1662</v>
      </c>
      <c r="B867">
        <v>866</v>
      </c>
      <c r="C867">
        <v>39921</v>
      </c>
      <c r="D867">
        <v>13.53</v>
      </c>
      <c r="E867">
        <v>39275.18</v>
      </c>
      <c r="F867">
        <f>_2010_Top_1000_Last_Names[[#This Row],[CUMULATIVE PROPORTION]] / SUM($D:$D)</f>
        <v>0.95867243698176474</v>
      </c>
    </row>
    <row r="868" spans="1:6" x14ac:dyDescent="0.25">
      <c r="A868" t="s">
        <v>1663</v>
      </c>
      <c r="B868">
        <v>867</v>
      </c>
      <c r="C868">
        <v>39890</v>
      </c>
      <c r="D868">
        <v>13.52</v>
      </c>
      <c r="E868">
        <v>39288.699999999997</v>
      </c>
      <c r="F868">
        <f>_2010_Top_1000_Last_Names[[#This Row],[CUMULATIVE PROPORTION]] / SUM($D:$D)</f>
        <v>0.95900244823436731</v>
      </c>
    </row>
    <row r="869" spans="1:6" x14ac:dyDescent="0.25">
      <c r="A869" t="s">
        <v>1664</v>
      </c>
      <c r="B869">
        <v>868</v>
      </c>
      <c r="C869">
        <v>39879</v>
      </c>
      <c r="D869">
        <v>13.52</v>
      </c>
      <c r="E869">
        <v>39302.22</v>
      </c>
      <c r="F869">
        <f>_2010_Top_1000_Last_Names[[#This Row],[CUMULATIVE PROPORTION]] / SUM($D:$D)</f>
        <v>0.95933245948696999</v>
      </c>
    </row>
    <row r="870" spans="1:6" x14ac:dyDescent="0.25">
      <c r="A870" t="s">
        <v>1665</v>
      </c>
      <c r="B870">
        <v>869</v>
      </c>
      <c r="C870">
        <v>39802</v>
      </c>
      <c r="D870">
        <v>13.49</v>
      </c>
      <c r="E870">
        <v>39315.71</v>
      </c>
      <c r="F870">
        <f>_2010_Top_1000_Last_Names[[#This Row],[CUMULATIVE PROPORTION]] / SUM($D:$D)</f>
        <v>0.95966173846608305</v>
      </c>
    </row>
    <row r="871" spans="1:6" x14ac:dyDescent="0.25">
      <c r="A871" t="s">
        <v>1666</v>
      </c>
      <c r="B871">
        <v>870</v>
      </c>
      <c r="C871">
        <v>39796</v>
      </c>
      <c r="D871">
        <v>13.49</v>
      </c>
      <c r="E871">
        <v>39329.199999999997</v>
      </c>
      <c r="F871">
        <f>_2010_Top_1000_Last_Names[[#This Row],[CUMULATIVE PROPORTION]] / SUM($D:$D)</f>
        <v>0.9599910174451961</v>
      </c>
    </row>
    <row r="872" spans="1:6" x14ac:dyDescent="0.25">
      <c r="A872" t="s">
        <v>1667</v>
      </c>
      <c r="B872">
        <v>871</v>
      </c>
      <c r="C872">
        <v>39787</v>
      </c>
      <c r="D872">
        <v>13.49</v>
      </c>
      <c r="E872">
        <v>39342.69</v>
      </c>
      <c r="F872">
        <f>_2010_Top_1000_Last_Names[[#This Row],[CUMULATIVE PROPORTION]] / SUM($D:$D)</f>
        <v>0.96032029642430938</v>
      </c>
    </row>
    <row r="873" spans="1:6" x14ac:dyDescent="0.25">
      <c r="A873" t="s">
        <v>1668</v>
      </c>
      <c r="B873">
        <v>872</v>
      </c>
      <c r="C873">
        <v>39754</v>
      </c>
      <c r="D873">
        <v>13.48</v>
      </c>
      <c r="E873">
        <v>39356.17</v>
      </c>
      <c r="F873">
        <f>_2010_Top_1000_Last_Names[[#This Row],[CUMULATIVE PROPORTION]] / SUM($D:$D)</f>
        <v>0.96064933131225927</v>
      </c>
    </row>
    <row r="874" spans="1:6" x14ac:dyDescent="0.25">
      <c r="A874" t="s">
        <v>1669</v>
      </c>
      <c r="B874">
        <v>873</v>
      </c>
      <c r="C874">
        <v>39693</v>
      </c>
      <c r="D874">
        <v>13.46</v>
      </c>
      <c r="E874">
        <v>39369.620000000003</v>
      </c>
      <c r="F874">
        <f>_2010_Top_1000_Last_Names[[#This Row],[CUMULATIVE PROPORTION]] / SUM($D:$D)</f>
        <v>0.96097763392671975</v>
      </c>
    </row>
    <row r="875" spans="1:6" x14ac:dyDescent="0.25">
      <c r="A875" t="s">
        <v>1670</v>
      </c>
      <c r="B875">
        <v>874</v>
      </c>
      <c r="C875">
        <v>39670</v>
      </c>
      <c r="D875">
        <v>13.45</v>
      </c>
      <c r="E875">
        <v>39383.07</v>
      </c>
      <c r="F875">
        <f>_2010_Top_1000_Last_Names[[#This Row],[CUMULATIVE PROPORTION]] / SUM($D:$D)</f>
        <v>0.96130593654118013</v>
      </c>
    </row>
    <row r="876" spans="1:6" x14ac:dyDescent="0.25">
      <c r="A876" t="s">
        <v>1671</v>
      </c>
      <c r="B876">
        <v>875</v>
      </c>
      <c r="C876">
        <v>39623</v>
      </c>
      <c r="D876">
        <v>13.43</v>
      </c>
      <c r="E876">
        <v>39396.51</v>
      </c>
      <c r="F876">
        <f>_2010_Top_1000_Last_Names[[#This Row],[CUMULATIVE PROPORTION]] / SUM($D:$D)</f>
        <v>0.96163399506447755</v>
      </c>
    </row>
    <row r="877" spans="1:6" x14ac:dyDescent="0.25">
      <c r="A877" t="s">
        <v>1672</v>
      </c>
      <c r="B877">
        <v>876</v>
      </c>
      <c r="C877">
        <v>39593</v>
      </c>
      <c r="D877">
        <v>13.42</v>
      </c>
      <c r="E877">
        <v>39409.93</v>
      </c>
      <c r="F877">
        <f>_2010_Top_1000_Last_Names[[#This Row],[CUMULATIVE PROPORTION]] / SUM($D:$D)</f>
        <v>0.96196156540544842</v>
      </c>
    </row>
    <row r="878" spans="1:6" x14ac:dyDescent="0.25">
      <c r="A878" t="s">
        <v>1673</v>
      </c>
      <c r="B878">
        <v>877</v>
      </c>
      <c r="C878">
        <v>39580</v>
      </c>
      <c r="D878">
        <v>13.42</v>
      </c>
      <c r="E878">
        <v>39423.35</v>
      </c>
      <c r="F878">
        <f>_2010_Top_1000_Last_Names[[#This Row],[CUMULATIVE PROPORTION]] / SUM($D:$D)</f>
        <v>0.96228913574641928</v>
      </c>
    </row>
    <row r="879" spans="1:6" x14ac:dyDescent="0.25">
      <c r="A879" t="s">
        <v>547</v>
      </c>
      <c r="B879">
        <v>878</v>
      </c>
      <c r="C879">
        <v>39564</v>
      </c>
      <c r="D879">
        <v>13.41</v>
      </c>
      <c r="E879">
        <v>39436.76</v>
      </c>
      <c r="F879">
        <f>_2010_Top_1000_Last_Names[[#This Row],[CUMULATIVE PROPORTION]] / SUM($D:$D)</f>
        <v>0.96261646199622719</v>
      </c>
    </row>
    <row r="880" spans="1:6" x14ac:dyDescent="0.25">
      <c r="A880" t="s">
        <v>1674</v>
      </c>
      <c r="B880">
        <v>879</v>
      </c>
      <c r="C880">
        <v>39559</v>
      </c>
      <c r="D880">
        <v>13.41</v>
      </c>
      <c r="E880">
        <v>39450.17</v>
      </c>
      <c r="F880">
        <f>_2010_Top_1000_Last_Names[[#This Row],[CUMULATIVE PROPORTION]] / SUM($D:$D)</f>
        <v>0.96294378824603488</v>
      </c>
    </row>
    <row r="881" spans="1:6" x14ac:dyDescent="0.25">
      <c r="A881" t="s">
        <v>1675</v>
      </c>
      <c r="B881">
        <v>880</v>
      </c>
      <c r="C881">
        <v>39555</v>
      </c>
      <c r="D881">
        <v>13.41</v>
      </c>
      <c r="E881">
        <v>39463.58</v>
      </c>
      <c r="F881">
        <f>_2010_Top_1000_Last_Names[[#This Row],[CUMULATIVE PROPORTION]] / SUM($D:$D)</f>
        <v>0.96327111449584268</v>
      </c>
    </row>
    <row r="882" spans="1:6" x14ac:dyDescent="0.25">
      <c r="A882" t="s">
        <v>1676</v>
      </c>
      <c r="B882">
        <v>881</v>
      </c>
      <c r="C882">
        <v>39551</v>
      </c>
      <c r="D882">
        <v>13.41</v>
      </c>
      <c r="E882">
        <v>39476.99</v>
      </c>
      <c r="F882">
        <f>_2010_Top_1000_Last_Names[[#This Row],[CUMULATIVE PROPORTION]] / SUM($D:$D)</f>
        <v>0.96359844074565038</v>
      </c>
    </row>
    <row r="883" spans="1:6" x14ac:dyDescent="0.25">
      <c r="A883" t="s">
        <v>1677</v>
      </c>
      <c r="B883">
        <v>882</v>
      </c>
      <c r="C883">
        <v>39430</v>
      </c>
      <c r="D883">
        <v>13.37</v>
      </c>
      <c r="E883">
        <v>39490.35</v>
      </c>
      <c r="F883">
        <f>_2010_Top_1000_Last_Names[[#This Row],[CUMULATIVE PROPORTION]] / SUM($D:$D)</f>
        <v>0.96392454653964232</v>
      </c>
    </row>
    <row r="884" spans="1:6" x14ac:dyDescent="0.25">
      <c r="A884" t="s">
        <v>1678</v>
      </c>
      <c r="B884">
        <v>883</v>
      </c>
      <c r="C884">
        <v>39411</v>
      </c>
      <c r="D884">
        <v>13.36</v>
      </c>
      <c r="E884">
        <v>39503.71</v>
      </c>
      <c r="F884">
        <f>_2010_Top_1000_Last_Names[[#This Row],[CUMULATIVE PROPORTION]] / SUM($D:$D)</f>
        <v>0.96425065233363438</v>
      </c>
    </row>
    <row r="885" spans="1:6" x14ac:dyDescent="0.25">
      <c r="A885" t="s">
        <v>1679</v>
      </c>
      <c r="B885">
        <v>884</v>
      </c>
      <c r="C885">
        <v>39391</v>
      </c>
      <c r="D885">
        <v>13.35</v>
      </c>
      <c r="E885">
        <v>39517.07</v>
      </c>
      <c r="F885">
        <f>_2010_Top_1000_Last_Names[[#This Row],[CUMULATIVE PROPORTION]] / SUM($D:$D)</f>
        <v>0.96457675812762633</v>
      </c>
    </row>
    <row r="886" spans="1:6" x14ac:dyDescent="0.25">
      <c r="A886" t="s">
        <v>1680</v>
      </c>
      <c r="B886">
        <v>885</v>
      </c>
      <c r="C886">
        <v>39319</v>
      </c>
      <c r="D886">
        <v>13.33</v>
      </c>
      <c r="E886">
        <v>39530.400000000001</v>
      </c>
      <c r="F886">
        <f>_2010_Top_1000_Last_Names[[#This Row],[CUMULATIVE PROPORTION]] / SUM($D:$D)</f>
        <v>0.96490213164812877</v>
      </c>
    </row>
    <row r="887" spans="1:6" x14ac:dyDescent="0.25">
      <c r="A887" t="s">
        <v>1681</v>
      </c>
      <c r="B887">
        <v>886</v>
      </c>
      <c r="C887">
        <v>39277</v>
      </c>
      <c r="D887">
        <v>13.32</v>
      </c>
      <c r="E887">
        <v>39543.71</v>
      </c>
      <c r="F887">
        <f>_2010_Top_1000_Last_Names[[#This Row],[CUMULATIVE PROPORTION]] / SUM($D:$D)</f>
        <v>0.96522701698630486</v>
      </c>
    </row>
    <row r="888" spans="1:6" x14ac:dyDescent="0.25">
      <c r="A888" t="s">
        <v>1682</v>
      </c>
      <c r="B888">
        <v>887</v>
      </c>
      <c r="C888">
        <v>39216</v>
      </c>
      <c r="D888">
        <v>13.29</v>
      </c>
      <c r="E888">
        <v>39557.01</v>
      </c>
      <c r="F888">
        <f>_2010_Top_1000_Last_Names[[#This Row],[CUMULATIVE PROPORTION]] / SUM($D:$D)</f>
        <v>0.96555165823331779</v>
      </c>
    </row>
    <row r="889" spans="1:6" x14ac:dyDescent="0.25">
      <c r="A889" t="s">
        <v>1683</v>
      </c>
      <c r="B889">
        <v>888</v>
      </c>
      <c r="C889">
        <v>39105</v>
      </c>
      <c r="D889">
        <v>13.26</v>
      </c>
      <c r="E889">
        <v>39570.26</v>
      </c>
      <c r="F889">
        <f>_2010_Top_1000_Last_Names[[#This Row],[CUMULATIVE PROPORTION]] / SUM($D:$D)</f>
        <v>0.96587507902451486</v>
      </c>
    </row>
    <row r="890" spans="1:6" x14ac:dyDescent="0.25">
      <c r="A890" t="s">
        <v>1684</v>
      </c>
      <c r="B890">
        <v>889</v>
      </c>
      <c r="C890">
        <v>39097</v>
      </c>
      <c r="D890">
        <v>13.25</v>
      </c>
      <c r="E890">
        <v>39583.519999999997</v>
      </c>
      <c r="F890">
        <f>_2010_Top_1000_Last_Names[[#This Row],[CUMULATIVE PROPORTION]] / SUM($D:$D)</f>
        <v>0.9661987439068751</v>
      </c>
    </row>
    <row r="891" spans="1:6" x14ac:dyDescent="0.25">
      <c r="A891" t="s">
        <v>1685</v>
      </c>
      <c r="B891">
        <v>890</v>
      </c>
      <c r="C891">
        <v>39063</v>
      </c>
      <c r="D891">
        <v>13.24</v>
      </c>
      <c r="E891">
        <v>39596.76</v>
      </c>
      <c r="F891">
        <f>_2010_Top_1000_Last_Names[[#This Row],[CUMULATIVE PROPORTION]] / SUM($D:$D)</f>
        <v>0.96652192060690911</v>
      </c>
    </row>
    <row r="892" spans="1:6" x14ac:dyDescent="0.25">
      <c r="A892" t="s">
        <v>1686</v>
      </c>
      <c r="B892">
        <v>891</v>
      </c>
      <c r="C892">
        <v>38924</v>
      </c>
      <c r="D892">
        <v>13.2</v>
      </c>
      <c r="E892">
        <v>39609.96</v>
      </c>
      <c r="F892">
        <f>_2010_Top_1000_Last_Names[[#This Row],[CUMULATIVE PROPORTION]] / SUM($D:$D)</f>
        <v>0.96684412094229033</v>
      </c>
    </row>
    <row r="893" spans="1:6" x14ac:dyDescent="0.25">
      <c r="A893" t="s">
        <v>1687</v>
      </c>
      <c r="B893">
        <v>892</v>
      </c>
      <c r="C893">
        <v>38835</v>
      </c>
      <c r="D893">
        <v>13.17</v>
      </c>
      <c r="E893">
        <v>39623.120000000003</v>
      </c>
      <c r="F893">
        <f>_2010_Top_1000_Last_Names[[#This Row],[CUMULATIVE PROPORTION]] / SUM($D:$D)</f>
        <v>0.96716534491301898</v>
      </c>
    </row>
    <row r="894" spans="1:6" x14ac:dyDescent="0.25">
      <c r="A894" t="s">
        <v>1688</v>
      </c>
      <c r="B894">
        <v>893</v>
      </c>
      <c r="C894">
        <v>38830</v>
      </c>
      <c r="D894">
        <v>13.16</v>
      </c>
      <c r="E894">
        <v>39636.29</v>
      </c>
      <c r="F894">
        <f>_2010_Top_1000_Last_Names[[#This Row],[CUMULATIVE PROPORTION]] / SUM($D:$D)</f>
        <v>0.96748681297491068</v>
      </c>
    </row>
    <row r="895" spans="1:6" x14ac:dyDescent="0.25">
      <c r="A895" t="s">
        <v>1689</v>
      </c>
      <c r="B895">
        <v>894</v>
      </c>
      <c r="C895">
        <v>38733</v>
      </c>
      <c r="D895">
        <v>13.13</v>
      </c>
      <c r="E895">
        <v>39649.42</v>
      </c>
      <c r="F895">
        <f>_2010_Top_1000_Last_Names[[#This Row],[CUMULATIVE PROPORTION]] / SUM($D:$D)</f>
        <v>0.9678073046721497</v>
      </c>
    </row>
    <row r="896" spans="1:6" x14ac:dyDescent="0.25">
      <c r="A896" t="s">
        <v>1690</v>
      </c>
      <c r="B896">
        <v>895</v>
      </c>
      <c r="C896">
        <v>38681</v>
      </c>
      <c r="D896">
        <v>13.11</v>
      </c>
      <c r="E896">
        <v>39662.53</v>
      </c>
      <c r="F896">
        <f>_2010_Top_1000_Last_Names[[#This Row],[CUMULATIVE PROPORTION]] / SUM($D:$D)</f>
        <v>0.9681273081870625</v>
      </c>
    </row>
    <row r="897" spans="1:6" x14ac:dyDescent="0.25">
      <c r="A897" t="s">
        <v>1691</v>
      </c>
      <c r="B897">
        <v>896</v>
      </c>
      <c r="C897">
        <v>38667</v>
      </c>
      <c r="D897">
        <v>13.11</v>
      </c>
      <c r="E897">
        <v>39675.64</v>
      </c>
      <c r="F897">
        <f>_2010_Top_1000_Last_Names[[#This Row],[CUMULATIVE PROPORTION]] / SUM($D:$D)</f>
        <v>0.96844731170197518</v>
      </c>
    </row>
    <row r="898" spans="1:6" x14ac:dyDescent="0.25">
      <c r="A898" t="s">
        <v>1692</v>
      </c>
      <c r="B898">
        <v>897</v>
      </c>
      <c r="C898">
        <v>38662</v>
      </c>
      <c r="D898">
        <v>13.11</v>
      </c>
      <c r="E898">
        <v>39688.74</v>
      </c>
      <c r="F898">
        <f>_2010_Top_1000_Last_Names[[#This Row],[CUMULATIVE PROPORTION]] / SUM($D:$D)</f>
        <v>0.9687670711257248</v>
      </c>
    </row>
    <row r="899" spans="1:6" x14ac:dyDescent="0.25">
      <c r="A899" t="s">
        <v>1693</v>
      </c>
      <c r="B899">
        <v>898</v>
      </c>
      <c r="C899">
        <v>38528</v>
      </c>
      <c r="D899">
        <v>13.06</v>
      </c>
      <c r="E899">
        <v>39701.81</v>
      </c>
      <c r="F899">
        <f>_2010_Top_1000_Last_Names[[#This Row],[CUMULATIVE PROPORTION]] / SUM($D:$D)</f>
        <v>0.9690860982759848</v>
      </c>
    </row>
    <row r="900" spans="1:6" x14ac:dyDescent="0.25">
      <c r="A900" t="s">
        <v>381</v>
      </c>
      <c r="B900">
        <v>899</v>
      </c>
      <c r="C900">
        <v>38512</v>
      </c>
      <c r="D900">
        <v>13.06</v>
      </c>
      <c r="E900">
        <v>39714.86</v>
      </c>
      <c r="F900">
        <f>_2010_Top_1000_Last_Names[[#This Row],[CUMULATIVE PROPORTION]] / SUM($D:$D)</f>
        <v>0.96940463724391868</v>
      </c>
    </row>
    <row r="901" spans="1:6" x14ac:dyDescent="0.25">
      <c r="A901" t="s">
        <v>458</v>
      </c>
      <c r="B901">
        <v>900</v>
      </c>
      <c r="C901">
        <v>38499</v>
      </c>
      <c r="D901">
        <v>13.05</v>
      </c>
      <c r="E901">
        <v>39727.910000000003</v>
      </c>
      <c r="F901">
        <f>_2010_Top_1000_Last_Names[[#This Row],[CUMULATIVE PROPORTION]] / SUM($D:$D)</f>
        <v>0.96972317621185244</v>
      </c>
    </row>
    <row r="902" spans="1:6" x14ac:dyDescent="0.25">
      <c r="A902" t="s">
        <v>1694</v>
      </c>
      <c r="B902">
        <v>901</v>
      </c>
      <c r="C902">
        <v>38374</v>
      </c>
      <c r="D902">
        <v>13.01</v>
      </c>
      <c r="E902">
        <v>39740.92</v>
      </c>
      <c r="F902">
        <f>_2010_Top_1000_Last_Names[[#This Row],[CUMULATIVE PROPORTION]] / SUM($D:$D)</f>
        <v>0.97004073881513342</v>
      </c>
    </row>
    <row r="903" spans="1:6" x14ac:dyDescent="0.25">
      <c r="A903" t="s">
        <v>1695</v>
      </c>
      <c r="B903">
        <v>902</v>
      </c>
      <c r="C903">
        <v>38277</v>
      </c>
      <c r="D903">
        <v>12.98</v>
      </c>
      <c r="E903">
        <v>39753.9</v>
      </c>
      <c r="F903">
        <f>_2010_Top_1000_Last_Names[[#This Row],[CUMULATIVE PROPORTION]] / SUM($D:$D)</f>
        <v>0.9703575691449251</v>
      </c>
    </row>
    <row r="904" spans="1:6" x14ac:dyDescent="0.25">
      <c r="A904" t="s">
        <v>1696</v>
      </c>
      <c r="B904">
        <v>903</v>
      </c>
      <c r="C904">
        <v>38267</v>
      </c>
      <c r="D904">
        <v>12.97</v>
      </c>
      <c r="E904">
        <v>39766.870000000003</v>
      </c>
      <c r="F904">
        <f>_2010_Top_1000_Last_Names[[#This Row],[CUMULATIVE PROPORTION]] / SUM($D:$D)</f>
        <v>0.97067415538355351</v>
      </c>
    </row>
    <row r="905" spans="1:6" x14ac:dyDescent="0.25">
      <c r="A905" t="s">
        <v>1697</v>
      </c>
      <c r="B905">
        <v>904</v>
      </c>
      <c r="C905">
        <v>38265</v>
      </c>
      <c r="D905">
        <v>12.97</v>
      </c>
      <c r="E905">
        <v>39779.839999999997</v>
      </c>
      <c r="F905">
        <f>_2010_Top_1000_Last_Names[[#This Row],[CUMULATIVE PROPORTION]] / SUM($D:$D)</f>
        <v>0.9709907416221818</v>
      </c>
    </row>
    <row r="906" spans="1:6" x14ac:dyDescent="0.25">
      <c r="A906" t="s">
        <v>1698</v>
      </c>
      <c r="B906">
        <v>905</v>
      </c>
      <c r="C906">
        <v>38232</v>
      </c>
      <c r="D906">
        <v>12.96</v>
      </c>
      <c r="E906">
        <v>39792.800000000003</v>
      </c>
      <c r="F906">
        <f>_2010_Top_1000_Last_Names[[#This Row],[CUMULATIVE PROPORTION]] / SUM($D:$D)</f>
        <v>0.97130708376964714</v>
      </c>
    </row>
    <row r="907" spans="1:6" x14ac:dyDescent="0.25">
      <c r="A907" t="s">
        <v>1699</v>
      </c>
      <c r="B907">
        <v>906</v>
      </c>
      <c r="C907">
        <v>38229</v>
      </c>
      <c r="D907">
        <v>12.96</v>
      </c>
      <c r="E907">
        <v>39805.760000000002</v>
      </c>
      <c r="F907">
        <f>_2010_Top_1000_Last_Names[[#This Row],[CUMULATIVE PROPORTION]] / SUM($D:$D)</f>
        <v>0.97162342591711237</v>
      </c>
    </row>
    <row r="908" spans="1:6" x14ac:dyDescent="0.25">
      <c r="A908" t="s">
        <v>1700</v>
      </c>
      <c r="B908">
        <v>907</v>
      </c>
      <c r="C908">
        <v>38147</v>
      </c>
      <c r="D908">
        <v>12.93</v>
      </c>
      <c r="E908">
        <v>39818.699999999997</v>
      </c>
      <c r="F908">
        <f>_2010_Top_1000_Last_Names[[#This Row],[CUMULATIVE PROPORTION]] / SUM($D:$D)</f>
        <v>0.97193927988225115</v>
      </c>
    </row>
    <row r="909" spans="1:6" x14ac:dyDescent="0.25">
      <c r="A909" t="s">
        <v>1701</v>
      </c>
      <c r="B909">
        <v>908</v>
      </c>
      <c r="C909">
        <v>38044</v>
      </c>
      <c r="D909">
        <v>12.9</v>
      </c>
      <c r="E909">
        <v>39831.589999999997</v>
      </c>
      <c r="F909">
        <f>_2010_Top_1000_Last_Names[[#This Row],[CUMULATIVE PROPORTION]] / SUM($D:$D)</f>
        <v>0.97225391339157419</v>
      </c>
    </row>
    <row r="910" spans="1:6" x14ac:dyDescent="0.25">
      <c r="A910" t="s">
        <v>1702</v>
      </c>
      <c r="B910">
        <v>909</v>
      </c>
      <c r="C910">
        <v>38029</v>
      </c>
      <c r="D910">
        <v>12.89</v>
      </c>
      <c r="E910">
        <v>39844.49</v>
      </c>
      <c r="F910">
        <f>_2010_Top_1000_Last_Names[[#This Row],[CUMULATIVE PROPORTION]] / SUM($D:$D)</f>
        <v>0.97256879099206051</v>
      </c>
    </row>
    <row r="911" spans="1:6" x14ac:dyDescent="0.25">
      <c r="A911" t="s">
        <v>1703</v>
      </c>
      <c r="B911">
        <v>910</v>
      </c>
      <c r="C911">
        <v>37932</v>
      </c>
      <c r="D911">
        <v>12.86</v>
      </c>
      <c r="E911">
        <v>39857.339999999997</v>
      </c>
      <c r="F911">
        <f>_2010_Top_1000_Last_Names[[#This Row],[CUMULATIVE PROPORTION]] / SUM($D:$D)</f>
        <v>0.97288244813673086</v>
      </c>
    </row>
    <row r="912" spans="1:6" x14ac:dyDescent="0.25">
      <c r="A912" t="s">
        <v>1704</v>
      </c>
      <c r="B912">
        <v>911</v>
      </c>
      <c r="C912">
        <v>37923</v>
      </c>
      <c r="D912">
        <v>12.86</v>
      </c>
      <c r="E912">
        <v>39870.199999999997</v>
      </c>
      <c r="F912">
        <f>_2010_Top_1000_Last_Names[[#This Row],[CUMULATIVE PROPORTION]] / SUM($D:$D)</f>
        <v>0.97319634937256438</v>
      </c>
    </row>
    <row r="913" spans="1:6" x14ac:dyDescent="0.25">
      <c r="A913" t="s">
        <v>1705</v>
      </c>
      <c r="B913">
        <v>912</v>
      </c>
      <c r="C913">
        <v>37912</v>
      </c>
      <c r="D913">
        <v>12.85</v>
      </c>
      <c r="E913">
        <v>39883.050000000003</v>
      </c>
      <c r="F913">
        <f>_2010_Top_1000_Last_Names[[#This Row],[CUMULATIVE PROPORTION]] / SUM($D:$D)</f>
        <v>0.97351000651723496</v>
      </c>
    </row>
    <row r="914" spans="1:6" x14ac:dyDescent="0.25">
      <c r="A914" t="s">
        <v>1706</v>
      </c>
      <c r="B914">
        <v>913</v>
      </c>
      <c r="C914">
        <v>37903</v>
      </c>
      <c r="D914">
        <v>12.85</v>
      </c>
      <c r="E914">
        <v>39895.9</v>
      </c>
      <c r="F914">
        <f>_2010_Top_1000_Last_Names[[#This Row],[CUMULATIVE PROPORTION]] / SUM($D:$D)</f>
        <v>0.97382366366190531</v>
      </c>
    </row>
    <row r="915" spans="1:6" x14ac:dyDescent="0.25">
      <c r="A915" t="s">
        <v>1707</v>
      </c>
      <c r="B915">
        <v>914</v>
      </c>
      <c r="C915">
        <v>37890</v>
      </c>
      <c r="D915">
        <v>12.84</v>
      </c>
      <c r="E915">
        <v>39908.75</v>
      </c>
      <c r="F915">
        <f>_2010_Top_1000_Last_Names[[#This Row],[CUMULATIVE PROPORTION]] / SUM($D:$D)</f>
        <v>0.97413732080657567</v>
      </c>
    </row>
    <row r="916" spans="1:6" x14ac:dyDescent="0.25">
      <c r="A916" t="s">
        <v>1708</v>
      </c>
      <c r="B916">
        <v>915</v>
      </c>
      <c r="C916">
        <v>37884</v>
      </c>
      <c r="D916">
        <v>12.84</v>
      </c>
      <c r="E916">
        <v>39921.589999999997</v>
      </c>
      <c r="F916">
        <f>_2010_Top_1000_Last_Names[[#This Row],[CUMULATIVE PROPORTION]] / SUM($D:$D)</f>
        <v>0.97445073386008274</v>
      </c>
    </row>
    <row r="917" spans="1:6" x14ac:dyDescent="0.25">
      <c r="A917" t="s">
        <v>1709</v>
      </c>
      <c r="B917">
        <v>916</v>
      </c>
      <c r="C917">
        <v>37870</v>
      </c>
      <c r="D917">
        <v>12.84</v>
      </c>
      <c r="E917">
        <v>39934.43</v>
      </c>
      <c r="F917">
        <f>_2010_Top_1000_Last_Names[[#This Row],[CUMULATIVE PROPORTION]] / SUM($D:$D)</f>
        <v>0.97476414691359015</v>
      </c>
    </row>
    <row r="918" spans="1:6" x14ac:dyDescent="0.25">
      <c r="A918" t="s">
        <v>499</v>
      </c>
      <c r="B918">
        <v>917</v>
      </c>
      <c r="C918">
        <v>37858</v>
      </c>
      <c r="D918">
        <v>12.83</v>
      </c>
      <c r="E918">
        <v>39947.26</v>
      </c>
      <c r="F918">
        <f>_2010_Top_1000_Last_Names[[#This Row],[CUMULATIVE PROPORTION]] / SUM($D:$D)</f>
        <v>0.97507731587593416</v>
      </c>
    </row>
    <row r="919" spans="1:6" x14ac:dyDescent="0.25">
      <c r="A919" t="s">
        <v>1710</v>
      </c>
      <c r="B919">
        <v>918</v>
      </c>
      <c r="C919">
        <v>37836</v>
      </c>
      <c r="D919">
        <v>12.83</v>
      </c>
      <c r="E919">
        <v>39960.089999999997</v>
      </c>
      <c r="F919">
        <f>_2010_Top_1000_Last_Names[[#This Row],[CUMULATIVE PROPORTION]] / SUM($D:$D)</f>
        <v>0.97539048483827806</v>
      </c>
    </row>
    <row r="920" spans="1:6" x14ac:dyDescent="0.25">
      <c r="A920" t="s">
        <v>1711</v>
      </c>
      <c r="B920">
        <v>919</v>
      </c>
      <c r="C920">
        <v>37754</v>
      </c>
      <c r="D920">
        <v>12.8</v>
      </c>
      <c r="E920">
        <v>39972.89</v>
      </c>
      <c r="F920">
        <f>_2010_Top_1000_Last_Names[[#This Row],[CUMULATIVE PROPORTION]] / SUM($D:$D)</f>
        <v>0.97570292152713278</v>
      </c>
    </row>
    <row r="921" spans="1:6" x14ac:dyDescent="0.25">
      <c r="A921" t="s">
        <v>1712</v>
      </c>
      <c r="B921">
        <v>920</v>
      </c>
      <c r="C921">
        <v>37695</v>
      </c>
      <c r="D921">
        <v>12.78</v>
      </c>
      <c r="E921">
        <v>39985.67</v>
      </c>
      <c r="F921">
        <f>_2010_Top_1000_Last_Names[[#This Row],[CUMULATIVE PROPORTION]] / SUM($D:$D)</f>
        <v>0.97601487003366094</v>
      </c>
    </row>
    <row r="922" spans="1:6" x14ac:dyDescent="0.25">
      <c r="A922" t="s">
        <v>1713</v>
      </c>
      <c r="B922">
        <v>921</v>
      </c>
      <c r="C922">
        <v>37689</v>
      </c>
      <c r="D922">
        <v>12.78</v>
      </c>
      <c r="E922">
        <v>39998.44</v>
      </c>
      <c r="F922">
        <f>_2010_Top_1000_Last_Names[[#This Row],[CUMULATIVE PROPORTION]] / SUM($D:$D)</f>
        <v>0.97632657444902604</v>
      </c>
    </row>
    <row r="923" spans="1:6" x14ac:dyDescent="0.25">
      <c r="A923" t="s">
        <v>1714</v>
      </c>
      <c r="B923">
        <v>922</v>
      </c>
      <c r="C923">
        <v>37672</v>
      </c>
      <c r="D923">
        <v>12.77</v>
      </c>
      <c r="E923">
        <v>40011.21</v>
      </c>
      <c r="F923">
        <f>_2010_Top_1000_Last_Names[[#This Row],[CUMULATIVE PROPORTION]] / SUM($D:$D)</f>
        <v>0.97663827886439103</v>
      </c>
    </row>
    <row r="924" spans="1:6" x14ac:dyDescent="0.25">
      <c r="A924" t="s">
        <v>1715</v>
      </c>
      <c r="B924">
        <v>923</v>
      </c>
      <c r="C924">
        <v>37657</v>
      </c>
      <c r="D924">
        <v>12.77</v>
      </c>
      <c r="E924">
        <v>40023.980000000003</v>
      </c>
      <c r="F924">
        <f>_2010_Top_1000_Last_Names[[#This Row],[CUMULATIVE PROPORTION]] / SUM($D:$D)</f>
        <v>0.97694998327975624</v>
      </c>
    </row>
    <row r="925" spans="1:6" x14ac:dyDescent="0.25">
      <c r="A925" t="s">
        <v>197</v>
      </c>
      <c r="B925">
        <v>924</v>
      </c>
      <c r="C925">
        <v>37644</v>
      </c>
      <c r="D925">
        <v>12.76</v>
      </c>
      <c r="E925">
        <v>40036.74</v>
      </c>
      <c r="F925">
        <f>_2010_Top_1000_Last_Names[[#This Row],[CUMULATIVE PROPORTION]] / SUM($D:$D)</f>
        <v>0.97726144360395795</v>
      </c>
    </row>
    <row r="926" spans="1:6" x14ac:dyDescent="0.25">
      <c r="A926" t="s">
        <v>1716</v>
      </c>
      <c r="B926">
        <v>925</v>
      </c>
      <c r="C926">
        <v>37578</v>
      </c>
      <c r="D926">
        <v>12.74</v>
      </c>
      <c r="E926">
        <v>40049.480000000003</v>
      </c>
      <c r="F926">
        <f>_2010_Top_1000_Last_Names[[#This Row],[CUMULATIVE PROPORTION]] / SUM($D:$D)</f>
        <v>0.97757241574583364</v>
      </c>
    </row>
    <row r="927" spans="1:6" x14ac:dyDescent="0.25">
      <c r="A927" t="s">
        <v>1717</v>
      </c>
      <c r="B927">
        <v>926</v>
      </c>
      <c r="C927">
        <v>37571</v>
      </c>
      <c r="D927">
        <v>12.74</v>
      </c>
      <c r="E927">
        <v>40062.22</v>
      </c>
      <c r="F927">
        <f>_2010_Top_1000_Last_Names[[#This Row],[CUMULATIVE PROPORTION]] / SUM($D:$D)</f>
        <v>0.97788338788770912</v>
      </c>
    </row>
    <row r="928" spans="1:6" x14ac:dyDescent="0.25">
      <c r="A928" t="s">
        <v>1718</v>
      </c>
      <c r="B928">
        <v>927</v>
      </c>
      <c r="C928">
        <v>37566</v>
      </c>
      <c r="D928">
        <v>12.74</v>
      </c>
      <c r="E928">
        <v>40074.949999999997</v>
      </c>
      <c r="F928">
        <f>_2010_Top_1000_Last_Names[[#This Row],[CUMULATIVE PROPORTION]] / SUM($D:$D)</f>
        <v>0.97819411593842143</v>
      </c>
    </row>
    <row r="929" spans="1:6" x14ac:dyDescent="0.25">
      <c r="A929" t="s">
        <v>1719</v>
      </c>
      <c r="B929">
        <v>928</v>
      </c>
      <c r="C929">
        <v>37502</v>
      </c>
      <c r="D929">
        <v>12.71</v>
      </c>
      <c r="E929">
        <v>40087.67</v>
      </c>
      <c r="F929">
        <f>_2010_Top_1000_Last_Names[[#This Row],[CUMULATIVE PROPORTION]] / SUM($D:$D)</f>
        <v>0.97850459989797067</v>
      </c>
    </row>
    <row r="930" spans="1:6" x14ac:dyDescent="0.25">
      <c r="A930" t="s">
        <v>1720</v>
      </c>
      <c r="B930">
        <v>929</v>
      </c>
      <c r="C930">
        <v>37499</v>
      </c>
      <c r="D930">
        <v>12.71</v>
      </c>
      <c r="E930">
        <v>40100.379999999997</v>
      </c>
      <c r="F930">
        <f>_2010_Top_1000_Last_Names[[#This Row],[CUMULATIVE PROPORTION]] / SUM($D:$D)</f>
        <v>0.97881483976635664</v>
      </c>
    </row>
    <row r="931" spans="1:6" x14ac:dyDescent="0.25">
      <c r="A931" t="s">
        <v>560</v>
      </c>
      <c r="B931">
        <v>930</v>
      </c>
      <c r="C931">
        <v>37451</v>
      </c>
      <c r="D931">
        <v>12.7</v>
      </c>
      <c r="E931">
        <v>40113.08</v>
      </c>
      <c r="F931">
        <f>_2010_Top_1000_Last_Names[[#This Row],[CUMULATIVE PROPORTION]] / SUM($D:$D)</f>
        <v>0.97912483554357965</v>
      </c>
    </row>
    <row r="932" spans="1:6" x14ac:dyDescent="0.25">
      <c r="A932" t="s">
        <v>1721</v>
      </c>
      <c r="B932">
        <v>931</v>
      </c>
      <c r="C932">
        <v>37368</v>
      </c>
      <c r="D932">
        <v>12.67</v>
      </c>
      <c r="E932">
        <v>40125.74</v>
      </c>
      <c r="F932">
        <f>_2010_Top_1000_Last_Names[[#This Row],[CUMULATIVE PROPORTION]] / SUM($D:$D)</f>
        <v>0.97943385495614976</v>
      </c>
    </row>
    <row r="933" spans="1:6" x14ac:dyDescent="0.25">
      <c r="A933" t="s">
        <v>1722</v>
      </c>
      <c r="B933">
        <v>932</v>
      </c>
      <c r="C933">
        <v>37228</v>
      </c>
      <c r="D933">
        <v>12.62</v>
      </c>
      <c r="E933">
        <v>40138.36</v>
      </c>
      <c r="F933">
        <f>_2010_Top_1000_Last_Names[[#This Row],[CUMULATIVE PROPORTION]] / SUM($D:$D)</f>
        <v>0.97974189800406741</v>
      </c>
    </row>
    <row r="934" spans="1:6" x14ac:dyDescent="0.25">
      <c r="A934" t="s">
        <v>1723</v>
      </c>
      <c r="B934">
        <v>933</v>
      </c>
      <c r="C934">
        <v>37170</v>
      </c>
      <c r="D934">
        <v>12.6</v>
      </c>
      <c r="E934">
        <v>40150.97</v>
      </c>
      <c r="F934">
        <f>_2010_Top_1000_Last_Names[[#This Row],[CUMULATIVE PROPORTION]] / SUM($D:$D)</f>
        <v>0.98004969696082178</v>
      </c>
    </row>
    <row r="935" spans="1:6" x14ac:dyDescent="0.25">
      <c r="A935" t="s">
        <v>1724</v>
      </c>
      <c r="B935">
        <v>934</v>
      </c>
      <c r="C935">
        <v>37053</v>
      </c>
      <c r="D935">
        <v>12.56</v>
      </c>
      <c r="E935">
        <v>40163.53</v>
      </c>
      <c r="F935">
        <f>_2010_Top_1000_Last_Names[[#This Row],[CUMULATIVE PROPORTION]] / SUM($D:$D)</f>
        <v>0.98035627546176018</v>
      </c>
    </row>
    <row r="936" spans="1:6" x14ac:dyDescent="0.25">
      <c r="A936" t="s">
        <v>1725</v>
      </c>
      <c r="B936">
        <v>935</v>
      </c>
      <c r="C936">
        <v>37050</v>
      </c>
      <c r="D936">
        <v>12.56</v>
      </c>
      <c r="E936">
        <v>40176.089999999997</v>
      </c>
      <c r="F936">
        <f>_2010_Top_1000_Last_Names[[#This Row],[CUMULATIVE PROPORTION]] / SUM($D:$D)</f>
        <v>0.9806628539626987</v>
      </c>
    </row>
    <row r="937" spans="1:6" x14ac:dyDescent="0.25">
      <c r="A937" t="s">
        <v>1726</v>
      </c>
      <c r="B937">
        <v>936</v>
      </c>
      <c r="C937">
        <v>37021</v>
      </c>
      <c r="D937">
        <v>12.55</v>
      </c>
      <c r="E937">
        <v>40188.639999999999</v>
      </c>
      <c r="F937">
        <f>_2010_Top_1000_Last_Names[[#This Row],[CUMULATIVE PROPORTION]] / SUM($D:$D)</f>
        <v>0.98096918837247415</v>
      </c>
    </row>
    <row r="938" spans="1:6" x14ac:dyDescent="0.25">
      <c r="A938" t="s">
        <v>1727</v>
      </c>
      <c r="B938">
        <v>937</v>
      </c>
      <c r="C938">
        <v>36973</v>
      </c>
      <c r="D938">
        <v>12.53</v>
      </c>
      <c r="E938">
        <v>40201.17</v>
      </c>
      <c r="F938">
        <f>_2010_Top_1000_Last_Names[[#This Row],[CUMULATIVE PROPORTION]] / SUM($D:$D)</f>
        <v>0.98127503459992316</v>
      </c>
    </row>
    <row r="939" spans="1:6" x14ac:dyDescent="0.25">
      <c r="A939" t="s">
        <v>1728</v>
      </c>
      <c r="B939">
        <v>938</v>
      </c>
      <c r="C939">
        <v>36960</v>
      </c>
      <c r="D939">
        <v>12.53</v>
      </c>
      <c r="E939">
        <v>40213.699999999997</v>
      </c>
      <c r="F939">
        <f>_2010_Top_1000_Last_Names[[#This Row],[CUMULATIVE PROPORTION]] / SUM($D:$D)</f>
        <v>0.98158088082737216</v>
      </c>
    </row>
    <row r="940" spans="1:6" x14ac:dyDescent="0.25">
      <c r="A940" t="s">
        <v>1729</v>
      </c>
      <c r="B940">
        <v>939</v>
      </c>
      <c r="C940">
        <v>36944</v>
      </c>
      <c r="D940">
        <v>12.52</v>
      </c>
      <c r="E940">
        <v>40226.22</v>
      </c>
      <c r="F940">
        <f>_2010_Top_1000_Last_Names[[#This Row],[CUMULATIVE PROPORTION]] / SUM($D:$D)</f>
        <v>0.9818864829636581</v>
      </c>
    </row>
    <row r="941" spans="1:6" x14ac:dyDescent="0.25">
      <c r="A941" t="s">
        <v>1730</v>
      </c>
      <c r="B941">
        <v>940</v>
      </c>
      <c r="C941">
        <v>36922</v>
      </c>
      <c r="D941">
        <v>12.52</v>
      </c>
      <c r="E941">
        <v>40238.74</v>
      </c>
      <c r="F941">
        <f>_2010_Top_1000_Last_Names[[#This Row],[CUMULATIVE PROPORTION]] / SUM($D:$D)</f>
        <v>0.98219208509994393</v>
      </c>
    </row>
    <row r="942" spans="1:6" x14ac:dyDescent="0.25">
      <c r="A942" t="s">
        <v>1731</v>
      </c>
      <c r="B942">
        <v>941</v>
      </c>
      <c r="C942">
        <v>36840</v>
      </c>
      <c r="D942">
        <v>12.49</v>
      </c>
      <c r="E942">
        <v>40251.230000000003</v>
      </c>
      <c r="F942">
        <f>_2010_Top_1000_Last_Names[[#This Row],[CUMULATIVE PROPORTION]] / SUM($D:$D)</f>
        <v>0.98249695496274037</v>
      </c>
    </row>
    <row r="943" spans="1:6" x14ac:dyDescent="0.25">
      <c r="A943" t="s">
        <v>1732</v>
      </c>
      <c r="B943">
        <v>942</v>
      </c>
      <c r="C943">
        <v>36805</v>
      </c>
      <c r="D943">
        <v>12.48</v>
      </c>
      <c r="E943">
        <v>40263.71</v>
      </c>
      <c r="F943">
        <f>_2010_Top_1000_Last_Names[[#This Row],[CUMULATIVE PROPORTION]] / SUM($D:$D)</f>
        <v>0.9828015807343734</v>
      </c>
    </row>
    <row r="944" spans="1:6" x14ac:dyDescent="0.25">
      <c r="A944" t="s">
        <v>1733</v>
      </c>
      <c r="B944">
        <v>943</v>
      </c>
      <c r="C944">
        <v>36765</v>
      </c>
      <c r="D944">
        <v>12.46</v>
      </c>
      <c r="E944">
        <v>40276.17</v>
      </c>
      <c r="F944">
        <f>_2010_Top_1000_Last_Names[[#This Row],[CUMULATIVE PROPORTION]] / SUM($D:$D)</f>
        <v>0.98310571832368032</v>
      </c>
    </row>
    <row r="945" spans="1:6" x14ac:dyDescent="0.25">
      <c r="A945" t="s">
        <v>1734</v>
      </c>
      <c r="B945">
        <v>944</v>
      </c>
      <c r="C945">
        <v>36764</v>
      </c>
      <c r="D945">
        <v>12.46</v>
      </c>
      <c r="E945">
        <v>40288.629999999997</v>
      </c>
      <c r="F945">
        <f>_2010_Top_1000_Last_Names[[#This Row],[CUMULATIVE PROPORTION]] / SUM($D:$D)</f>
        <v>0.98340985591298713</v>
      </c>
    </row>
    <row r="946" spans="1:6" x14ac:dyDescent="0.25">
      <c r="A946" t="s">
        <v>1735</v>
      </c>
      <c r="B946">
        <v>945</v>
      </c>
      <c r="C946">
        <v>36755</v>
      </c>
      <c r="D946">
        <v>12.46</v>
      </c>
      <c r="E946">
        <v>40301.089999999997</v>
      </c>
      <c r="F946">
        <f>_2010_Top_1000_Last_Names[[#This Row],[CUMULATIVE PROPORTION]] / SUM($D:$D)</f>
        <v>0.98371399350229394</v>
      </c>
    </row>
    <row r="947" spans="1:6" x14ac:dyDescent="0.25">
      <c r="A947" t="s">
        <v>1736</v>
      </c>
      <c r="B947">
        <v>946</v>
      </c>
      <c r="C947">
        <v>36743</v>
      </c>
      <c r="D947">
        <v>12.46</v>
      </c>
      <c r="E947">
        <v>40313.550000000003</v>
      </c>
      <c r="F947">
        <f>_2010_Top_1000_Last_Names[[#This Row],[CUMULATIVE PROPORTION]] / SUM($D:$D)</f>
        <v>0.98401813109160097</v>
      </c>
    </row>
    <row r="948" spans="1:6" x14ac:dyDescent="0.25">
      <c r="A948" t="s">
        <v>1737</v>
      </c>
      <c r="B948">
        <v>947</v>
      </c>
      <c r="C948">
        <v>36636</v>
      </c>
      <c r="D948">
        <v>12.42</v>
      </c>
      <c r="E948">
        <v>40325.97</v>
      </c>
      <c r="F948">
        <f>_2010_Top_1000_Last_Names[[#This Row],[CUMULATIVE PROPORTION]] / SUM($D:$D)</f>
        <v>0.98432129231625509</v>
      </c>
    </row>
    <row r="949" spans="1:6" x14ac:dyDescent="0.25">
      <c r="A949" t="s">
        <v>1738</v>
      </c>
      <c r="B949">
        <v>948</v>
      </c>
      <c r="C949">
        <v>36613</v>
      </c>
      <c r="D949">
        <v>12.41</v>
      </c>
      <c r="E949">
        <v>40338.379999999997</v>
      </c>
      <c r="F949">
        <f>_2010_Top_1000_Last_Names[[#This Row],[CUMULATIVE PROPORTION]] / SUM($D:$D)</f>
        <v>0.98462420944974605</v>
      </c>
    </row>
    <row r="950" spans="1:6" x14ac:dyDescent="0.25">
      <c r="A950" t="s">
        <v>1739</v>
      </c>
      <c r="B950">
        <v>949</v>
      </c>
      <c r="C950">
        <v>36585</v>
      </c>
      <c r="D950">
        <v>12.4</v>
      </c>
      <c r="E950">
        <v>40350.79</v>
      </c>
      <c r="F950">
        <f>_2010_Top_1000_Last_Names[[#This Row],[CUMULATIVE PROPORTION]] / SUM($D:$D)</f>
        <v>0.98492712658323711</v>
      </c>
    </row>
    <row r="951" spans="1:6" x14ac:dyDescent="0.25">
      <c r="A951" t="s">
        <v>1740</v>
      </c>
      <c r="B951">
        <v>950</v>
      </c>
      <c r="C951">
        <v>36558</v>
      </c>
      <c r="D951">
        <v>12.39</v>
      </c>
      <c r="E951">
        <v>40363.18</v>
      </c>
      <c r="F951">
        <f>_2010_Top_1000_Last_Names[[#This Row],[CUMULATIVE PROPORTION]] / SUM($D:$D)</f>
        <v>0.98522955553440184</v>
      </c>
    </row>
    <row r="952" spans="1:6" x14ac:dyDescent="0.25">
      <c r="A952" t="s">
        <v>425</v>
      </c>
      <c r="B952">
        <v>951</v>
      </c>
      <c r="C952">
        <v>36540</v>
      </c>
      <c r="D952">
        <v>12.39</v>
      </c>
      <c r="E952">
        <v>40375.57</v>
      </c>
      <c r="F952">
        <f>_2010_Top_1000_Last_Names[[#This Row],[CUMULATIVE PROPORTION]] / SUM($D:$D)</f>
        <v>0.98553198448556645</v>
      </c>
    </row>
    <row r="953" spans="1:6" x14ac:dyDescent="0.25">
      <c r="A953" t="s">
        <v>1741</v>
      </c>
      <c r="B953">
        <v>952</v>
      </c>
      <c r="C953">
        <v>36466</v>
      </c>
      <c r="D953">
        <v>12.36</v>
      </c>
      <c r="E953">
        <v>40387.93</v>
      </c>
      <c r="F953">
        <f>_2010_Top_1000_Last_Names[[#This Row],[CUMULATIVE PROPORTION]] / SUM($D:$D)</f>
        <v>0.98583368116324166</v>
      </c>
    </row>
    <row r="954" spans="1:6" x14ac:dyDescent="0.25">
      <c r="A954" t="s">
        <v>1742</v>
      </c>
      <c r="B954">
        <v>953</v>
      </c>
      <c r="C954">
        <v>36460</v>
      </c>
      <c r="D954">
        <v>12.36</v>
      </c>
      <c r="E954">
        <v>40400.29</v>
      </c>
      <c r="F954">
        <f>_2010_Top_1000_Last_Names[[#This Row],[CUMULATIVE PROPORTION]] / SUM($D:$D)</f>
        <v>0.98613537784091687</v>
      </c>
    </row>
    <row r="955" spans="1:6" x14ac:dyDescent="0.25">
      <c r="A955" t="s">
        <v>1743</v>
      </c>
      <c r="B955">
        <v>954</v>
      </c>
      <c r="C955">
        <v>36429</v>
      </c>
      <c r="D955">
        <v>12.35</v>
      </c>
      <c r="E955">
        <v>40412.639999999999</v>
      </c>
      <c r="F955">
        <f>_2010_Top_1000_Last_Names[[#This Row],[CUMULATIVE PROPORTION]] / SUM($D:$D)</f>
        <v>0.9864368304274288</v>
      </c>
    </row>
    <row r="956" spans="1:6" x14ac:dyDescent="0.25">
      <c r="A956" t="s">
        <v>1744</v>
      </c>
      <c r="B956">
        <v>955</v>
      </c>
      <c r="C956">
        <v>36423</v>
      </c>
      <c r="D956">
        <v>12.35</v>
      </c>
      <c r="E956">
        <v>40424.99</v>
      </c>
      <c r="F956">
        <f>_2010_Top_1000_Last_Names[[#This Row],[CUMULATIVE PROPORTION]] / SUM($D:$D)</f>
        <v>0.98673828301394084</v>
      </c>
    </row>
    <row r="957" spans="1:6" x14ac:dyDescent="0.25">
      <c r="A957" t="s">
        <v>1745</v>
      </c>
      <c r="B957">
        <v>956</v>
      </c>
      <c r="C957">
        <v>36318</v>
      </c>
      <c r="D957">
        <v>12.31</v>
      </c>
      <c r="E957">
        <v>40437.300000000003</v>
      </c>
      <c r="F957">
        <f>_2010_Top_1000_Last_Names[[#This Row],[CUMULATIVE PROPORTION]] / SUM($D:$D)</f>
        <v>0.98703875923580031</v>
      </c>
    </row>
    <row r="958" spans="1:6" x14ac:dyDescent="0.25">
      <c r="A958" t="s">
        <v>1746</v>
      </c>
      <c r="B958">
        <v>957</v>
      </c>
      <c r="C958">
        <v>36312</v>
      </c>
      <c r="D958">
        <v>12.31</v>
      </c>
      <c r="E958">
        <v>40449.61</v>
      </c>
      <c r="F958">
        <f>_2010_Top_1000_Last_Names[[#This Row],[CUMULATIVE PROPORTION]] / SUM($D:$D)</f>
        <v>0.98733923545765956</v>
      </c>
    </row>
    <row r="959" spans="1:6" x14ac:dyDescent="0.25">
      <c r="A959" t="s">
        <v>1747</v>
      </c>
      <c r="B959">
        <v>958</v>
      </c>
      <c r="C959">
        <v>36269</v>
      </c>
      <c r="D959">
        <v>12.3</v>
      </c>
      <c r="E959">
        <v>40461.9</v>
      </c>
      <c r="F959">
        <f>_2010_Top_1000_Last_Names[[#This Row],[CUMULATIVE PROPORTION]] / SUM($D:$D)</f>
        <v>0.98763922349719258</v>
      </c>
    </row>
    <row r="960" spans="1:6" x14ac:dyDescent="0.25">
      <c r="A960" t="s">
        <v>1748</v>
      </c>
      <c r="B960">
        <v>959</v>
      </c>
      <c r="C960">
        <v>36250</v>
      </c>
      <c r="D960">
        <v>12.29</v>
      </c>
      <c r="E960">
        <v>40474.19</v>
      </c>
      <c r="F960">
        <f>_2010_Top_1000_Last_Names[[#This Row],[CUMULATIVE PROPORTION]] / SUM($D:$D)</f>
        <v>0.98793921153672559</v>
      </c>
    </row>
    <row r="961" spans="1:6" x14ac:dyDescent="0.25">
      <c r="A961" t="s">
        <v>1749</v>
      </c>
      <c r="B961">
        <v>960</v>
      </c>
      <c r="C961">
        <v>36236</v>
      </c>
      <c r="D961">
        <v>12.28</v>
      </c>
      <c r="E961">
        <v>40486.480000000003</v>
      </c>
      <c r="F961">
        <f>_2010_Top_1000_Last_Names[[#This Row],[CUMULATIVE PROPORTION]] / SUM($D:$D)</f>
        <v>0.98823919957625861</v>
      </c>
    </row>
    <row r="962" spans="1:6" x14ac:dyDescent="0.25">
      <c r="A962" t="s">
        <v>1750</v>
      </c>
      <c r="B962">
        <v>961</v>
      </c>
      <c r="C962">
        <v>36194</v>
      </c>
      <c r="D962">
        <v>12.27</v>
      </c>
      <c r="E962">
        <v>40498.75</v>
      </c>
      <c r="F962">
        <f>_2010_Top_1000_Last_Names[[#This Row],[CUMULATIVE PROPORTION]] / SUM($D:$D)</f>
        <v>0.98853869943346517</v>
      </c>
    </row>
    <row r="963" spans="1:6" x14ac:dyDescent="0.25">
      <c r="A963" t="s">
        <v>1751</v>
      </c>
      <c r="B963">
        <v>962</v>
      </c>
      <c r="C963">
        <v>36179</v>
      </c>
      <c r="D963">
        <v>12.26</v>
      </c>
      <c r="E963">
        <v>40511.01</v>
      </c>
      <c r="F963">
        <f>_2010_Top_1000_Last_Names[[#This Row],[CUMULATIVE PROPORTION]] / SUM($D:$D)</f>
        <v>0.98883795519950879</v>
      </c>
    </row>
    <row r="964" spans="1:6" x14ac:dyDescent="0.25">
      <c r="A964" t="s">
        <v>1752</v>
      </c>
      <c r="B964">
        <v>963</v>
      </c>
      <c r="C964">
        <v>36150</v>
      </c>
      <c r="D964">
        <v>12.26</v>
      </c>
      <c r="E964">
        <v>40523.269999999997</v>
      </c>
      <c r="F964">
        <f>_2010_Top_1000_Last_Names[[#This Row],[CUMULATIVE PROPORTION]] / SUM($D:$D)</f>
        <v>0.98913721096555218</v>
      </c>
    </row>
    <row r="965" spans="1:6" x14ac:dyDescent="0.25">
      <c r="A965" t="s">
        <v>1753</v>
      </c>
      <c r="B965">
        <v>964</v>
      </c>
      <c r="C965">
        <v>36129</v>
      </c>
      <c r="D965">
        <v>12.25</v>
      </c>
      <c r="E965">
        <v>40535.51</v>
      </c>
      <c r="F965">
        <f>_2010_Top_1000_Last_Names[[#This Row],[CUMULATIVE PROPORTION]] / SUM($D:$D)</f>
        <v>0.98943597854926946</v>
      </c>
    </row>
    <row r="966" spans="1:6" x14ac:dyDescent="0.25">
      <c r="A966" t="s">
        <v>1754</v>
      </c>
      <c r="B966">
        <v>965</v>
      </c>
      <c r="C966">
        <v>36125</v>
      </c>
      <c r="D966">
        <v>12.25</v>
      </c>
      <c r="E966">
        <v>40547.760000000002</v>
      </c>
      <c r="F966">
        <f>_2010_Top_1000_Last_Names[[#This Row],[CUMULATIVE PROPORTION]] / SUM($D:$D)</f>
        <v>0.98973499022414979</v>
      </c>
    </row>
    <row r="967" spans="1:6" x14ac:dyDescent="0.25">
      <c r="A967" t="s">
        <v>1755</v>
      </c>
      <c r="B967">
        <v>966</v>
      </c>
      <c r="C967">
        <v>36072</v>
      </c>
      <c r="D967">
        <v>12.23</v>
      </c>
      <c r="E967">
        <v>40559.99</v>
      </c>
      <c r="F967">
        <f>_2010_Top_1000_Last_Names[[#This Row],[CUMULATIVE PROPORTION]] / SUM($D:$D)</f>
        <v>0.99003351371670367</v>
      </c>
    </row>
    <row r="968" spans="1:6" x14ac:dyDescent="0.25">
      <c r="A968" t="s">
        <v>1756</v>
      </c>
      <c r="B968">
        <v>967</v>
      </c>
      <c r="C968">
        <v>36043</v>
      </c>
      <c r="D968">
        <v>12.22</v>
      </c>
      <c r="E968">
        <v>40572.21</v>
      </c>
      <c r="F968">
        <f>_2010_Top_1000_Last_Names[[#This Row],[CUMULATIVE PROPORTION]] / SUM($D:$D)</f>
        <v>0.99033179311809449</v>
      </c>
    </row>
    <row r="969" spans="1:6" x14ac:dyDescent="0.25">
      <c r="A969" t="s">
        <v>1757</v>
      </c>
      <c r="B969">
        <v>968</v>
      </c>
      <c r="C969">
        <v>35997</v>
      </c>
      <c r="D969">
        <v>12.2</v>
      </c>
      <c r="E969">
        <v>40584.410000000003</v>
      </c>
      <c r="F969">
        <f>_2010_Top_1000_Last_Names[[#This Row],[CUMULATIVE PROPORTION]] / SUM($D:$D)</f>
        <v>0.99062958433715909</v>
      </c>
    </row>
    <row r="970" spans="1:6" x14ac:dyDescent="0.25">
      <c r="A970" t="s">
        <v>1758</v>
      </c>
      <c r="B970">
        <v>969</v>
      </c>
      <c r="C970">
        <v>35958</v>
      </c>
      <c r="D970">
        <v>12.19</v>
      </c>
      <c r="E970">
        <v>40596.6</v>
      </c>
      <c r="F970">
        <f>_2010_Top_1000_Last_Names[[#This Row],[CUMULATIVE PROPORTION]] / SUM($D:$D)</f>
        <v>0.9909271314650604</v>
      </c>
    </row>
    <row r="971" spans="1:6" x14ac:dyDescent="0.25">
      <c r="A971" t="s">
        <v>1759</v>
      </c>
      <c r="B971">
        <v>970</v>
      </c>
      <c r="C971">
        <v>35877</v>
      </c>
      <c r="D971">
        <v>12.16</v>
      </c>
      <c r="E971">
        <v>40608.76</v>
      </c>
      <c r="F971">
        <f>_2010_Top_1000_Last_Names[[#This Row],[CUMULATIVE PROPORTION]] / SUM($D:$D)</f>
        <v>0.9912239463194723</v>
      </c>
    </row>
    <row r="972" spans="1:6" x14ac:dyDescent="0.25">
      <c r="A972" t="s">
        <v>1760</v>
      </c>
      <c r="B972">
        <v>971</v>
      </c>
      <c r="C972">
        <v>35830</v>
      </c>
      <c r="D972">
        <v>12.15</v>
      </c>
      <c r="E972">
        <v>40620.910000000003</v>
      </c>
      <c r="F972">
        <f>_2010_Top_1000_Last_Names[[#This Row],[CUMULATIVE PROPORTION]] / SUM($D:$D)</f>
        <v>0.99152051708272093</v>
      </c>
    </row>
    <row r="973" spans="1:6" x14ac:dyDescent="0.25">
      <c r="A973" t="s">
        <v>1761</v>
      </c>
      <c r="B973">
        <v>972</v>
      </c>
      <c r="C973">
        <v>35781</v>
      </c>
      <c r="D973">
        <v>12.13</v>
      </c>
      <c r="E973">
        <v>40633.040000000001</v>
      </c>
      <c r="F973">
        <f>_2010_Top_1000_Last_Names[[#This Row],[CUMULATIVE PROPORTION]] / SUM($D:$D)</f>
        <v>0.99181659966364322</v>
      </c>
    </row>
    <row r="974" spans="1:6" x14ac:dyDescent="0.25">
      <c r="A974" t="s">
        <v>577</v>
      </c>
      <c r="B974">
        <v>973</v>
      </c>
      <c r="C974">
        <v>35770</v>
      </c>
      <c r="D974">
        <v>12.13</v>
      </c>
      <c r="E974">
        <v>40645.17</v>
      </c>
      <c r="F974">
        <f>_2010_Top_1000_Last_Names[[#This Row],[CUMULATIVE PROPORTION]] / SUM($D:$D)</f>
        <v>0.9921126822445655</v>
      </c>
    </row>
    <row r="975" spans="1:6" x14ac:dyDescent="0.25">
      <c r="A975" t="s">
        <v>1762</v>
      </c>
      <c r="B975">
        <v>974</v>
      </c>
      <c r="C975">
        <v>35749</v>
      </c>
      <c r="D975">
        <v>12.12</v>
      </c>
      <c r="E975">
        <v>40657.29</v>
      </c>
      <c r="F975">
        <f>_2010_Top_1000_Last_Names[[#This Row],[CUMULATIVE PROPORTION]] / SUM($D:$D)</f>
        <v>0.99240852073432473</v>
      </c>
    </row>
    <row r="976" spans="1:6" x14ac:dyDescent="0.25">
      <c r="A976" t="s">
        <v>1763</v>
      </c>
      <c r="B976">
        <v>975</v>
      </c>
      <c r="C976">
        <v>35725</v>
      </c>
      <c r="D976">
        <v>12.11</v>
      </c>
      <c r="E976">
        <v>40669.4</v>
      </c>
      <c r="F976">
        <f>_2010_Top_1000_Last_Names[[#This Row],[CUMULATIVE PROPORTION]] / SUM($D:$D)</f>
        <v>0.99270411513292067</v>
      </c>
    </row>
    <row r="977" spans="1:6" x14ac:dyDescent="0.25">
      <c r="A977" t="s">
        <v>1764</v>
      </c>
      <c r="B977">
        <v>976</v>
      </c>
      <c r="C977">
        <v>35642</v>
      </c>
      <c r="D977">
        <v>12.08</v>
      </c>
      <c r="E977">
        <v>40681.480000000003</v>
      </c>
      <c r="F977">
        <f>_2010_Top_1000_Last_Names[[#This Row],[CUMULATIVE PROPORTION]] / SUM($D:$D)</f>
        <v>0.99299897725802722</v>
      </c>
    </row>
    <row r="978" spans="1:6" x14ac:dyDescent="0.25">
      <c r="A978" t="s">
        <v>1765</v>
      </c>
      <c r="B978">
        <v>977</v>
      </c>
      <c r="C978">
        <v>35636</v>
      </c>
      <c r="D978">
        <v>12.08</v>
      </c>
      <c r="E978">
        <v>40693.56</v>
      </c>
      <c r="F978">
        <f>_2010_Top_1000_Last_Names[[#This Row],[CUMULATIVE PROPORTION]] / SUM($D:$D)</f>
        <v>0.99329383938313354</v>
      </c>
    </row>
    <row r="979" spans="1:6" x14ac:dyDescent="0.25">
      <c r="A979" t="s">
        <v>1766</v>
      </c>
      <c r="B979">
        <v>978</v>
      </c>
      <c r="C979">
        <v>35628</v>
      </c>
      <c r="D979">
        <v>12.08</v>
      </c>
      <c r="E979">
        <v>40705.64</v>
      </c>
      <c r="F979">
        <f>_2010_Top_1000_Last_Names[[#This Row],[CUMULATIVE PROPORTION]] / SUM($D:$D)</f>
        <v>0.99358870150824008</v>
      </c>
    </row>
    <row r="980" spans="1:6" x14ac:dyDescent="0.25">
      <c r="A980" t="s">
        <v>1767</v>
      </c>
      <c r="B980">
        <v>979</v>
      </c>
      <c r="C980">
        <v>35606</v>
      </c>
      <c r="D980">
        <v>12.07</v>
      </c>
      <c r="E980">
        <v>40717.71</v>
      </c>
      <c r="F980">
        <f>_2010_Top_1000_Last_Names[[#This Row],[CUMULATIVE PROPORTION]] / SUM($D:$D)</f>
        <v>0.99388331954218345</v>
      </c>
    </row>
    <row r="981" spans="1:6" x14ac:dyDescent="0.25">
      <c r="A981" t="s">
        <v>1768</v>
      </c>
      <c r="B981">
        <v>980</v>
      </c>
      <c r="C981">
        <v>35461</v>
      </c>
      <c r="D981">
        <v>12.02</v>
      </c>
      <c r="E981">
        <v>40729.730000000003</v>
      </c>
      <c r="F981">
        <f>_2010_Top_1000_Last_Names[[#This Row],[CUMULATIVE PROPORTION]] / SUM($D:$D)</f>
        <v>0.99417671712031097</v>
      </c>
    </row>
    <row r="982" spans="1:6" x14ac:dyDescent="0.25">
      <c r="A982" t="s">
        <v>1769</v>
      </c>
      <c r="B982">
        <v>981</v>
      </c>
      <c r="C982">
        <v>35446</v>
      </c>
      <c r="D982">
        <v>12.02</v>
      </c>
      <c r="E982">
        <v>40741.75</v>
      </c>
      <c r="F982">
        <f>_2010_Top_1000_Last_Names[[#This Row],[CUMULATIVE PROPORTION]] / SUM($D:$D)</f>
        <v>0.99447011469843838</v>
      </c>
    </row>
    <row r="983" spans="1:6" x14ac:dyDescent="0.25">
      <c r="A983" t="s">
        <v>1770</v>
      </c>
      <c r="B983">
        <v>982</v>
      </c>
      <c r="C983">
        <v>35438</v>
      </c>
      <c r="D983">
        <v>12.01</v>
      </c>
      <c r="E983">
        <v>40753.760000000002</v>
      </c>
      <c r="F983">
        <f>_2010_Top_1000_Last_Names[[#This Row],[CUMULATIVE PROPORTION]] / SUM($D:$D)</f>
        <v>0.99476326818540273</v>
      </c>
    </row>
    <row r="984" spans="1:6" x14ac:dyDescent="0.25">
      <c r="A984" t="s">
        <v>1771</v>
      </c>
      <c r="B984">
        <v>983</v>
      </c>
      <c r="C984">
        <v>35408</v>
      </c>
      <c r="D984">
        <v>12</v>
      </c>
      <c r="E984">
        <v>40765.769999999997</v>
      </c>
      <c r="F984">
        <f>_2010_Top_1000_Last_Names[[#This Row],[CUMULATIVE PROPORTION]] / SUM($D:$D)</f>
        <v>0.99505642167236696</v>
      </c>
    </row>
    <row r="985" spans="1:6" x14ac:dyDescent="0.25">
      <c r="A985" t="s">
        <v>1772</v>
      </c>
      <c r="B985">
        <v>983</v>
      </c>
      <c r="C985">
        <v>35408</v>
      </c>
      <c r="D985">
        <v>12</v>
      </c>
      <c r="E985">
        <v>40777.769999999997</v>
      </c>
      <c r="F985">
        <f>_2010_Top_1000_Last_Names[[#This Row],[CUMULATIVE PROPORTION]] / SUM($D:$D)</f>
        <v>0.99534933106816803</v>
      </c>
    </row>
    <row r="986" spans="1:6" x14ac:dyDescent="0.25">
      <c r="A986" t="s">
        <v>1773</v>
      </c>
      <c r="B986">
        <v>985</v>
      </c>
      <c r="C986">
        <v>35350</v>
      </c>
      <c r="D986">
        <v>11.98</v>
      </c>
      <c r="E986">
        <v>40789.75</v>
      </c>
      <c r="F986">
        <f>_2010_Top_1000_Last_Names[[#This Row],[CUMULATIVE PROPORTION]] / SUM($D:$D)</f>
        <v>0.99564175228164298</v>
      </c>
    </row>
    <row r="987" spans="1:6" x14ac:dyDescent="0.25">
      <c r="A987" t="s">
        <v>1774</v>
      </c>
      <c r="B987">
        <v>986</v>
      </c>
      <c r="C987">
        <v>35312</v>
      </c>
      <c r="D987">
        <v>11.97</v>
      </c>
      <c r="E987">
        <v>40801.72</v>
      </c>
      <c r="F987">
        <f>_2010_Top_1000_Last_Names[[#This Row],[CUMULATIVE PROPORTION]] / SUM($D:$D)</f>
        <v>0.99593392940395464</v>
      </c>
    </row>
    <row r="988" spans="1:6" x14ac:dyDescent="0.25">
      <c r="A988" t="s">
        <v>1775</v>
      </c>
      <c r="B988">
        <v>987</v>
      </c>
      <c r="C988">
        <v>35291</v>
      </c>
      <c r="D988">
        <v>11.96</v>
      </c>
      <c r="E988">
        <v>40813.69</v>
      </c>
      <c r="F988">
        <f>_2010_Top_1000_Last_Names[[#This Row],[CUMULATIVE PROPORTION]] / SUM($D:$D)</f>
        <v>0.99622610652626631</v>
      </c>
    </row>
    <row r="989" spans="1:6" x14ac:dyDescent="0.25">
      <c r="A989" t="s">
        <v>1776</v>
      </c>
      <c r="B989">
        <v>988</v>
      </c>
      <c r="C989">
        <v>35266</v>
      </c>
      <c r="D989">
        <v>11.96</v>
      </c>
      <c r="E989">
        <v>40825.64</v>
      </c>
      <c r="F989">
        <f>_2010_Top_1000_Last_Names[[#This Row],[CUMULATIVE PROPORTION]] / SUM($D:$D)</f>
        <v>0.99651779546625152</v>
      </c>
    </row>
    <row r="990" spans="1:6" x14ac:dyDescent="0.25">
      <c r="A990" t="s">
        <v>1777</v>
      </c>
      <c r="B990">
        <v>989</v>
      </c>
      <c r="C990">
        <v>35228</v>
      </c>
      <c r="D990">
        <v>11.94</v>
      </c>
      <c r="E990">
        <v>40837.589999999997</v>
      </c>
      <c r="F990">
        <f>_2010_Top_1000_Last_Names[[#This Row],[CUMULATIVE PROPORTION]] / SUM($D:$D)</f>
        <v>0.99680948440623673</v>
      </c>
    </row>
    <row r="991" spans="1:6" x14ac:dyDescent="0.25">
      <c r="A991" t="s">
        <v>1778</v>
      </c>
      <c r="B991">
        <v>990</v>
      </c>
      <c r="C991">
        <v>35225</v>
      </c>
      <c r="D991">
        <v>11.94</v>
      </c>
      <c r="E991">
        <v>40849.53</v>
      </c>
      <c r="F991">
        <f>_2010_Top_1000_Last_Names[[#This Row],[CUMULATIVE PROPORTION]] / SUM($D:$D)</f>
        <v>0.997100929255059</v>
      </c>
    </row>
    <row r="992" spans="1:6" x14ac:dyDescent="0.25">
      <c r="A992" t="s">
        <v>1779</v>
      </c>
      <c r="B992">
        <v>991</v>
      </c>
      <c r="C992">
        <v>35194</v>
      </c>
      <c r="D992">
        <v>11.93</v>
      </c>
      <c r="E992">
        <v>40861.46</v>
      </c>
      <c r="F992">
        <f>_2010_Top_1000_Last_Names[[#This Row],[CUMULATIVE PROPORTION]] / SUM($D:$D)</f>
        <v>0.99739213001271798</v>
      </c>
    </row>
    <row r="993" spans="1:6" x14ac:dyDescent="0.25">
      <c r="A993" t="s">
        <v>1780</v>
      </c>
      <c r="B993">
        <v>992</v>
      </c>
      <c r="C993">
        <v>35132</v>
      </c>
      <c r="D993">
        <v>11.91</v>
      </c>
      <c r="E993">
        <v>40873.370000000003</v>
      </c>
      <c r="F993">
        <f>_2010_Top_1000_Last_Names[[#This Row],[CUMULATIVE PROPORTION]] / SUM($D:$D)</f>
        <v>0.99768284258805062</v>
      </c>
    </row>
    <row r="994" spans="1:6" x14ac:dyDescent="0.25">
      <c r="A994" t="s">
        <v>1781</v>
      </c>
      <c r="B994">
        <v>993</v>
      </c>
      <c r="C994">
        <v>35121</v>
      </c>
      <c r="D994">
        <v>11.91</v>
      </c>
      <c r="E994">
        <v>40885.269999999997</v>
      </c>
      <c r="F994">
        <f>_2010_Top_1000_Last_Names[[#This Row],[CUMULATIVE PROPORTION]] / SUM($D:$D)</f>
        <v>0.99797331107221998</v>
      </c>
    </row>
    <row r="995" spans="1:6" x14ac:dyDescent="0.25">
      <c r="A995" t="s">
        <v>847</v>
      </c>
      <c r="B995">
        <v>994</v>
      </c>
      <c r="C995">
        <v>35118</v>
      </c>
      <c r="D995">
        <v>11.91</v>
      </c>
      <c r="E995">
        <v>40897.18</v>
      </c>
      <c r="F995">
        <f>_2010_Top_1000_Last_Names[[#This Row],[CUMULATIVE PROPORTION]] / SUM($D:$D)</f>
        <v>0.99826402364755273</v>
      </c>
    </row>
    <row r="996" spans="1:6" x14ac:dyDescent="0.25">
      <c r="A996" t="s">
        <v>1782</v>
      </c>
      <c r="B996">
        <v>995</v>
      </c>
      <c r="C996">
        <v>35053</v>
      </c>
      <c r="D996">
        <v>11.88</v>
      </c>
      <c r="E996">
        <v>40909.06</v>
      </c>
      <c r="F996">
        <f>_2010_Top_1000_Last_Names[[#This Row],[CUMULATIVE PROPORTION]] / SUM($D:$D)</f>
        <v>0.99855400394939575</v>
      </c>
    </row>
    <row r="997" spans="1:6" x14ac:dyDescent="0.25">
      <c r="A997" t="s">
        <v>1783</v>
      </c>
      <c r="B997">
        <v>996</v>
      </c>
      <c r="C997">
        <v>35020</v>
      </c>
      <c r="D997">
        <v>11.87</v>
      </c>
      <c r="E997">
        <v>40920.94</v>
      </c>
      <c r="F997">
        <f>_2010_Top_1000_Last_Names[[#This Row],[CUMULATIVE PROPORTION]] / SUM($D:$D)</f>
        <v>0.99884398425123899</v>
      </c>
    </row>
    <row r="998" spans="1:6" x14ac:dyDescent="0.25">
      <c r="A998" t="s">
        <v>1784</v>
      </c>
      <c r="B998">
        <v>997</v>
      </c>
      <c r="C998">
        <v>34987</v>
      </c>
      <c r="D998">
        <v>11.86</v>
      </c>
      <c r="E998">
        <v>40932.800000000003</v>
      </c>
      <c r="F998">
        <f>_2010_Top_1000_Last_Names[[#This Row],[CUMULATIVE PROPORTION]] / SUM($D:$D)</f>
        <v>0.99913347637075589</v>
      </c>
    </row>
    <row r="999" spans="1:6" x14ac:dyDescent="0.25">
      <c r="A999" t="s">
        <v>673</v>
      </c>
      <c r="B999">
        <v>998</v>
      </c>
      <c r="C999">
        <v>34985</v>
      </c>
      <c r="D999">
        <v>11.86</v>
      </c>
      <c r="E999">
        <v>40944.660000000003</v>
      </c>
      <c r="F999">
        <f>_2010_Top_1000_Last_Names[[#This Row],[CUMULATIVE PROPORTION]] / SUM($D:$D)</f>
        <v>0.99942296849027268</v>
      </c>
    </row>
    <row r="1000" spans="1:6" x14ac:dyDescent="0.25">
      <c r="A1000" t="s">
        <v>1785</v>
      </c>
      <c r="B1000">
        <v>999</v>
      </c>
      <c r="C1000">
        <v>34961</v>
      </c>
      <c r="D1000">
        <v>11.85</v>
      </c>
      <c r="E1000">
        <v>40956.51</v>
      </c>
      <c r="F1000">
        <f>_2010_Top_1000_Last_Names[[#This Row],[CUMULATIVE PROPORTION]] / SUM($D:$D)</f>
        <v>0.9997122165186263</v>
      </c>
    </row>
    <row r="1001" spans="1:6" x14ac:dyDescent="0.25">
      <c r="A1001" t="s">
        <v>1786</v>
      </c>
      <c r="B1001">
        <v>1000</v>
      </c>
      <c r="C1001">
        <v>34949</v>
      </c>
      <c r="D1001">
        <v>11.85</v>
      </c>
      <c r="E1001">
        <v>40968.36</v>
      </c>
      <c r="F1001">
        <f>_2010_Top_1000_Last_Names[[#This Row],[CUMULATIVE PROPORTION]] / SUM($D:$D)</f>
        <v>1.0000014645469799</v>
      </c>
    </row>
  </sheetData>
  <hyperlinks>
    <hyperlink ref="I1" r:id="rId1" xr:uid="{6C382811-2DA1-47DD-AEE5-A67CCB86AB1F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90CD-698A-42A4-B124-BEBD5F3ACE9A}">
  <sheetPr>
    <tabColor theme="1" tint="0.499984740745262"/>
  </sheetPr>
  <dimension ref="A1:G5"/>
  <sheetViews>
    <sheetView workbookViewId="0">
      <selection activeCell="K14" sqref="K14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0.85546875" bestFit="1" customWidth="1"/>
    <col min="4" max="4" width="11.140625" bestFit="1" customWidth="1"/>
    <col min="6" max="6" width="7.570312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F1" s="10" t="s">
        <v>1810</v>
      </c>
      <c r="G1" s="62" t="s">
        <v>1811</v>
      </c>
    </row>
    <row r="2" spans="1:7" x14ac:dyDescent="0.25">
      <c r="A2" t="s">
        <v>22</v>
      </c>
      <c r="B2" t="s">
        <v>23</v>
      </c>
      <c r="C2">
        <v>0</v>
      </c>
      <c r="D2">
        <v>18.5</v>
      </c>
    </row>
    <row r="3" spans="1:7" x14ac:dyDescent="0.25">
      <c r="A3" t="s">
        <v>24</v>
      </c>
      <c r="B3" t="s">
        <v>25</v>
      </c>
      <c r="C3">
        <v>18.5</v>
      </c>
      <c r="D3">
        <v>24.9</v>
      </c>
    </row>
    <row r="4" spans="1:7" x14ac:dyDescent="0.25">
      <c r="A4" t="s">
        <v>26</v>
      </c>
      <c r="B4" t="s">
        <v>27</v>
      </c>
      <c r="C4">
        <v>25</v>
      </c>
      <c r="D4">
        <v>29.9</v>
      </c>
    </row>
    <row r="5" spans="1:7" x14ac:dyDescent="0.25">
      <c r="A5" t="s">
        <v>28</v>
      </c>
      <c r="B5" t="s">
        <v>29</v>
      </c>
      <c r="C5">
        <v>30</v>
      </c>
      <c r="D5">
        <v>999</v>
      </c>
    </row>
  </sheetData>
  <hyperlinks>
    <hyperlink ref="G1" r:id="rId1" xr:uid="{8C4593E7-C7FD-4CCE-9371-3C6B6E58E2AB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3435-BB47-47CA-B36B-D5B2F952A73A}">
  <sheetPr>
    <tabColor theme="1" tint="0.499984740745262"/>
  </sheetPr>
  <dimension ref="A1:I201"/>
  <sheetViews>
    <sheetView workbookViewId="0">
      <selection activeCell="H2" sqref="H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1813</v>
      </c>
    </row>
    <row r="2" spans="1:9" x14ac:dyDescent="0.25">
      <c r="A2">
        <v>1</v>
      </c>
      <c r="B2" t="s">
        <v>447</v>
      </c>
      <c r="C2">
        <v>273945</v>
      </c>
      <c r="D2" t="s">
        <v>448</v>
      </c>
      <c r="E2">
        <v>223723</v>
      </c>
      <c r="F2">
        <v>2000</v>
      </c>
    </row>
    <row r="3" spans="1:9" x14ac:dyDescent="0.25">
      <c r="A3">
        <v>2</v>
      </c>
      <c r="B3" t="s">
        <v>50</v>
      </c>
      <c r="C3">
        <v>250633</v>
      </c>
      <c r="D3" t="s">
        <v>449</v>
      </c>
      <c r="E3">
        <v>193181</v>
      </c>
      <c r="F3">
        <v>2000</v>
      </c>
    </row>
    <row r="4" spans="1:9" x14ac:dyDescent="0.25">
      <c r="A4">
        <v>3</v>
      </c>
      <c r="B4" t="s">
        <v>450</v>
      </c>
      <c r="C4">
        <v>231983</v>
      </c>
      <c r="D4" t="s">
        <v>451</v>
      </c>
      <c r="E4">
        <v>181333</v>
      </c>
      <c r="F4">
        <v>2000</v>
      </c>
    </row>
    <row r="5" spans="1:9" x14ac:dyDescent="0.25">
      <c r="A5">
        <v>4</v>
      </c>
      <c r="B5" t="s">
        <v>120</v>
      </c>
      <c r="C5">
        <v>221573</v>
      </c>
      <c r="D5" t="s">
        <v>452</v>
      </c>
      <c r="E5">
        <v>156030</v>
      </c>
      <c r="F5">
        <v>2000</v>
      </c>
    </row>
    <row r="6" spans="1:9" x14ac:dyDescent="0.25">
      <c r="A6">
        <v>5</v>
      </c>
      <c r="B6" t="s">
        <v>86</v>
      </c>
      <c r="C6">
        <v>203832</v>
      </c>
      <c r="D6" t="s">
        <v>453</v>
      </c>
      <c r="E6">
        <v>155732</v>
      </c>
      <c r="F6">
        <v>2000</v>
      </c>
    </row>
    <row r="7" spans="1:9" x14ac:dyDescent="0.25">
      <c r="A7">
        <v>6</v>
      </c>
      <c r="B7" t="s">
        <v>88</v>
      </c>
      <c r="C7">
        <v>203336</v>
      </c>
      <c r="D7" t="s">
        <v>454</v>
      </c>
      <c r="E7">
        <v>150893</v>
      </c>
      <c r="F7">
        <v>2000</v>
      </c>
    </row>
    <row r="8" spans="1:9" x14ac:dyDescent="0.25">
      <c r="A8">
        <v>7</v>
      </c>
      <c r="B8" t="s">
        <v>124</v>
      </c>
      <c r="C8">
        <v>202517</v>
      </c>
      <c r="D8" t="s">
        <v>455</v>
      </c>
      <c r="E8">
        <v>149542</v>
      </c>
      <c r="F8">
        <v>2000</v>
      </c>
    </row>
    <row r="9" spans="1:9" x14ac:dyDescent="0.25">
      <c r="A9">
        <v>8</v>
      </c>
      <c r="B9" t="s">
        <v>456</v>
      </c>
      <c r="C9">
        <v>201802</v>
      </c>
      <c r="D9" t="s">
        <v>457</v>
      </c>
      <c r="E9">
        <v>134290</v>
      </c>
      <c r="F9">
        <v>2000</v>
      </c>
    </row>
    <row r="10" spans="1:9" x14ac:dyDescent="0.25">
      <c r="A10">
        <v>9</v>
      </c>
      <c r="B10" t="s">
        <v>72</v>
      </c>
      <c r="C10">
        <v>194829</v>
      </c>
      <c r="D10" t="s">
        <v>83</v>
      </c>
      <c r="E10">
        <v>133480</v>
      </c>
      <c r="F10">
        <v>2000</v>
      </c>
    </row>
    <row r="11" spans="1:9" x14ac:dyDescent="0.25">
      <c r="A11">
        <v>10</v>
      </c>
      <c r="B11" t="s">
        <v>62</v>
      </c>
      <c r="C11">
        <v>194343</v>
      </c>
      <c r="D11" t="s">
        <v>458</v>
      </c>
      <c r="E11">
        <v>133030</v>
      </c>
      <c r="F11">
        <v>2000</v>
      </c>
    </row>
    <row r="12" spans="1:9" x14ac:dyDescent="0.25">
      <c r="A12">
        <v>11</v>
      </c>
      <c r="B12" t="s">
        <v>92</v>
      </c>
      <c r="C12">
        <v>191885</v>
      </c>
      <c r="D12" t="s">
        <v>459</v>
      </c>
      <c r="E12">
        <v>130803</v>
      </c>
      <c r="F12">
        <v>2000</v>
      </c>
    </row>
    <row r="13" spans="1:9" x14ac:dyDescent="0.25">
      <c r="A13">
        <v>12</v>
      </c>
      <c r="B13" t="s">
        <v>52</v>
      </c>
      <c r="C13">
        <v>179965</v>
      </c>
      <c r="D13" t="s">
        <v>229</v>
      </c>
      <c r="E13">
        <v>124431</v>
      </c>
      <c r="F13">
        <v>2000</v>
      </c>
    </row>
    <row r="14" spans="1:9" x14ac:dyDescent="0.25">
      <c r="A14">
        <v>13</v>
      </c>
      <c r="B14" t="s">
        <v>423</v>
      </c>
      <c r="C14">
        <v>178802</v>
      </c>
      <c r="D14" t="s">
        <v>460</v>
      </c>
      <c r="E14">
        <v>119232</v>
      </c>
      <c r="F14">
        <v>2000</v>
      </c>
    </row>
    <row r="15" spans="1:9" x14ac:dyDescent="0.25">
      <c r="A15">
        <v>14</v>
      </c>
      <c r="B15" t="s">
        <v>333</v>
      </c>
      <c r="C15">
        <v>177586</v>
      </c>
      <c r="D15" t="s">
        <v>461</v>
      </c>
      <c r="E15">
        <v>114485</v>
      </c>
      <c r="F15">
        <v>2000</v>
      </c>
    </row>
    <row r="16" spans="1:9" x14ac:dyDescent="0.25">
      <c r="A16">
        <v>15</v>
      </c>
      <c r="B16" t="s">
        <v>462</v>
      </c>
      <c r="C16">
        <v>173218</v>
      </c>
      <c r="D16" t="s">
        <v>463</v>
      </c>
      <c r="E16">
        <v>110706</v>
      </c>
      <c r="F16">
        <v>2000</v>
      </c>
    </row>
    <row r="17" spans="1:6" x14ac:dyDescent="0.25">
      <c r="A17">
        <v>16</v>
      </c>
      <c r="B17" t="s">
        <v>464</v>
      </c>
      <c r="C17">
        <v>165556</v>
      </c>
      <c r="D17" t="s">
        <v>465</v>
      </c>
      <c r="E17">
        <v>104527</v>
      </c>
      <c r="F17">
        <v>2000</v>
      </c>
    </row>
    <row r="18" spans="1:6" x14ac:dyDescent="0.25">
      <c r="A18">
        <v>17</v>
      </c>
      <c r="B18" t="s">
        <v>56</v>
      </c>
      <c r="C18">
        <v>163138</v>
      </c>
      <c r="D18" t="s">
        <v>466</v>
      </c>
      <c r="E18">
        <v>100977</v>
      </c>
      <c r="F18">
        <v>2000</v>
      </c>
    </row>
    <row r="19" spans="1:6" x14ac:dyDescent="0.25">
      <c r="A19">
        <v>18</v>
      </c>
      <c r="B19" t="s">
        <v>54</v>
      </c>
      <c r="C19">
        <v>160995</v>
      </c>
      <c r="D19" t="s">
        <v>467</v>
      </c>
      <c r="E19">
        <v>99772</v>
      </c>
      <c r="F19">
        <v>2000</v>
      </c>
    </row>
    <row r="20" spans="1:6" x14ac:dyDescent="0.25">
      <c r="A20">
        <v>19</v>
      </c>
      <c r="B20" t="s">
        <v>200</v>
      </c>
      <c r="C20">
        <v>144800</v>
      </c>
      <c r="D20" t="s">
        <v>468</v>
      </c>
      <c r="E20">
        <v>97147</v>
      </c>
      <c r="F20">
        <v>2000</v>
      </c>
    </row>
    <row r="21" spans="1:6" x14ac:dyDescent="0.25">
      <c r="A21">
        <v>20</v>
      </c>
      <c r="B21" t="s">
        <v>469</v>
      </c>
      <c r="C21">
        <v>143461</v>
      </c>
      <c r="D21" t="s">
        <v>470</v>
      </c>
      <c r="E21">
        <v>96474</v>
      </c>
      <c r="F21">
        <v>2000</v>
      </c>
    </row>
    <row r="22" spans="1:6" x14ac:dyDescent="0.25">
      <c r="A22">
        <v>21</v>
      </c>
      <c r="B22" t="s">
        <v>471</v>
      </c>
      <c r="C22">
        <v>142969</v>
      </c>
      <c r="D22" t="s">
        <v>410</v>
      </c>
      <c r="E22">
        <v>95080</v>
      </c>
      <c r="F22">
        <v>2000</v>
      </c>
    </row>
    <row r="23" spans="1:6" x14ac:dyDescent="0.25">
      <c r="A23">
        <v>22</v>
      </c>
      <c r="B23" t="s">
        <v>472</v>
      </c>
      <c r="C23">
        <v>142390</v>
      </c>
      <c r="D23" t="s">
        <v>473</v>
      </c>
      <c r="E23">
        <v>94338</v>
      </c>
      <c r="F23">
        <v>2000</v>
      </c>
    </row>
    <row r="24" spans="1:6" x14ac:dyDescent="0.25">
      <c r="A24">
        <v>23</v>
      </c>
      <c r="B24" t="s">
        <v>474</v>
      </c>
      <c r="C24">
        <v>140102</v>
      </c>
      <c r="D24" t="s">
        <v>475</v>
      </c>
      <c r="E24">
        <v>90651</v>
      </c>
      <c r="F24">
        <v>2000</v>
      </c>
    </row>
    <row r="25" spans="1:6" x14ac:dyDescent="0.25">
      <c r="A25">
        <v>24</v>
      </c>
      <c r="B25" t="s">
        <v>218</v>
      </c>
      <c r="C25">
        <v>138527</v>
      </c>
      <c r="D25" t="s">
        <v>239</v>
      </c>
      <c r="E25">
        <v>90235</v>
      </c>
      <c r="F25">
        <v>2000</v>
      </c>
    </row>
    <row r="26" spans="1:6" x14ac:dyDescent="0.25">
      <c r="A26">
        <v>25</v>
      </c>
      <c r="B26" t="s">
        <v>306</v>
      </c>
      <c r="C26">
        <v>137256</v>
      </c>
      <c r="D26" t="s">
        <v>261</v>
      </c>
      <c r="E26">
        <v>84946</v>
      </c>
      <c r="F26">
        <v>2000</v>
      </c>
    </row>
    <row r="27" spans="1:6" x14ac:dyDescent="0.25">
      <c r="A27">
        <v>26</v>
      </c>
      <c r="B27" t="s">
        <v>397</v>
      </c>
      <c r="C27">
        <v>134822</v>
      </c>
      <c r="D27" t="s">
        <v>476</v>
      </c>
      <c r="E27">
        <v>83500</v>
      </c>
      <c r="F27">
        <v>2000</v>
      </c>
    </row>
    <row r="28" spans="1:6" x14ac:dyDescent="0.25">
      <c r="A28">
        <v>27</v>
      </c>
      <c r="B28" t="s">
        <v>477</v>
      </c>
      <c r="C28">
        <v>134740</v>
      </c>
      <c r="D28" t="s">
        <v>478</v>
      </c>
      <c r="E28">
        <v>81972</v>
      </c>
      <c r="F28">
        <v>2000</v>
      </c>
    </row>
    <row r="29" spans="1:6" x14ac:dyDescent="0.25">
      <c r="A29">
        <v>28</v>
      </c>
      <c r="B29" t="s">
        <v>479</v>
      </c>
      <c r="C29">
        <v>134016</v>
      </c>
      <c r="D29" t="s">
        <v>480</v>
      </c>
      <c r="E29">
        <v>76435</v>
      </c>
      <c r="F29">
        <v>2000</v>
      </c>
    </row>
    <row r="30" spans="1:6" x14ac:dyDescent="0.25">
      <c r="A30">
        <v>29</v>
      </c>
      <c r="B30" t="s">
        <v>481</v>
      </c>
      <c r="C30">
        <v>122966</v>
      </c>
      <c r="D30" t="s">
        <v>482</v>
      </c>
      <c r="E30">
        <v>76049</v>
      </c>
      <c r="F30">
        <v>2000</v>
      </c>
    </row>
    <row r="31" spans="1:6" x14ac:dyDescent="0.25">
      <c r="A31">
        <v>30</v>
      </c>
      <c r="B31" t="s">
        <v>483</v>
      </c>
      <c r="C31">
        <v>119807</v>
      </c>
      <c r="D31" t="s">
        <v>284</v>
      </c>
      <c r="E31">
        <v>70863</v>
      </c>
      <c r="F31">
        <v>2000</v>
      </c>
    </row>
    <row r="32" spans="1:6" x14ac:dyDescent="0.25">
      <c r="A32">
        <v>31</v>
      </c>
      <c r="B32" t="s">
        <v>226</v>
      </c>
      <c r="C32">
        <v>115713</v>
      </c>
      <c r="D32" t="s">
        <v>484</v>
      </c>
      <c r="E32">
        <v>70742</v>
      </c>
      <c r="F32">
        <v>2000</v>
      </c>
    </row>
    <row r="33" spans="1:6" x14ac:dyDescent="0.25">
      <c r="A33">
        <v>32</v>
      </c>
      <c r="B33" t="s">
        <v>485</v>
      </c>
      <c r="C33">
        <v>112748</v>
      </c>
      <c r="D33" t="s">
        <v>486</v>
      </c>
      <c r="E33">
        <v>69796</v>
      </c>
      <c r="F33">
        <v>2000</v>
      </c>
    </row>
    <row r="34" spans="1:6" x14ac:dyDescent="0.25">
      <c r="A34">
        <v>33</v>
      </c>
      <c r="B34" t="s">
        <v>76</v>
      </c>
      <c r="C34">
        <v>111052</v>
      </c>
      <c r="D34" t="s">
        <v>338</v>
      </c>
      <c r="E34">
        <v>68328</v>
      </c>
      <c r="F34">
        <v>2000</v>
      </c>
    </row>
    <row r="35" spans="1:6" x14ac:dyDescent="0.25">
      <c r="A35">
        <v>34</v>
      </c>
      <c r="B35" t="s">
        <v>487</v>
      </c>
      <c r="C35">
        <v>110372</v>
      </c>
      <c r="D35" t="s">
        <v>488</v>
      </c>
      <c r="E35">
        <v>67499</v>
      </c>
      <c r="F35">
        <v>2000</v>
      </c>
    </row>
    <row r="36" spans="1:6" x14ac:dyDescent="0.25">
      <c r="A36">
        <v>35</v>
      </c>
      <c r="B36" t="s">
        <v>489</v>
      </c>
      <c r="C36">
        <v>110062</v>
      </c>
      <c r="D36" t="s">
        <v>490</v>
      </c>
      <c r="E36">
        <v>66905</v>
      </c>
      <c r="F36">
        <v>2000</v>
      </c>
    </row>
    <row r="37" spans="1:6" x14ac:dyDescent="0.25">
      <c r="A37">
        <v>36</v>
      </c>
      <c r="B37" t="s">
        <v>58</v>
      </c>
      <c r="C37">
        <v>106632</v>
      </c>
      <c r="D37" t="s">
        <v>491</v>
      </c>
      <c r="E37">
        <v>66825</v>
      </c>
      <c r="F37">
        <v>2000</v>
      </c>
    </row>
    <row r="38" spans="1:6" x14ac:dyDescent="0.25">
      <c r="A38">
        <v>37</v>
      </c>
      <c r="B38" t="s">
        <v>66</v>
      </c>
      <c r="C38">
        <v>102075</v>
      </c>
      <c r="D38" t="s">
        <v>203</v>
      </c>
      <c r="E38">
        <v>65346</v>
      </c>
      <c r="F38">
        <v>2000</v>
      </c>
    </row>
    <row r="39" spans="1:6" x14ac:dyDescent="0.25">
      <c r="A39">
        <v>38</v>
      </c>
      <c r="B39" t="s">
        <v>492</v>
      </c>
      <c r="C39">
        <v>101156</v>
      </c>
      <c r="D39" t="s">
        <v>493</v>
      </c>
      <c r="E39">
        <v>64737</v>
      </c>
      <c r="F39">
        <v>2000</v>
      </c>
    </row>
    <row r="40" spans="1:6" x14ac:dyDescent="0.25">
      <c r="A40">
        <v>39</v>
      </c>
      <c r="B40" t="s">
        <v>494</v>
      </c>
      <c r="C40">
        <v>95877</v>
      </c>
      <c r="D40" t="s">
        <v>89</v>
      </c>
      <c r="E40">
        <v>63492</v>
      </c>
      <c r="F40">
        <v>2000</v>
      </c>
    </row>
    <row r="41" spans="1:6" x14ac:dyDescent="0.25">
      <c r="A41">
        <v>40</v>
      </c>
      <c r="B41" t="s">
        <v>252</v>
      </c>
      <c r="C41">
        <v>95500</v>
      </c>
      <c r="D41" t="s">
        <v>495</v>
      </c>
      <c r="E41">
        <v>61241</v>
      </c>
      <c r="F41">
        <v>2000</v>
      </c>
    </row>
    <row r="42" spans="1:6" x14ac:dyDescent="0.25">
      <c r="A42">
        <v>41</v>
      </c>
      <c r="B42" t="s">
        <v>496</v>
      </c>
      <c r="C42">
        <v>94841</v>
      </c>
      <c r="D42" t="s">
        <v>497</v>
      </c>
      <c r="E42">
        <v>59960</v>
      </c>
      <c r="F42">
        <v>2000</v>
      </c>
    </row>
    <row r="43" spans="1:6" x14ac:dyDescent="0.25">
      <c r="A43">
        <v>42</v>
      </c>
      <c r="B43" t="s">
        <v>498</v>
      </c>
      <c r="C43">
        <v>94479</v>
      </c>
      <c r="D43" t="s">
        <v>499</v>
      </c>
      <c r="E43">
        <v>57050</v>
      </c>
      <c r="F43">
        <v>2000</v>
      </c>
    </row>
    <row r="44" spans="1:6" x14ac:dyDescent="0.25">
      <c r="A44">
        <v>43</v>
      </c>
      <c r="B44" t="s">
        <v>500</v>
      </c>
      <c r="C44">
        <v>94306</v>
      </c>
      <c r="D44" t="s">
        <v>147</v>
      </c>
      <c r="E44">
        <v>56974</v>
      </c>
      <c r="F44">
        <v>2000</v>
      </c>
    </row>
    <row r="45" spans="1:6" x14ac:dyDescent="0.25">
      <c r="A45">
        <v>44</v>
      </c>
      <c r="B45" t="s">
        <v>501</v>
      </c>
      <c r="C45">
        <v>92755</v>
      </c>
      <c r="D45" t="s">
        <v>502</v>
      </c>
      <c r="E45">
        <v>56413</v>
      </c>
      <c r="F45">
        <v>2000</v>
      </c>
    </row>
    <row r="46" spans="1:6" x14ac:dyDescent="0.25">
      <c r="A46">
        <v>45</v>
      </c>
      <c r="B46" t="s">
        <v>503</v>
      </c>
      <c r="C46">
        <v>92135</v>
      </c>
      <c r="D46" t="s">
        <v>504</v>
      </c>
      <c r="E46">
        <v>56176</v>
      </c>
      <c r="F46">
        <v>2000</v>
      </c>
    </row>
    <row r="47" spans="1:6" x14ac:dyDescent="0.25">
      <c r="A47">
        <v>46</v>
      </c>
      <c r="B47" t="s">
        <v>505</v>
      </c>
      <c r="C47">
        <v>90715</v>
      </c>
      <c r="D47" t="s">
        <v>506</v>
      </c>
      <c r="E47">
        <v>54971</v>
      </c>
      <c r="F47">
        <v>2000</v>
      </c>
    </row>
    <row r="48" spans="1:6" x14ac:dyDescent="0.25">
      <c r="A48">
        <v>47</v>
      </c>
      <c r="B48" t="s">
        <v>507</v>
      </c>
      <c r="C48">
        <v>90483</v>
      </c>
      <c r="D48" t="s">
        <v>508</v>
      </c>
      <c r="E48">
        <v>54680</v>
      </c>
      <c r="F48">
        <v>2000</v>
      </c>
    </row>
    <row r="49" spans="1:6" x14ac:dyDescent="0.25">
      <c r="A49">
        <v>48</v>
      </c>
      <c r="B49" t="s">
        <v>509</v>
      </c>
      <c r="C49">
        <v>90480</v>
      </c>
      <c r="D49" t="s">
        <v>418</v>
      </c>
      <c r="E49">
        <v>54570</v>
      </c>
      <c r="F49">
        <v>2000</v>
      </c>
    </row>
    <row r="50" spans="1:6" x14ac:dyDescent="0.25">
      <c r="A50">
        <v>49</v>
      </c>
      <c r="B50" t="s">
        <v>510</v>
      </c>
      <c r="C50">
        <v>88568</v>
      </c>
      <c r="D50" t="s">
        <v>511</v>
      </c>
      <c r="E50">
        <v>54544</v>
      </c>
      <c r="F50">
        <v>2000</v>
      </c>
    </row>
    <row r="51" spans="1:6" x14ac:dyDescent="0.25">
      <c r="A51">
        <v>50</v>
      </c>
      <c r="B51" t="s">
        <v>222</v>
      </c>
      <c r="C51">
        <v>88542</v>
      </c>
      <c r="D51" t="s">
        <v>512</v>
      </c>
      <c r="E51">
        <v>51374</v>
      </c>
      <c r="F51">
        <v>2000</v>
      </c>
    </row>
    <row r="52" spans="1:6" x14ac:dyDescent="0.25">
      <c r="A52">
        <v>51</v>
      </c>
      <c r="B52" t="s">
        <v>513</v>
      </c>
      <c r="C52">
        <v>88435</v>
      </c>
      <c r="D52" t="s">
        <v>139</v>
      </c>
      <c r="E52">
        <v>49950</v>
      </c>
      <c r="F52">
        <v>2000</v>
      </c>
    </row>
    <row r="53" spans="1:6" x14ac:dyDescent="0.25">
      <c r="A53">
        <v>52</v>
      </c>
      <c r="B53" t="s">
        <v>300</v>
      </c>
      <c r="C53">
        <v>86946</v>
      </c>
      <c r="D53" t="s">
        <v>514</v>
      </c>
      <c r="E53">
        <v>49378</v>
      </c>
      <c r="F53">
        <v>2000</v>
      </c>
    </row>
    <row r="54" spans="1:6" x14ac:dyDescent="0.25">
      <c r="A54">
        <v>53</v>
      </c>
      <c r="B54" t="s">
        <v>515</v>
      </c>
      <c r="C54">
        <v>85971</v>
      </c>
      <c r="D54" t="s">
        <v>181</v>
      </c>
      <c r="E54">
        <v>49173</v>
      </c>
      <c r="F54">
        <v>2000</v>
      </c>
    </row>
    <row r="55" spans="1:6" x14ac:dyDescent="0.25">
      <c r="A55">
        <v>54</v>
      </c>
      <c r="B55" t="s">
        <v>516</v>
      </c>
      <c r="C55">
        <v>83531</v>
      </c>
      <c r="D55" t="s">
        <v>517</v>
      </c>
      <c r="E55">
        <v>48769</v>
      </c>
      <c r="F55">
        <v>2000</v>
      </c>
    </row>
    <row r="56" spans="1:6" x14ac:dyDescent="0.25">
      <c r="A56">
        <v>55</v>
      </c>
      <c r="B56" t="s">
        <v>518</v>
      </c>
      <c r="C56">
        <v>76499</v>
      </c>
      <c r="D56" t="s">
        <v>519</v>
      </c>
      <c r="E56">
        <v>48747</v>
      </c>
      <c r="F56">
        <v>2000</v>
      </c>
    </row>
    <row r="57" spans="1:6" x14ac:dyDescent="0.25">
      <c r="A57">
        <v>56</v>
      </c>
      <c r="B57" t="s">
        <v>383</v>
      </c>
      <c r="C57">
        <v>76145</v>
      </c>
      <c r="D57" t="s">
        <v>59</v>
      </c>
      <c r="E57">
        <v>48480</v>
      </c>
      <c r="F57">
        <v>2000</v>
      </c>
    </row>
    <row r="58" spans="1:6" x14ac:dyDescent="0.25">
      <c r="A58">
        <v>57</v>
      </c>
      <c r="B58" t="s">
        <v>314</v>
      </c>
      <c r="C58">
        <v>75835</v>
      </c>
      <c r="D58" t="s">
        <v>520</v>
      </c>
      <c r="E58">
        <v>48274</v>
      </c>
      <c r="F58">
        <v>2000</v>
      </c>
    </row>
    <row r="59" spans="1:6" x14ac:dyDescent="0.25">
      <c r="A59">
        <v>58</v>
      </c>
      <c r="B59" t="s">
        <v>82</v>
      </c>
      <c r="C59">
        <v>75324</v>
      </c>
      <c r="D59" t="s">
        <v>521</v>
      </c>
      <c r="E59">
        <v>48106</v>
      </c>
      <c r="F59">
        <v>2000</v>
      </c>
    </row>
    <row r="60" spans="1:6" x14ac:dyDescent="0.25">
      <c r="A60">
        <v>59</v>
      </c>
      <c r="B60" t="s">
        <v>391</v>
      </c>
      <c r="C60">
        <v>74312</v>
      </c>
      <c r="D60" t="s">
        <v>522</v>
      </c>
      <c r="E60">
        <v>47829</v>
      </c>
      <c r="F60">
        <v>2000</v>
      </c>
    </row>
    <row r="61" spans="1:6" x14ac:dyDescent="0.25">
      <c r="A61">
        <v>60</v>
      </c>
      <c r="B61" t="s">
        <v>320</v>
      </c>
      <c r="C61">
        <v>71002</v>
      </c>
      <c r="D61" t="s">
        <v>523</v>
      </c>
      <c r="E61">
        <v>47385</v>
      </c>
      <c r="F61">
        <v>2000</v>
      </c>
    </row>
    <row r="62" spans="1:6" x14ac:dyDescent="0.25">
      <c r="A62">
        <v>61</v>
      </c>
      <c r="B62" t="s">
        <v>524</v>
      </c>
      <c r="C62">
        <v>70974</v>
      </c>
      <c r="D62" t="s">
        <v>525</v>
      </c>
      <c r="E62">
        <v>47016</v>
      </c>
      <c r="F62">
        <v>2000</v>
      </c>
    </row>
    <row r="63" spans="1:6" x14ac:dyDescent="0.25">
      <c r="A63">
        <v>62</v>
      </c>
      <c r="B63" t="s">
        <v>80</v>
      </c>
      <c r="C63">
        <v>69759</v>
      </c>
      <c r="D63" t="s">
        <v>526</v>
      </c>
      <c r="E63">
        <v>46880</v>
      </c>
      <c r="F63">
        <v>2000</v>
      </c>
    </row>
    <row r="64" spans="1:6" x14ac:dyDescent="0.25">
      <c r="A64">
        <v>63</v>
      </c>
      <c r="B64" t="s">
        <v>104</v>
      </c>
      <c r="C64">
        <v>69469</v>
      </c>
      <c r="D64" t="s">
        <v>443</v>
      </c>
      <c r="E64">
        <v>46600</v>
      </c>
      <c r="F64">
        <v>2000</v>
      </c>
    </row>
    <row r="65" spans="1:6" x14ac:dyDescent="0.25">
      <c r="A65">
        <v>64</v>
      </c>
      <c r="B65" t="s">
        <v>527</v>
      </c>
      <c r="C65">
        <v>66110</v>
      </c>
      <c r="D65" t="s">
        <v>528</v>
      </c>
      <c r="E65">
        <v>46436</v>
      </c>
      <c r="F65">
        <v>2000</v>
      </c>
    </row>
    <row r="66" spans="1:6" x14ac:dyDescent="0.25">
      <c r="A66">
        <v>65</v>
      </c>
      <c r="B66" t="s">
        <v>529</v>
      </c>
      <c r="C66">
        <v>64252</v>
      </c>
      <c r="D66" t="s">
        <v>53</v>
      </c>
      <c r="E66">
        <v>46196</v>
      </c>
      <c r="F66">
        <v>2000</v>
      </c>
    </row>
    <row r="67" spans="1:6" x14ac:dyDescent="0.25">
      <c r="A67">
        <v>66</v>
      </c>
      <c r="B67" t="s">
        <v>204</v>
      </c>
      <c r="C67">
        <v>64119</v>
      </c>
      <c r="D67" t="s">
        <v>530</v>
      </c>
      <c r="E67">
        <v>45572</v>
      </c>
      <c r="F67">
        <v>2000</v>
      </c>
    </row>
    <row r="68" spans="1:6" x14ac:dyDescent="0.25">
      <c r="A68">
        <v>67</v>
      </c>
      <c r="B68" t="s">
        <v>531</v>
      </c>
      <c r="C68">
        <v>63769</v>
      </c>
      <c r="D68" t="s">
        <v>532</v>
      </c>
      <c r="E68">
        <v>45523</v>
      </c>
      <c r="F68">
        <v>2000</v>
      </c>
    </row>
    <row r="69" spans="1:6" x14ac:dyDescent="0.25">
      <c r="A69">
        <v>68</v>
      </c>
      <c r="B69" t="s">
        <v>331</v>
      </c>
      <c r="C69">
        <v>63169</v>
      </c>
      <c r="D69" t="s">
        <v>533</v>
      </c>
      <c r="E69">
        <v>45411</v>
      </c>
      <c r="F69">
        <v>2000</v>
      </c>
    </row>
    <row r="70" spans="1:6" x14ac:dyDescent="0.25">
      <c r="A70">
        <v>69</v>
      </c>
      <c r="B70" t="s">
        <v>170</v>
      </c>
      <c r="C70">
        <v>61922</v>
      </c>
      <c r="D70" t="s">
        <v>534</v>
      </c>
      <c r="E70">
        <v>45292</v>
      </c>
      <c r="F70">
        <v>2000</v>
      </c>
    </row>
    <row r="71" spans="1:6" x14ac:dyDescent="0.25">
      <c r="A71">
        <v>70</v>
      </c>
      <c r="B71" t="s">
        <v>535</v>
      </c>
      <c r="C71">
        <v>61920</v>
      </c>
      <c r="D71" t="s">
        <v>372</v>
      </c>
      <c r="E71">
        <v>44032</v>
      </c>
      <c r="F71">
        <v>2000</v>
      </c>
    </row>
    <row r="72" spans="1:6" x14ac:dyDescent="0.25">
      <c r="A72">
        <v>71</v>
      </c>
      <c r="B72" t="s">
        <v>536</v>
      </c>
      <c r="C72">
        <v>61866</v>
      </c>
      <c r="D72" t="s">
        <v>131</v>
      </c>
      <c r="E72">
        <v>43690</v>
      </c>
      <c r="F72">
        <v>2000</v>
      </c>
    </row>
    <row r="73" spans="1:6" x14ac:dyDescent="0.25">
      <c r="A73">
        <v>72</v>
      </c>
      <c r="B73" t="s">
        <v>537</v>
      </c>
      <c r="C73">
        <v>61301</v>
      </c>
      <c r="D73" t="s">
        <v>67</v>
      </c>
      <c r="E73">
        <v>43527</v>
      </c>
      <c r="F73">
        <v>2000</v>
      </c>
    </row>
    <row r="74" spans="1:6" x14ac:dyDescent="0.25">
      <c r="A74">
        <v>73</v>
      </c>
      <c r="B74" t="s">
        <v>538</v>
      </c>
      <c r="C74">
        <v>61117</v>
      </c>
      <c r="D74" t="s">
        <v>539</v>
      </c>
      <c r="E74">
        <v>43370</v>
      </c>
      <c r="F74">
        <v>2000</v>
      </c>
    </row>
    <row r="75" spans="1:6" x14ac:dyDescent="0.25">
      <c r="A75">
        <v>74</v>
      </c>
      <c r="B75" t="s">
        <v>540</v>
      </c>
      <c r="C75">
        <v>60375</v>
      </c>
      <c r="D75" t="s">
        <v>404</v>
      </c>
      <c r="E75">
        <v>43217</v>
      </c>
      <c r="F75">
        <v>2000</v>
      </c>
    </row>
    <row r="76" spans="1:6" x14ac:dyDescent="0.25">
      <c r="A76">
        <v>75</v>
      </c>
      <c r="B76" t="s">
        <v>541</v>
      </c>
      <c r="C76">
        <v>57160</v>
      </c>
      <c r="D76" t="s">
        <v>492</v>
      </c>
      <c r="E76">
        <v>43174</v>
      </c>
      <c r="F76">
        <v>2000</v>
      </c>
    </row>
    <row r="77" spans="1:6" x14ac:dyDescent="0.25">
      <c r="A77">
        <v>76</v>
      </c>
      <c r="B77" t="s">
        <v>542</v>
      </c>
      <c r="C77">
        <v>56838</v>
      </c>
      <c r="D77" t="s">
        <v>543</v>
      </c>
      <c r="E77">
        <v>42804</v>
      </c>
      <c r="F77">
        <v>2000</v>
      </c>
    </row>
    <row r="78" spans="1:6" x14ac:dyDescent="0.25">
      <c r="A78">
        <v>77</v>
      </c>
      <c r="B78" t="s">
        <v>544</v>
      </c>
      <c r="C78">
        <v>56031</v>
      </c>
      <c r="D78" t="s">
        <v>545</v>
      </c>
      <c r="E78">
        <v>41840</v>
      </c>
      <c r="F78">
        <v>2000</v>
      </c>
    </row>
    <row r="79" spans="1:6" x14ac:dyDescent="0.25">
      <c r="A79">
        <v>78</v>
      </c>
      <c r="B79" t="s">
        <v>546</v>
      </c>
      <c r="C79">
        <v>55651</v>
      </c>
      <c r="D79" t="s">
        <v>547</v>
      </c>
      <c r="E79">
        <v>41698</v>
      </c>
      <c r="F79">
        <v>2000</v>
      </c>
    </row>
    <row r="80" spans="1:6" x14ac:dyDescent="0.25">
      <c r="A80">
        <v>79</v>
      </c>
      <c r="B80" t="s">
        <v>70</v>
      </c>
      <c r="C80">
        <v>53888</v>
      </c>
      <c r="D80" t="s">
        <v>434</v>
      </c>
      <c r="E80">
        <v>41512</v>
      </c>
      <c r="F80">
        <v>2000</v>
      </c>
    </row>
    <row r="81" spans="1:6" x14ac:dyDescent="0.25">
      <c r="A81">
        <v>80</v>
      </c>
      <c r="B81" t="s">
        <v>548</v>
      </c>
      <c r="C81">
        <v>53851</v>
      </c>
      <c r="D81" t="s">
        <v>382</v>
      </c>
      <c r="E81">
        <v>40723</v>
      </c>
      <c r="F81">
        <v>2000</v>
      </c>
    </row>
    <row r="82" spans="1:6" x14ac:dyDescent="0.25">
      <c r="A82">
        <v>81</v>
      </c>
      <c r="B82" t="s">
        <v>549</v>
      </c>
      <c r="C82">
        <v>52460</v>
      </c>
      <c r="D82" t="s">
        <v>550</v>
      </c>
      <c r="E82">
        <v>40024</v>
      </c>
      <c r="F82">
        <v>2000</v>
      </c>
    </row>
    <row r="83" spans="1:6" x14ac:dyDescent="0.25">
      <c r="A83">
        <v>82</v>
      </c>
      <c r="B83" t="s">
        <v>74</v>
      </c>
      <c r="C83">
        <v>52449</v>
      </c>
      <c r="D83" t="s">
        <v>551</v>
      </c>
      <c r="E83">
        <v>39003</v>
      </c>
      <c r="F83">
        <v>2000</v>
      </c>
    </row>
    <row r="84" spans="1:6" x14ac:dyDescent="0.25">
      <c r="A84">
        <v>83</v>
      </c>
      <c r="B84" t="s">
        <v>552</v>
      </c>
      <c r="C84">
        <v>52312</v>
      </c>
      <c r="D84" t="s">
        <v>553</v>
      </c>
      <c r="E84">
        <v>38519</v>
      </c>
      <c r="F84">
        <v>2000</v>
      </c>
    </row>
    <row r="85" spans="1:6" x14ac:dyDescent="0.25">
      <c r="A85">
        <v>84</v>
      </c>
      <c r="B85" t="s">
        <v>554</v>
      </c>
      <c r="C85">
        <v>51339</v>
      </c>
      <c r="D85" t="s">
        <v>555</v>
      </c>
      <c r="E85">
        <v>38381</v>
      </c>
      <c r="F85">
        <v>2000</v>
      </c>
    </row>
    <row r="86" spans="1:6" x14ac:dyDescent="0.25">
      <c r="A86">
        <v>85</v>
      </c>
      <c r="B86" t="s">
        <v>556</v>
      </c>
      <c r="C86">
        <v>50368</v>
      </c>
      <c r="D86" t="s">
        <v>557</v>
      </c>
      <c r="E86">
        <v>37997</v>
      </c>
      <c r="F86">
        <v>2000</v>
      </c>
    </row>
    <row r="87" spans="1:6" x14ac:dyDescent="0.25">
      <c r="A87">
        <v>86</v>
      </c>
      <c r="B87" t="s">
        <v>558</v>
      </c>
      <c r="C87">
        <v>50101</v>
      </c>
      <c r="D87" t="s">
        <v>559</v>
      </c>
      <c r="E87">
        <v>37927</v>
      </c>
      <c r="F87">
        <v>2000</v>
      </c>
    </row>
    <row r="88" spans="1:6" x14ac:dyDescent="0.25">
      <c r="A88">
        <v>87</v>
      </c>
      <c r="B88" t="s">
        <v>560</v>
      </c>
      <c r="C88">
        <v>50039</v>
      </c>
      <c r="D88" t="s">
        <v>561</v>
      </c>
      <c r="E88">
        <v>37824</v>
      </c>
      <c r="F88">
        <v>2000</v>
      </c>
    </row>
    <row r="89" spans="1:6" x14ac:dyDescent="0.25">
      <c r="A89">
        <v>88</v>
      </c>
      <c r="B89" t="s">
        <v>562</v>
      </c>
      <c r="C89">
        <v>49421</v>
      </c>
      <c r="D89" t="s">
        <v>563</v>
      </c>
      <c r="E89">
        <v>37072</v>
      </c>
      <c r="F89">
        <v>2000</v>
      </c>
    </row>
    <row r="90" spans="1:6" x14ac:dyDescent="0.25">
      <c r="A90">
        <v>89</v>
      </c>
      <c r="B90" t="s">
        <v>564</v>
      </c>
      <c r="C90">
        <v>48873</v>
      </c>
      <c r="D90" t="s">
        <v>565</v>
      </c>
      <c r="E90">
        <v>36873</v>
      </c>
      <c r="F90">
        <v>2000</v>
      </c>
    </row>
    <row r="91" spans="1:6" x14ac:dyDescent="0.25">
      <c r="A91">
        <v>90</v>
      </c>
      <c r="B91" t="s">
        <v>64</v>
      </c>
      <c r="C91">
        <v>48572</v>
      </c>
      <c r="D91" t="s">
        <v>566</v>
      </c>
      <c r="E91">
        <v>36850</v>
      </c>
      <c r="F91">
        <v>2000</v>
      </c>
    </row>
    <row r="92" spans="1:6" x14ac:dyDescent="0.25">
      <c r="A92">
        <v>91</v>
      </c>
      <c r="B92" t="s">
        <v>567</v>
      </c>
      <c r="C92">
        <v>48153</v>
      </c>
      <c r="D92" t="s">
        <v>568</v>
      </c>
      <c r="E92">
        <v>36370</v>
      </c>
      <c r="F92">
        <v>2000</v>
      </c>
    </row>
    <row r="93" spans="1:6" x14ac:dyDescent="0.25">
      <c r="A93">
        <v>92</v>
      </c>
      <c r="B93" t="s">
        <v>569</v>
      </c>
      <c r="C93">
        <v>48103</v>
      </c>
      <c r="D93" t="s">
        <v>570</v>
      </c>
      <c r="E93">
        <v>36211</v>
      </c>
      <c r="F93">
        <v>2000</v>
      </c>
    </row>
    <row r="94" spans="1:6" x14ac:dyDescent="0.25">
      <c r="A94">
        <v>93</v>
      </c>
      <c r="B94" t="s">
        <v>571</v>
      </c>
      <c r="C94">
        <v>46264</v>
      </c>
      <c r="D94" t="s">
        <v>572</v>
      </c>
      <c r="E94">
        <v>36031</v>
      </c>
      <c r="F94">
        <v>2000</v>
      </c>
    </row>
    <row r="95" spans="1:6" x14ac:dyDescent="0.25">
      <c r="A95">
        <v>94</v>
      </c>
      <c r="B95" t="s">
        <v>373</v>
      </c>
      <c r="C95">
        <v>46232</v>
      </c>
      <c r="D95" t="s">
        <v>573</v>
      </c>
      <c r="E95">
        <v>35673</v>
      </c>
      <c r="F95">
        <v>2000</v>
      </c>
    </row>
    <row r="96" spans="1:6" x14ac:dyDescent="0.25">
      <c r="A96">
        <v>95</v>
      </c>
      <c r="B96" t="s">
        <v>574</v>
      </c>
      <c r="C96">
        <v>46084</v>
      </c>
      <c r="D96" t="s">
        <v>575</v>
      </c>
      <c r="E96">
        <v>35612</v>
      </c>
      <c r="F96">
        <v>2000</v>
      </c>
    </row>
    <row r="97" spans="1:6" x14ac:dyDescent="0.25">
      <c r="A97">
        <v>96</v>
      </c>
      <c r="B97" t="s">
        <v>576</v>
      </c>
      <c r="C97">
        <v>44932</v>
      </c>
      <c r="D97" t="s">
        <v>267</v>
      </c>
      <c r="E97">
        <v>35220</v>
      </c>
      <c r="F97">
        <v>2000</v>
      </c>
    </row>
    <row r="98" spans="1:6" x14ac:dyDescent="0.25">
      <c r="A98">
        <v>97</v>
      </c>
      <c r="B98" t="s">
        <v>112</v>
      </c>
      <c r="C98">
        <v>44776</v>
      </c>
      <c r="D98" t="s">
        <v>577</v>
      </c>
      <c r="E98">
        <v>34523</v>
      </c>
      <c r="F98">
        <v>2000</v>
      </c>
    </row>
    <row r="99" spans="1:6" x14ac:dyDescent="0.25">
      <c r="A99">
        <v>98</v>
      </c>
      <c r="B99" t="s">
        <v>578</v>
      </c>
      <c r="C99">
        <v>44628</v>
      </c>
      <c r="D99" t="s">
        <v>579</v>
      </c>
      <c r="E99">
        <v>33362</v>
      </c>
      <c r="F99">
        <v>2000</v>
      </c>
    </row>
    <row r="100" spans="1:6" x14ac:dyDescent="0.25">
      <c r="A100">
        <v>99</v>
      </c>
      <c r="B100" t="s">
        <v>329</v>
      </c>
      <c r="C100">
        <v>43375</v>
      </c>
      <c r="D100" t="s">
        <v>580</v>
      </c>
      <c r="E100">
        <v>33272</v>
      </c>
      <c r="F100">
        <v>2000</v>
      </c>
    </row>
    <row r="101" spans="1:6" x14ac:dyDescent="0.25">
      <c r="A101">
        <v>100</v>
      </c>
      <c r="B101" t="s">
        <v>581</v>
      </c>
      <c r="C101">
        <v>43291</v>
      </c>
      <c r="D101" t="s">
        <v>582</v>
      </c>
      <c r="E101">
        <v>33261</v>
      </c>
      <c r="F101">
        <v>2000</v>
      </c>
    </row>
    <row r="102" spans="1:6" x14ac:dyDescent="0.25">
      <c r="A102">
        <v>101</v>
      </c>
      <c r="B102" t="s">
        <v>583</v>
      </c>
      <c r="C102">
        <v>43105</v>
      </c>
      <c r="D102" t="s">
        <v>584</v>
      </c>
      <c r="E102">
        <v>32860</v>
      </c>
      <c r="F102">
        <v>2000</v>
      </c>
    </row>
    <row r="103" spans="1:6" x14ac:dyDescent="0.25">
      <c r="A103">
        <v>102</v>
      </c>
      <c r="B103" t="s">
        <v>238</v>
      </c>
      <c r="C103">
        <v>42692</v>
      </c>
      <c r="D103" t="s">
        <v>585</v>
      </c>
      <c r="E103">
        <v>32617</v>
      </c>
      <c r="F103">
        <v>2000</v>
      </c>
    </row>
    <row r="104" spans="1:6" x14ac:dyDescent="0.25">
      <c r="A104">
        <v>103</v>
      </c>
      <c r="B104" t="s">
        <v>244</v>
      </c>
      <c r="C104">
        <v>40672</v>
      </c>
      <c r="D104" t="s">
        <v>115</v>
      </c>
      <c r="E104">
        <v>32615</v>
      </c>
      <c r="F104">
        <v>2000</v>
      </c>
    </row>
    <row r="105" spans="1:6" x14ac:dyDescent="0.25">
      <c r="A105">
        <v>104</v>
      </c>
      <c r="B105" t="s">
        <v>586</v>
      </c>
      <c r="C105">
        <v>40045</v>
      </c>
      <c r="D105" t="s">
        <v>151</v>
      </c>
      <c r="E105">
        <v>32115</v>
      </c>
      <c r="F105">
        <v>2000</v>
      </c>
    </row>
    <row r="106" spans="1:6" x14ac:dyDescent="0.25">
      <c r="A106">
        <v>105</v>
      </c>
      <c r="B106" t="s">
        <v>587</v>
      </c>
      <c r="C106">
        <v>39874</v>
      </c>
      <c r="D106" t="s">
        <v>588</v>
      </c>
      <c r="E106">
        <v>32067</v>
      </c>
      <c r="F106">
        <v>2000</v>
      </c>
    </row>
    <row r="107" spans="1:6" x14ac:dyDescent="0.25">
      <c r="A107">
        <v>106</v>
      </c>
      <c r="B107" t="s">
        <v>589</v>
      </c>
      <c r="C107">
        <v>39831</v>
      </c>
      <c r="D107" t="s">
        <v>93</v>
      </c>
      <c r="E107">
        <v>31309</v>
      </c>
      <c r="F107">
        <v>2000</v>
      </c>
    </row>
    <row r="108" spans="1:6" x14ac:dyDescent="0.25">
      <c r="A108">
        <v>107</v>
      </c>
      <c r="B108" t="s">
        <v>532</v>
      </c>
      <c r="C108">
        <v>39616</v>
      </c>
      <c r="D108" t="s">
        <v>590</v>
      </c>
      <c r="E108">
        <v>31303</v>
      </c>
      <c r="F108">
        <v>2000</v>
      </c>
    </row>
    <row r="109" spans="1:6" x14ac:dyDescent="0.25">
      <c r="A109">
        <v>108</v>
      </c>
      <c r="B109" t="s">
        <v>591</v>
      </c>
      <c r="C109">
        <v>39124</v>
      </c>
      <c r="D109" t="s">
        <v>191</v>
      </c>
      <c r="E109">
        <v>31051</v>
      </c>
      <c r="F109">
        <v>2000</v>
      </c>
    </row>
    <row r="110" spans="1:6" x14ac:dyDescent="0.25">
      <c r="A110">
        <v>109</v>
      </c>
      <c r="B110" t="s">
        <v>592</v>
      </c>
      <c r="C110">
        <v>38010</v>
      </c>
      <c r="D110" t="s">
        <v>593</v>
      </c>
      <c r="E110">
        <v>30518</v>
      </c>
      <c r="F110">
        <v>2000</v>
      </c>
    </row>
    <row r="111" spans="1:6" x14ac:dyDescent="0.25">
      <c r="A111">
        <v>110</v>
      </c>
      <c r="B111" t="s">
        <v>594</v>
      </c>
      <c r="C111">
        <v>37478</v>
      </c>
      <c r="D111" t="s">
        <v>595</v>
      </c>
      <c r="E111">
        <v>30284</v>
      </c>
      <c r="F111">
        <v>2000</v>
      </c>
    </row>
    <row r="112" spans="1:6" x14ac:dyDescent="0.25">
      <c r="A112">
        <v>111</v>
      </c>
      <c r="B112" t="s">
        <v>60</v>
      </c>
      <c r="C112">
        <v>37249</v>
      </c>
      <c r="D112" t="s">
        <v>161</v>
      </c>
      <c r="E112">
        <v>29693</v>
      </c>
      <c r="F112">
        <v>2000</v>
      </c>
    </row>
    <row r="113" spans="1:6" x14ac:dyDescent="0.25">
      <c r="A113">
        <v>112</v>
      </c>
      <c r="B113" t="s">
        <v>596</v>
      </c>
      <c r="C113">
        <v>36731</v>
      </c>
      <c r="D113" t="s">
        <v>175</v>
      </c>
      <c r="E113">
        <v>29536</v>
      </c>
      <c r="F113">
        <v>2000</v>
      </c>
    </row>
    <row r="114" spans="1:6" x14ac:dyDescent="0.25">
      <c r="A114">
        <v>113</v>
      </c>
      <c r="B114" t="s">
        <v>597</v>
      </c>
      <c r="C114">
        <v>36223</v>
      </c>
      <c r="D114" t="s">
        <v>598</v>
      </c>
      <c r="E114">
        <v>29530</v>
      </c>
      <c r="F114">
        <v>2000</v>
      </c>
    </row>
    <row r="115" spans="1:6" x14ac:dyDescent="0.25">
      <c r="A115">
        <v>114</v>
      </c>
      <c r="B115" t="s">
        <v>599</v>
      </c>
      <c r="C115">
        <v>35726</v>
      </c>
      <c r="D115" t="s">
        <v>600</v>
      </c>
      <c r="E115">
        <v>28793</v>
      </c>
      <c r="F115">
        <v>2000</v>
      </c>
    </row>
    <row r="116" spans="1:6" x14ac:dyDescent="0.25">
      <c r="A116">
        <v>115</v>
      </c>
      <c r="B116" t="s">
        <v>415</v>
      </c>
      <c r="C116">
        <v>35657</v>
      </c>
      <c r="D116" t="s">
        <v>119</v>
      </c>
      <c r="E116">
        <v>28754</v>
      </c>
      <c r="F116">
        <v>2000</v>
      </c>
    </row>
    <row r="117" spans="1:6" x14ac:dyDescent="0.25">
      <c r="A117">
        <v>116</v>
      </c>
      <c r="B117" t="s">
        <v>188</v>
      </c>
      <c r="C117">
        <v>35263</v>
      </c>
      <c r="D117" t="s">
        <v>601</v>
      </c>
      <c r="E117">
        <v>28713</v>
      </c>
      <c r="F117">
        <v>2000</v>
      </c>
    </row>
    <row r="118" spans="1:6" x14ac:dyDescent="0.25">
      <c r="A118">
        <v>117</v>
      </c>
      <c r="B118" t="s">
        <v>602</v>
      </c>
      <c r="C118">
        <v>34755</v>
      </c>
      <c r="D118" t="s">
        <v>603</v>
      </c>
      <c r="E118">
        <v>28678</v>
      </c>
      <c r="F118">
        <v>2000</v>
      </c>
    </row>
    <row r="119" spans="1:6" x14ac:dyDescent="0.25">
      <c r="A119">
        <v>118</v>
      </c>
      <c r="B119" t="s">
        <v>604</v>
      </c>
      <c r="C119">
        <v>34629</v>
      </c>
      <c r="D119" t="s">
        <v>605</v>
      </c>
      <c r="E119">
        <v>28534</v>
      </c>
      <c r="F119">
        <v>2000</v>
      </c>
    </row>
    <row r="120" spans="1:6" x14ac:dyDescent="0.25">
      <c r="A120">
        <v>119</v>
      </c>
      <c r="B120" t="s">
        <v>606</v>
      </c>
      <c r="C120">
        <v>34302</v>
      </c>
      <c r="D120" t="s">
        <v>607</v>
      </c>
      <c r="E120">
        <v>28019</v>
      </c>
      <c r="F120">
        <v>2000</v>
      </c>
    </row>
    <row r="121" spans="1:6" x14ac:dyDescent="0.25">
      <c r="A121">
        <v>120</v>
      </c>
      <c r="B121" t="s">
        <v>608</v>
      </c>
      <c r="C121">
        <v>34243</v>
      </c>
      <c r="D121" t="s">
        <v>609</v>
      </c>
      <c r="E121">
        <v>27852</v>
      </c>
      <c r="F121">
        <v>2000</v>
      </c>
    </row>
    <row r="122" spans="1:6" x14ac:dyDescent="0.25">
      <c r="A122">
        <v>121</v>
      </c>
      <c r="B122" t="s">
        <v>90</v>
      </c>
      <c r="C122">
        <v>34082</v>
      </c>
      <c r="D122" t="s">
        <v>610</v>
      </c>
      <c r="E122">
        <v>27564</v>
      </c>
      <c r="F122">
        <v>2000</v>
      </c>
    </row>
    <row r="123" spans="1:6" x14ac:dyDescent="0.25">
      <c r="A123">
        <v>122</v>
      </c>
      <c r="B123" t="s">
        <v>260</v>
      </c>
      <c r="C123">
        <v>33666</v>
      </c>
      <c r="D123" t="s">
        <v>611</v>
      </c>
      <c r="E123">
        <v>27477</v>
      </c>
      <c r="F123">
        <v>2000</v>
      </c>
    </row>
    <row r="124" spans="1:6" x14ac:dyDescent="0.25">
      <c r="A124">
        <v>123</v>
      </c>
      <c r="B124" t="s">
        <v>612</v>
      </c>
      <c r="C124">
        <v>33535</v>
      </c>
      <c r="D124" t="s">
        <v>613</v>
      </c>
      <c r="E124">
        <v>27471</v>
      </c>
      <c r="F124">
        <v>2000</v>
      </c>
    </row>
    <row r="125" spans="1:6" x14ac:dyDescent="0.25">
      <c r="A125">
        <v>124</v>
      </c>
      <c r="B125" t="s">
        <v>614</v>
      </c>
      <c r="C125">
        <v>33238</v>
      </c>
      <c r="D125" t="s">
        <v>615</v>
      </c>
      <c r="E125">
        <v>27399</v>
      </c>
      <c r="F125">
        <v>2000</v>
      </c>
    </row>
    <row r="126" spans="1:6" x14ac:dyDescent="0.25">
      <c r="A126">
        <v>125</v>
      </c>
      <c r="B126" t="s">
        <v>616</v>
      </c>
      <c r="C126">
        <v>33024</v>
      </c>
      <c r="D126" t="s">
        <v>193</v>
      </c>
      <c r="E126">
        <v>27159</v>
      </c>
      <c r="F126">
        <v>2000</v>
      </c>
    </row>
    <row r="127" spans="1:6" x14ac:dyDescent="0.25">
      <c r="A127">
        <v>126</v>
      </c>
      <c r="B127" t="s">
        <v>617</v>
      </c>
      <c r="C127">
        <v>32437</v>
      </c>
      <c r="D127" t="s">
        <v>618</v>
      </c>
      <c r="E127">
        <v>26973</v>
      </c>
      <c r="F127">
        <v>2000</v>
      </c>
    </row>
    <row r="128" spans="1:6" x14ac:dyDescent="0.25">
      <c r="A128">
        <v>127</v>
      </c>
      <c r="B128" t="s">
        <v>619</v>
      </c>
      <c r="C128">
        <v>32432</v>
      </c>
      <c r="D128" t="s">
        <v>620</v>
      </c>
      <c r="E128">
        <v>26635</v>
      </c>
      <c r="F128">
        <v>2000</v>
      </c>
    </row>
    <row r="129" spans="1:6" x14ac:dyDescent="0.25">
      <c r="A129">
        <v>128</v>
      </c>
      <c r="B129" t="s">
        <v>621</v>
      </c>
      <c r="C129">
        <v>31680</v>
      </c>
      <c r="D129" t="s">
        <v>622</v>
      </c>
      <c r="E129">
        <v>26353</v>
      </c>
      <c r="F129">
        <v>2000</v>
      </c>
    </row>
    <row r="130" spans="1:6" x14ac:dyDescent="0.25">
      <c r="A130">
        <v>129</v>
      </c>
      <c r="B130" t="s">
        <v>623</v>
      </c>
      <c r="C130">
        <v>31399</v>
      </c>
      <c r="D130" t="s">
        <v>225</v>
      </c>
      <c r="E130">
        <v>26290</v>
      </c>
      <c r="F130">
        <v>2000</v>
      </c>
    </row>
    <row r="131" spans="1:6" x14ac:dyDescent="0.25">
      <c r="A131">
        <v>130</v>
      </c>
      <c r="B131" t="s">
        <v>84</v>
      </c>
      <c r="C131">
        <v>30935</v>
      </c>
      <c r="D131" t="s">
        <v>624</v>
      </c>
      <c r="E131">
        <v>26207</v>
      </c>
      <c r="F131">
        <v>2000</v>
      </c>
    </row>
    <row r="132" spans="1:6" x14ac:dyDescent="0.25">
      <c r="A132">
        <v>131</v>
      </c>
      <c r="B132" t="s">
        <v>106</v>
      </c>
      <c r="C132">
        <v>30804</v>
      </c>
      <c r="D132" t="s">
        <v>625</v>
      </c>
      <c r="E132">
        <v>26199</v>
      </c>
      <c r="F132">
        <v>2000</v>
      </c>
    </row>
    <row r="133" spans="1:6" x14ac:dyDescent="0.25">
      <c r="A133">
        <v>132</v>
      </c>
      <c r="B133" t="s">
        <v>626</v>
      </c>
      <c r="C133">
        <v>30692</v>
      </c>
      <c r="D133" t="s">
        <v>627</v>
      </c>
      <c r="E133">
        <v>25927</v>
      </c>
      <c r="F133">
        <v>2000</v>
      </c>
    </row>
    <row r="134" spans="1:6" x14ac:dyDescent="0.25">
      <c r="A134">
        <v>133</v>
      </c>
      <c r="B134" t="s">
        <v>628</v>
      </c>
      <c r="C134">
        <v>30321</v>
      </c>
      <c r="D134" t="s">
        <v>629</v>
      </c>
      <c r="E134">
        <v>25523</v>
      </c>
      <c r="F134">
        <v>2000</v>
      </c>
    </row>
    <row r="135" spans="1:6" x14ac:dyDescent="0.25">
      <c r="A135">
        <v>134</v>
      </c>
      <c r="B135" t="s">
        <v>630</v>
      </c>
      <c r="C135">
        <v>30047</v>
      </c>
      <c r="D135" t="s">
        <v>500</v>
      </c>
      <c r="E135">
        <v>25434</v>
      </c>
      <c r="F135">
        <v>2000</v>
      </c>
    </row>
    <row r="136" spans="1:6" x14ac:dyDescent="0.25">
      <c r="A136">
        <v>135</v>
      </c>
      <c r="B136" t="s">
        <v>160</v>
      </c>
      <c r="C136">
        <v>29642</v>
      </c>
      <c r="D136" t="s">
        <v>81</v>
      </c>
      <c r="E136">
        <v>25010</v>
      </c>
      <c r="F136">
        <v>2000</v>
      </c>
    </row>
    <row r="137" spans="1:6" x14ac:dyDescent="0.25">
      <c r="A137">
        <v>136</v>
      </c>
      <c r="B137" t="s">
        <v>631</v>
      </c>
      <c r="C137">
        <v>29367</v>
      </c>
      <c r="D137" t="s">
        <v>366</v>
      </c>
      <c r="E137">
        <v>24255</v>
      </c>
      <c r="F137">
        <v>2000</v>
      </c>
    </row>
    <row r="138" spans="1:6" x14ac:dyDescent="0.25">
      <c r="A138">
        <v>137</v>
      </c>
      <c r="B138" t="s">
        <v>102</v>
      </c>
      <c r="C138">
        <v>28888</v>
      </c>
      <c r="D138" t="s">
        <v>155</v>
      </c>
      <c r="E138">
        <v>23909</v>
      </c>
      <c r="F138">
        <v>2000</v>
      </c>
    </row>
    <row r="139" spans="1:6" x14ac:dyDescent="0.25">
      <c r="A139">
        <v>138</v>
      </c>
      <c r="B139" t="s">
        <v>632</v>
      </c>
      <c r="C139">
        <v>28412</v>
      </c>
      <c r="D139" t="s">
        <v>633</v>
      </c>
      <c r="E139">
        <v>23904</v>
      </c>
      <c r="F139">
        <v>2000</v>
      </c>
    </row>
    <row r="140" spans="1:6" x14ac:dyDescent="0.25">
      <c r="A140">
        <v>139</v>
      </c>
      <c r="B140" t="s">
        <v>634</v>
      </c>
      <c r="C140">
        <v>28264</v>
      </c>
      <c r="D140" t="s">
        <v>635</v>
      </c>
      <c r="E140">
        <v>23735</v>
      </c>
      <c r="F140">
        <v>2000</v>
      </c>
    </row>
    <row r="141" spans="1:6" x14ac:dyDescent="0.25">
      <c r="A141">
        <v>140</v>
      </c>
      <c r="B141" t="s">
        <v>636</v>
      </c>
      <c r="C141">
        <v>28170</v>
      </c>
      <c r="D141" t="s">
        <v>637</v>
      </c>
      <c r="E141">
        <v>23729</v>
      </c>
      <c r="F141">
        <v>2000</v>
      </c>
    </row>
    <row r="142" spans="1:6" x14ac:dyDescent="0.25">
      <c r="A142">
        <v>141</v>
      </c>
      <c r="B142" t="s">
        <v>638</v>
      </c>
      <c r="C142">
        <v>28156</v>
      </c>
      <c r="D142" t="s">
        <v>639</v>
      </c>
      <c r="E142">
        <v>23728</v>
      </c>
      <c r="F142">
        <v>2000</v>
      </c>
    </row>
    <row r="143" spans="1:6" x14ac:dyDescent="0.25">
      <c r="A143">
        <v>142</v>
      </c>
      <c r="B143" t="s">
        <v>459</v>
      </c>
      <c r="C143">
        <v>28026</v>
      </c>
      <c r="D143" t="s">
        <v>640</v>
      </c>
      <c r="E143">
        <v>23378</v>
      </c>
      <c r="F143">
        <v>2000</v>
      </c>
    </row>
    <row r="144" spans="1:6" x14ac:dyDescent="0.25">
      <c r="A144">
        <v>143</v>
      </c>
      <c r="B144" t="s">
        <v>114</v>
      </c>
      <c r="C144">
        <v>28001</v>
      </c>
      <c r="D144" t="s">
        <v>641</v>
      </c>
      <c r="E144">
        <v>23374</v>
      </c>
      <c r="F144">
        <v>2000</v>
      </c>
    </row>
    <row r="145" spans="1:6" x14ac:dyDescent="0.25">
      <c r="A145">
        <v>144</v>
      </c>
      <c r="B145" t="s">
        <v>642</v>
      </c>
      <c r="C145">
        <v>27920</v>
      </c>
      <c r="D145" t="s">
        <v>643</v>
      </c>
      <c r="E145">
        <v>23189</v>
      </c>
      <c r="F145">
        <v>2000</v>
      </c>
    </row>
    <row r="146" spans="1:6" x14ac:dyDescent="0.25">
      <c r="A146">
        <v>145</v>
      </c>
      <c r="B146" t="s">
        <v>644</v>
      </c>
      <c r="C146">
        <v>27826</v>
      </c>
      <c r="D146" t="s">
        <v>384</v>
      </c>
      <c r="E146">
        <v>23148</v>
      </c>
      <c r="F146">
        <v>2000</v>
      </c>
    </row>
    <row r="147" spans="1:6" x14ac:dyDescent="0.25">
      <c r="A147">
        <v>146</v>
      </c>
      <c r="B147" t="s">
        <v>645</v>
      </c>
      <c r="C147">
        <v>27448</v>
      </c>
      <c r="D147" t="s">
        <v>646</v>
      </c>
      <c r="E147">
        <v>22817</v>
      </c>
      <c r="F147">
        <v>2000</v>
      </c>
    </row>
    <row r="148" spans="1:6" x14ac:dyDescent="0.25">
      <c r="A148">
        <v>147</v>
      </c>
      <c r="B148" t="s">
        <v>647</v>
      </c>
      <c r="C148">
        <v>27417</v>
      </c>
      <c r="D148" t="s">
        <v>648</v>
      </c>
      <c r="E148">
        <v>22800</v>
      </c>
      <c r="F148">
        <v>2000</v>
      </c>
    </row>
    <row r="149" spans="1:6" x14ac:dyDescent="0.25">
      <c r="A149">
        <v>148</v>
      </c>
      <c r="B149" t="s">
        <v>649</v>
      </c>
      <c r="C149">
        <v>27363</v>
      </c>
      <c r="D149" t="s">
        <v>650</v>
      </c>
      <c r="E149">
        <v>22561</v>
      </c>
      <c r="F149">
        <v>2000</v>
      </c>
    </row>
    <row r="150" spans="1:6" x14ac:dyDescent="0.25">
      <c r="A150">
        <v>149</v>
      </c>
      <c r="B150" t="s">
        <v>651</v>
      </c>
      <c r="C150">
        <v>27184</v>
      </c>
      <c r="D150" t="s">
        <v>652</v>
      </c>
      <c r="E150">
        <v>22462</v>
      </c>
      <c r="F150">
        <v>2000</v>
      </c>
    </row>
    <row r="151" spans="1:6" x14ac:dyDescent="0.25">
      <c r="A151">
        <v>150</v>
      </c>
      <c r="B151" t="s">
        <v>653</v>
      </c>
      <c r="C151">
        <v>27182</v>
      </c>
      <c r="D151" t="s">
        <v>654</v>
      </c>
      <c r="E151">
        <v>22345</v>
      </c>
      <c r="F151">
        <v>2000</v>
      </c>
    </row>
    <row r="152" spans="1:6" x14ac:dyDescent="0.25">
      <c r="A152">
        <v>151</v>
      </c>
      <c r="B152" t="s">
        <v>367</v>
      </c>
      <c r="C152">
        <v>27018</v>
      </c>
      <c r="D152" t="s">
        <v>655</v>
      </c>
      <c r="E152">
        <v>22295</v>
      </c>
      <c r="F152">
        <v>2000</v>
      </c>
    </row>
    <row r="153" spans="1:6" x14ac:dyDescent="0.25">
      <c r="A153">
        <v>152</v>
      </c>
      <c r="B153" t="s">
        <v>656</v>
      </c>
      <c r="C153">
        <v>27007</v>
      </c>
      <c r="D153" t="s">
        <v>657</v>
      </c>
      <c r="E153">
        <v>22185</v>
      </c>
      <c r="F153">
        <v>2000</v>
      </c>
    </row>
    <row r="154" spans="1:6" x14ac:dyDescent="0.25">
      <c r="A154">
        <v>153</v>
      </c>
      <c r="B154" t="s">
        <v>658</v>
      </c>
      <c r="C154">
        <v>26689</v>
      </c>
      <c r="D154" t="s">
        <v>659</v>
      </c>
      <c r="E154">
        <v>22021</v>
      </c>
      <c r="F154">
        <v>2000</v>
      </c>
    </row>
    <row r="155" spans="1:6" x14ac:dyDescent="0.25">
      <c r="A155">
        <v>154</v>
      </c>
      <c r="B155" t="s">
        <v>660</v>
      </c>
      <c r="C155">
        <v>26510</v>
      </c>
      <c r="D155" t="s">
        <v>187</v>
      </c>
      <c r="E155">
        <v>21955</v>
      </c>
      <c r="F155">
        <v>2000</v>
      </c>
    </row>
    <row r="156" spans="1:6" x14ac:dyDescent="0.25">
      <c r="A156">
        <v>155</v>
      </c>
      <c r="B156" t="s">
        <v>661</v>
      </c>
      <c r="C156">
        <v>26370</v>
      </c>
      <c r="D156" t="s">
        <v>662</v>
      </c>
      <c r="E156">
        <v>21950</v>
      </c>
      <c r="F156">
        <v>2000</v>
      </c>
    </row>
    <row r="157" spans="1:6" x14ac:dyDescent="0.25">
      <c r="A157">
        <v>156</v>
      </c>
      <c r="B157" t="s">
        <v>663</v>
      </c>
      <c r="C157">
        <v>26288</v>
      </c>
      <c r="D157" t="s">
        <v>664</v>
      </c>
      <c r="E157">
        <v>21892</v>
      </c>
      <c r="F157">
        <v>2000</v>
      </c>
    </row>
    <row r="158" spans="1:6" x14ac:dyDescent="0.25">
      <c r="A158">
        <v>157</v>
      </c>
      <c r="B158" t="s">
        <v>665</v>
      </c>
      <c r="C158">
        <v>26173</v>
      </c>
      <c r="D158" t="s">
        <v>666</v>
      </c>
      <c r="E158">
        <v>21642</v>
      </c>
      <c r="F158">
        <v>2000</v>
      </c>
    </row>
    <row r="159" spans="1:6" x14ac:dyDescent="0.25">
      <c r="A159">
        <v>158</v>
      </c>
      <c r="B159" t="s">
        <v>429</v>
      </c>
      <c r="C159">
        <v>26121</v>
      </c>
      <c r="D159" t="s">
        <v>109</v>
      </c>
      <c r="E159">
        <v>21615</v>
      </c>
      <c r="F159">
        <v>2000</v>
      </c>
    </row>
    <row r="160" spans="1:6" x14ac:dyDescent="0.25">
      <c r="A160">
        <v>159</v>
      </c>
      <c r="B160" t="s">
        <v>132</v>
      </c>
      <c r="C160">
        <v>26119</v>
      </c>
      <c r="D160" t="s">
        <v>667</v>
      </c>
      <c r="E160">
        <v>21431</v>
      </c>
      <c r="F160">
        <v>2000</v>
      </c>
    </row>
    <row r="161" spans="1:6" x14ac:dyDescent="0.25">
      <c r="A161">
        <v>160</v>
      </c>
      <c r="B161" t="s">
        <v>668</v>
      </c>
      <c r="C161">
        <v>26028</v>
      </c>
      <c r="D161" t="s">
        <v>669</v>
      </c>
      <c r="E161">
        <v>21399</v>
      </c>
      <c r="F161">
        <v>2000</v>
      </c>
    </row>
    <row r="162" spans="1:6" x14ac:dyDescent="0.25">
      <c r="A162">
        <v>161</v>
      </c>
      <c r="B162" t="s">
        <v>68</v>
      </c>
      <c r="C162">
        <v>25911</v>
      </c>
      <c r="D162" t="s">
        <v>670</v>
      </c>
      <c r="E162">
        <v>21345</v>
      </c>
      <c r="F162">
        <v>2000</v>
      </c>
    </row>
    <row r="163" spans="1:6" x14ac:dyDescent="0.25">
      <c r="A163">
        <v>162</v>
      </c>
      <c r="B163" t="s">
        <v>671</v>
      </c>
      <c r="C163">
        <v>25833</v>
      </c>
      <c r="D163" t="s">
        <v>672</v>
      </c>
      <c r="E163">
        <v>21318</v>
      </c>
      <c r="F163">
        <v>2000</v>
      </c>
    </row>
    <row r="164" spans="1:6" x14ac:dyDescent="0.25">
      <c r="A164">
        <v>163</v>
      </c>
      <c r="B164" t="s">
        <v>673</v>
      </c>
      <c r="C164">
        <v>25730</v>
      </c>
      <c r="D164" t="s">
        <v>674</v>
      </c>
      <c r="E164">
        <v>21228</v>
      </c>
      <c r="F164">
        <v>2000</v>
      </c>
    </row>
    <row r="165" spans="1:6" x14ac:dyDescent="0.25">
      <c r="A165">
        <v>164</v>
      </c>
      <c r="B165" t="s">
        <v>675</v>
      </c>
      <c r="C165">
        <v>25147</v>
      </c>
      <c r="D165" t="s">
        <v>676</v>
      </c>
      <c r="E165">
        <v>21172</v>
      </c>
      <c r="F165">
        <v>2000</v>
      </c>
    </row>
    <row r="166" spans="1:6" x14ac:dyDescent="0.25">
      <c r="A166">
        <v>165</v>
      </c>
      <c r="B166" t="s">
        <v>613</v>
      </c>
      <c r="C166">
        <v>24963</v>
      </c>
      <c r="D166" t="s">
        <v>677</v>
      </c>
      <c r="E166">
        <v>21160</v>
      </c>
      <c r="F166">
        <v>2000</v>
      </c>
    </row>
    <row r="167" spans="1:6" x14ac:dyDescent="0.25">
      <c r="A167">
        <v>166</v>
      </c>
      <c r="B167" t="s">
        <v>678</v>
      </c>
      <c r="C167">
        <v>24926</v>
      </c>
      <c r="D167" t="s">
        <v>679</v>
      </c>
      <c r="E167">
        <v>21028</v>
      </c>
      <c r="F167">
        <v>2000</v>
      </c>
    </row>
    <row r="168" spans="1:6" x14ac:dyDescent="0.25">
      <c r="A168">
        <v>167</v>
      </c>
      <c r="B168" t="s">
        <v>680</v>
      </c>
      <c r="C168">
        <v>24769</v>
      </c>
      <c r="D168" t="s">
        <v>681</v>
      </c>
      <c r="E168">
        <v>20993</v>
      </c>
      <c r="F168">
        <v>2000</v>
      </c>
    </row>
    <row r="169" spans="1:6" x14ac:dyDescent="0.25">
      <c r="A169">
        <v>168</v>
      </c>
      <c r="B169" t="s">
        <v>682</v>
      </c>
      <c r="C169">
        <v>24628</v>
      </c>
      <c r="D169" t="s">
        <v>683</v>
      </c>
      <c r="E169">
        <v>20765</v>
      </c>
      <c r="F169">
        <v>2000</v>
      </c>
    </row>
    <row r="170" spans="1:6" x14ac:dyDescent="0.25">
      <c r="A170">
        <v>169</v>
      </c>
      <c r="B170" t="s">
        <v>684</v>
      </c>
      <c r="C170">
        <v>24223</v>
      </c>
      <c r="D170" t="s">
        <v>685</v>
      </c>
      <c r="E170">
        <v>20736</v>
      </c>
      <c r="F170">
        <v>2000</v>
      </c>
    </row>
    <row r="171" spans="1:6" x14ac:dyDescent="0.25">
      <c r="A171">
        <v>170</v>
      </c>
      <c r="B171" t="s">
        <v>198</v>
      </c>
      <c r="C171">
        <v>24187</v>
      </c>
      <c r="D171" t="s">
        <v>57</v>
      </c>
      <c r="E171">
        <v>20603</v>
      </c>
      <c r="F171">
        <v>2000</v>
      </c>
    </row>
    <row r="172" spans="1:6" x14ac:dyDescent="0.25">
      <c r="A172">
        <v>171</v>
      </c>
      <c r="B172" t="s">
        <v>686</v>
      </c>
      <c r="C172">
        <v>24070</v>
      </c>
      <c r="D172" t="s">
        <v>687</v>
      </c>
      <c r="E172">
        <v>20183</v>
      </c>
      <c r="F172">
        <v>2000</v>
      </c>
    </row>
    <row r="173" spans="1:6" x14ac:dyDescent="0.25">
      <c r="A173">
        <v>172</v>
      </c>
      <c r="B173" t="s">
        <v>688</v>
      </c>
      <c r="C173">
        <v>23691</v>
      </c>
      <c r="D173" t="s">
        <v>689</v>
      </c>
      <c r="E173">
        <v>20127</v>
      </c>
      <c r="F173">
        <v>2000</v>
      </c>
    </row>
    <row r="174" spans="1:6" x14ac:dyDescent="0.25">
      <c r="A174">
        <v>173</v>
      </c>
      <c r="B174" t="s">
        <v>192</v>
      </c>
      <c r="C174">
        <v>23614</v>
      </c>
      <c r="D174" t="s">
        <v>690</v>
      </c>
      <c r="E174">
        <v>20059</v>
      </c>
      <c r="F174">
        <v>2000</v>
      </c>
    </row>
    <row r="175" spans="1:6" x14ac:dyDescent="0.25">
      <c r="A175">
        <v>174</v>
      </c>
      <c r="B175" t="s">
        <v>691</v>
      </c>
      <c r="C175">
        <v>23601</v>
      </c>
      <c r="D175" t="s">
        <v>692</v>
      </c>
      <c r="E175">
        <v>19974</v>
      </c>
      <c r="F175">
        <v>2000</v>
      </c>
    </row>
    <row r="176" spans="1:6" x14ac:dyDescent="0.25">
      <c r="A176">
        <v>175</v>
      </c>
      <c r="B176" t="s">
        <v>693</v>
      </c>
      <c r="C176">
        <v>23536</v>
      </c>
      <c r="D176" t="s">
        <v>694</v>
      </c>
      <c r="E176">
        <v>19779</v>
      </c>
      <c r="F176">
        <v>2000</v>
      </c>
    </row>
    <row r="177" spans="1:6" x14ac:dyDescent="0.25">
      <c r="A177">
        <v>176</v>
      </c>
      <c r="B177" t="s">
        <v>387</v>
      </c>
      <c r="C177">
        <v>23441</v>
      </c>
      <c r="D177" t="s">
        <v>695</v>
      </c>
      <c r="E177">
        <v>19716</v>
      </c>
      <c r="F177">
        <v>2000</v>
      </c>
    </row>
    <row r="178" spans="1:6" x14ac:dyDescent="0.25">
      <c r="A178">
        <v>177</v>
      </c>
      <c r="B178" t="s">
        <v>696</v>
      </c>
      <c r="C178">
        <v>22583</v>
      </c>
      <c r="D178" t="s">
        <v>697</v>
      </c>
      <c r="E178">
        <v>19632</v>
      </c>
      <c r="F178">
        <v>2000</v>
      </c>
    </row>
    <row r="179" spans="1:6" x14ac:dyDescent="0.25">
      <c r="A179">
        <v>178</v>
      </c>
      <c r="B179" t="s">
        <v>698</v>
      </c>
      <c r="C179">
        <v>22421</v>
      </c>
      <c r="D179" t="s">
        <v>699</v>
      </c>
      <c r="E179">
        <v>19496</v>
      </c>
      <c r="F179">
        <v>2000</v>
      </c>
    </row>
    <row r="180" spans="1:6" x14ac:dyDescent="0.25">
      <c r="A180">
        <v>179</v>
      </c>
      <c r="B180" t="s">
        <v>411</v>
      </c>
      <c r="C180">
        <v>22404</v>
      </c>
      <c r="D180" t="s">
        <v>700</v>
      </c>
      <c r="E180">
        <v>19385</v>
      </c>
      <c r="F180">
        <v>2000</v>
      </c>
    </row>
    <row r="181" spans="1:6" x14ac:dyDescent="0.25">
      <c r="A181">
        <v>180</v>
      </c>
      <c r="B181" t="s">
        <v>355</v>
      </c>
      <c r="C181">
        <v>22066</v>
      </c>
      <c r="D181" t="s">
        <v>701</v>
      </c>
      <c r="E181">
        <v>18911</v>
      </c>
      <c r="F181">
        <v>2000</v>
      </c>
    </row>
    <row r="182" spans="1:6" x14ac:dyDescent="0.25">
      <c r="A182">
        <v>181</v>
      </c>
      <c r="B182" t="s">
        <v>702</v>
      </c>
      <c r="C182">
        <v>21914</v>
      </c>
      <c r="D182" t="s">
        <v>703</v>
      </c>
      <c r="E182">
        <v>18910</v>
      </c>
      <c r="F182">
        <v>2000</v>
      </c>
    </row>
    <row r="183" spans="1:6" x14ac:dyDescent="0.25">
      <c r="A183">
        <v>182</v>
      </c>
      <c r="B183" t="s">
        <v>704</v>
      </c>
      <c r="C183">
        <v>21626</v>
      </c>
      <c r="D183" t="s">
        <v>350</v>
      </c>
      <c r="E183">
        <v>18896</v>
      </c>
      <c r="F183">
        <v>2000</v>
      </c>
    </row>
    <row r="184" spans="1:6" x14ac:dyDescent="0.25">
      <c r="A184">
        <v>183</v>
      </c>
      <c r="B184" t="s">
        <v>705</v>
      </c>
      <c r="C184">
        <v>21425</v>
      </c>
      <c r="D184" t="s">
        <v>706</v>
      </c>
      <c r="E184">
        <v>18868</v>
      </c>
      <c r="F184">
        <v>2000</v>
      </c>
    </row>
    <row r="185" spans="1:6" x14ac:dyDescent="0.25">
      <c r="A185">
        <v>184</v>
      </c>
      <c r="B185" t="s">
        <v>369</v>
      </c>
      <c r="C185">
        <v>21080</v>
      </c>
      <c r="D185" t="s">
        <v>707</v>
      </c>
      <c r="E185">
        <v>18690</v>
      </c>
      <c r="F185">
        <v>2000</v>
      </c>
    </row>
    <row r="186" spans="1:6" x14ac:dyDescent="0.25">
      <c r="A186">
        <v>185</v>
      </c>
      <c r="B186" t="s">
        <v>708</v>
      </c>
      <c r="C186">
        <v>20929</v>
      </c>
      <c r="D186" t="s">
        <v>709</v>
      </c>
      <c r="E186">
        <v>18681</v>
      </c>
      <c r="F186">
        <v>2000</v>
      </c>
    </row>
    <row r="187" spans="1:6" x14ac:dyDescent="0.25">
      <c r="A187">
        <v>186</v>
      </c>
      <c r="B187" t="s">
        <v>710</v>
      </c>
      <c r="C187">
        <v>20895</v>
      </c>
      <c r="D187" t="s">
        <v>711</v>
      </c>
      <c r="E187">
        <v>18021</v>
      </c>
      <c r="F187">
        <v>2000</v>
      </c>
    </row>
    <row r="188" spans="1:6" x14ac:dyDescent="0.25">
      <c r="A188">
        <v>187</v>
      </c>
      <c r="B188" t="s">
        <v>712</v>
      </c>
      <c r="C188">
        <v>20877</v>
      </c>
      <c r="D188" t="s">
        <v>713</v>
      </c>
      <c r="E188">
        <v>17929</v>
      </c>
      <c r="F188">
        <v>2000</v>
      </c>
    </row>
    <row r="189" spans="1:6" x14ac:dyDescent="0.25">
      <c r="A189">
        <v>188</v>
      </c>
      <c r="B189" t="s">
        <v>714</v>
      </c>
      <c r="C189">
        <v>20773</v>
      </c>
      <c r="D189" t="s">
        <v>715</v>
      </c>
      <c r="E189">
        <v>17615</v>
      </c>
      <c r="F189">
        <v>2000</v>
      </c>
    </row>
    <row r="190" spans="1:6" x14ac:dyDescent="0.25">
      <c r="A190">
        <v>189</v>
      </c>
      <c r="B190" t="s">
        <v>716</v>
      </c>
      <c r="C190">
        <v>20443</v>
      </c>
      <c r="D190" t="s">
        <v>717</v>
      </c>
      <c r="E190">
        <v>17563</v>
      </c>
      <c r="F190">
        <v>2000</v>
      </c>
    </row>
    <row r="191" spans="1:6" x14ac:dyDescent="0.25">
      <c r="A191">
        <v>190</v>
      </c>
      <c r="B191" t="s">
        <v>138</v>
      </c>
      <c r="C191">
        <v>20418</v>
      </c>
      <c r="D191" t="s">
        <v>718</v>
      </c>
      <c r="E191">
        <v>17562</v>
      </c>
      <c r="F191">
        <v>2000</v>
      </c>
    </row>
    <row r="192" spans="1:6" x14ac:dyDescent="0.25">
      <c r="A192">
        <v>191</v>
      </c>
      <c r="B192" t="s">
        <v>94</v>
      </c>
      <c r="C192">
        <v>20068</v>
      </c>
      <c r="D192" t="s">
        <v>719</v>
      </c>
      <c r="E192">
        <v>17474</v>
      </c>
      <c r="F192">
        <v>2000</v>
      </c>
    </row>
    <row r="193" spans="1:6" x14ac:dyDescent="0.25">
      <c r="A193">
        <v>192</v>
      </c>
      <c r="B193" t="s">
        <v>720</v>
      </c>
      <c r="C193">
        <v>19832</v>
      </c>
      <c r="D193" t="s">
        <v>721</v>
      </c>
      <c r="E193">
        <v>17266</v>
      </c>
      <c r="F193">
        <v>2000</v>
      </c>
    </row>
    <row r="194" spans="1:6" x14ac:dyDescent="0.25">
      <c r="A194">
        <v>193</v>
      </c>
      <c r="B194" t="s">
        <v>722</v>
      </c>
      <c r="C194">
        <v>19611</v>
      </c>
      <c r="D194" t="s">
        <v>313</v>
      </c>
      <c r="E194">
        <v>17242</v>
      </c>
      <c r="F194">
        <v>2000</v>
      </c>
    </row>
    <row r="195" spans="1:6" x14ac:dyDescent="0.25">
      <c r="A195">
        <v>194</v>
      </c>
      <c r="B195" t="s">
        <v>723</v>
      </c>
      <c r="C195">
        <v>19485</v>
      </c>
      <c r="D195" t="s">
        <v>724</v>
      </c>
      <c r="E195">
        <v>17214</v>
      </c>
      <c r="F195">
        <v>2000</v>
      </c>
    </row>
    <row r="196" spans="1:6" x14ac:dyDescent="0.25">
      <c r="A196">
        <v>195</v>
      </c>
      <c r="B196" t="s">
        <v>725</v>
      </c>
      <c r="C196">
        <v>19443</v>
      </c>
      <c r="D196" t="s">
        <v>726</v>
      </c>
      <c r="E196">
        <v>17198</v>
      </c>
      <c r="F196">
        <v>2000</v>
      </c>
    </row>
    <row r="197" spans="1:6" x14ac:dyDescent="0.25">
      <c r="A197">
        <v>196</v>
      </c>
      <c r="B197" t="s">
        <v>727</v>
      </c>
      <c r="C197">
        <v>19325</v>
      </c>
      <c r="D197" t="s">
        <v>728</v>
      </c>
      <c r="E197">
        <v>17178</v>
      </c>
      <c r="F197">
        <v>2000</v>
      </c>
    </row>
    <row r="198" spans="1:6" x14ac:dyDescent="0.25">
      <c r="A198">
        <v>197</v>
      </c>
      <c r="B198" t="s">
        <v>729</v>
      </c>
      <c r="C198">
        <v>19179</v>
      </c>
      <c r="D198" t="s">
        <v>730</v>
      </c>
      <c r="E198">
        <v>17085</v>
      </c>
      <c r="F198">
        <v>2000</v>
      </c>
    </row>
    <row r="199" spans="1:6" x14ac:dyDescent="0.25">
      <c r="A199">
        <v>198</v>
      </c>
      <c r="B199" t="s">
        <v>731</v>
      </c>
      <c r="C199">
        <v>19115</v>
      </c>
      <c r="D199" t="s">
        <v>732</v>
      </c>
      <c r="E199">
        <v>17078</v>
      </c>
      <c r="F199">
        <v>2000</v>
      </c>
    </row>
    <row r="200" spans="1:6" x14ac:dyDescent="0.25">
      <c r="A200">
        <v>199</v>
      </c>
      <c r="B200" t="s">
        <v>733</v>
      </c>
      <c r="C200">
        <v>19063</v>
      </c>
      <c r="D200" t="s">
        <v>734</v>
      </c>
      <c r="E200">
        <v>17021</v>
      </c>
      <c r="F200">
        <v>2000</v>
      </c>
    </row>
    <row r="201" spans="1:6" x14ac:dyDescent="0.25">
      <c r="A201">
        <v>200</v>
      </c>
      <c r="B201" t="s">
        <v>190</v>
      </c>
      <c r="C201">
        <v>18751</v>
      </c>
      <c r="D201" t="s">
        <v>735</v>
      </c>
      <c r="E201">
        <v>16913</v>
      </c>
      <c r="F201">
        <v>2000</v>
      </c>
    </row>
  </sheetData>
  <hyperlinks>
    <hyperlink ref="I1" r:id="rId1" xr:uid="{F8DB98C3-AFA9-47C9-9AA8-3D9F22B8E498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CA1E-C2B9-4D4A-9553-9BF36CA07284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1814</v>
      </c>
    </row>
    <row r="2" spans="1:9" x14ac:dyDescent="0.25">
      <c r="A2">
        <v>1</v>
      </c>
      <c r="B2" t="s">
        <v>50</v>
      </c>
      <c r="C2">
        <v>462383</v>
      </c>
      <c r="D2" t="s">
        <v>475</v>
      </c>
      <c r="E2">
        <v>303115</v>
      </c>
      <c r="F2">
        <v>1990</v>
      </c>
    </row>
    <row r="3" spans="1:9" x14ac:dyDescent="0.25">
      <c r="A3">
        <v>2</v>
      </c>
      <c r="B3" t="s">
        <v>88</v>
      </c>
      <c r="C3">
        <v>360241</v>
      </c>
      <c r="D3" t="s">
        <v>458</v>
      </c>
      <c r="E3">
        <v>301815</v>
      </c>
      <c r="F3">
        <v>1990</v>
      </c>
    </row>
    <row r="4" spans="1:9" x14ac:dyDescent="0.25">
      <c r="A4">
        <v>3</v>
      </c>
      <c r="B4" t="s">
        <v>120</v>
      </c>
      <c r="C4">
        <v>351643</v>
      </c>
      <c r="D4" t="s">
        <v>448</v>
      </c>
      <c r="E4">
        <v>237243</v>
      </c>
      <c r="F4">
        <v>1990</v>
      </c>
    </row>
    <row r="5" spans="1:9" x14ac:dyDescent="0.25">
      <c r="A5">
        <v>4</v>
      </c>
      <c r="B5" t="s">
        <v>450</v>
      </c>
      <c r="C5">
        <v>329150</v>
      </c>
      <c r="D5" t="s">
        <v>229</v>
      </c>
      <c r="E5">
        <v>224380</v>
      </c>
      <c r="F5">
        <v>1990</v>
      </c>
    </row>
    <row r="6" spans="1:9" x14ac:dyDescent="0.25">
      <c r="A6">
        <v>5</v>
      </c>
      <c r="B6" t="s">
        <v>447</v>
      </c>
      <c r="C6">
        <v>298390</v>
      </c>
      <c r="D6" t="s">
        <v>457</v>
      </c>
      <c r="E6">
        <v>224017</v>
      </c>
      <c r="F6">
        <v>1990</v>
      </c>
    </row>
    <row r="7" spans="1:9" x14ac:dyDescent="0.25">
      <c r="A7">
        <v>6</v>
      </c>
      <c r="B7" t="s">
        <v>333</v>
      </c>
      <c r="C7">
        <v>275311</v>
      </c>
      <c r="D7" t="s">
        <v>443</v>
      </c>
      <c r="E7">
        <v>191109</v>
      </c>
      <c r="F7">
        <v>1990</v>
      </c>
    </row>
    <row r="8" spans="1:9" x14ac:dyDescent="0.25">
      <c r="A8">
        <v>7</v>
      </c>
      <c r="B8" t="s">
        <v>124</v>
      </c>
      <c r="C8">
        <v>272895</v>
      </c>
      <c r="D8" t="s">
        <v>717</v>
      </c>
      <c r="E8">
        <v>190818</v>
      </c>
      <c r="F8">
        <v>1990</v>
      </c>
    </row>
    <row r="9" spans="1:9" x14ac:dyDescent="0.25">
      <c r="A9">
        <v>8</v>
      </c>
      <c r="B9" t="s">
        <v>86</v>
      </c>
      <c r="C9">
        <v>272308</v>
      </c>
      <c r="D9" t="s">
        <v>83</v>
      </c>
      <c r="E9">
        <v>172676</v>
      </c>
      <c r="F9">
        <v>1990</v>
      </c>
    </row>
    <row r="10" spans="1:9" x14ac:dyDescent="0.25">
      <c r="A10">
        <v>9</v>
      </c>
      <c r="B10" t="s">
        <v>464</v>
      </c>
      <c r="C10">
        <v>262295</v>
      </c>
      <c r="D10" t="s">
        <v>466</v>
      </c>
      <c r="E10">
        <v>169028</v>
      </c>
      <c r="F10">
        <v>1990</v>
      </c>
    </row>
    <row r="11" spans="1:9" x14ac:dyDescent="0.25">
      <c r="A11">
        <v>10</v>
      </c>
      <c r="B11" t="s">
        <v>72</v>
      </c>
      <c r="C11">
        <v>260703</v>
      </c>
      <c r="D11" t="s">
        <v>491</v>
      </c>
      <c r="E11">
        <v>160365</v>
      </c>
      <c r="F11">
        <v>1990</v>
      </c>
    </row>
    <row r="12" spans="1:9" x14ac:dyDescent="0.25">
      <c r="A12">
        <v>11</v>
      </c>
      <c r="B12" t="s">
        <v>471</v>
      </c>
      <c r="C12">
        <v>259403</v>
      </c>
      <c r="D12" t="s">
        <v>453</v>
      </c>
      <c r="E12">
        <v>158804</v>
      </c>
      <c r="F12">
        <v>1990</v>
      </c>
    </row>
    <row r="13" spans="1:9" x14ac:dyDescent="0.25">
      <c r="A13">
        <v>12</v>
      </c>
      <c r="B13" t="s">
        <v>52</v>
      </c>
      <c r="C13">
        <v>253667</v>
      </c>
      <c r="D13" t="s">
        <v>473</v>
      </c>
      <c r="E13">
        <v>155889</v>
      </c>
      <c r="F13">
        <v>1990</v>
      </c>
    </row>
    <row r="14" spans="1:9" x14ac:dyDescent="0.25">
      <c r="A14">
        <v>13</v>
      </c>
      <c r="B14" t="s">
        <v>56</v>
      </c>
      <c r="C14">
        <v>244940</v>
      </c>
      <c r="D14" t="s">
        <v>468</v>
      </c>
      <c r="E14">
        <v>153581</v>
      </c>
      <c r="F14">
        <v>1990</v>
      </c>
    </row>
    <row r="15" spans="1:9" x14ac:dyDescent="0.25">
      <c r="A15">
        <v>14</v>
      </c>
      <c r="B15" t="s">
        <v>462</v>
      </c>
      <c r="C15">
        <v>241215</v>
      </c>
      <c r="D15" t="s">
        <v>139</v>
      </c>
      <c r="E15">
        <v>149830</v>
      </c>
      <c r="F15">
        <v>1990</v>
      </c>
    </row>
    <row r="16" spans="1:9" x14ac:dyDescent="0.25">
      <c r="A16">
        <v>15</v>
      </c>
      <c r="B16" t="s">
        <v>54</v>
      </c>
      <c r="C16">
        <v>240111</v>
      </c>
      <c r="D16" t="s">
        <v>338</v>
      </c>
      <c r="E16">
        <v>149152</v>
      </c>
      <c r="F16">
        <v>1990</v>
      </c>
    </row>
    <row r="17" spans="1:6" x14ac:dyDescent="0.25">
      <c r="A17">
        <v>16</v>
      </c>
      <c r="B17" t="s">
        <v>477</v>
      </c>
      <c r="C17">
        <v>225270</v>
      </c>
      <c r="D17" t="s">
        <v>89</v>
      </c>
      <c r="E17">
        <v>148033</v>
      </c>
      <c r="F17">
        <v>1990</v>
      </c>
    </row>
    <row r="18" spans="1:6" x14ac:dyDescent="0.25">
      <c r="A18">
        <v>17</v>
      </c>
      <c r="B18" t="s">
        <v>481</v>
      </c>
      <c r="C18">
        <v>220119</v>
      </c>
      <c r="D18" t="s">
        <v>418</v>
      </c>
      <c r="E18">
        <v>136102</v>
      </c>
      <c r="F18">
        <v>1990</v>
      </c>
    </row>
    <row r="19" spans="1:6" x14ac:dyDescent="0.25">
      <c r="A19">
        <v>18</v>
      </c>
      <c r="B19" t="s">
        <v>62</v>
      </c>
      <c r="C19">
        <v>217810</v>
      </c>
      <c r="D19" t="s">
        <v>459</v>
      </c>
      <c r="E19">
        <v>131191</v>
      </c>
      <c r="F19">
        <v>1990</v>
      </c>
    </row>
    <row r="20" spans="1:6" x14ac:dyDescent="0.25">
      <c r="A20">
        <v>19</v>
      </c>
      <c r="B20" t="s">
        <v>92</v>
      </c>
      <c r="C20">
        <v>216197</v>
      </c>
      <c r="D20" t="s">
        <v>261</v>
      </c>
      <c r="E20">
        <v>117466</v>
      </c>
      <c r="F20">
        <v>1990</v>
      </c>
    </row>
    <row r="21" spans="1:6" x14ac:dyDescent="0.25">
      <c r="A21">
        <v>20</v>
      </c>
      <c r="B21" t="s">
        <v>58</v>
      </c>
      <c r="C21">
        <v>205433</v>
      </c>
      <c r="D21" t="s">
        <v>570</v>
      </c>
      <c r="E21">
        <v>115599</v>
      </c>
      <c r="F21">
        <v>1990</v>
      </c>
    </row>
    <row r="22" spans="1:6" x14ac:dyDescent="0.25">
      <c r="A22">
        <v>21</v>
      </c>
      <c r="B22" t="s">
        <v>200</v>
      </c>
      <c r="C22">
        <v>197475</v>
      </c>
      <c r="D22" t="s">
        <v>461</v>
      </c>
      <c r="E22">
        <v>115250</v>
      </c>
      <c r="F22">
        <v>1990</v>
      </c>
    </row>
    <row r="23" spans="1:6" x14ac:dyDescent="0.25">
      <c r="A23">
        <v>22</v>
      </c>
      <c r="B23" t="s">
        <v>485</v>
      </c>
      <c r="C23">
        <v>190124</v>
      </c>
      <c r="D23" t="s">
        <v>618</v>
      </c>
      <c r="E23">
        <v>113280</v>
      </c>
      <c r="F23">
        <v>1990</v>
      </c>
    </row>
    <row r="24" spans="1:6" x14ac:dyDescent="0.25">
      <c r="A24">
        <v>23</v>
      </c>
      <c r="B24" t="s">
        <v>423</v>
      </c>
      <c r="C24">
        <v>183926</v>
      </c>
      <c r="D24" t="s">
        <v>131</v>
      </c>
      <c r="E24">
        <v>109708</v>
      </c>
      <c r="F24">
        <v>1990</v>
      </c>
    </row>
    <row r="25" spans="1:6" x14ac:dyDescent="0.25">
      <c r="A25">
        <v>24</v>
      </c>
      <c r="B25" t="s">
        <v>383</v>
      </c>
      <c r="C25">
        <v>180199</v>
      </c>
      <c r="D25" t="s">
        <v>575</v>
      </c>
      <c r="E25">
        <v>109583</v>
      </c>
      <c r="F25">
        <v>1990</v>
      </c>
    </row>
    <row r="26" spans="1:6" x14ac:dyDescent="0.25">
      <c r="A26">
        <v>25</v>
      </c>
      <c r="B26" t="s">
        <v>76</v>
      </c>
      <c r="C26">
        <v>165204</v>
      </c>
      <c r="D26" t="s">
        <v>482</v>
      </c>
      <c r="E26">
        <v>105313</v>
      </c>
      <c r="F26">
        <v>1990</v>
      </c>
    </row>
    <row r="27" spans="1:6" x14ac:dyDescent="0.25">
      <c r="A27">
        <v>26</v>
      </c>
      <c r="B27" t="s">
        <v>66</v>
      </c>
      <c r="C27">
        <v>146608</v>
      </c>
      <c r="D27" t="s">
        <v>467</v>
      </c>
      <c r="E27">
        <v>99103</v>
      </c>
      <c r="F27">
        <v>1990</v>
      </c>
    </row>
    <row r="28" spans="1:6" x14ac:dyDescent="0.25">
      <c r="A28">
        <v>27</v>
      </c>
      <c r="B28" t="s">
        <v>564</v>
      </c>
      <c r="C28">
        <v>146478</v>
      </c>
      <c r="D28" t="s">
        <v>203</v>
      </c>
      <c r="E28">
        <v>96879</v>
      </c>
      <c r="F28">
        <v>1990</v>
      </c>
    </row>
    <row r="29" spans="1:6" x14ac:dyDescent="0.25">
      <c r="A29">
        <v>28</v>
      </c>
      <c r="B29" t="s">
        <v>492</v>
      </c>
      <c r="C29">
        <v>144737</v>
      </c>
      <c r="D29" t="s">
        <v>495</v>
      </c>
      <c r="E29">
        <v>94794</v>
      </c>
      <c r="F29">
        <v>1990</v>
      </c>
    </row>
    <row r="30" spans="1:6" x14ac:dyDescent="0.25">
      <c r="A30">
        <v>29</v>
      </c>
      <c r="B30" t="s">
        <v>104</v>
      </c>
      <c r="C30">
        <v>135225</v>
      </c>
      <c r="D30" t="s">
        <v>449</v>
      </c>
      <c r="E30">
        <v>91903</v>
      </c>
      <c r="F30">
        <v>1990</v>
      </c>
    </row>
    <row r="31" spans="1:6" x14ac:dyDescent="0.25">
      <c r="A31">
        <v>30</v>
      </c>
      <c r="B31" t="s">
        <v>306</v>
      </c>
      <c r="C31">
        <v>133918</v>
      </c>
      <c r="D31" t="s">
        <v>484</v>
      </c>
      <c r="E31">
        <v>91187</v>
      </c>
      <c r="F31">
        <v>1990</v>
      </c>
    </row>
    <row r="32" spans="1:6" x14ac:dyDescent="0.25">
      <c r="A32">
        <v>31</v>
      </c>
      <c r="B32" t="s">
        <v>300</v>
      </c>
      <c r="C32">
        <v>128360</v>
      </c>
      <c r="D32" t="s">
        <v>115</v>
      </c>
      <c r="E32">
        <v>89985</v>
      </c>
      <c r="F32">
        <v>1990</v>
      </c>
    </row>
    <row r="33" spans="1:6" x14ac:dyDescent="0.25">
      <c r="A33">
        <v>32</v>
      </c>
      <c r="B33" t="s">
        <v>472</v>
      </c>
      <c r="C33">
        <v>126041</v>
      </c>
      <c r="D33" t="s">
        <v>67</v>
      </c>
      <c r="E33">
        <v>86523</v>
      </c>
      <c r="F33">
        <v>1990</v>
      </c>
    </row>
    <row r="34" spans="1:6" x14ac:dyDescent="0.25">
      <c r="A34">
        <v>33</v>
      </c>
      <c r="B34" t="s">
        <v>218</v>
      </c>
      <c r="C34">
        <v>125573</v>
      </c>
      <c r="D34" t="s">
        <v>640</v>
      </c>
      <c r="E34">
        <v>85126</v>
      </c>
      <c r="F34">
        <v>1990</v>
      </c>
    </row>
    <row r="35" spans="1:6" x14ac:dyDescent="0.25">
      <c r="A35">
        <v>34</v>
      </c>
      <c r="B35" t="s">
        <v>474</v>
      </c>
      <c r="C35">
        <v>122063</v>
      </c>
      <c r="D35" t="s">
        <v>711</v>
      </c>
      <c r="E35">
        <v>84800</v>
      </c>
      <c r="F35">
        <v>1990</v>
      </c>
    </row>
    <row r="36" spans="1:6" x14ac:dyDescent="0.25">
      <c r="A36">
        <v>35</v>
      </c>
      <c r="B36" t="s">
        <v>70</v>
      </c>
      <c r="C36">
        <v>121095</v>
      </c>
      <c r="D36" t="s">
        <v>239</v>
      </c>
      <c r="E36">
        <v>78573</v>
      </c>
      <c r="F36">
        <v>1990</v>
      </c>
    </row>
    <row r="37" spans="1:6" x14ac:dyDescent="0.25">
      <c r="A37">
        <v>36</v>
      </c>
      <c r="B37" t="s">
        <v>80</v>
      </c>
      <c r="C37">
        <v>119285</v>
      </c>
      <c r="D37" t="s">
        <v>59</v>
      </c>
      <c r="E37">
        <v>77879</v>
      </c>
      <c r="F37">
        <v>1990</v>
      </c>
    </row>
    <row r="38" spans="1:6" x14ac:dyDescent="0.25">
      <c r="A38">
        <v>37</v>
      </c>
      <c r="B38" t="s">
        <v>226</v>
      </c>
      <c r="C38">
        <v>119020</v>
      </c>
      <c r="D38" t="s">
        <v>687</v>
      </c>
      <c r="E38">
        <v>77532</v>
      </c>
      <c r="F38">
        <v>1990</v>
      </c>
    </row>
    <row r="39" spans="1:6" x14ac:dyDescent="0.25">
      <c r="A39">
        <v>38</v>
      </c>
      <c r="B39" t="s">
        <v>74</v>
      </c>
      <c r="C39">
        <v>107750</v>
      </c>
      <c r="D39" t="s">
        <v>452</v>
      </c>
      <c r="E39">
        <v>75902</v>
      </c>
      <c r="F39">
        <v>1990</v>
      </c>
    </row>
    <row r="40" spans="1:6" x14ac:dyDescent="0.25">
      <c r="A40">
        <v>39</v>
      </c>
      <c r="B40" t="s">
        <v>397</v>
      </c>
      <c r="C40">
        <v>107310</v>
      </c>
      <c r="D40" t="s">
        <v>53</v>
      </c>
      <c r="E40">
        <v>75689</v>
      </c>
      <c r="F40">
        <v>1990</v>
      </c>
    </row>
    <row r="41" spans="1:6" x14ac:dyDescent="0.25">
      <c r="A41">
        <v>40</v>
      </c>
      <c r="B41" t="s">
        <v>320</v>
      </c>
      <c r="C41">
        <v>106892</v>
      </c>
      <c r="D41" t="s">
        <v>193</v>
      </c>
      <c r="E41">
        <v>74656</v>
      </c>
      <c r="F41">
        <v>1990</v>
      </c>
    </row>
    <row r="42" spans="1:6" x14ac:dyDescent="0.25">
      <c r="A42">
        <v>41</v>
      </c>
      <c r="B42" t="s">
        <v>64</v>
      </c>
      <c r="C42">
        <v>94862</v>
      </c>
      <c r="D42" t="s">
        <v>497</v>
      </c>
      <c r="E42">
        <v>74428</v>
      </c>
      <c r="F42">
        <v>1990</v>
      </c>
    </row>
    <row r="43" spans="1:6" x14ac:dyDescent="0.25">
      <c r="A43">
        <v>42</v>
      </c>
      <c r="B43" t="s">
        <v>112</v>
      </c>
      <c r="C43">
        <v>92924</v>
      </c>
      <c r="D43" t="s">
        <v>454</v>
      </c>
      <c r="E43">
        <v>72768</v>
      </c>
      <c r="F43">
        <v>1990</v>
      </c>
    </row>
    <row r="44" spans="1:6" x14ac:dyDescent="0.25">
      <c r="A44">
        <v>43</v>
      </c>
      <c r="B44" t="s">
        <v>82</v>
      </c>
      <c r="C44">
        <v>92422</v>
      </c>
      <c r="D44" t="s">
        <v>372</v>
      </c>
      <c r="E44">
        <v>72160</v>
      </c>
      <c r="F44">
        <v>1990</v>
      </c>
    </row>
    <row r="45" spans="1:6" x14ac:dyDescent="0.25">
      <c r="A45">
        <v>44</v>
      </c>
      <c r="B45" t="s">
        <v>204</v>
      </c>
      <c r="C45">
        <v>91995</v>
      </c>
      <c r="D45" t="s">
        <v>590</v>
      </c>
      <c r="E45">
        <v>71992</v>
      </c>
      <c r="F45">
        <v>1990</v>
      </c>
    </row>
    <row r="46" spans="1:6" x14ac:dyDescent="0.25">
      <c r="A46">
        <v>45</v>
      </c>
      <c r="B46" t="s">
        <v>222</v>
      </c>
      <c r="C46">
        <v>91711</v>
      </c>
      <c r="D46" t="s">
        <v>301</v>
      </c>
      <c r="E46">
        <v>71624</v>
      </c>
      <c r="F46">
        <v>1990</v>
      </c>
    </row>
    <row r="47" spans="1:6" x14ac:dyDescent="0.25">
      <c r="A47">
        <v>46</v>
      </c>
      <c r="B47" t="s">
        <v>494</v>
      </c>
      <c r="C47">
        <v>81128</v>
      </c>
      <c r="D47" t="s">
        <v>499</v>
      </c>
      <c r="E47">
        <v>71195</v>
      </c>
      <c r="F47">
        <v>1990</v>
      </c>
    </row>
    <row r="48" spans="1:6" x14ac:dyDescent="0.25">
      <c r="A48">
        <v>47</v>
      </c>
      <c r="B48" t="s">
        <v>594</v>
      </c>
      <c r="C48">
        <v>77791</v>
      </c>
      <c r="D48" t="s">
        <v>147</v>
      </c>
      <c r="E48">
        <v>70890</v>
      </c>
      <c r="F48">
        <v>1990</v>
      </c>
    </row>
    <row r="49" spans="1:6" x14ac:dyDescent="0.25">
      <c r="A49">
        <v>48</v>
      </c>
      <c r="B49" t="s">
        <v>60</v>
      </c>
      <c r="C49">
        <v>75802</v>
      </c>
      <c r="D49" t="s">
        <v>490</v>
      </c>
      <c r="E49">
        <v>67565</v>
      </c>
      <c r="F49">
        <v>1990</v>
      </c>
    </row>
    <row r="50" spans="1:6" x14ac:dyDescent="0.25">
      <c r="A50">
        <v>49</v>
      </c>
      <c r="B50" t="s">
        <v>102</v>
      </c>
      <c r="C50">
        <v>75159</v>
      </c>
      <c r="D50" t="s">
        <v>81</v>
      </c>
      <c r="E50">
        <v>67241</v>
      </c>
      <c r="F50">
        <v>1990</v>
      </c>
    </row>
    <row r="51" spans="1:6" x14ac:dyDescent="0.25">
      <c r="A51">
        <v>50</v>
      </c>
      <c r="B51" t="s">
        <v>329</v>
      </c>
      <c r="C51">
        <v>73791</v>
      </c>
      <c r="D51" t="s">
        <v>579</v>
      </c>
      <c r="E51">
        <v>65329</v>
      </c>
      <c r="F51">
        <v>1990</v>
      </c>
    </row>
    <row r="52" spans="1:6" x14ac:dyDescent="0.25">
      <c r="A52">
        <v>51</v>
      </c>
      <c r="B52" t="s">
        <v>314</v>
      </c>
      <c r="C52">
        <v>70904</v>
      </c>
      <c r="D52" t="s">
        <v>181</v>
      </c>
      <c r="E52">
        <v>65237</v>
      </c>
      <c r="F52">
        <v>1990</v>
      </c>
    </row>
    <row r="53" spans="1:6" x14ac:dyDescent="0.25">
      <c r="A53">
        <v>52</v>
      </c>
      <c r="B53" t="s">
        <v>531</v>
      </c>
      <c r="C53">
        <v>70819</v>
      </c>
      <c r="D53" t="s">
        <v>410</v>
      </c>
      <c r="E53">
        <v>63381</v>
      </c>
      <c r="F53">
        <v>1990</v>
      </c>
    </row>
    <row r="54" spans="1:6" x14ac:dyDescent="0.25">
      <c r="A54">
        <v>53</v>
      </c>
      <c r="B54" t="s">
        <v>673</v>
      </c>
      <c r="C54">
        <v>68201</v>
      </c>
      <c r="D54" t="s">
        <v>492</v>
      </c>
      <c r="E54">
        <v>61754</v>
      </c>
      <c r="F54">
        <v>1990</v>
      </c>
    </row>
    <row r="55" spans="1:6" x14ac:dyDescent="0.25">
      <c r="A55">
        <v>54</v>
      </c>
      <c r="B55" t="s">
        <v>68</v>
      </c>
      <c r="C55">
        <v>66986</v>
      </c>
      <c r="D55" t="s">
        <v>508</v>
      </c>
      <c r="E55">
        <v>60627</v>
      </c>
      <c r="F55">
        <v>1990</v>
      </c>
    </row>
    <row r="56" spans="1:6" x14ac:dyDescent="0.25">
      <c r="A56">
        <v>55</v>
      </c>
      <c r="B56" t="s">
        <v>456</v>
      </c>
      <c r="C56">
        <v>66918</v>
      </c>
      <c r="D56" t="s">
        <v>284</v>
      </c>
      <c r="E56">
        <v>59946</v>
      </c>
      <c r="F56">
        <v>1990</v>
      </c>
    </row>
    <row r="57" spans="1:6" x14ac:dyDescent="0.25">
      <c r="A57">
        <v>56</v>
      </c>
      <c r="B57" t="s">
        <v>489</v>
      </c>
      <c r="C57">
        <v>66282</v>
      </c>
      <c r="D57" t="s">
        <v>451</v>
      </c>
      <c r="E57">
        <v>58233</v>
      </c>
      <c r="F57">
        <v>1990</v>
      </c>
    </row>
    <row r="58" spans="1:6" x14ac:dyDescent="0.25">
      <c r="A58">
        <v>57</v>
      </c>
      <c r="B58" t="s">
        <v>391</v>
      </c>
      <c r="C58">
        <v>64742</v>
      </c>
      <c r="D58" t="s">
        <v>404</v>
      </c>
      <c r="E58">
        <v>57916</v>
      </c>
      <c r="F58">
        <v>1990</v>
      </c>
    </row>
    <row r="59" spans="1:6" x14ac:dyDescent="0.25">
      <c r="A59">
        <v>58</v>
      </c>
      <c r="B59" t="s">
        <v>592</v>
      </c>
      <c r="C59">
        <v>63785</v>
      </c>
      <c r="D59" t="s">
        <v>706</v>
      </c>
      <c r="E59">
        <v>55758</v>
      </c>
      <c r="F59">
        <v>1990</v>
      </c>
    </row>
    <row r="60" spans="1:6" x14ac:dyDescent="0.25">
      <c r="A60">
        <v>59</v>
      </c>
      <c r="B60" t="s">
        <v>479</v>
      </c>
      <c r="C60">
        <v>63571</v>
      </c>
      <c r="D60" t="s">
        <v>480</v>
      </c>
      <c r="E60">
        <v>55754</v>
      </c>
      <c r="F60">
        <v>1990</v>
      </c>
    </row>
    <row r="61" spans="1:6" x14ac:dyDescent="0.25">
      <c r="A61">
        <v>60</v>
      </c>
      <c r="B61" t="s">
        <v>496</v>
      </c>
      <c r="C61">
        <v>60519</v>
      </c>
      <c r="D61" t="s">
        <v>109</v>
      </c>
      <c r="E61">
        <v>55721</v>
      </c>
      <c r="F61">
        <v>1990</v>
      </c>
    </row>
    <row r="62" spans="1:6" x14ac:dyDescent="0.25">
      <c r="A62">
        <v>61</v>
      </c>
      <c r="B62" t="s">
        <v>586</v>
      </c>
      <c r="C62">
        <v>59940</v>
      </c>
      <c r="D62" t="s">
        <v>432</v>
      </c>
      <c r="E62">
        <v>53072</v>
      </c>
      <c r="F62">
        <v>1990</v>
      </c>
    </row>
    <row r="63" spans="1:6" x14ac:dyDescent="0.25">
      <c r="A63">
        <v>62</v>
      </c>
      <c r="B63" t="s">
        <v>170</v>
      </c>
      <c r="C63">
        <v>59742</v>
      </c>
      <c r="D63" t="s">
        <v>522</v>
      </c>
      <c r="E63">
        <v>52810</v>
      </c>
      <c r="F63">
        <v>1990</v>
      </c>
    </row>
    <row r="64" spans="1:6" x14ac:dyDescent="0.25">
      <c r="A64">
        <v>63</v>
      </c>
      <c r="B64" t="s">
        <v>503</v>
      </c>
      <c r="C64">
        <v>59398</v>
      </c>
      <c r="D64" t="s">
        <v>588</v>
      </c>
      <c r="E64">
        <v>51213</v>
      </c>
      <c r="F64">
        <v>1990</v>
      </c>
    </row>
    <row r="65" spans="1:6" x14ac:dyDescent="0.25">
      <c r="A65">
        <v>64</v>
      </c>
      <c r="B65" t="s">
        <v>84</v>
      </c>
      <c r="C65">
        <v>58924</v>
      </c>
      <c r="D65" t="s">
        <v>119</v>
      </c>
      <c r="E65">
        <v>51166</v>
      </c>
      <c r="F65">
        <v>1990</v>
      </c>
    </row>
    <row r="66" spans="1:6" x14ac:dyDescent="0.25">
      <c r="A66">
        <v>65</v>
      </c>
      <c r="B66" t="s">
        <v>466</v>
      </c>
      <c r="C66">
        <v>58398</v>
      </c>
      <c r="D66" t="s">
        <v>350</v>
      </c>
      <c r="E66">
        <v>51098</v>
      </c>
      <c r="F66">
        <v>1990</v>
      </c>
    </row>
    <row r="67" spans="1:6" x14ac:dyDescent="0.25">
      <c r="A67">
        <v>66</v>
      </c>
      <c r="B67" t="s">
        <v>90</v>
      </c>
      <c r="C67">
        <v>58250</v>
      </c>
      <c r="D67" t="s">
        <v>530</v>
      </c>
      <c r="E67">
        <v>50553</v>
      </c>
      <c r="F67">
        <v>1990</v>
      </c>
    </row>
    <row r="68" spans="1:6" x14ac:dyDescent="0.25">
      <c r="A68">
        <v>67</v>
      </c>
      <c r="B68" t="s">
        <v>515</v>
      </c>
      <c r="C68">
        <v>57383</v>
      </c>
      <c r="D68" t="s">
        <v>689</v>
      </c>
      <c r="E68">
        <v>50360</v>
      </c>
      <c r="F68">
        <v>1990</v>
      </c>
    </row>
    <row r="69" spans="1:6" x14ac:dyDescent="0.25">
      <c r="A69">
        <v>68</v>
      </c>
      <c r="B69" t="s">
        <v>800</v>
      </c>
      <c r="C69">
        <v>56767</v>
      </c>
      <c r="D69" t="s">
        <v>525</v>
      </c>
      <c r="E69">
        <v>49813</v>
      </c>
      <c r="F69">
        <v>1990</v>
      </c>
    </row>
    <row r="70" spans="1:6" x14ac:dyDescent="0.25">
      <c r="A70">
        <v>69</v>
      </c>
      <c r="B70" t="s">
        <v>469</v>
      </c>
      <c r="C70">
        <v>56253</v>
      </c>
      <c r="D70" t="s">
        <v>593</v>
      </c>
      <c r="E70">
        <v>49449</v>
      </c>
      <c r="F70">
        <v>1990</v>
      </c>
    </row>
    <row r="71" spans="1:6" x14ac:dyDescent="0.25">
      <c r="A71">
        <v>70</v>
      </c>
      <c r="B71" t="s">
        <v>331</v>
      </c>
      <c r="C71">
        <v>55164</v>
      </c>
      <c r="D71" t="s">
        <v>655</v>
      </c>
      <c r="E71">
        <v>49037</v>
      </c>
      <c r="F71">
        <v>1990</v>
      </c>
    </row>
    <row r="72" spans="1:6" x14ac:dyDescent="0.25">
      <c r="A72">
        <v>71</v>
      </c>
      <c r="B72" t="s">
        <v>562</v>
      </c>
      <c r="C72">
        <v>55066</v>
      </c>
      <c r="D72" t="s">
        <v>666</v>
      </c>
      <c r="E72">
        <v>48973</v>
      </c>
      <c r="F72">
        <v>1990</v>
      </c>
    </row>
    <row r="73" spans="1:6" x14ac:dyDescent="0.25">
      <c r="A73">
        <v>72</v>
      </c>
      <c r="B73" t="s">
        <v>483</v>
      </c>
      <c r="C73">
        <v>54807</v>
      </c>
      <c r="D73" t="s">
        <v>486</v>
      </c>
      <c r="E73">
        <v>48235</v>
      </c>
      <c r="F73">
        <v>1990</v>
      </c>
    </row>
    <row r="74" spans="1:6" x14ac:dyDescent="0.25">
      <c r="A74">
        <v>73</v>
      </c>
      <c r="B74" t="s">
        <v>535</v>
      </c>
      <c r="C74">
        <v>53999</v>
      </c>
      <c r="D74" t="s">
        <v>225</v>
      </c>
      <c r="E74">
        <v>47170</v>
      </c>
      <c r="F74">
        <v>1990</v>
      </c>
    </row>
    <row r="75" spans="1:6" x14ac:dyDescent="0.25">
      <c r="A75">
        <v>74</v>
      </c>
      <c r="B75" t="s">
        <v>529</v>
      </c>
      <c r="C75">
        <v>52575</v>
      </c>
      <c r="D75" t="s">
        <v>151</v>
      </c>
      <c r="E75">
        <v>45948</v>
      </c>
      <c r="F75">
        <v>1990</v>
      </c>
    </row>
    <row r="76" spans="1:6" x14ac:dyDescent="0.25">
      <c r="A76">
        <v>75</v>
      </c>
      <c r="B76" t="s">
        <v>94</v>
      </c>
      <c r="C76">
        <v>52083</v>
      </c>
      <c r="D76" t="s">
        <v>290</v>
      </c>
      <c r="E76">
        <v>45912</v>
      </c>
      <c r="F76">
        <v>1990</v>
      </c>
    </row>
    <row r="77" spans="1:6" x14ac:dyDescent="0.25">
      <c r="A77">
        <v>76</v>
      </c>
      <c r="B77" t="s">
        <v>367</v>
      </c>
      <c r="C77">
        <v>50744</v>
      </c>
      <c r="D77" t="s">
        <v>534</v>
      </c>
      <c r="E77">
        <v>45851</v>
      </c>
      <c r="F77">
        <v>1990</v>
      </c>
    </row>
    <row r="78" spans="1:6" x14ac:dyDescent="0.25">
      <c r="A78">
        <v>77</v>
      </c>
      <c r="B78" t="s">
        <v>794</v>
      </c>
      <c r="C78">
        <v>50217</v>
      </c>
      <c r="D78" t="s">
        <v>93</v>
      </c>
      <c r="E78">
        <v>45164</v>
      </c>
      <c r="F78">
        <v>1990</v>
      </c>
    </row>
    <row r="79" spans="1:6" x14ac:dyDescent="0.25">
      <c r="A79">
        <v>78</v>
      </c>
      <c r="B79" t="s">
        <v>537</v>
      </c>
      <c r="C79">
        <v>49116</v>
      </c>
      <c r="D79" t="s">
        <v>493</v>
      </c>
      <c r="E79">
        <v>44713</v>
      </c>
      <c r="F79">
        <v>1990</v>
      </c>
    </row>
    <row r="80" spans="1:6" x14ac:dyDescent="0.25">
      <c r="A80">
        <v>79</v>
      </c>
      <c r="B80" t="s">
        <v>78</v>
      </c>
      <c r="C80">
        <v>49016</v>
      </c>
      <c r="D80" t="s">
        <v>573</v>
      </c>
      <c r="E80">
        <v>44601</v>
      </c>
      <c r="F80">
        <v>1990</v>
      </c>
    </row>
    <row r="81" spans="1:6" x14ac:dyDescent="0.25">
      <c r="A81">
        <v>80</v>
      </c>
      <c r="B81" t="s">
        <v>192</v>
      </c>
      <c r="C81">
        <v>48084</v>
      </c>
      <c r="D81" t="s">
        <v>627</v>
      </c>
      <c r="E81">
        <v>44094</v>
      </c>
      <c r="F81">
        <v>1990</v>
      </c>
    </row>
    <row r="82" spans="1:6" x14ac:dyDescent="0.25">
      <c r="A82">
        <v>81</v>
      </c>
      <c r="B82" t="s">
        <v>636</v>
      </c>
      <c r="C82">
        <v>46648</v>
      </c>
      <c r="D82" t="s">
        <v>577</v>
      </c>
      <c r="E82">
        <v>43636</v>
      </c>
      <c r="F82">
        <v>1990</v>
      </c>
    </row>
    <row r="83" spans="1:6" x14ac:dyDescent="0.25">
      <c r="A83">
        <v>82</v>
      </c>
      <c r="B83" t="s">
        <v>373</v>
      </c>
      <c r="C83">
        <v>46540</v>
      </c>
      <c r="D83" t="s">
        <v>384</v>
      </c>
      <c r="E83">
        <v>43482</v>
      </c>
      <c r="F83">
        <v>1990</v>
      </c>
    </row>
    <row r="84" spans="1:6" x14ac:dyDescent="0.25">
      <c r="A84">
        <v>83</v>
      </c>
      <c r="B84" t="s">
        <v>415</v>
      </c>
      <c r="C84">
        <v>46481</v>
      </c>
      <c r="D84" t="s">
        <v>601</v>
      </c>
      <c r="E84">
        <v>42800</v>
      </c>
      <c r="F84">
        <v>1990</v>
      </c>
    </row>
    <row r="85" spans="1:6" x14ac:dyDescent="0.25">
      <c r="A85">
        <v>84</v>
      </c>
      <c r="B85" t="s">
        <v>558</v>
      </c>
      <c r="C85">
        <v>45866</v>
      </c>
      <c r="D85" t="s">
        <v>635</v>
      </c>
      <c r="E85">
        <v>42221</v>
      </c>
      <c r="F85">
        <v>1990</v>
      </c>
    </row>
    <row r="86" spans="1:6" x14ac:dyDescent="0.25">
      <c r="A86">
        <v>85</v>
      </c>
      <c r="B86" t="s">
        <v>597</v>
      </c>
      <c r="C86">
        <v>45326</v>
      </c>
      <c r="D86" t="s">
        <v>346</v>
      </c>
      <c r="E86">
        <v>41445</v>
      </c>
      <c r="F86">
        <v>1990</v>
      </c>
    </row>
    <row r="87" spans="1:6" x14ac:dyDescent="0.25">
      <c r="A87">
        <v>86</v>
      </c>
      <c r="B87" t="s">
        <v>106</v>
      </c>
      <c r="C87">
        <v>45165</v>
      </c>
      <c r="D87" t="s">
        <v>161</v>
      </c>
      <c r="E87">
        <v>40757</v>
      </c>
      <c r="F87">
        <v>1990</v>
      </c>
    </row>
    <row r="88" spans="1:6" x14ac:dyDescent="0.25">
      <c r="A88">
        <v>87</v>
      </c>
      <c r="B88" t="s">
        <v>507</v>
      </c>
      <c r="C88">
        <v>44432</v>
      </c>
      <c r="D88" t="s">
        <v>850</v>
      </c>
      <c r="E88">
        <v>40031</v>
      </c>
      <c r="F88">
        <v>1990</v>
      </c>
    </row>
    <row r="89" spans="1:6" x14ac:dyDescent="0.25">
      <c r="A89">
        <v>88</v>
      </c>
      <c r="B89" t="s">
        <v>198</v>
      </c>
      <c r="C89">
        <v>42479</v>
      </c>
      <c r="D89" t="s">
        <v>607</v>
      </c>
      <c r="E89">
        <v>40025</v>
      </c>
      <c r="F89">
        <v>1990</v>
      </c>
    </row>
    <row r="90" spans="1:6" x14ac:dyDescent="0.25">
      <c r="A90">
        <v>89</v>
      </c>
      <c r="B90" t="s">
        <v>132</v>
      </c>
      <c r="C90">
        <v>42381</v>
      </c>
      <c r="D90" t="s">
        <v>463</v>
      </c>
      <c r="E90">
        <v>39862</v>
      </c>
      <c r="F90">
        <v>1990</v>
      </c>
    </row>
    <row r="91" spans="1:6" x14ac:dyDescent="0.25">
      <c r="A91">
        <v>90</v>
      </c>
      <c r="B91" t="s">
        <v>567</v>
      </c>
      <c r="C91">
        <v>42209</v>
      </c>
      <c r="D91" t="s">
        <v>221</v>
      </c>
      <c r="E91">
        <v>38885</v>
      </c>
      <c r="F91">
        <v>1990</v>
      </c>
    </row>
    <row r="92" spans="1:6" x14ac:dyDescent="0.25">
      <c r="A92">
        <v>91</v>
      </c>
      <c r="B92" t="s">
        <v>326</v>
      </c>
      <c r="C92">
        <v>42011</v>
      </c>
      <c r="D92" t="s">
        <v>654</v>
      </c>
      <c r="E92">
        <v>38661</v>
      </c>
      <c r="F92">
        <v>1990</v>
      </c>
    </row>
    <row r="93" spans="1:6" x14ac:dyDescent="0.25">
      <c r="A93">
        <v>92</v>
      </c>
      <c r="B93" t="s">
        <v>527</v>
      </c>
      <c r="C93">
        <v>41975</v>
      </c>
      <c r="D93" t="s">
        <v>520</v>
      </c>
      <c r="E93">
        <v>36963</v>
      </c>
      <c r="F93">
        <v>1990</v>
      </c>
    </row>
    <row r="94" spans="1:6" x14ac:dyDescent="0.25">
      <c r="A94">
        <v>93</v>
      </c>
      <c r="B94" t="s">
        <v>244</v>
      </c>
      <c r="C94">
        <v>41068</v>
      </c>
      <c r="D94" t="s">
        <v>545</v>
      </c>
      <c r="E94">
        <v>36825</v>
      </c>
      <c r="F94">
        <v>1990</v>
      </c>
    </row>
    <row r="95" spans="1:6" x14ac:dyDescent="0.25">
      <c r="A95">
        <v>94</v>
      </c>
      <c r="B95" t="s">
        <v>574</v>
      </c>
      <c r="C95">
        <v>41006</v>
      </c>
      <c r="D95" t="s">
        <v>582</v>
      </c>
      <c r="E95">
        <v>36557</v>
      </c>
      <c r="F95">
        <v>1990</v>
      </c>
    </row>
    <row r="96" spans="1:6" x14ac:dyDescent="0.25">
      <c r="A96">
        <v>95</v>
      </c>
      <c r="B96" t="s">
        <v>429</v>
      </c>
      <c r="C96">
        <v>40596</v>
      </c>
      <c r="D96" t="s">
        <v>804</v>
      </c>
      <c r="E96">
        <v>35071</v>
      </c>
      <c r="F96">
        <v>1990</v>
      </c>
    </row>
    <row r="97" spans="1:6" x14ac:dyDescent="0.25">
      <c r="A97">
        <v>96</v>
      </c>
      <c r="B97" t="s">
        <v>541</v>
      </c>
      <c r="C97">
        <v>40305</v>
      </c>
      <c r="D97" t="s">
        <v>511</v>
      </c>
      <c r="E97">
        <v>34778</v>
      </c>
      <c r="F97">
        <v>1990</v>
      </c>
    </row>
    <row r="98" spans="1:6" x14ac:dyDescent="0.25">
      <c r="A98">
        <v>97</v>
      </c>
      <c r="B98" t="s">
        <v>505</v>
      </c>
      <c r="C98">
        <v>40264</v>
      </c>
      <c r="D98" t="s">
        <v>533</v>
      </c>
      <c r="E98">
        <v>34099</v>
      </c>
      <c r="F98">
        <v>1990</v>
      </c>
    </row>
    <row r="99" spans="1:6" x14ac:dyDescent="0.25">
      <c r="A99">
        <v>98</v>
      </c>
      <c r="B99" t="s">
        <v>645</v>
      </c>
      <c r="C99">
        <v>38179</v>
      </c>
      <c r="D99" t="s">
        <v>175</v>
      </c>
      <c r="E99">
        <v>33773</v>
      </c>
      <c r="F99">
        <v>1990</v>
      </c>
    </row>
    <row r="100" spans="1:6" x14ac:dyDescent="0.25">
      <c r="A100">
        <v>99</v>
      </c>
      <c r="B100" t="s">
        <v>524</v>
      </c>
      <c r="C100">
        <v>38167</v>
      </c>
      <c r="D100" t="s">
        <v>847</v>
      </c>
      <c r="E100">
        <v>32886</v>
      </c>
      <c r="F100">
        <v>1990</v>
      </c>
    </row>
    <row r="101" spans="1:6" x14ac:dyDescent="0.25">
      <c r="A101">
        <v>100</v>
      </c>
      <c r="B101" t="s">
        <v>252</v>
      </c>
      <c r="C101">
        <v>37484</v>
      </c>
      <c r="D101" t="s">
        <v>633</v>
      </c>
      <c r="E101">
        <v>31849</v>
      </c>
      <c r="F101">
        <v>1990</v>
      </c>
    </row>
    <row r="102" spans="1:6" x14ac:dyDescent="0.25">
      <c r="A102">
        <v>101</v>
      </c>
      <c r="B102" t="s">
        <v>621</v>
      </c>
      <c r="C102">
        <v>37390</v>
      </c>
      <c r="D102" t="s">
        <v>565</v>
      </c>
      <c r="E102">
        <v>31621</v>
      </c>
      <c r="F102">
        <v>1990</v>
      </c>
    </row>
    <row r="103" spans="1:6" x14ac:dyDescent="0.25">
      <c r="A103">
        <v>102</v>
      </c>
      <c r="B103" t="s">
        <v>500</v>
      </c>
      <c r="C103">
        <v>36987</v>
      </c>
      <c r="D103" t="s">
        <v>103</v>
      </c>
      <c r="E103">
        <v>31616</v>
      </c>
      <c r="F103">
        <v>1990</v>
      </c>
    </row>
    <row r="104" spans="1:6" x14ac:dyDescent="0.25">
      <c r="A104">
        <v>103</v>
      </c>
      <c r="B104" t="s">
        <v>188</v>
      </c>
      <c r="C104">
        <v>36706</v>
      </c>
      <c r="D104" t="s">
        <v>849</v>
      </c>
      <c r="E104">
        <v>31502</v>
      </c>
      <c r="F104">
        <v>1990</v>
      </c>
    </row>
    <row r="105" spans="1:6" x14ac:dyDescent="0.25">
      <c r="A105">
        <v>104</v>
      </c>
      <c r="B105" t="s">
        <v>501</v>
      </c>
      <c r="C105">
        <v>36583</v>
      </c>
      <c r="D105" t="s">
        <v>846</v>
      </c>
      <c r="E105">
        <v>31384</v>
      </c>
      <c r="F105">
        <v>1990</v>
      </c>
    </row>
    <row r="106" spans="1:6" x14ac:dyDescent="0.25">
      <c r="A106">
        <v>105</v>
      </c>
      <c r="B106" t="s">
        <v>665</v>
      </c>
      <c r="C106">
        <v>35976</v>
      </c>
      <c r="D106" t="s">
        <v>707</v>
      </c>
      <c r="E106">
        <v>31322</v>
      </c>
      <c r="F106">
        <v>1990</v>
      </c>
    </row>
    <row r="107" spans="1:6" x14ac:dyDescent="0.25">
      <c r="A107">
        <v>106</v>
      </c>
      <c r="B107" t="s">
        <v>302</v>
      </c>
      <c r="C107">
        <v>35417</v>
      </c>
      <c r="D107" t="s">
        <v>69</v>
      </c>
      <c r="E107">
        <v>31310</v>
      </c>
      <c r="F107">
        <v>1990</v>
      </c>
    </row>
    <row r="108" spans="1:6" x14ac:dyDescent="0.25">
      <c r="A108">
        <v>107</v>
      </c>
      <c r="B108" t="s">
        <v>114</v>
      </c>
      <c r="C108">
        <v>35248</v>
      </c>
      <c r="D108" t="s">
        <v>155</v>
      </c>
      <c r="E108">
        <v>31292</v>
      </c>
      <c r="F108">
        <v>1990</v>
      </c>
    </row>
    <row r="109" spans="1:6" x14ac:dyDescent="0.25">
      <c r="A109">
        <v>108</v>
      </c>
      <c r="B109" t="s">
        <v>583</v>
      </c>
      <c r="C109">
        <v>35168</v>
      </c>
      <c r="D109" t="s">
        <v>880</v>
      </c>
      <c r="E109">
        <v>30819</v>
      </c>
      <c r="F109">
        <v>1990</v>
      </c>
    </row>
    <row r="110" spans="1:6" x14ac:dyDescent="0.25">
      <c r="A110">
        <v>109</v>
      </c>
      <c r="B110" t="s">
        <v>487</v>
      </c>
      <c r="C110">
        <v>34650</v>
      </c>
      <c r="D110" t="s">
        <v>521</v>
      </c>
      <c r="E110">
        <v>30296</v>
      </c>
      <c r="F110">
        <v>1990</v>
      </c>
    </row>
    <row r="111" spans="1:6" x14ac:dyDescent="0.25">
      <c r="A111">
        <v>110</v>
      </c>
      <c r="B111" t="s">
        <v>798</v>
      </c>
      <c r="C111">
        <v>34165</v>
      </c>
      <c r="D111" t="s">
        <v>478</v>
      </c>
      <c r="E111">
        <v>30293</v>
      </c>
      <c r="F111">
        <v>1990</v>
      </c>
    </row>
    <row r="112" spans="1:6" x14ac:dyDescent="0.25">
      <c r="A112">
        <v>111</v>
      </c>
      <c r="B112" t="s">
        <v>542</v>
      </c>
      <c r="C112">
        <v>33859</v>
      </c>
      <c r="D112" t="s">
        <v>313</v>
      </c>
      <c r="E112">
        <v>29854</v>
      </c>
      <c r="F112">
        <v>1990</v>
      </c>
    </row>
    <row r="113" spans="1:6" x14ac:dyDescent="0.25">
      <c r="A113">
        <v>112</v>
      </c>
      <c r="B113" t="s">
        <v>260</v>
      </c>
      <c r="C113">
        <v>33796</v>
      </c>
      <c r="D113" t="s">
        <v>267</v>
      </c>
      <c r="E113">
        <v>29353</v>
      </c>
      <c r="F113">
        <v>1990</v>
      </c>
    </row>
    <row r="114" spans="1:6" x14ac:dyDescent="0.25">
      <c r="A114">
        <v>113</v>
      </c>
      <c r="B114" t="s">
        <v>411</v>
      </c>
      <c r="C114">
        <v>33595</v>
      </c>
      <c r="D114" t="s">
        <v>701</v>
      </c>
      <c r="E114">
        <v>28556</v>
      </c>
      <c r="F114">
        <v>1990</v>
      </c>
    </row>
    <row r="115" spans="1:6" x14ac:dyDescent="0.25">
      <c r="A115">
        <v>114</v>
      </c>
      <c r="B115" t="s">
        <v>589</v>
      </c>
      <c r="C115">
        <v>33102</v>
      </c>
      <c r="D115" t="s">
        <v>553</v>
      </c>
      <c r="E115">
        <v>28153</v>
      </c>
      <c r="F115">
        <v>1990</v>
      </c>
    </row>
    <row r="116" spans="1:6" x14ac:dyDescent="0.25">
      <c r="A116">
        <v>115</v>
      </c>
      <c r="B116" t="s">
        <v>509</v>
      </c>
      <c r="C116">
        <v>32873</v>
      </c>
      <c r="D116" t="s">
        <v>881</v>
      </c>
      <c r="E116">
        <v>28139</v>
      </c>
      <c r="F116">
        <v>1990</v>
      </c>
    </row>
    <row r="117" spans="1:6" x14ac:dyDescent="0.25">
      <c r="A117">
        <v>116</v>
      </c>
      <c r="B117" t="s">
        <v>616</v>
      </c>
      <c r="C117">
        <v>32722</v>
      </c>
      <c r="D117" t="s">
        <v>362</v>
      </c>
      <c r="E117">
        <v>27824</v>
      </c>
      <c r="F117">
        <v>1990</v>
      </c>
    </row>
    <row r="118" spans="1:6" x14ac:dyDescent="0.25">
      <c r="A118">
        <v>117</v>
      </c>
      <c r="B118" t="s">
        <v>882</v>
      </c>
      <c r="C118">
        <v>32659</v>
      </c>
      <c r="D118" t="s">
        <v>853</v>
      </c>
      <c r="E118">
        <v>27752</v>
      </c>
      <c r="F118">
        <v>1990</v>
      </c>
    </row>
    <row r="119" spans="1:6" x14ac:dyDescent="0.25">
      <c r="A119">
        <v>118</v>
      </c>
      <c r="B119" t="s">
        <v>138</v>
      </c>
      <c r="C119">
        <v>31719</v>
      </c>
      <c r="D119" t="s">
        <v>51</v>
      </c>
      <c r="E119">
        <v>27429</v>
      </c>
      <c r="F119">
        <v>1990</v>
      </c>
    </row>
    <row r="120" spans="1:6" x14ac:dyDescent="0.25">
      <c r="A120">
        <v>119</v>
      </c>
      <c r="B120" t="s">
        <v>608</v>
      </c>
      <c r="C120">
        <v>30466</v>
      </c>
      <c r="D120" t="s">
        <v>799</v>
      </c>
      <c r="E120">
        <v>27244</v>
      </c>
      <c r="F120">
        <v>1990</v>
      </c>
    </row>
    <row r="121" spans="1:6" x14ac:dyDescent="0.25">
      <c r="A121">
        <v>120</v>
      </c>
      <c r="B121" t="s">
        <v>651</v>
      </c>
      <c r="C121">
        <v>29304</v>
      </c>
      <c r="D121" t="s">
        <v>305</v>
      </c>
      <c r="E121">
        <v>27072</v>
      </c>
      <c r="F121">
        <v>1990</v>
      </c>
    </row>
    <row r="122" spans="1:6" x14ac:dyDescent="0.25">
      <c r="A122">
        <v>121</v>
      </c>
      <c r="B122" t="s">
        <v>812</v>
      </c>
      <c r="C122">
        <v>29247</v>
      </c>
      <c r="D122" t="s">
        <v>191</v>
      </c>
      <c r="E122">
        <v>26770</v>
      </c>
      <c r="F122">
        <v>1990</v>
      </c>
    </row>
    <row r="123" spans="1:6" x14ac:dyDescent="0.25">
      <c r="A123">
        <v>122</v>
      </c>
      <c r="B123" t="s">
        <v>660</v>
      </c>
      <c r="C123">
        <v>28718</v>
      </c>
      <c r="D123" t="s">
        <v>812</v>
      </c>
      <c r="E123">
        <v>25897</v>
      </c>
      <c r="F123">
        <v>1990</v>
      </c>
    </row>
    <row r="124" spans="1:6" x14ac:dyDescent="0.25">
      <c r="A124">
        <v>123</v>
      </c>
      <c r="B124" t="s">
        <v>671</v>
      </c>
      <c r="C124">
        <v>28510</v>
      </c>
      <c r="D124" t="s">
        <v>470</v>
      </c>
      <c r="E124">
        <v>25859</v>
      </c>
      <c r="F124">
        <v>1990</v>
      </c>
    </row>
    <row r="125" spans="1:6" x14ac:dyDescent="0.25">
      <c r="A125">
        <v>124</v>
      </c>
      <c r="B125" t="s">
        <v>704</v>
      </c>
      <c r="C125">
        <v>28420</v>
      </c>
      <c r="D125" t="s">
        <v>325</v>
      </c>
      <c r="E125">
        <v>25772</v>
      </c>
      <c r="F125">
        <v>1990</v>
      </c>
    </row>
    <row r="126" spans="1:6" x14ac:dyDescent="0.25">
      <c r="A126">
        <v>125</v>
      </c>
      <c r="B126" t="s">
        <v>116</v>
      </c>
      <c r="C126">
        <v>28373</v>
      </c>
      <c r="D126" t="s">
        <v>85</v>
      </c>
      <c r="E126">
        <v>25431</v>
      </c>
      <c r="F126">
        <v>1990</v>
      </c>
    </row>
    <row r="127" spans="1:6" x14ac:dyDescent="0.25">
      <c r="A127">
        <v>126</v>
      </c>
      <c r="B127" t="s">
        <v>591</v>
      </c>
      <c r="C127">
        <v>28254</v>
      </c>
      <c r="D127" t="s">
        <v>551</v>
      </c>
      <c r="E127">
        <v>25324</v>
      </c>
      <c r="F127">
        <v>1990</v>
      </c>
    </row>
    <row r="128" spans="1:6" x14ac:dyDescent="0.25">
      <c r="A128">
        <v>127</v>
      </c>
      <c r="B128" t="s">
        <v>369</v>
      </c>
      <c r="C128">
        <v>28245</v>
      </c>
      <c r="D128" t="s">
        <v>502</v>
      </c>
      <c r="E128">
        <v>25210</v>
      </c>
      <c r="F128">
        <v>1990</v>
      </c>
    </row>
    <row r="129" spans="1:6" x14ac:dyDescent="0.25">
      <c r="A129">
        <v>128</v>
      </c>
      <c r="B129" t="s">
        <v>184</v>
      </c>
      <c r="C129">
        <v>27968</v>
      </c>
      <c r="D129" t="s">
        <v>87</v>
      </c>
      <c r="E129">
        <v>24928</v>
      </c>
      <c r="F129">
        <v>1990</v>
      </c>
    </row>
    <row r="130" spans="1:6" x14ac:dyDescent="0.25">
      <c r="A130">
        <v>129</v>
      </c>
      <c r="B130" t="s">
        <v>612</v>
      </c>
      <c r="C130">
        <v>27877</v>
      </c>
      <c r="D130" t="s">
        <v>113</v>
      </c>
      <c r="E130">
        <v>24850</v>
      </c>
      <c r="F130">
        <v>1990</v>
      </c>
    </row>
    <row r="131" spans="1:6" x14ac:dyDescent="0.25">
      <c r="A131">
        <v>130</v>
      </c>
      <c r="B131" t="s">
        <v>540</v>
      </c>
      <c r="C131">
        <v>27668</v>
      </c>
      <c r="D131" t="s">
        <v>57</v>
      </c>
      <c r="E131">
        <v>24513</v>
      </c>
      <c r="F131">
        <v>1990</v>
      </c>
    </row>
    <row r="132" spans="1:6" x14ac:dyDescent="0.25">
      <c r="A132">
        <v>131</v>
      </c>
      <c r="B132" t="s">
        <v>702</v>
      </c>
      <c r="C132">
        <v>27263</v>
      </c>
      <c r="D132" t="s">
        <v>854</v>
      </c>
      <c r="E132">
        <v>24513</v>
      </c>
      <c r="F132">
        <v>1990</v>
      </c>
    </row>
    <row r="133" spans="1:6" x14ac:dyDescent="0.25">
      <c r="A133">
        <v>132</v>
      </c>
      <c r="B133" t="s">
        <v>623</v>
      </c>
      <c r="C133">
        <v>27218</v>
      </c>
      <c r="D133" t="s">
        <v>460</v>
      </c>
      <c r="E133">
        <v>24499</v>
      </c>
      <c r="F133">
        <v>1990</v>
      </c>
    </row>
    <row r="134" spans="1:6" x14ac:dyDescent="0.25">
      <c r="A134">
        <v>133</v>
      </c>
      <c r="B134" t="s">
        <v>389</v>
      </c>
      <c r="C134">
        <v>27110</v>
      </c>
      <c r="D134" t="s">
        <v>61</v>
      </c>
      <c r="E134">
        <v>24122</v>
      </c>
      <c r="F134">
        <v>1990</v>
      </c>
    </row>
    <row r="135" spans="1:6" x14ac:dyDescent="0.25">
      <c r="A135">
        <v>134</v>
      </c>
      <c r="B135" t="s">
        <v>98</v>
      </c>
      <c r="C135">
        <v>26754</v>
      </c>
      <c r="D135" t="s">
        <v>605</v>
      </c>
      <c r="E135">
        <v>24082</v>
      </c>
      <c r="F135">
        <v>1990</v>
      </c>
    </row>
    <row r="136" spans="1:6" x14ac:dyDescent="0.25">
      <c r="A136">
        <v>135</v>
      </c>
      <c r="B136" t="s">
        <v>587</v>
      </c>
      <c r="C136">
        <v>26752</v>
      </c>
      <c r="D136" t="s">
        <v>831</v>
      </c>
      <c r="E136">
        <v>23970</v>
      </c>
      <c r="F136">
        <v>1990</v>
      </c>
    </row>
    <row r="137" spans="1:6" x14ac:dyDescent="0.25">
      <c r="A137">
        <v>136</v>
      </c>
      <c r="B137" t="s">
        <v>96</v>
      </c>
      <c r="C137">
        <v>26682</v>
      </c>
      <c r="D137" t="s">
        <v>875</v>
      </c>
      <c r="E137">
        <v>23648</v>
      </c>
      <c r="F137">
        <v>1990</v>
      </c>
    </row>
    <row r="138" spans="1:6" x14ac:dyDescent="0.25">
      <c r="A138">
        <v>137</v>
      </c>
      <c r="B138" t="s">
        <v>883</v>
      </c>
      <c r="C138">
        <v>25907</v>
      </c>
      <c r="D138" t="s">
        <v>643</v>
      </c>
      <c r="E138">
        <v>23524</v>
      </c>
      <c r="F138">
        <v>1990</v>
      </c>
    </row>
    <row r="139" spans="1:6" x14ac:dyDescent="0.25">
      <c r="A139">
        <v>138</v>
      </c>
      <c r="B139" t="s">
        <v>569</v>
      </c>
      <c r="C139">
        <v>25636</v>
      </c>
      <c r="D139" t="s">
        <v>815</v>
      </c>
      <c r="E139">
        <v>23517</v>
      </c>
      <c r="F139">
        <v>1990</v>
      </c>
    </row>
    <row r="140" spans="1:6" x14ac:dyDescent="0.25">
      <c r="A140">
        <v>139</v>
      </c>
      <c r="B140" t="s">
        <v>632</v>
      </c>
      <c r="C140">
        <v>25459</v>
      </c>
      <c r="D140" t="s">
        <v>856</v>
      </c>
      <c r="E140">
        <v>23492</v>
      </c>
      <c r="F140">
        <v>1990</v>
      </c>
    </row>
    <row r="141" spans="1:6" x14ac:dyDescent="0.25">
      <c r="A141">
        <v>140</v>
      </c>
      <c r="B141" t="s">
        <v>190</v>
      </c>
      <c r="C141">
        <v>25323</v>
      </c>
      <c r="D141" t="s">
        <v>793</v>
      </c>
      <c r="E141">
        <v>23369</v>
      </c>
      <c r="F141">
        <v>1990</v>
      </c>
    </row>
    <row r="142" spans="1:6" x14ac:dyDescent="0.25">
      <c r="A142">
        <v>141</v>
      </c>
      <c r="B142" t="s">
        <v>238</v>
      </c>
      <c r="C142">
        <v>25237</v>
      </c>
      <c r="D142" t="s">
        <v>884</v>
      </c>
      <c r="E142">
        <v>23169</v>
      </c>
      <c r="F142">
        <v>1990</v>
      </c>
    </row>
    <row r="143" spans="1:6" x14ac:dyDescent="0.25">
      <c r="A143">
        <v>142</v>
      </c>
      <c r="B143" t="s">
        <v>698</v>
      </c>
      <c r="C143">
        <v>24570</v>
      </c>
      <c r="D143" t="s">
        <v>801</v>
      </c>
      <c r="E143">
        <v>22957</v>
      </c>
      <c r="F143">
        <v>1990</v>
      </c>
    </row>
    <row r="144" spans="1:6" x14ac:dyDescent="0.25">
      <c r="A144">
        <v>143</v>
      </c>
      <c r="B144" t="s">
        <v>549</v>
      </c>
      <c r="C144">
        <v>24286</v>
      </c>
      <c r="D144" t="s">
        <v>885</v>
      </c>
      <c r="E144">
        <v>22790</v>
      </c>
      <c r="F144">
        <v>1990</v>
      </c>
    </row>
    <row r="145" spans="1:6" x14ac:dyDescent="0.25">
      <c r="A145">
        <v>144</v>
      </c>
      <c r="B145" t="s">
        <v>387</v>
      </c>
      <c r="C145">
        <v>24171</v>
      </c>
      <c r="D145" t="s">
        <v>528</v>
      </c>
      <c r="E145">
        <v>22730</v>
      </c>
      <c r="F145">
        <v>1990</v>
      </c>
    </row>
    <row r="146" spans="1:6" x14ac:dyDescent="0.25">
      <c r="A146">
        <v>145</v>
      </c>
      <c r="B146" t="s">
        <v>160</v>
      </c>
      <c r="C146">
        <v>24089</v>
      </c>
      <c r="D146" t="s">
        <v>732</v>
      </c>
      <c r="E146">
        <v>22609</v>
      </c>
      <c r="F146">
        <v>1990</v>
      </c>
    </row>
    <row r="147" spans="1:6" x14ac:dyDescent="0.25">
      <c r="A147">
        <v>146</v>
      </c>
      <c r="B147" t="s">
        <v>351</v>
      </c>
      <c r="C147">
        <v>23982</v>
      </c>
      <c r="D147" t="s">
        <v>615</v>
      </c>
      <c r="E147">
        <v>22336</v>
      </c>
      <c r="F147">
        <v>1990</v>
      </c>
    </row>
    <row r="148" spans="1:6" x14ac:dyDescent="0.25">
      <c r="A148">
        <v>147</v>
      </c>
      <c r="B148" t="s">
        <v>134</v>
      </c>
      <c r="C148">
        <v>23963</v>
      </c>
      <c r="D148" t="s">
        <v>187</v>
      </c>
      <c r="E148">
        <v>22009</v>
      </c>
      <c r="F148">
        <v>1990</v>
      </c>
    </row>
    <row r="149" spans="1:6" x14ac:dyDescent="0.25">
      <c r="A149">
        <v>148</v>
      </c>
      <c r="B149" t="s">
        <v>581</v>
      </c>
      <c r="C149">
        <v>23912</v>
      </c>
      <c r="D149" t="s">
        <v>694</v>
      </c>
      <c r="E149">
        <v>21988</v>
      </c>
      <c r="F149">
        <v>1990</v>
      </c>
    </row>
    <row r="150" spans="1:6" x14ac:dyDescent="0.25">
      <c r="A150">
        <v>149</v>
      </c>
      <c r="B150" t="s">
        <v>644</v>
      </c>
      <c r="C150">
        <v>23747</v>
      </c>
      <c r="D150" t="s">
        <v>817</v>
      </c>
      <c r="E150">
        <v>21972</v>
      </c>
      <c r="F150">
        <v>1990</v>
      </c>
    </row>
    <row r="151" spans="1:6" x14ac:dyDescent="0.25">
      <c r="A151">
        <v>150</v>
      </c>
      <c r="B151" t="s">
        <v>638</v>
      </c>
      <c r="C151">
        <v>23727</v>
      </c>
      <c r="D151" t="s">
        <v>886</v>
      </c>
      <c r="E151">
        <v>21857</v>
      </c>
      <c r="F151">
        <v>1990</v>
      </c>
    </row>
    <row r="152" spans="1:6" x14ac:dyDescent="0.25">
      <c r="A152">
        <v>151</v>
      </c>
      <c r="B152" t="s">
        <v>546</v>
      </c>
      <c r="C152">
        <v>23649</v>
      </c>
      <c r="D152" t="s">
        <v>863</v>
      </c>
      <c r="E152">
        <v>20926</v>
      </c>
      <c r="F152">
        <v>1990</v>
      </c>
    </row>
    <row r="153" spans="1:6" x14ac:dyDescent="0.25">
      <c r="A153">
        <v>152</v>
      </c>
      <c r="B153" t="s">
        <v>498</v>
      </c>
      <c r="C153">
        <v>23589</v>
      </c>
      <c r="D153" t="s">
        <v>555</v>
      </c>
      <c r="E153">
        <v>20880</v>
      </c>
      <c r="F153">
        <v>1990</v>
      </c>
    </row>
    <row r="154" spans="1:6" x14ac:dyDescent="0.25">
      <c r="A154">
        <v>153</v>
      </c>
      <c r="B154" t="s">
        <v>158</v>
      </c>
      <c r="C154">
        <v>22819</v>
      </c>
      <c r="D154" t="s">
        <v>676</v>
      </c>
      <c r="E154">
        <v>20660</v>
      </c>
      <c r="F154">
        <v>1990</v>
      </c>
    </row>
    <row r="155" spans="1:6" x14ac:dyDescent="0.25">
      <c r="A155">
        <v>154</v>
      </c>
      <c r="B155" t="s">
        <v>696</v>
      </c>
      <c r="C155">
        <v>22205</v>
      </c>
      <c r="D155" t="s">
        <v>595</v>
      </c>
      <c r="E155">
        <v>20394</v>
      </c>
      <c r="F155">
        <v>1990</v>
      </c>
    </row>
    <row r="156" spans="1:6" x14ac:dyDescent="0.25">
      <c r="A156">
        <v>155</v>
      </c>
      <c r="B156" t="s">
        <v>682</v>
      </c>
      <c r="C156">
        <v>22103</v>
      </c>
      <c r="D156" t="s">
        <v>523</v>
      </c>
      <c r="E156">
        <v>20167</v>
      </c>
      <c r="F156">
        <v>1990</v>
      </c>
    </row>
    <row r="157" spans="1:6" x14ac:dyDescent="0.25">
      <c r="A157">
        <v>156</v>
      </c>
      <c r="B157" t="s">
        <v>108</v>
      </c>
      <c r="C157">
        <v>21968</v>
      </c>
      <c r="D157" t="s">
        <v>506</v>
      </c>
      <c r="E157">
        <v>20081</v>
      </c>
      <c r="F157">
        <v>1990</v>
      </c>
    </row>
    <row r="158" spans="1:6" x14ac:dyDescent="0.25">
      <c r="A158">
        <v>157</v>
      </c>
      <c r="B158" t="s">
        <v>865</v>
      </c>
      <c r="C158">
        <v>21811</v>
      </c>
      <c r="D158" t="s">
        <v>648</v>
      </c>
      <c r="E158">
        <v>19989</v>
      </c>
      <c r="F158">
        <v>1990</v>
      </c>
    </row>
    <row r="159" spans="1:6" x14ac:dyDescent="0.25">
      <c r="A159">
        <v>158</v>
      </c>
      <c r="B159" t="s">
        <v>859</v>
      </c>
      <c r="C159">
        <v>21429</v>
      </c>
      <c r="D159" t="s">
        <v>808</v>
      </c>
      <c r="E159">
        <v>19726</v>
      </c>
      <c r="F159">
        <v>1990</v>
      </c>
    </row>
    <row r="160" spans="1:6" x14ac:dyDescent="0.25">
      <c r="A160">
        <v>159</v>
      </c>
      <c r="B160" t="s">
        <v>634</v>
      </c>
      <c r="C160">
        <v>21218</v>
      </c>
      <c r="D160" t="s">
        <v>646</v>
      </c>
      <c r="E160">
        <v>19725</v>
      </c>
      <c r="F160">
        <v>1990</v>
      </c>
    </row>
    <row r="161" spans="1:6" x14ac:dyDescent="0.25">
      <c r="A161">
        <v>160</v>
      </c>
      <c r="B161" t="s">
        <v>377</v>
      </c>
      <c r="C161">
        <v>21088</v>
      </c>
      <c r="D161" t="s">
        <v>517</v>
      </c>
      <c r="E161">
        <v>19529</v>
      </c>
      <c r="F161">
        <v>1990</v>
      </c>
    </row>
    <row r="162" spans="1:6" x14ac:dyDescent="0.25">
      <c r="A162">
        <v>161</v>
      </c>
      <c r="B162" t="s">
        <v>630</v>
      </c>
      <c r="C162">
        <v>20908</v>
      </c>
      <c r="D162" t="s">
        <v>434</v>
      </c>
      <c r="E162">
        <v>19527</v>
      </c>
      <c r="F162">
        <v>1990</v>
      </c>
    </row>
    <row r="163" spans="1:6" x14ac:dyDescent="0.25">
      <c r="A163">
        <v>162</v>
      </c>
      <c r="B163" t="s">
        <v>626</v>
      </c>
      <c r="C163">
        <v>20511</v>
      </c>
      <c r="D163" t="s">
        <v>500</v>
      </c>
      <c r="E163">
        <v>19501</v>
      </c>
      <c r="F163">
        <v>1990</v>
      </c>
    </row>
    <row r="164" spans="1:6" x14ac:dyDescent="0.25">
      <c r="A164">
        <v>163</v>
      </c>
      <c r="B164" t="s">
        <v>216</v>
      </c>
      <c r="C164">
        <v>20456</v>
      </c>
      <c r="D164" t="s">
        <v>101</v>
      </c>
      <c r="E164">
        <v>19493</v>
      </c>
      <c r="F164">
        <v>1990</v>
      </c>
    </row>
    <row r="165" spans="1:6" x14ac:dyDescent="0.25">
      <c r="A165">
        <v>164</v>
      </c>
      <c r="B165" t="s">
        <v>631</v>
      </c>
      <c r="C165">
        <v>20400</v>
      </c>
      <c r="D165" t="s">
        <v>213</v>
      </c>
      <c r="E165">
        <v>19280</v>
      </c>
      <c r="F165">
        <v>1990</v>
      </c>
    </row>
    <row r="166" spans="1:6" x14ac:dyDescent="0.25">
      <c r="A166">
        <v>165</v>
      </c>
      <c r="B166" t="s">
        <v>725</v>
      </c>
      <c r="C166">
        <v>20124</v>
      </c>
      <c r="D166" t="s">
        <v>848</v>
      </c>
      <c r="E166">
        <v>19076</v>
      </c>
      <c r="F166">
        <v>1990</v>
      </c>
    </row>
    <row r="167" spans="1:6" x14ac:dyDescent="0.25">
      <c r="A167">
        <v>166</v>
      </c>
      <c r="B167" t="s">
        <v>826</v>
      </c>
      <c r="C167">
        <v>20061</v>
      </c>
      <c r="D167" t="s">
        <v>887</v>
      </c>
      <c r="E167">
        <v>19007</v>
      </c>
      <c r="F167">
        <v>1990</v>
      </c>
    </row>
    <row r="168" spans="1:6" x14ac:dyDescent="0.25">
      <c r="A168">
        <v>167</v>
      </c>
      <c r="B168" t="s">
        <v>888</v>
      </c>
      <c r="C168">
        <v>19663</v>
      </c>
      <c r="D168" t="s">
        <v>557</v>
      </c>
      <c r="E168">
        <v>18861</v>
      </c>
      <c r="F168">
        <v>1990</v>
      </c>
    </row>
    <row r="169" spans="1:6" x14ac:dyDescent="0.25">
      <c r="A169">
        <v>168</v>
      </c>
      <c r="B169" t="s">
        <v>680</v>
      </c>
      <c r="C169">
        <v>19635</v>
      </c>
      <c r="D169" t="s">
        <v>657</v>
      </c>
      <c r="E169">
        <v>18804</v>
      </c>
      <c r="F169">
        <v>1990</v>
      </c>
    </row>
    <row r="170" spans="1:6" x14ac:dyDescent="0.25">
      <c r="A170">
        <v>169</v>
      </c>
      <c r="B170" t="s">
        <v>653</v>
      </c>
      <c r="C170">
        <v>19526</v>
      </c>
      <c r="D170" t="s">
        <v>455</v>
      </c>
      <c r="E170">
        <v>18753</v>
      </c>
      <c r="F170">
        <v>1990</v>
      </c>
    </row>
    <row r="171" spans="1:6" x14ac:dyDescent="0.25">
      <c r="A171">
        <v>170</v>
      </c>
      <c r="B171" t="s">
        <v>712</v>
      </c>
      <c r="C171">
        <v>19485</v>
      </c>
      <c r="D171" t="s">
        <v>637</v>
      </c>
      <c r="E171">
        <v>18744</v>
      </c>
      <c r="F171">
        <v>1990</v>
      </c>
    </row>
    <row r="172" spans="1:6" x14ac:dyDescent="0.25">
      <c r="A172">
        <v>171</v>
      </c>
      <c r="B172" t="s">
        <v>675</v>
      </c>
      <c r="C172">
        <v>19431</v>
      </c>
      <c r="D172" t="s">
        <v>889</v>
      </c>
      <c r="E172">
        <v>18504</v>
      </c>
      <c r="F172">
        <v>1990</v>
      </c>
    </row>
    <row r="173" spans="1:6" x14ac:dyDescent="0.25">
      <c r="A173">
        <v>172</v>
      </c>
      <c r="B173" t="s">
        <v>870</v>
      </c>
      <c r="C173">
        <v>19328</v>
      </c>
      <c r="D173" t="s">
        <v>805</v>
      </c>
      <c r="E173">
        <v>18399</v>
      </c>
      <c r="F173">
        <v>1990</v>
      </c>
    </row>
    <row r="174" spans="1:6" x14ac:dyDescent="0.25">
      <c r="A174">
        <v>173</v>
      </c>
      <c r="B174" t="s">
        <v>206</v>
      </c>
      <c r="C174">
        <v>19204</v>
      </c>
      <c r="D174" t="s">
        <v>703</v>
      </c>
      <c r="E174">
        <v>17822</v>
      </c>
      <c r="F174">
        <v>1990</v>
      </c>
    </row>
    <row r="175" spans="1:6" x14ac:dyDescent="0.25">
      <c r="A175">
        <v>174</v>
      </c>
      <c r="B175" t="s">
        <v>100</v>
      </c>
      <c r="C175">
        <v>19193</v>
      </c>
      <c r="D175" t="s">
        <v>71</v>
      </c>
      <c r="E175">
        <v>17618</v>
      </c>
      <c r="F175">
        <v>1990</v>
      </c>
    </row>
    <row r="176" spans="1:6" x14ac:dyDescent="0.25">
      <c r="A176">
        <v>175</v>
      </c>
      <c r="B176" t="s">
        <v>532</v>
      </c>
      <c r="C176">
        <v>18839</v>
      </c>
      <c r="D176" t="s">
        <v>869</v>
      </c>
      <c r="E176">
        <v>17106</v>
      </c>
      <c r="F176">
        <v>1990</v>
      </c>
    </row>
    <row r="177" spans="1:6" x14ac:dyDescent="0.25">
      <c r="A177">
        <v>176</v>
      </c>
      <c r="B177" t="s">
        <v>186</v>
      </c>
      <c r="C177">
        <v>18482</v>
      </c>
      <c r="D177" t="s">
        <v>622</v>
      </c>
      <c r="E177">
        <v>16983</v>
      </c>
      <c r="F177">
        <v>1990</v>
      </c>
    </row>
    <row r="178" spans="1:6" x14ac:dyDescent="0.25">
      <c r="A178">
        <v>177</v>
      </c>
      <c r="B178" t="s">
        <v>649</v>
      </c>
      <c r="C178">
        <v>18213</v>
      </c>
      <c r="D178" t="s">
        <v>890</v>
      </c>
      <c r="E178">
        <v>16882</v>
      </c>
      <c r="F178">
        <v>1990</v>
      </c>
    </row>
    <row r="179" spans="1:6" x14ac:dyDescent="0.25">
      <c r="A179">
        <v>178</v>
      </c>
      <c r="B179" t="s">
        <v>126</v>
      </c>
      <c r="C179">
        <v>18101</v>
      </c>
      <c r="D179" t="s">
        <v>891</v>
      </c>
      <c r="E179">
        <v>16837</v>
      </c>
      <c r="F179">
        <v>1990</v>
      </c>
    </row>
    <row r="180" spans="1:6" x14ac:dyDescent="0.25">
      <c r="A180">
        <v>179</v>
      </c>
      <c r="B180" t="s">
        <v>892</v>
      </c>
      <c r="C180">
        <v>17950</v>
      </c>
      <c r="D180" t="s">
        <v>519</v>
      </c>
      <c r="E180">
        <v>16791</v>
      </c>
      <c r="F180">
        <v>1990</v>
      </c>
    </row>
    <row r="181" spans="1:6" x14ac:dyDescent="0.25">
      <c r="A181">
        <v>180</v>
      </c>
      <c r="B181" t="s">
        <v>554</v>
      </c>
      <c r="C181">
        <v>17936</v>
      </c>
      <c r="D181" t="s">
        <v>824</v>
      </c>
      <c r="E181">
        <v>16761</v>
      </c>
      <c r="F181">
        <v>1990</v>
      </c>
    </row>
    <row r="182" spans="1:6" x14ac:dyDescent="0.25">
      <c r="A182">
        <v>181</v>
      </c>
      <c r="B182" t="s">
        <v>691</v>
      </c>
      <c r="C182">
        <v>17841</v>
      </c>
      <c r="D182" t="s">
        <v>754</v>
      </c>
      <c r="E182">
        <v>16515</v>
      </c>
      <c r="F182">
        <v>1990</v>
      </c>
    </row>
    <row r="183" spans="1:6" x14ac:dyDescent="0.25">
      <c r="A183">
        <v>182</v>
      </c>
      <c r="B183" t="s">
        <v>355</v>
      </c>
      <c r="C183">
        <v>17475</v>
      </c>
      <c r="D183" t="s">
        <v>878</v>
      </c>
      <c r="E183">
        <v>16471</v>
      </c>
      <c r="F183">
        <v>1990</v>
      </c>
    </row>
    <row r="184" spans="1:6" x14ac:dyDescent="0.25">
      <c r="A184">
        <v>183</v>
      </c>
      <c r="B184" t="s">
        <v>513</v>
      </c>
      <c r="C184">
        <v>17275</v>
      </c>
      <c r="D184" t="s">
        <v>833</v>
      </c>
      <c r="E184">
        <v>16285</v>
      </c>
      <c r="F184">
        <v>1990</v>
      </c>
    </row>
    <row r="185" spans="1:6" x14ac:dyDescent="0.25">
      <c r="A185">
        <v>184</v>
      </c>
      <c r="B185" t="s">
        <v>628</v>
      </c>
      <c r="C185">
        <v>17086</v>
      </c>
      <c r="D185" t="s">
        <v>303</v>
      </c>
      <c r="E185">
        <v>16218</v>
      </c>
      <c r="F185">
        <v>1990</v>
      </c>
    </row>
    <row r="186" spans="1:6" x14ac:dyDescent="0.25">
      <c r="A186">
        <v>185</v>
      </c>
      <c r="B186" t="s">
        <v>731</v>
      </c>
      <c r="C186">
        <v>17000</v>
      </c>
      <c r="D186" t="s">
        <v>572</v>
      </c>
      <c r="E186">
        <v>16103</v>
      </c>
      <c r="F186">
        <v>1990</v>
      </c>
    </row>
    <row r="187" spans="1:6" x14ac:dyDescent="0.25">
      <c r="A187">
        <v>186</v>
      </c>
      <c r="B187" t="s">
        <v>242</v>
      </c>
      <c r="C187">
        <v>16950</v>
      </c>
      <c r="D187" t="s">
        <v>872</v>
      </c>
      <c r="E187">
        <v>15978</v>
      </c>
      <c r="F187">
        <v>1990</v>
      </c>
    </row>
    <row r="188" spans="1:6" x14ac:dyDescent="0.25">
      <c r="A188">
        <v>187</v>
      </c>
      <c r="B188" t="s">
        <v>832</v>
      </c>
      <c r="C188">
        <v>16929</v>
      </c>
      <c r="D188" t="s">
        <v>420</v>
      </c>
      <c r="E188">
        <v>15643</v>
      </c>
      <c r="F188">
        <v>1990</v>
      </c>
    </row>
    <row r="189" spans="1:6" x14ac:dyDescent="0.25">
      <c r="A189">
        <v>188</v>
      </c>
      <c r="B189" t="s">
        <v>343</v>
      </c>
      <c r="C189">
        <v>16860</v>
      </c>
      <c r="D189" t="s">
        <v>893</v>
      </c>
      <c r="E189">
        <v>15535</v>
      </c>
      <c r="F189">
        <v>1990</v>
      </c>
    </row>
    <row r="190" spans="1:6" x14ac:dyDescent="0.25">
      <c r="A190">
        <v>189</v>
      </c>
      <c r="B190" t="s">
        <v>861</v>
      </c>
      <c r="C190">
        <v>16798</v>
      </c>
      <c r="D190" t="s">
        <v>894</v>
      </c>
      <c r="E190">
        <v>15291</v>
      </c>
      <c r="F190">
        <v>1990</v>
      </c>
    </row>
    <row r="191" spans="1:6" x14ac:dyDescent="0.25">
      <c r="A191">
        <v>190</v>
      </c>
      <c r="B191" t="s">
        <v>128</v>
      </c>
      <c r="C191">
        <v>16781</v>
      </c>
      <c r="D191" t="s">
        <v>650</v>
      </c>
      <c r="E191">
        <v>15284</v>
      </c>
      <c r="F191">
        <v>1990</v>
      </c>
    </row>
    <row r="192" spans="1:6" x14ac:dyDescent="0.25">
      <c r="A192">
        <v>191</v>
      </c>
      <c r="B192" t="s">
        <v>294</v>
      </c>
      <c r="C192">
        <v>16625</v>
      </c>
      <c r="D192" t="s">
        <v>735</v>
      </c>
      <c r="E192">
        <v>15235</v>
      </c>
      <c r="F192">
        <v>1990</v>
      </c>
    </row>
    <row r="193" spans="1:6" x14ac:dyDescent="0.25">
      <c r="A193">
        <v>192</v>
      </c>
      <c r="B193" t="s">
        <v>130</v>
      </c>
      <c r="C193">
        <v>16577</v>
      </c>
      <c r="D193" t="s">
        <v>814</v>
      </c>
      <c r="E193">
        <v>15213</v>
      </c>
      <c r="F193">
        <v>1990</v>
      </c>
    </row>
    <row r="194" spans="1:6" x14ac:dyDescent="0.25">
      <c r="A194">
        <v>193</v>
      </c>
      <c r="B194" t="s">
        <v>560</v>
      </c>
      <c r="C194">
        <v>16347</v>
      </c>
      <c r="D194" t="s">
        <v>895</v>
      </c>
      <c r="E194">
        <v>15174</v>
      </c>
      <c r="F194">
        <v>1990</v>
      </c>
    </row>
    <row r="195" spans="1:6" x14ac:dyDescent="0.25">
      <c r="A195">
        <v>194</v>
      </c>
      <c r="B195" t="s">
        <v>459</v>
      </c>
      <c r="C195">
        <v>16264</v>
      </c>
      <c r="D195" t="s">
        <v>896</v>
      </c>
      <c r="E195">
        <v>15160</v>
      </c>
      <c r="F195">
        <v>1990</v>
      </c>
    </row>
    <row r="196" spans="1:6" x14ac:dyDescent="0.25">
      <c r="A196">
        <v>195</v>
      </c>
      <c r="B196" t="s">
        <v>599</v>
      </c>
      <c r="C196">
        <v>16235</v>
      </c>
      <c r="D196" t="s">
        <v>382</v>
      </c>
      <c r="E196">
        <v>15124</v>
      </c>
      <c r="F196">
        <v>1990</v>
      </c>
    </row>
    <row r="197" spans="1:6" x14ac:dyDescent="0.25">
      <c r="A197">
        <v>196</v>
      </c>
      <c r="B197" t="s">
        <v>606</v>
      </c>
      <c r="C197">
        <v>16230</v>
      </c>
      <c r="D197" t="s">
        <v>897</v>
      </c>
      <c r="E197">
        <v>15041</v>
      </c>
      <c r="F197">
        <v>1990</v>
      </c>
    </row>
    <row r="198" spans="1:6" x14ac:dyDescent="0.25">
      <c r="A198">
        <v>197</v>
      </c>
      <c r="B198" t="s">
        <v>150</v>
      </c>
      <c r="C198">
        <v>16136</v>
      </c>
      <c r="D198" t="s">
        <v>141</v>
      </c>
      <c r="E198">
        <v>15040</v>
      </c>
      <c r="F198">
        <v>1990</v>
      </c>
    </row>
    <row r="199" spans="1:6" x14ac:dyDescent="0.25">
      <c r="A199">
        <v>198</v>
      </c>
      <c r="B199" t="s">
        <v>898</v>
      </c>
      <c r="C199">
        <v>16128</v>
      </c>
      <c r="D199" t="s">
        <v>797</v>
      </c>
      <c r="E199">
        <v>14908</v>
      </c>
      <c r="F199">
        <v>1990</v>
      </c>
    </row>
    <row r="200" spans="1:6" x14ac:dyDescent="0.25">
      <c r="A200">
        <v>199</v>
      </c>
      <c r="B200" t="s">
        <v>136</v>
      </c>
      <c r="C200">
        <v>16108</v>
      </c>
      <c r="D200" t="s">
        <v>195</v>
      </c>
      <c r="E200">
        <v>14880</v>
      </c>
      <c r="F200">
        <v>1990</v>
      </c>
    </row>
    <row r="201" spans="1:6" x14ac:dyDescent="0.25">
      <c r="A201">
        <v>200</v>
      </c>
      <c r="B201" t="s">
        <v>118</v>
      </c>
      <c r="C201">
        <v>15943</v>
      </c>
      <c r="D201" t="s">
        <v>476</v>
      </c>
      <c r="E201">
        <v>14626</v>
      </c>
      <c r="F201">
        <v>1990</v>
      </c>
    </row>
  </sheetData>
  <hyperlinks>
    <hyperlink ref="I1" r:id="rId1" xr:uid="{B871DE0A-4683-4129-9DFA-EE0223DBDDA1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DAE5-4335-4B10-8198-3EC854A66DAD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57031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1815</v>
      </c>
    </row>
    <row r="2" spans="1:9" x14ac:dyDescent="0.25">
      <c r="A2">
        <v>1</v>
      </c>
      <c r="B2" t="s">
        <v>50</v>
      </c>
      <c r="C2">
        <v>663844</v>
      </c>
      <c r="D2" t="s">
        <v>475</v>
      </c>
      <c r="E2">
        <v>469520</v>
      </c>
      <c r="F2">
        <v>1980</v>
      </c>
    </row>
    <row r="3" spans="1:9" x14ac:dyDescent="0.25">
      <c r="A3">
        <v>2</v>
      </c>
      <c r="B3" t="s">
        <v>88</v>
      </c>
      <c r="C3">
        <v>554976</v>
      </c>
      <c r="D3" t="s">
        <v>89</v>
      </c>
      <c r="E3">
        <v>440895</v>
      </c>
      <c r="F3">
        <v>1980</v>
      </c>
    </row>
    <row r="4" spans="1:9" x14ac:dyDescent="0.25">
      <c r="A4">
        <v>3</v>
      </c>
      <c r="B4" t="s">
        <v>120</v>
      </c>
      <c r="C4">
        <v>459044</v>
      </c>
      <c r="D4" t="s">
        <v>443</v>
      </c>
      <c r="E4">
        <v>369735</v>
      </c>
      <c r="F4">
        <v>1980</v>
      </c>
    </row>
    <row r="5" spans="1:9" x14ac:dyDescent="0.25">
      <c r="A5">
        <v>4</v>
      </c>
      <c r="B5" t="s">
        <v>450</v>
      </c>
      <c r="C5">
        <v>396628</v>
      </c>
      <c r="D5" t="s">
        <v>458</v>
      </c>
      <c r="E5">
        <v>352192</v>
      </c>
      <c r="F5">
        <v>1980</v>
      </c>
    </row>
    <row r="6" spans="1:9" x14ac:dyDescent="0.25">
      <c r="A6">
        <v>5</v>
      </c>
      <c r="B6" t="s">
        <v>52</v>
      </c>
      <c r="C6">
        <v>383784</v>
      </c>
      <c r="D6" t="s">
        <v>229</v>
      </c>
      <c r="E6">
        <v>272636</v>
      </c>
      <c r="F6">
        <v>1980</v>
      </c>
    </row>
    <row r="7" spans="1:9" x14ac:dyDescent="0.25">
      <c r="A7">
        <v>6</v>
      </c>
      <c r="B7" t="s">
        <v>56</v>
      </c>
      <c r="C7">
        <v>356548</v>
      </c>
      <c r="D7" t="s">
        <v>139</v>
      </c>
      <c r="E7">
        <v>218162</v>
      </c>
      <c r="F7">
        <v>1980</v>
      </c>
    </row>
    <row r="8" spans="1:9" x14ac:dyDescent="0.25">
      <c r="A8">
        <v>7</v>
      </c>
      <c r="B8" t="s">
        <v>86</v>
      </c>
      <c r="C8">
        <v>345576</v>
      </c>
      <c r="D8" t="s">
        <v>115</v>
      </c>
      <c r="E8">
        <v>217933</v>
      </c>
      <c r="F8">
        <v>1980</v>
      </c>
    </row>
    <row r="9" spans="1:9" x14ac:dyDescent="0.25">
      <c r="A9">
        <v>8</v>
      </c>
      <c r="B9" t="s">
        <v>58</v>
      </c>
      <c r="C9">
        <v>321719</v>
      </c>
      <c r="D9" t="s">
        <v>418</v>
      </c>
      <c r="E9">
        <v>210500</v>
      </c>
      <c r="F9">
        <v>1980</v>
      </c>
    </row>
    <row r="10" spans="1:9" x14ac:dyDescent="0.25">
      <c r="A10">
        <v>9</v>
      </c>
      <c r="B10" t="s">
        <v>54</v>
      </c>
      <c r="C10">
        <v>321226</v>
      </c>
      <c r="D10" t="s">
        <v>83</v>
      </c>
      <c r="E10">
        <v>198984</v>
      </c>
      <c r="F10">
        <v>1980</v>
      </c>
    </row>
    <row r="11" spans="1:9" x14ac:dyDescent="0.25">
      <c r="A11">
        <v>10</v>
      </c>
      <c r="B11" t="s">
        <v>72</v>
      </c>
      <c r="C11">
        <v>299485</v>
      </c>
      <c r="D11" t="s">
        <v>301</v>
      </c>
      <c r="E11">
        <v>191863</v>
      </c>
      <c r="F11">
        <v>1980</v>
      </c>
    </row>
    <row r="12" spans="1:9" x14ac:dyDescent="0.25">
      <c r="A12">
        <v>11</v>
      </c>
      <c r="B12" t="s">
        <v>222</v>
      </c>
      <c r="C12">
        <v>292153</v>
      </c>
      <c r="D12" t="s">
        <v>687</v>
      </c>
      <c r="E12">
        <v>158626</v>
      </c>
      <c r="F12">
        <v>1980</v>
      </c>
    </row>
    <row r="13" spans="1:9" x14ac:dyDescent="0.25">
      <c r="A13">
        <v>12</v>
      </c>
      <c r="B13" t="s">
        <v>481</v>
      </c>
      <c r="C13">
        <v>289842</v>
      </c>
      <c r="D13" t="s">
        <v>67</v>
      </c>
      <c r="E13">
        <v>154028</v>
      </c>
      <c r="F13">
        <v>1980</v>
      </c>
    </row>
    <row r="14" spans="1:9" x14ac:dyDescent="0.25">
      <c r="A14">
        <v>13</v>
      </c>
      <c r="B14" t="s">
        <v>124</v>
      </c>
      <c r="C14">
        <v>285125</v>
      </c>
      <c r="D14" t="s">
        <v>570</v>
      </c>
      <c r="E14">
        <v>153956</v>
      </c>
      <c r="F14">
        <v>1980</v>
      </c>
    </row>
    <row r="15" spans="1:9" x14ac:dyDescent="0.25">
      <c r="A15">
        <v>14</v>
      </c>
      <c r="B15" t="s">
        <v>462</v>
      </c>
      <c r="C15">
        <v>279025</v>
      </c>
      <c r="D15" t="s">
        <v>491</v>
      </c>
      <c r="E15">
        <v>153511</v>
      </c>
      <c r="F15">
        <v>1980</v>
      </c>
    </row>
    <row r="16" spans="1:9" x14ac:dyDescent="0.25">
      <c r="A16">
        <v>15</v>
      </c>
      <c r="B16" t="s">
        <v>62</v>
      </c>
      <c r="C16">
        <v>248332</v>
      </c>
      <c r="D16" t="s">
        <v>119</v>
      </c>
      <c r="E16">
        <v>150670</v>
      </c>
      <c r="F16">
        <v>1980</v>
      </c>
    </row>
    <row r="17" spans="1:6" x14ac:dyDescent="0.25">
      <c r="A17">
        <v>16</v>
      </c>
      <c r="B17" t="s">
        <v>80</v>
      </c>
      <c r="C17">
        <v>234057</v>
      </c>
      <c r="D17" t="s">
        <v>338</v>
      </c>
      <c r="E17">
        <v>146676</v>
      </c>
      <c r="F17">
        <v>1980</v>
      </c>
    </row>
    <row r="18" spans="1:6" x14ac:dyDescent="0.25">
      <c r="A18">
        <v>17</v>
      </c>
      <c r="B18" t="s">
        <v>471</v>
      </c>
      <c r="C18">
        <v>232250</v>
      </c>
      <c r="D18" t="s">
        <v>59</v>
      </c>
      <c r="E18">
        <v>146442</v>
      </c>
      <c r="F18">
        <v>1980</v>
      </c>
    </row>
    <row r="19" spans="1:6" x14ac:dyDescent="0.25">
      <c r="A19">
        <v>18</v>
      </c>
      <c r="B19" t="s">
        <v>200</v>
      </c>
      <c r="C19">
        <v>229994</v>
      </c>
      <c r="D19" t="s">
        <v>193</v>
      </c>
      <c r="E19">
        <v>146014</v>
      </c>
      <c r="F19">
        <v>1980</v>
      </c>
    </row>
    <row r="20" spans="1:6" x14ac:dyDescent="0.25">
      <c r="A20">
        <v>19</v>
      </c>
      <c r="B20" t="s">
        <v>333</v>
      </c>
      <c r="C20">
        <v>223355</v>
      </c>
      <c r="D20" t="s">
        <v>468</v>
      </c>
      <c r="E20">
        <v>145162</v>
      </c>
      <c r="F20">
        <v>1980</v>
      </c>
    </row>
    <row r="21" spans="1:6" x14ac:dyDescent="0.25">
      <c r="A21">
        <v>20</v>
      </c>
      <c r="B21" t="s">
        <v>92</v>
      </c>
      <c r="C21">
        <v>211883</v>
      </c>
      <c r="D21" t="s">
        <v>350</v>
      </c>
      <c r="E21">
        <v>141013</v>
      </c>
      <c r="F21">
        <v>1980</v>
      </c>
    </row>
    <row r="22" spans="1:6" x14ac:dyDescent="0.25">
      <c r="A22">
        <v>21</v>
      </c>
      <c r="B22" t="s">
        <v>104</v>
      </c>
      <c r="C22">
        <v>204272</v>
      </c>
      <c r="D22" t="s">
        <v>717</v>
      </c>
      <c r="E22">
        <v>140860</v>
      </c>
      <c r="F22">
        <v>1980</v>
      </c>
    </row>
    <row r="23" spans="1:6" x14ac:dyDescent="0.25">
      <c r="A23">
        <v>22</v>
      </c>
      <c r="B23" t="s">
        <v>320</v>
      </c>
      <c r="C23">
        <v>195123</v>
      </c>
      <c r="D23" t="s">
        <v>131</v>
      </c>
      <c r="E23">
        <v>136238</v>
      </c>
      <c r="F23">
        <v>1980</v>
      </c>
    </row>
    <row r="24" spans="1:6" x14ac:dyDescent="0.25">
      <c r="A24">
        <v>23</v>
      </c>
      <c r="B24" t="s">
        <v>76</v>
      </c>
      <c r="C24">
        <v>188709</v>
      </c>
      <c r="D24" t="s">
        <v>81</v>
      </c>
      <c r="E24">
        <v>134613</v>
      </c>
      <c r="F24">
        <v>1980</v>
      </c>
    </row>
    <row r="25" spans="1:6" x14ac:dyDescent="0.25">
      <c r="A25">
        <v>24</v>
      </c>
      <c r="B25" t="s">
        <v>66</v>
      </c>
      <c r="C25">
        <v>177851</v>
      </c>
      <c r="D25" t="s">
        <v>575</v>
      </c>
      <c r="E25">
        <v>134379</v>
      </c>
      <c r="F25">
        <v>1980</v>
      </c>
    </row>
    <row r="26" spans="1:6" x14ac:dyDescent="0.25">
      <c r="A26">
        <v>25</v>
      </c>
      <c r="B26" t="s">
        <v>70</v>
      </c>
      <c r="C26">
        <v>177469</v>
      </c>
      <c r="D26" t="s">
        <v>448</v>
      </c>
      <c r="E26">
        <v>131761</v>
      </c>
      <c r="F26">
        <v>1980</v>
      </c>
    </row>
    <row r="27" spans="1:6" x14ac:dyDescent="0.25">
      <c r="A27">
        <v>26</v>
      </c>
      <c r="B27" t="s">
        <v>74</v>
      </c>
      <c r="C27">
        <v>172856</v>
      </c>
      <c r="D27" t="s">
        <v>457</v>
      </c>
      <c r="E27">
        <v>121142</v>
      </c>
      <c r="F27">
        <v>1980</v>
      </c>
    </row>
    <row r="28" spans="1:6" x14ac:dyDescent="0.25">
      <c r="A28">
        <v>27</v>
      </c>
      <c r="B28" t="s">
        <v>64</v>
      </c>
      <c r="C28">
        <v>154770</v>
      </c>
      <c r="D28" t="s">
        <v>93</v>
      </c>
      <c r="E28">
        <v>116590</v>
      </c>
      <c r="F28">
        <v>1980</v>
      </c>
    </row>
    <row r="29" spans="1:6" x14ac:dyDescent="0.25">
      <c r="A29">
        <v>28</v>
      </c>
      <c r="B29" t="s">
        <v>594</v>
      </c>
      <c r="C29">
        <v>153446</v>
      </c>
      <c r="D29" t="s">
        <v>579</v>
      </c>
      <c r="E29">
        <v>115814</v>
      </c>
      <c r="F29">
        <v>1980</v>
      </c>
    </row>
    <row r="30" spans="1:6" x14ac:dyDescent="0.25">
      <c r="A30">
        <v>29</v>
      </c>
      <c r="B30" t="s">
        <v>68</v>
      </c>
      <c r="C30">
        <v>144821</v>
      </c>
      <c r="D30" t="s">
        <v>109</v>
      </c>
      <c r="E30">
        <v>109555</v>
      </c>
      <c r="F30">
        <v>1980</v>
      </c>
    </row>
    <row r="31" spans="1:6" x14ac:dyDescent="0.25">
      <c r="A31">
        <v>30</v>
      </c>
      <c r="B31" t="s">
        <v>383</v>
      </c>
      <c r="C31">
        <v>141966</v>
      </c>
      <c r="D31" t="s">
        <v>372</v>
      </c>
      <c r="E31">
        <v>104675</v>
      </c>
      <c r="F31">
        <v>1980</v>
      </c>
    </row>
    <row r="32" spans="1:6" x14ac:dyDescent="0.25">
      <c r="A32">
        <v>31</v>
      </c>
      <c r="B32" t="s">
        <v>306</v>
      </c>
      <c r="C32">
        <v>141430</v>
      </c>
      <c r="D32" t="s">
        <v>51</v>
      </c>
      <c r="E32">
        <v>102613</v>
      </c>
      <c r="F32">
        <v>1980</v>
      </c>
    </row>
    <row r="33" spans="1:6" x14ac:dyDescent="0.25">
      <c r="A33">
        <v>32</v>
      </c>
      <c r="B33" t="s">
        <v>300</v>
      </c>
      <c r="C33">
        <v>138384</v>
      </c>
      <c r="D33" t="s">
        <v>203</v>
      </c>
      <c r="E33">
        <v>99185</v>
      </c>
      <c r="F33">
        <v>1980</v>
      </c>
    </row>
    <row r="34" spans="1:6" x14ac:dyDescent="0.25">
      <c r="A34">
        <v>33</v>
      </c>
      <c r="B34" t="s">
        <v>82</v>
      </c>
      <c r="C34">
        <v>131926</v>
      </c>
      <c r="D34" t="s">
        <v>181</v>
      </c>
      <c r="E34">
        <v>98262</v>
      </c>
      <c r="F34">
        <v>1980</v>
      </c>
    </row>
    <row r="35" spans="1:6" x14ac:dyDescent="0.25">
      <c r="A35">
        <v>34</v>
      </c>
      <c r="B35" t="s">
        <v>60</v>
      </c>
      <c r="C35">
        <v>129471</v>
      </c>
      <c r="D35" t="s">
        <v>346</v>
      </c>
      <c r="E35">
        <v>96554</v>
      </c>
      <c r="F35">
        <v>1980</v>
      </c>
    </row>
    <row r="36" spans="1:6" x14ac:dyDescent="0.25">
      <c r="A36">
        <v>35</v>
      </c>
      <c r="B36" t="s">
        <v>447</v>
      </c>
      <c r="C36">
        <v>124270</v>
      </c>
      <c r="D36" t="s">
        <v>53</v>
      </c>
      <c r="E36">
        <v>95862</v>
      </c>
      <c r="F36">
        <v>1980</v>
      </c>
    </row>
    <row r="37" spans="1:6" x14ac:dyDescent="0.25">
      <c r="A37">
        <v>36</v>
      </c>
      <c r="B37" t="s">
        <v>102</v>
      </c>
      <c r="C37">
        <v>113641</v>
      </c>
      <c r="D37" t="s">
        <v>706</v>
      </c>
      <c r="E37">
        <v>93154</v>
      </c>
      <c r="F37">
        <v>1980</v>
      </c>
    </row>
    <row r="38" spans="1:6" x14ac:dyDescent="0.25">
      <c r="A38">
        <v>37</v>
      </c>
      <c r="B38" t="s">
        <v>112</v>
      </c>
      <c r="C38">
        <v>111436</v>
      </c>
      <c r="D38" t="s">
        <v>618</v>
      </c>
      <c r="E38">
        <v>84314</v>
      </c>
      <c r="F38">
        <v>1980</v>
      </c>
    </row>
    <row r="39" spans="1:6" x14ac:dyDescent="0.25">
      <c r="A39">
        <v>38</v>
      </c>
      <c r="B39" t="s">
        <v>78</v>
      </c>
      <c r="C39">
        <v>108193</v>
      </c>
      <c r="D39" t="s">
        <v>432</v>
      </c>
      <c r="E39">
        <v>83229</v>
      </c>
      <c r="F39">
        <v>1980</v>
      </c>
    </row>
    <row r="40" spans="1:6" x14ac:dyDescent="0.25">
      <c r="A40">
        <v>39</v>
      </c>
      <c r="B40" t="s">
        <v>397</v>
      </c>
      <c r="C40">
        <v>106014</v>
      </c>
      <c r="D40" t="s">
        <v>290</v>
      </c>
      <c r="E40">
        <v>78422</v>
      </c>
      <c r="F40">
        <v>1980</v>
      </c>
    </row>
    <row r="41" spans="1:6" x14ac:dyDescent="0.25">
      <c r="A41">
        <v>40</v>
      </c>
      <c r="B41" t="s">
        <v>84</v>
      </c>
      <c r="C41">
        <v>104410</v>
      </c>
      <c r="D41" t="s">
        <v>325</v>
      </c>
      <c r="E41">
        <v>75948</v>
      </c>
      <c r="F41">
        <v>1980</v>
      </c>
    </row>
    <row r="42" spans="1:6" x14ac:dyDescent="0.25">
      <c r="A42">
        <v>41</v>
      </c>
      <c r="B42" t="s">
        <v>204</v>
      </c>
      <c r="C42">
        <v>103882</v>
      </c>
      <c r="D42" t="s">
        <v>593</v>
      </c>
      <c r="E42">
        <v>72877</v>
      </c>
      <c r="F42">
        <v>1980</v>
      </c>
    </row>
    <row r="43" spans="1:6" x14ac:dyDescent="0.25">
      <c r="A43">
        <v>42</v>
      </c>
      <c r="B43" t="s">
        <v>673</v>
      </c>
      <c r="C43">
        <v>102951</v>
      </c>
      <c r="D43" t="s">
        <v>666</v>
      </c>
      <c r="E43">
        <v>71940</v>
      </c>
      <c r="F43">
        <v>1980</v>
      </c>
    </row>
    <row r="44" spans="1:6" x14ac:dyDescent="0.25">
      <c r="A44">
        <v>43</v>
      </c>
      <c r="B44" t="s">
        <v>477</v>
      </c>
      <c r="C44">
        <v>101854</v>
      </c>
      <c r="D44" t="s">
        <v>362</v>
      </c>
      <c r="E44">
        <v>70558</v>
      </c>
      <c r="F44">
        <v>1980</v>
      </c>
    </row>
    <row r="45" spans="1:6" x14ac:dyDescent="0.25">
      <c r="A45">
        <v>44</v>
      </c>
      <c r="B45" t="s">
        <v>800</v>
      </c>
      <c r="C45">
        <v>97323</v>
      </c>
      <c r="D45" t="s">
        <v>846</v>
      </c>
      <c r="E45">
        <v>68491</v>
      </c>
      <c r="F45">
        <v>1980</v>
      </c>
    </row>
    <row r="46" spans="1:6" x14ac:dyDescent="0.25">
      <c r="A46">
        <v>45</v>
      </c>
      <c r="B46" t="s">
        <v>94</v>
      </c>
      <c r="C46">
        <v>93674</v>
      </c>
      <c r="D46" t="s">
        <v>103</v>
      </c>
      <c r="E46">
        <v>68018</v>
      </c>
      <c r="F46">
        <v>1980</v>
      </c>
    </row>
    <row r="47" spans="1:6" x14ac:dyDescent="0.25">
      <c r="A47">
        <v>46</v>
      </c>
      <c r="B47" t="s">
        <v>90</v>
      </c>
      <c r="C47">
        <v>89141</v>
      </c>
      <c r="D47" t="s">
        <v>384</v>
      </c>
      <c r="E47">
        <v>66967</v>
      </c>
      <c r="F47">
        <v>1980</v>
      </c>
    </row>
    <row r="48" spans="1:6" x14ac:dyDescent="0.25">
      <c r="A48">
        <v>47</v>
      </c>
      <c r="B48" t="s">
        <v>226</v>
      </c>
      <c r="C48">
        <v>86634</v>
      </c>
      <c r="D48" t="s">
        <v>147</v>
      </c>
      <c r="E48">
        <v>65752</v>
      </c>
      <c r="F48">
        <v>1980</v>
      </c>
    </row>
    <row r="49" spans="1:6" x14ac:dyDescent="0.25">
      <c r="A49">
        <v>48</v>
      </c>
      <c r="B49" t="s">
        <v>464</v>
      </c>
      <c r="C49">
        <v>86470</v>
      </c>
      <c r="D49" t="s">
        <v>404</v>
      </c>
      <c r="E49">
        <v>65726</v>
      </c>
      <c r="F49">
        <v>1980</v>
      </c>
    </row>
    <row r="50" spans="1:6" x14ac:dyDescent="0.25">
      <c r="A50">
        <v>49</v>
      </c>
      <c r="B50" t="s">
        <v>329</v>
      </c>
      <c r="C50">
        <v>85934</v>
      </c>
      <c r="D50" t="s">
        <v>225</v>
      </c>
      <c r="E50">
        <v>62443</v>
      </c>
      <c r="F50">
        <v>1980</v>
      </c>
    </row>
    <row r="51" spans="1:6" x14ac:dyDescent="0.25">
      <c r="A51">
        <v>50</v>
      </c>
      <c r="B51" t="s">
        <v>423</v>
      </c>
      <c r="C51">
        <v>82034</v>
      </c>
      <c r="D51" t="s">
        <v>497</v>
      </c>
      <c r="E51">
        <v>62332</v>
      </c>
      <c r="F51">
        <v>1980</v>
      </c>
    </row>
    <row r="52" spans="1:6" x14ac:dyDescent="0.25">
      <c r="A52">
        <v>51</v>
      </c>
      <c r="B52" t="s">
        <v>170</v>
      </c>
      <c r="C52">
        <v>80514</v>
      </c>
      <c r="D52" t="s">
        <v>85</v>
      </c>
      <c r="E52">
        <v>61687</v>
      </c>
      <c r="F52">
        <v>1980</v>
      </c>
    </row>
    <row r="53" spans="1:6" x14ac:dyDescent="0.25">
      <c r="A53">
        <v>52</v>
      </c>
      <c r="B53" t="s">
        <v>218</v>
      </c>
      <c r="C53">
        <v>73461</v>
      </c>
      <c r="D53" t="s">
        <v>239</v>
      </c>
      <c r="E53">
        <v>57324</v>
      </c>
      <c r="F53">
        <v>1980</v>
      </c>
    </row>
    <row r="54" spans="1:6" x14ac:dyDescent="0.25">
      <c r="A54">
        <v>53</v>
      </c>
      <c r="B54" t="s">
        <v>367</v>
      </c>
      <c r="C54">
        <v>72926</v>
      </c>
      <c r="D54" t="s">
        <v>793</v>
      </c>
      <c r="E54">
        <v>56339</v>
      </c>
      <c r="F54">
        <v>1980</v>
      </c>
    </row>
    <row r="55" spans="1:6" x14ac:dyDescent="0.25">
      <c r="A55">
        <v>54</v>
      </c>
      <c r="B55" t="s">
        <v>192</v>
      </c>
      <c r="C55">
        <v>69364</v>
      </c>
      <c r="D55" t="s">
        <v>473</v>
      </c>
      <c r="E55">
        <v>55290</v>
      </c>
      <c r="F55">
        <v>1980</v>
      </c>
    </row>
    <row r="56" spans="1:6" x14ac:dyDescent="0.25">
      <c r="A56">
        <v>55</v>
      </c>
      <c r="B56" t="s">
        <v>389</v>
      </c>
      <c r="C56">
        <v>69070</v>
      </c>
      <c r="D56" t="s">
        <v>410</v>
      </c>
      <c r="E56">
        <v>54443</v>
      </c>
      <c r="F56">
        <v>1980</v>
      </c>
    </row>
    <row r="57" spans="1:6" x14ac:dyDescent="0.25">
      <c r="A57">
        <v>56</v>
      </c>
      <c r="B57" t="s">
        <v>198</v>
      </c>
      <c r="C57">
        <v>65610</v>
      </c>
      <c r="D57" t="s">
        <v>261</v>
      </c>
      <c r="E57">
        <v>53274</v>
      </c>
      <c r="F57">
        <v>1980</v>
      </c>
    </row>
    <row r="58" spans="1:6" x14ac:dyDescent="0.25">
      <c r="A58">
        <v>57</v>
      </c>
      <c r="B58" t="s">
        <v>106</v>
      </c>
      <c r="C58">
        <v>60842</v>
      </c>
      <c r="D58" t="s">
        <v>221</v>
      </c>
      <c r="E58">
        <v>51869</v>
      </c>
      <c r="F58">
        <v>1980</v>
      </c>
    </row>
    <row r="59" spans="1:6" x14ac:dyDescent="0.25">
      <c r="A59">
        <v>58</v>
      </c>
      <c r="B59" t="s">
        <v>592</v>
      </c>
      <c r="C59">
        <v>60309</v>
      </c>
      <c r="D59" t="s">
        <v>151</v>
      </c>
      <c r="E59">
        <v>51560</v>
      </c>
      <c r="F59">
        <v>1980</v>
      </c>
    </row>
    <row r="60" spans="1:6" x14ac:dyDescent="0.25">
      <c r="A60">
        <v>59</v>
      </c>
      <c r="B60" t="s">
        <v>564</v>
      </c>
      <c r="C60">
        <v>60283</v>
      </c>
      <c r="D60" t="s">
        <v>305</v>
      </c>
      <c r="E60">
        <v>49656</v>
      </c>
      <c r="F60">
        <v>1980</v>
      </c>
    </row>
    <row r="61" spans="1:6" x14ac:dyDescent="0.25">
      <c r="A61">
        <v>60</v>
      </c>
      <c r="B61" t="s">
        <v>492</v>
      </c>
      <c r="C61">
        <v>57175</v>
      </c>
      <c r="D61" t="s">
        <v>799</v>
      </c>
      <c r="E61">
        <v>45948</v>
      </c>
      <c r="F61">
        <v>1980</v>
      </c>
    </row>
    <row r="62" spans="1:6" x14ac:dyDescent="0.25">
      <c r="A62">
        <v>61</v>
      </c>
      <c r="B62" t="s">
        <v>132</v>
      </c>
      <c r="C62">
        <v>56735</v>
      </c>
      <c r="D62" t="s">
        <v>61</v>
      </c>
      <c r="E62">
        <v>45126</v>
      </c>
      <c r="F62">
        <v>1980</v>
      </c>
    </row>
    <row r="63" spans="1:6" x14ac:dyDescent="0.25">
      <c r="A63">
        <v>62</v>
      </c>
      <c r="B63" t="s">
        <v>794</v>
      </c>
      <c r="C63">
        <v>53620</v>
      </c>
      <c r="D63" t="s">
        <v>689</v>
      </c>
      <c r="E63">
        <v>44910</v>
      </c>
      <c r="F63">
        <v>1980</v>
      </c>
    </row>
    <row r="64" spans="1:6" x14ac:dyDescent="0.25">
      <c r="A64">
        <v>63</v>
      </c>
      <c r="B64" t="s">
        <v>116</v>
      </c>
      <c r="C64">
        <v>52646</v>
      </c>
      <c r="D64" t="s">
        <v>797</v>
      </c>
      <c r="E64">
        <v>44526</v>
      </c>
      <c r="F64">
        <v>1980</v>
      </c>
    </row>
    <row r="65" spans="1:6" x14ac:dyDescent="0.25">
      <c r="A65">
        <v>64</v>
      </c>
      <c r="B65" t="s">
        <v>415</v>
      </c>
      <c r="C65">
        <v>51810</v>
      </c>
      <c r="D65" t="s">
        <v>847</v>
      </c>
      <c r="E65">
        <v>44374</v>
      </c>
      <c r="F65">
        <v>1980</v>
      </c>
    </row>
    <row r="66" spans="1:6" x14ac:dyDescent="0.25">
      <c r="A66">
        <v>65</v>
      </c>
      <c r="B66" t="s">
        <v>314</v>
      </c>
      <c r="C66">
        <v>51438</v>
      </c>
      <c r="D66" t="s">
        <v>711</v>
      </c>
      <c r="E66">
        <v>43163</v>
      </c>
      <c r="F66">
        <v>1980</v>
      </c>
    </row>
    <row r="67" spans="1:6" x14ac:dyDescent="0.25">
      <c r="A67">
        <v>66</v>
      </c>
      <c r="B67" t="s">
        <v>98</v>
      </c>
      <c r="C67">
        <v>50854</v>
      </c>
      <c r="D67" t="s">
        <v>801</v>
      </c>
      <c r="E67">
        <v>42888</v>
      </c>
      <c r="F67">
        <v>1980</v>
      </c>
    </row>
    <row r="68" spans="1:6" x14ac:dyDescent="0.25">
      <c r="A68">
        <v>67</v>
      </c>
      <c r="B68" t="s">
        <v>96</v>
      </c>
      <c r="C68">
        <v>46678</v>
      </c>
      <c r="D68" t="s">
        <v>161</v>
      </c>
      <c r="E68">
        <v>42433</v>
      </c>
      <c r="F68">
        <v>1980</v>
      </c>
    </row>
    <row r="69" spans="1:6" x14ac:dyDescent="0.25">
      <c r="A69">
        <v>68</v>
      </c>
      <c r="B69" t="s">
        <v>114</v>
      </c>
      <c r="C69">
        <v>45721</v>
      </c>
      <c r="D69" t="s">
        <v>69</v>
      </c>
      <c r="E69">
        <v>41667</v>
      </c>
      <c r="F69">
        <v>1980</v>
      </c>
    </row>
    <row r="70" spans="1:6" x14ac:dyDescent="0.25">
      <c r="A70">
        <v>69</v>
      </c>
      <c r="B70" t="s">
        <v>184</v>
      </c>
      <c r="C70">
        <v>45712</v>
      </c>
      <c r="D70" t="s">
        <v>113</v>
      </c>
      <c r="E70">
        <v>39404</v>
      </c>
      <c r="F70">
        <v>1980</v>
      </c>
    </row>
    <row r="71" spans="1:6" x14ac:dyDescent="0.25">
      <c r="A71">
        <v>70</v>
      </c>
      <c r="B71" t="s">
        <v>798</v>
      </c>
      <c r="C71">
        <v>44371</v>
      </c>
      <c r="D71" t="s">
        <v>313</v>
      </c>
      <c r="E71">
        <v>39234</v>
      </c>
      <c r="F71">
        <v>1980</v>
      </c>
    </row>
    <row r="72" spans="1:6" x14ac:dyDescent="0.25">
      <c r="A72">
        <v>71</v>
      </c>
      <c r="B72" t="s">
        <v>260</v>
      </c>
      <c r="C72">
        <v>43572</v>
      </c>
      <c r="D72" t="s">
        <v>191</v>
      </c>
      <c r="E72">
        <v>38728</v>
      </c>
      <c r="F72">
        <v>1980</v>
      </c>
    </row>
    <row r="73" spans="1:6" x14ac:dyDescent="0.25">
      <c r="A73">
        <v>72</v>
      </c>
      <c r="B73" t="s">
        <v>429</v>
      </c>
      <c r="C73">
        <v>43184</v>
      </c>
      <c r="D73" t="s">
        <v>817</v>
      </c>
      <c r="E73">
        <v>38209</v>
      </c>
      <c r="F73">
        <v>1980</v>
      </c>
    </row>
    <row r="74" spans="1:6" x14ac:dyDescent="0.25">
      <c r="A74">
        <v>73</v>
      </c>
      <c r="B74" t="s">
        <v>108</v>
      </c>
      <c r="C74">
        <v>41756</v>
      </c>
      <c r="D74" t="s">
        <v>848</v>
      </c>
      <c r="E74">
        <v>37496</v>
      </c>
      <c r="F74">
        <v>1980</v>
      </c>
    </row>
    <row r="75" spans="1:6" x14ac:dyDescent="0.25">
      <c r="A75">
        <v>74</v>
      </c>
      <c r="B75" t="s">
        <v>373</v>
      </c>
      <c r="C75">
        <v>41623</v>
      </c>
      <c r="D75" t="s">
        <v>275</v>
      </c>
      <c r="E75">
        <v>36991</v>
      </c>
      <c r="F75">
        <v>1980</v>
      </c>
    </row>
    <row r="76" spans="1:6" x14ac:dyDescent="0.25">
      <c r="A76">
        <v>75</v>
      </c>
      <c r="B76" t="s">
        <v>138</v>
      </c>
      <c r="C76">
        <v>41514</v>
      </c>
      <c r="D76" t="s">
        <v>175</v>
      </c>
      <c r="E76">
        <v>36898</v>
      </c>
      <c r="F76">
        <v>1980</v>
      </c>
    </row>
    <row r="77" spans="1:6" x14ac:dyDescent="0.25">
      <c r="A77">
        <v>76</v>
      </c>
      <c r="B77" t="s">
        <v>331</v>
      </c>
      <c r="C77">
        <v>41497</v>
      </c>
      <c r="D77" t="s">
        <v>804</v>
      </c>
      <c r="E77">
        <v>36852</v>
      </c>
      <c r="F77">
        <v>1980</v>
      </c>
    </row>
    <row r="78" spans="1:6" x14ac:dyDescent="0.25">
      <c r="A78">
        <v>77</v>
      </c>
      <c r="B78" t="s">
        <v>302</v>
      </c>
      <c r="C78">
        <v>41304</v>
      </c>
      <c r="D78" t="s">
        <v>213</v>
      </c>
      <c r="E78">
        <v>36822</v>
      </c>
      <c r="F78">
        <v>1980</v>
      </c>
    </row>
    <row r="79" spans="1:6" x14ac:dyDescent="0.25">
      <c r="A79">
        <v>78</v>
      </c>
      <c r="B79" t="s">
        <v>100</v>
      </c>
      <c r="C79">
        <v>40239</v>
      </c>
      <c r="D79" t="s">
        <v>534</v>
      </c>
      <c r="E79">
        <v>36599</v>
      </c>
      <c r="F79">
        <v>1980</v>
      </c>
    </row>
    <row r="80" spans="1:6" x14ac:dyDescent="0.25">
      <c r="A80">
        <v>79</v>
      </c>
      <c r="B80" t="s">
        <v>531</v>
      </c>
      <c r="C80">
        <v>38719</v>
      </c>
      <c r="D80" t="s">
        <v>849</v>
      </c>
      <c r="E80">
        <v>36212</v>
      </c>
      <c r="F80">
        <v>1980</v>
      </c>
    </row>
    <row r="81" spans="1:6" x14ac:dyDescent="0.25">
      <c r="A81">
        <v>80</v>
      </c>
      <c r="B81" t="s">
        <v>529</v>
      </c>
      <c r="C81">
        <v>38659</v>
      </c>
      <c r="D81" t="s">
        <v>311</v>
      </c>
      <c r="E81">
        <v>36082</v>
      </c>
      <c r="F81">
        <v>1980</v>
      </c>
    </row>
    <row r="82" spans="1:6" x14ac:dyDescent="0.25">
      <c r="A82">
        <v>81</v>
      </c>
      <c r="B82" t="s">
        <v>136</v>
      </c>
      <c r="C82">
        <v>38112</v>
      </c>
      <c r="D82" t="s">
        <v>533</v>
      </c>
      <c r="E82">
        <v>36051</v>
      </c>
      <c r="F82">
        <v>1980</v>
      </c>
    </row>
    <row r="83" spans="1:6" x14ac:dyDescent="0.25">
      <c r="A83">
        <v>82</v>
      </c>
      <c r="B83" t="s">
        <v>535</v>
      </c>
      <c r="C83">
        <v>37794</v>
      </c>
      <c r="D83" t="s">
        <v>267</v>
      </c>
      <c r="E83">
        <v>35953</v>
      </c>
      <c r="F83">
        <v>1980</v>
      </c>
    </row>
    <row r="84" spans="1:6" x14ac:dyDescent="0.25">
      <c r="A84">
        <v>83</v>
      </c>
      <c r="B84" t="s">
        <v>391</v>
      </c>
      <c r="C84">
        <v>37437</v>
      </c>
      <c r="D84" t="s">
        <v>508</v>
      </c>
      <c r="E84">
        <v>34982</v>
      </c>
      <c r="F84">
        <v>1980</v>
      </c>
    </row>
    <row r="85" spans="1:6" x14ac:dyDescent="0.25">
      <c r="A85">
        <v>84</v>
      </c>
      <c r="B85" t="s">
        <v>411</v>
      </c>
      <c r="C85">
        <v>36354</v>
      </c>
      <c r="D85" t="s">
        <v>57</v>
      </c>
      <c r="E85">
        <v>34919</v>
      </c>
      <c r="F85">
        <v>1980</v>
      </c>
    </row>
    <row r="86" spans="1:6" x14ac:dyDescent="0.25">
      <c r="A86">
        <v>85</v>
      </c>
      <c r="B86" t="s">
        <v>351</v>
      </c>
      <c r="C86">
        <v>36350</v>
      </c>
      <c r="D86" t="s">
        <v>495</v>
      </c>
      <c r="E86">
        <v>34810</v>
      </c>
      <c r="F86">
        <v>1980</v>
      </c>
    </row>
    <row r="87" spans="1:6" x14ac:dyDescent="0.25">
      <c r="A87">
        <v>86</v>
      </c>
      <c r="B87" t="s">
        <v>812</v>
      </c>
      <c r="C87">
        <v>35978</v>
      </c>
      <c r="D87" t="s">
        <v>187</v>
      </c>
      <c r="E87">
        <v>34628</v>
      </c>
      <c r="F87">
        <v>1980</v>
      </c>
    </row>
    <row r="88" spans="1:6" x14ac:dyDescent="0.25">
      <c r="A88">
        <v>87</v>
      </c>
      <c r="B88" t="s">
        <v>216</v>
      </c>
      <c r="C88">
        <v>35735</v>
      </c>
      <c r="D88" t="s">
        <v>655</v>
      </c>
      <c r="E88">
        <v>33600</v>
      </c>
      <c r="F88">
        <v>1980</v>
      </c>
    </row>
    <row r="89" spans="1:6" x14ac:dyDescent="0.25">
      <c r="A89">
        <v>88</v>
      </c>
      <c r="B89" t="s">
        <v>134</v>
      </c>
      <c r="C89">
        <v>33613</v>
      </c>
      <c r="D89" t="s">
        <v>284</v>
      </c>
      <c r="E89">
        <v>33356</v>
      </c>
      <c r="F89">
        <v>1980</v>
      </c>
    </row>
    <row r="90" spans="1:6" x14ac:dyDescent="0.25">
      <c r="A90">
        <v>89</v>
      </c>
      <c r="B90" t="s">
        <v>503</v>
      </c>
      <c r="C90">
        <v>32483</v>
      </c>
      <c r="D90" t="s">
        <v>482</v>
      </c>
      <c r="E90">
        <v>32955</v>
      </c>
      <c r="F90">
        <v>1980</v>
      </c>
    </row>
    <row r="91" spans="1:6" x14ac:dyDescent="0.25">
      <c r="A91">
        <v>90</v>
      </c>
      <c r="B91" t="s">
        <v>483</v>
      </c>
      <c r="C91">
        <v>32336</v>
      </c>
      <c r="D91" t="s">
        <v>461</v>
      </c>
      <c r="E91">
        <v>32951</v>
      </c>
      <c r="F91">
        <v>1980</v>
      </c>
    </row>
    <row r="92" spans="1:6" x14ac:dyDescent="0.25">
      <c r="A92">
        <v>91</v>
      </c>
      <c r="B92" t="s">
        <v>244</v>
      </c>
      <c r="C92">
        <v>32284</v>
      </c>
      <c r="D92" t="s">
        <v>453</v>
      </c>
      <c r="E92">
        <v>32705</v>
      </c>
      <c r="F92">
        <v>1980</v>
      </c>
    </row>
    <row r="93" spans="1:6" x14ac:dyDescent="0.25">
      <c r="A93">
        <v>92</v>
      </c>
      <c r="B93" t="s">
        <v>188</v>
      </c>
      <c r="C93">
        <v>32062</v>
      </c>
      <c r="D93" t="s">
        <v>255</v>
      </c>
      <c r="E93">
        <v>32137</v>
      </c>
      <c r="F93">
        <v>1980</v>
      </c>
    </row>
    <row r="94" spans="1:6" x14ac:dyDescent="0.25">
      <c r="A94">
        <v>93</v>
      </c>
      <c r="B94" t="s">
        <v>485</v>
      </c>
      <c r="C94">
        <v>31308</v>
      </c>
      <c r="D94" t="s">
        <v>850</v>
      </c>
      <c r="E94">
        <v>31535</v>
      </c>
      <c r="F94">
        <v>1980</v>
      </c>
    </row>
    <row r="95" spans="1:6" x14ac:dyDescent="0.25">
      <c r="A95">
        <v>94</v>
      </c>
      <c r="B95" t="s">
        <v>294</v>
      </c>
      <c r="C95">
        <v>31289</v>
      </c>
      <c r="D95" t="s">
        <v>55</v>
      </c>
      <c r="E95">
        <v>30552</v>
      </c>
      <c r="F95">
        <v>1980</v>
      </c>
    </row>
    <row r="96" spans="1:6" x14ac:dyDescent="0.25">
      <c r="A96">
        <v>95</v>
      </c>
      <c r="B96" t="s">
        <v>118</v>
      </c>
      <c r="C96">
        <v>31284</v>
      </c>
      <c r="D96" t="s">
        <v>155</v>
      </c>
      <c r="E96">
        <v>30359</v>
      </c>
      <c r="F96">
        <v>1980</v>
      </c>
    </row>
    <row r="97" spans="1:6" x14ac:dyDescent="0.25">
      <c r="A97">
        <v>96</v>
      </c>
      <c r="B97" t="s">
        <v>567</v>
      </c>
      <c r="C97">
        <v>31137</v>
      </c>
      <c r="D97" t="s">
        <v>71</v>
      </c>
      <c r="E97">
        <v>30038</v>
      </c>
      <c r="F97">
        <v>1980</v>
      </c>
    </row>
    <row r="98" spans="1:6" x14ac:dyDescent="0.25">
      <c r="A98">
        <v>97</v>
      </c>
      <c r="B98" t="s">
        <v>369</v>
      </c>
      <c r="C98">
        <v>31096</v>
      </c>
      <c r="D98" t="s">
        <v>851</v>
      </c>
      <c r="E98">
        <v>29848</v>
      </c>
      <c r="F98">
        <v>1980</v>
      </c>
    </row>
    <row r="99" spans="1:6" x14ac:dyDescent="0.25">
      <c r="A99">
        <v>98</v>
      </c>
      <c r="B99" t="s">
        <v>126</v>
      </c>
      <c r="C99">
        <v>30471</v>
      </c>
      <c r="D99" t="s">
        <v>852</v>
      </c>
      <c r="E99">
        <v>29537</v>
      </c>
      <c r="F99">
        <v>1980</v>
      </c>
    </row>
    <row r="100" spans="1:6" x14ac:dyDescent="0.25">
      <c r="A100">
        <v>99</v>
      </c>
      <c r="B100" t="s">
        <v>110</v>
      </c>
      <c r="C100">
        <v>30341</v>
      </c>
      <c r="D100" t="s">
        <v>853</v>
      </c>
      <c r="E100">
        <v>29342</v>
      </c>
      <c r="F100">
        <v>1980</v>
      </c>
    </row>
    <row r="101" spans="1:6" x14ac:dyDescent="0.25">
      <c r="A101">
        <v>100</v>
      </c>
      <c r="B101" t="s">
        <v>472</v>
      </c>
      <c r="C101">
        <v>30284</v>
      </c>
      <c r="D101" t="s">
        <v>796</v>
      </c>
      <c r="E101">
        <v>29116</v>
      </c>
      <c r="F101">
        <v>1980</v>
      </c>
    </row>
    <row r="102" spans="1:6" x14ac:dyDescent="0.25">
      <c r="A102">
        <v>101</v>
      </c>
      <c r="B102" t="s">
        <v>206</v>
      </c>
      <c r="C102">
        <v>29906</v>
      </c>
      <c r="D102" t="s">
        <v>805</v>
      </c>
      <c r="E102">
        <v>28834</v>
      </c>
      <c r="F102">
        <v>1980</v>
      </c>
    </row>
    <row r="103" spans="1:6" x14ac:dyDescent="0.25">
      <c r="A103">
        <v>102</v>
      </c>
      <c r="B103" t="s">
        <v>140</v>
      </c>
      <c r="C103">
        <v>29578</v>
      </c>
      <c r="D103" t="s">
        <v>127</v>
      </c>
      <c r="E103">
        <v>28493</v>
      </c>
      <c r="F103">
        <v>1980</v>
      </c>
    </row>
    <row r="104" spans="1:6" x14ac:dyDescent="0.25">
      <c r="A104">
        <v>103</v>
      </c>
      <c r="B104" t="s">
        <v>128</v>
      </c>
      <c r="C104">
        <v>29518</v>
      </c>
      <c r="D104" t="s">
        <v>812</v>
      </c>
      <c r="E104">
        <v>27916</v>
      </c>
      <c r="F104">
        <v>1980</v>
      </c>
    </row>
    <row r="105" spans="1:6" x14ac:dyDescent="0.25">
      <c r="A105">
        <v>104</v>
      </c>
      <c r="B105" t="s">
        <v>546</v>
      </c>
      <c r="C105">
        <v>28339</v>
      </c>
      <c r="D105" t="s">
        <v>640</v>
      </c>
      <c r="E105">
        <v>27760</v>
      </c>
      <c r="F105">
        <v>1980</v>
      </c>
    </row>
    <row r="106" spans="1:6" x14ac:dyDescent="0.25">
      <c r="A106">
        <v>105</v>
      </c>
      <c r="B106" t="s">
        <v>527</v>
      </c>
      <c r="C106">
        <v>28144</v>
      </c>
      <c r="D106" t="s">
        <v>815</v>
      </c>
      <c r="E106">
        <v>27507</v>
      </c>
      <c r="F106">
        <v>1980</v>
      </c>
    </row>
    <row r="107" spans="1:6" x14ac:dyDescent="0.25">
      <c r="A107">
        <v>106</v>
      </c>
      <c r="B107" t="s">
        <v>537</v>
      </c>
      <c r="C107">
        <v>27389</v>
      </c>
      <c r="D107" t="s">
        <v>820</v>
      </c>
      <c r="E107">
        <v>27234</v>
      </c>
      <c r="F107">
        <v>1980</v>
      </c>
    </row>
    <row r="108" spans="1:6" x14ac:dyDescent="0.25">
      <c r="A108">
        <v>107</v>
      </c>
      <c r="B108" t="s">
        <v>507</v>
      </c>
      <c r="C108">
        <v>27064</v>
      </c>
      <c r="D108" t="s">
        <v>808</v>
      </c>
      <c r="E108">
        <v>27019</v>
      </c>
      <c r="F108">
        <v>1980</v>
      </c>
    </row>
    <row r="109" spans="1:6" x14ac:dyDescent="0.25">
      <c r="A109">
        <v>108</v>
      </c>
      <c r="B109" t="s">
        <v>160</v>
      </c>
      <c r="C109">
        <v>26835</v>
      </c>
      <c r="D109" t="s">
        <v>292</v>
      </c>
      <c r="E109">
        <v>26386</v>
      </c>
      <c r="F109">
        <v>1980</v>
      </c>
    </row>
    <row r="110" spans="1:6" x14ac:dyDescent="0.25">
      <c r="A110">
        <v>109</v>
      </c>
      <c r="B110" t="s">
        <v>586</v>
      </c>
      <c r="C110">
        <v>26705</v>
      </c>
      <c r="D110" t="s">
        <v>459</v>
      </c>
      <c r="E110">
        <v>26324</v>
      </c>
      <c r="F110">
        <v>1980</v>
      </c>
    </row>
    <row r="111" spans="1:6" x14ac:dyDescent="0.25">
      <c r="A111">
        <v>110</v>
      </c>
      <c r="B111" t="s">
        <v>166</v>
      </c>
      <c r="C111">
        <v>26661</v>
      </c>
      <c r="D111" t="s">
        <v>582</v>
      </c>
      <c r="E111">
        <v>25886</v>
      </c>
      <c r="F111">
        <v>1980</v>
      </c>
    </row>
    <row r="112" spans="1:6" x14ac:dyDescent="0.25">
      <c r="A112">
        <v>111</v>
      </c>
      <c r="B112" t="s">
        <v>698</v>
      </c>
      <c r="C112">
        <v>26404</v>
      </c>
      <c r="D112" t="s">
        <v>111</v>
      </c>
      <c r="E112">
        <v>25844</v>
      </c>
      <c r="F112">
        <v>1980</v>
      </c>
    </row>
    <row r="113" spans="1:6" x14ac:dyDescent="0.25">
      <c r="A113">
        <v>112</v>
      </c>
      <c r="B113" t="s">
        <v>524</v>
      </c>
      <c r="C113">
        <v>26094</v>
      </c>
      <c r="D113" t="s">
        <v>77</v>
      </c>
      <c r="E113">
        <v>25743</v>
      </c>
      <c r="F113">
        <v>1980</v>
      </c>
    </row>
    <row r="114" spans="1:6" x14ac:dyDescent="0.25">
      <c r="A114">
        <v>113</v>
      </c>
      <c r="B114" t="s">
        <v>130</v>
      </c>
      <c r="C114">
        <v>25759</v>
      </c>
      <c r="D114" t="s">
        <v>854</v>
      </c>
      <c r="E114">
        <v>25670</v>
      </c>
      <c r="F114">
        <v>1980</v>
      </c>
    </row>
    <row r="115" spans="1:6" x14ac:dyDescent="0.25">
      <c r="A115">
        <v>114</v>
      </c>
      <c r="B115" t="s">
        <v>574</v>
      </c>
      <c r="C115">
        <v>25559</v>
      </c>
      <c r="D115" t="s">
        <v>101</v>
      </c>
      <c r="E115">
        <v>25489</v>
      </c>
      <c r="F115">
        <v>1980</v>
      </c>
    </row>
    <row r="116" spans="1:6" x14ac:dyDescent="0.25">
      <c r="A116">
        <v>115</v>
      </c>
      <c r="B116" t="s">
        <v>162</v>
      </c>
      <c r="C116">
        <v>25471</v>
      </c>
      <c r="D116" t="s">
        <v>646</v>
      </c>
      <c r="E116">
        <v>25449</v>
      </c>
      <c r="F116">
        <v>1980</v>
      </c>
    </row>
    <row r="117" spans="1:6" x14ac:dyDescent="0.25">
      <c r="A117">
        <v>116</v>
      </c>
      <c r="B117" t="s">
        <v>558</v>
      </c>
      <c r="C117">
        <v>25406</v>
      </c>
      <c r="D117" t="s">
        <v>855</v>
      </c>
      <c r="E117">
        <v>25169</v>
      </c>
      <c r="F117">
        <v>1980</v>
      </c>
    </row>
    <row r="118" spans="1:6" x14ac:dyDescent="0.25">
      <c r="A118">
        <v>117</v>
      </c>
      <c r="B118" t="s">
        <v>494</v>
      </c>
      <c r="C118">
        <v>24609</v>
      </c>
      <c r="D118" t="s">
        <v>107</v>
      </c>
      <c r="E118">
        <v>25114</v>
      </c>
      <c r="F118">
        <v>1980</v>
      </c>
    </row>
    <row r="119" spans="1:6" x14ac:dyDescent="0.25">
      <c r="A119">
        <v>118</v>
      </c>
      <c r="B119" t="s">
        <v>326</v>
      </c>
      <c r="C119">
        <v>24544</v>
      </c>
      <c r="D119" t="s">
        <v>654</v>
      </c>
      <c r="E119">
        <v>24636</v>
      </c>
      <c r="F119">
        <v>1980</v>
      </c>
    </row>
    <row r="120" spans="1:6" x14ac:dyDescent="0.25">
      <c r="A120">
        <v>119</v>
      </c>
      <c r="B120" t="s">
        <v>158</v>
      </c>
      <c r="C120">
        <v>24544</v>
      </c>
      <c r="D120" t="s">
        <v>195</v>
      </c>
      <c r="E120">
        <v>24461</v>
      </c>
      <c r="F120">
        <v>1980</v>
      </c>
    </row>
    <row r="121" spans="1:6" x14ac:dyDescent="0.25">
      <c r="A121">
        <v>120</v>
      </c>
      <c r="B121" t="s">
        <v>150</v>
      </c>
      <c r="C121">
        <v>24498</v>
      </c>
      <c r="D121" t="s">
        <v>189</v>
      </c>
      <c r="E121">
        <v>24416</v>
      </c>
      <c r="F121">
        <v>1980</v>
      </c>
    </row>
    <row r="122" spans="1:6" x14ac:dyDescent="0.25">
      <c r="A122">
        <v>121</v>
      </c>
      <c r="B122" t="s">
        <v>811</v>
      </c>
      <c r="C122">
        <v>24472</v>
      </c>
      <c r="D122" t="s">
        <v>171</v>
      </c>
      <c r="E122">
        <v>24409</v>
      </c>
      <c r="F122">
        <v>1980</v>
      </c>
    </row>
    <row r="123" spans="1:6" x14ac:dyDescent="0.25">
      <c r="A123">
        <v>122</v>
      </c>
      <c r="B123" t="s">
        <v>122</v>
      </c>
      <c r="C123">
        <v>24159</v>
      </c>
      <c r="D123" t="s">
        <v>831</v>
      </c>
      <c r="E123">
        <v>24388</v>
      </c>
      <c r="F123">
        <v>1980</v>
      </c>
    </row>
    <row r="124" spans="1:6" x14ac:dyDescent="0.25">
      <c r="A124">
        <v>123</v>
      </c>
      <c r="B124" t="s">
        <v>186</v>
      </c>
      <c r="C124">
        <v>23498</v>
      </c>
      <c r="D124" t="s">
        <v>484</v>
      </c>
      <c r="E124">
        <v>24290</v>
      </c>
      <c r="F124">
        <v>1980</v>
      </c>
    </row>
    <row r="125" spans="1:6" x14ac:dyDescent="0.25">
      <c r="A125">
        <v>124</v>
      </c>
      <c r="B125" t="s">
        <v>190</v>
      </c>
      <c r="C125">
        <v>23230</v>
      </c>
      <c r="D125" t="s">
        <v>87</v>
      </c>
      <c r="E125">
        <v>24149</v>
      </c>
      <c r="F125">
        <v>1980</v>
      </c>
    </row>
    <row r="126" spans="1:6" x14ac:dyDescent="0.25">
      <c r="A126">
        <v>125</v>
      </c>
      <c r="B126" t="s">
        <v>651</v>
      </c>
      <c r="C126">
        <v>23094</v>
      </c>
      <c r="D126" t="s">
        <v>824</v>
      </c>
      <c r="E126">
        <v>23899</v>
      </c>
      <c r="F126">
        <v>1980</v>
      </c>
    </row>
    <row r="127" spans="1:6" x14ac:dyDescent="0.25">
      <c r="A127">
        <v>126</v>
      </c>
      <c r="B127" t="s">
        <v>210</v>
      </c>
      <c r="C127">
        <v>22023</v>
      </c>
      <c r="D127" t="s">
        <v>99</v>
      </c>
      <c r="E127">
        <v>23415</v>
      </c>
      <c r="F127">
        <v>1980</v>
      </c>
    </row>
    <row r="128" spans="1:6" x14ac:dyDescent="0.25">
      <c r="A128">
        <v>127</v>
      </c>
      <c r="B128" t="s">
        <v>242</v>
      </c>
      <c r="C128">
        <v>21912</v>
      </c>
      <c r="D128" t="s">
        <v>814</v>
      </c>
      <c r="E128">
        <v>22868</v>
      </c>
      <c r="F128">
        <v>1980</v>
      </c>
    </row>
    <row r="129" spans="1:6" x14ac:dyDescent="0.25">
      <c r="A129">
        <v>128</v>
      </c>
      <c r="B129" t="s">
        <v>702</v>
      </c>
      <c r="C129">
        <v>21908</v>
      </c>
      <c r="D129" t="s">
        <v>63</v>
      </c>
      <c r="E129">
        <v>22818</v>
      </c>
      <c r="F129">
        <v>1980</v>
      </c>
    </row>
    <row r="130" spans="1:6" x14ac:dyDescent="0.25">
      <c r="A130">
        <v>129</v>
      </c>
      <c r="B130" t="s">
        <v>616</v>
      </c>
      <c r="C130">
        <v>21731</v>
      </c>
      <c r="D130" t="s">
        <v>635</v>
      </c>
      <c r="E130">
        <v>22718</v>
      </c>
      <c r="F130">
        <v>1980</v>
      </c>
    </row>
    <row r="131" spans="1:6" x14ac:dyDescent="0.25">
      <c r="A131">
        <v>130</v>
      </c>
      <c r="B131" t="s">
        <v>562</v>
      </c>
      <c r="C131">
        <v>21706</v>
      </c>
      <c r="D131" t="s">
        <v>117</v>
      </c>
      <c r="E131">
        <v>22697</v>
      </c>
      <c r="F131">
        <v>1980</v>
      </c>
    </row>
    <row r="132" spans="1:6" x14ac:dyDescent="0.25">
      <c r="A132">
        <v>131</v>
      </c>
      <c r="B132" t="s">
        <v>377</v>
      </c>
      <c r="C132">
        <v>21604</v>
      </c>
      <c r="D132" t="s">
        <v>123</v>
      </c>
      <c r="E132">
        <v>22407</v>
      </c>
      <c r="F132">
        <v>1980</v>
      </c>
    </row>
    <row r="133" spans="1:6" x14ac:dyDescent="0.25">
      <c r="A133">
        <v>132</v>
      </c>
      <c r="B133" t="s">
        <v>238</v>
      </c>
      <c r="C133">
        <v>20731</v>
      </c>
      <c r="D133" t="s">
        <v>133</v>
      </c>
      <c r="E133">
        <v>22389</v>
      </c>
      <c r="F133">
        <v>1980</v>
      </c>
    </row>
    <row r="134" spans="1:6" x14ac:dyDescent="0.25">
      <c r="A134">
        <v>133</v>
      </c>
      <c r="B134" t="s">
        <v>194</v>
      </c>
      <c r="C134">
        <v>20653</v>
      </c>
      <c r="D134" t="s">
        <v>803</v>
      </c>
      <c r="E134">
        <v>22387</v>
      </c>
      <c r="F134">
        <v>1980</v>
      </c>
    </row>
    <row r="135" spans="1:6" x14ac:dyDescent="0.25">
      <c r="A135">
        <v>134</v>
      </c>
      <c r="B135" t="s">
        <v>489</v>
      </c>
      <c r="C135">
        <v>20649</v>
      </c>
      <c r="D135" t="s">
        <v>374</v>
      </c>
      <c r="E135">
        <v>22305</v>
      </c>
      <c r="F135">
        <v>1980</v>
      </c>
    </row>
    <row r="136" spans="1:6" x14ac:dyDescent="0.25">
      <c r="A136">
        <v>135</v>
      </c>
      <c r="B136" t="s">
        <v>268</v>
      </c>
      <c r="C136">
        <v>20522</v>
      </c>
      <c r="D136" t="s">
        <v>145</v>
      </c>
      <c r="E136">
        <v>22273</v>
      </c>
      <c r="F136">
        <v>1980</v>
      </c>
    </row>
    <row r="137" spans="1:6" x14ac:dyDescent="0.25">
      <c r="A137">
        <v>136</v>
      </c>
      <c r="B137" t="s">
        <v>597</v>
      </c>
      <c r="C137">
        <v>20481</v>
      </c>
      <c r="D137" t="s">
        <v>271</v>
      </c>
      <c r="E137">
        <v>22215</v>
      </c>
      <c r="F137">
        <v>1980</v>
      </c>
    </row>
    <row r="138" spans="1:6" x14ac:dyDescent="0.25">
      <c r="A138">
        <v>137</v>
      </c>
      <c r="B138" t="s">
        <v>152</v>
      </c>
      <c r="C138">
        <v>20166</v>
      </c>
      <c r="D138" t="s">
        <v>833</v>
      </c>
      <c r="E138">
        <v>22211</v>
      </c>
      <c r="F138">
        <v>1980</v>
      </c>
    </row>
    <row r="139" spans="1:6" x14ac:dyDescent="0.25">
      <c r="A139">
        <v>138</v>
      </c>
      <c r="B139" t="s">
        <v>660</v>
      </c>
      <c r="C139">
        <v>20081</v>
      </c>
      <c r="D139" t="s">
        <v>211</v>
      </c>
      <c r="E139">
        <v>22120</v>
      </c>
      <c r="F139">
        <v>1980</v>
      </c>
    </row>
    <row r="140" spans="1:6" x14ac:dyDescent="0.25">
      <c r="A140">
        <v>139</v>
      </c>
      <c r="B140" t="s">
        <v>829</v>
      </c>
      <c r="C140">
        <v>20071</v>
      </c>
      <c r="D140" t="s">
        <v>420</v>
      </c>
      <c r="E140">
        <v>21951</v>
      </c>
      <c r="F140">
        <v>1980</v>
      </c>
    </row>
    <row r="141" spans="1:6" x14ac:dyDescent="0.25">
      <c r="A141">
        <v>140</v>
      </c>
      <c r="B141" t="s">
        <v>164</v>
      </c>
      <c r="C141">
        <v>20012</v>
      </c>
      <c r="D141" t="s">
        <v>856</v>
      </c>
      <c r="E141">
        <v>21812</v>
      </c>
      <c r="F141">
        <v>1980</v>
      </c>
    </row>
    <row r="142" spans="1:6" x14ac:dyDescent="0.25">
      <c r="A142">
        <v>141</v>
      </c>
      <c r="B142" t="s">
        <v>387</v>
      </c>
      <c r="C142">
        <v>19982</v>
      </c>
      <c r="D142" t="s">
        <v>857</v>
      </c>
      <c r="E142">
        <v>21800</v>
      </c>
      <c r="F142">
        <v>1980</v>
      </c>
    </row>
    <row r="143" spans="1:6" x14ac:dyDescent="0.25">
      <c r="A143">
        <v>142</v>
      </c>
      <c r="B143" t="s">
        <v>274</v>
      </c>
      <c r="C143">
        <v>19792</v>
      </c>
      <c r="D143" t="s">
        <v>858</v>
      </c>
      <c r="E143">
        <v>21749</v>
      </c>
      <c r="F143">
        <v>1980</v>
      </c>
    </row>
    <row r="144" spans="1:6" x14ac:dyDescent="0.25">
      <c r="A144">
        <v>143</v>
      </c>
      <c r="B144" t="s">
        <v>180</v>
      </c>
      <c r="C144">
        <v>19643</v>
      </c>
      <c r="D144" t="s">
        <v>79</v>
      </c>
      <c r="E144">
        <v>21647</v>
      </c>
      <c r="F144">
        <v>1980</v>
      </c>
    </row>
    <row r="145" spans="1:6" x14ac:dyDescent="0.25">
      <c r="A145">
        <v>144</v>
      </c>
      <c r="B145" t="s">
        <v>859</v>
      </c>
      <c r="C145">
        <v>19579</v>
      </c>
      <c r="D145" t="s">
        <v>249</v>
      </c>
      <c r="E145">
        <v>21234</v>
      </c>
      <c r="F145">
        <v>1980</v>
      </c>
    </row>
    <row r="146" spans="1:6" x14ac:dyDescent="0.25">
      <c r="A146">
        <v>145</v>
      </c>
      <c r="B146" t="s">
        <v>202</v>
      </c>
      <c r="C146">
        <v>19525</v>
      </c>
      <c r="D146" t="s">
        <v>588</v>
      </c>
      <c r="E146">
        <v>21109</v>
      </c>
      <c r="F146">
        <v>1980</v>
      </c>
    </row>
    <row r="147" spans="1:6" x14ac:dyDescent="0.25">
      <c r="A147">
        <v>146</v>
      </c>
      <c r="B147" t="s">
        <v>359</v>
      </c>
      <c r="C147">
        <v>19452</v>
      </c>
      <c r="D147" t="s">
        <v>810</v>
      </c>
      <c r="E147">
        <v>21049</v>
      </c>
      <c r="F147">
        <v>1980</v>
      </c>
    </row>
    <row r="148" spans="1:6" x14ac:dyDescent="0.25">
      <c r="A148">
        <v>147</v>
      </c>
      <c r="B148" t="s">
        <v>466</v>
      </c>
      <c r="C148">
        <v>19423</v>
      </c>
      <c r="D148" t="s">
        <v>860</v>
      </c>
      <c r="E148">
        <v>20774</v>
      </c>
      <c r="F148">
        <v>1980</v>
      </c>
    </row>
    <row r="149" spans="1:6" x14ac:dyDescent="0.25">
      <c r="A149">
        <v>148</v>
      </c>
      <c r="B149" t="s">
        <v>178</v>
      </c>
      <c r="C149">
        <v>19327</v>
      </c>
      <c r="D149" t="s">
        <v>454</v>
      </c>
      <c r="E149">
        <v>20651</v>
      </c>
      <c r="F149">
        <v>1980</v>
      </c>
    </row>
    <row r="150" spans="1:6" x14ac:dyDescent="0.25">
      <c r="A150">
        <v>149</v>
      </c>
      <c r="B150" t="s">
        <v>266</v>
      </c>
      <c r="C150">
        <v>18735</v>
      </c>
      <c r="D150" t="s">
        <v>795</v>
      </c>
      <c r="E150">
        <v>20229</v>
      </c>
      <c r="F150">
        <v>1980</v>
      </c>
    </row>
    <row r="151" spans="1:6" x14ac:dyDescent="0.25">
      <c r="A151">
        <v>150</v>
      </c>
      <c r="B151" t="s">
        <v>861</v>
      </c>
      <c r="C151">
        <v>18623</v>
      </c>
      <c r="D151" t="s">
        <v>806</v>
      </c>
      <c r="E151">
        <v>19716</v>
      </c>
      <c r="F151">
        <v>1980</v>
      </c>
    </row>
    <row r="152" spans="1:6" x14ac:dyDescent="0.25">
      <c r="A152">
        <v>151</v>
      </c>
      <c r="B152" t="s">
        <v>250</v>
      </c>
      <c r="C152">
        <v>18506</v>
      </c>
      <c r="D152" t="s">
        <v>862</v>
      </c>
      <c r="E152">
        <v>19578</v>
      </c>
      <c r="F152">
        <v>1980</v>
      </c>
    </row>
    <row r="153" spans="1:6" x14ac:dyDescent="0.25">
      <c r="A153">
        <v>152</v>
      </c>
      <c r="B153" t="s">
        <v>346</v>
      </c>
      <c r="C153">
        <v>18413</v>
      </c>
      <c r="D153" t="s">
        <v>241</v>
      </c>
      <c r="E153">
        <v>19466</v>
      </c>
      <c r="F153">
        <v>1980</v>
      </c>
    </row>
    <row r="154" spans="1:6" x14ac:dyDescent="0.25">
      <c r="A154">
        <v>153</v>
      </c>
      <c r="B154" t="s">
        <v>505</v>
      </c>
      <c r="C154">
        <v>18372</v>
      </c>
      <c r="D154" t="s">
        <v>830</v>
      </c>
      <c r="E154">
        <v>19208</v>
      </c>
      <c r="F154">
        <v>1980</v>
      </c>
    </row>
    <row r="155" spans="1:6" x14ac:dyDescent="0.25">
      <c r="A155">
        <v>154</v>
      </c>
      <c r="B155" t="s">
        <v>148</v>
      </c>
      <c r="C155">
        <v>18000</v>
      </c>
      <c r="D155" t="s">
        <v>91</v>
      </c>
      <c r="E155">
        <v>19134</v>
      </c>
      <c r="F155">
        <v>1980</v>
      </c>
    </row>
    <row r="156" spans="1:6" x14ac:dyDescent="0.25">
      <c r="A156">
        <v>155</v>
      </c>
      <c r="B156" t="s">
        <v>144</v>
      </c>
      <c r="C156">
        <v>17873</v>
      </c>
      <c r="D156" t="s">
        <v>707</v>
      </c>
      <c r="E156">
        <v>19075</v>
      </c>
      <c r="F156">
        <v>1980</v>
      </c>
    </row>
    <row r="157" spans="1:6" x14ac:dyDescent="0.25">
      <c r="A157">
        <v>156</v>
      </c>
      <c r="B157" t="s">
        <v>826</v>
      </c>
      <c r="C157">
        <v>17820</v>
      </c>
      <c r="D157" t="s">
        <v>163</v>
      </c>
      <c r="E157">
        <v>18634</v>
      </c>
      <c r="F157">
        <v>1980</v>
      </c>
    </row>
    <row r="158" spans="1:6" x14ac:dyDescent="0.25">
      <c r="A158">
        <v>157</v>
      </c>
      <c r="B158" t="s">
        <v>214</v>
      </c>
      <c r="C158">
        <v>17705</v>
      </c>
      <c r="D158" t="s">
        <v>863</v>
      </c>
      <c r="E158">
        <v>18316</v>
      </c>
      <c r="F158">
        <v>1980</v>
      </c>
    </row>
    <row r="159" spans="1:6" x14ac:dyDescent="0.25">
      <c r="A159">
        <v>158</v>
      </c>
      <c r="B159" t="s">
        <v>591</v>
      </c>
      <c r="C159">
        <v>17679</v>
      </c>
      <c r="D159" t="s">
        <v>864</v>
      </c>
      <c r="E159">
        <v>18262</v>
      </c>
      <c r="F159">
        <v>1980</v>
      </c>
    </row>
    <row r="160" spans="1:6" x14ac:dyDescent="0.25">
      <c r="A160">
        <v>159</v>
      </c>
      <c r="B160" t="s">
        <v>212</v>
      </c>
      <c r="C160">
        <v>17568</v>
      </c>
      <c r="D160" t="s">
        <v>303</v>
      </c>
      <c r="E160">
        <v>18156</v>
      </c>
      <c r="F160">
        <v>1980</v>
      </c>
    </row>
    <row r="161" spans="1:6" x14ac:dyDescent="0.25">
      <c r="A161">
        <v>160</v>
      </c>
      <c r="B161" t="s">
        <v>822</v>
      </c>
      <c r="C161">
        <v>17536</v>
      </c>
      <c r="D161" t="s">
        <v>288</v>
      </c>
      <c r="E161">
        <v>17989</v>
      </c>
      <c r="F161">
        <v>1980</v>
      </c>
    </row>
    <row r="162" spans="1:6" x14ac:dyDescent="0.25">
      <c r="A162">
        <v>161</v>
      </c>
      <c r="B162" t="s">
        <v>262</v>
      </c>
      <c r="C162">
        <v>17359</v>
      </c>
      <c r="D162" t="s">
        <v>545</v>
      </c>
      <c r="E162">
        <v>17944</v>
      </c>
      <c r="F162">
        <v>1980</v>
      </c>
    </row>
    <row r="163" spans="1:6" x14ac:dyDescent="0.25">
      <c r="A163">
        <v>162</v>
      </c>
      <c r="B163" t="s">
        <v>865</v>
      </c>
      <c r="C163">
        <v>16933</v>
      </c>
      <c r="D163" t="s">
        <v>802</v>
      </c>
      <c r="E163">
        <v>17709</v>
      </c>
      <c r="F163">
        <v>1980</v>
      </c>
    </row>
    <row r="164" spans="1:6" x14ac:dyDescent="0.25">
      <c r="A164">
        <v>163</v>
      </c>
      <c r="B164" t="s">
        <v>232</v>
      </c>
      <c r="C164">
        <v>16892</v>
      </c>
      <c r="D164" t="s">
        <v>819</v>
      </c>
      <c r="E164">
        <v>17544</v>
      </c>
      <c r="F164">
        <v>1980</v>
      </c>
    </row>
    <row r="165" spans="1:6" x14ac:dyDescent="0.25">
      <c r="A165">
        <v>164</v>
      </c>
      <c r="B165" t="s">
        <v>234</v>
      </c>
      <c r="C165">
        <v>16797</v>
      </c>
      <c r="D165" t="s">
        <v>149</v>
      </c>
      <c r="E165">
        <v>17266</v>
      </c>
      <c r="F165">
        <v>1980</v>
      </c>
    </row>
    <row r="166" spans="1:6" x14ac:dyDescent="0.25">
      <c r="A166">
        <v>165</v>
      </c>
      <c r="B166" t="s">
        <v>541</v>
      </c>
      <c r="C166">
        <v>16565</v>
      </c>
      <c r="D166" t="s">
        <v>467</v>
      </c>
      <c r="E166">
        <v>17136</v>
      </c>
      <c r="F166">
        <v>1980</v>
      </c>
    </row>
    <row r="167" spans="1:6" x14ac:dyDescent="0.25">
      <c r="A167">
        <v>166</v>
      </c>
      <c r="B167" t="s">
        <v>176</v>
      </c>
      <c r="C167">
        <v>16510</v>
      </c>
      <c r="D167" t="s">
        <v>818</v>
      </c>
      <c r="E167">
        <v>17103</v>
      </c>
      <c r="F167">
        <v>1980</v>
      </c>
    </row>
    <row r="168" spans="1:6" x14ac:dyDescent="0.25">
      <c r="A168">
        <v>167</v>
      </c>
      <c r="B168" t="s">
        <v>252</v>
      </c>
      <c r="C168">
        <v>15941</v>
      </c>
      <c r="D168" t="s">
        <v>500</v>
      </c>
      <c r="E168">
        <v>16741</v>
      </c>
      <c r="F168">
        <v>1980</v>
      </c>
    </row>
    <row r="169" spans="1:6" x14ac:dyDescent="0.25">
      <c r="A169">
        <v>168</v>
      </c>
      <c r="B169" t="s">
        <v>220</v>
      </c>
      <c r="C169">
        <v>15829</v>
      </c>
      <c r="D169" t="s">
        <v>279</v>
      </c>
      <c r="E169">
        <v>16538</v>
      </c>
      <c r="F169">
        <v>1980</v>
      </c>
    </row>
    <row r="170" spans="1:6" x14ac:dyDescent="0.25">
      <c r="A170">
        <v>169</v>
      </c>
      <c r="B170" t="s">
        <v>500</v>
      </c>
      <c r="C170">
        <v>15800</v>
      </c>
      <c r="D170" t="s">
        <v>95</v>
      </c>
      <c r="E170">
        <v>16502</v>
      </c>
      <c r="F170">
        <v>1980</v>
      </c>
    </row>
    <row r="171" spans="1:6" x14ac:dyDescent="0.25">
      <c r="A171">
        <v>170</v>
      </c>
      <c r="B171" t="s">
        <v>343</v>
      </c>
      <c r="C171">
        <v>15786</v>
      </c>
      <c r="D171" t="s">
        <v>866</v>
      </c>
      <c r="E171">
        <v>16257</v>
      </c>
      <c r="F171">
        <v>1980</v>
      </c>
    </row>
    <row r="172" spans="1:6" x14ac:dyDescent="0.25">
      <c r="A172">
        <v>171</v>
      </c>
      <c r="B172" t="s">
        <v>867</v>
      </c>
      <c r="C172">
        <v>15718</v>
      </c>
      <c r="D172" t="s">
        <v>868</v>
      </c>
      <c r="E172">
        <v>16255</v>
      </c>
      <c r="F172">
        <v>1980</v>
      </c>
    </row>
    <row r="173" spans="1:6" x14ac:dyDescent="0.25">
      <c r="A173">
        <v>172</v>
      </c>
      <c r="B173" t="s">
        <v>254</v>
      </c>
      <c r="C173">
        <v>15701</v>
      </c>
      <c r="D173" t="s">
        <v>869</v>
      </c>
      <c r="E173">
        <v>16249</v>
      </c>
      <c r="F173">
        <v>1980</v>
      </c>
    </row>
    <row r="174" spans="1:6" x14ac:dyDescent="0.25">
      <c r="A174">
        <v>173</v>
      </c>
      <c r="B174" t="s">
        <v>612</v>
      </c>
      <c r="C174">
        <v>15658</v>
      </c>
      <c r="D174" t="s">
        <v>807</v>
      </c>
      <c r="E174">
        <v>16214</v>
      </c>
      <c r="F174">
        <v>1980</v>
      </c>
    </row>
    <row r="175" spans="1:6" x14ac:dyDescent="0.25">
      <c r="A175">
        <v>174</v>
      </c>
      <c r="B175" t="s">
        <v>870</v>
      </c>
      <c r="C175">
        <v>15596</v>
      </c>
      <c r="D175" t="s">
        <v>141</v>
      </c>
      <c r="E175">
        <v>16019</v>
      </c>
      <c r="F175">
        <v>1980</v>
      </c>
    </row>
    <row r="176" spans="1:6" x14ac:dyDescent="0.25">
      <c r="A176">
        <v>175</v>
      </c>
      <c r="B176" t="s">
        <v>413</v>
      </c>
      <c r="C176">
        <v>15575</v>
      </c>
      <c r="D176" t="s">
        <v>871</v>
      </c>
      <c r="E176">
        <v>16006</v>
      </c>
      <c r="F176">
        <v>1980</v>
      </c>
    </row>
    <row r="177" spans="1:6" x14ac:dyDescent="0.25">
      <c r="A177">
        <v>176</v>
      </c>
      <c r="B177" t="s">
        <v>172</v>
      </c>
      <c r="C177">
        <v>15512</v>
      </c>
      <c r="D177" t="s">
        <v>169</v>
      </c>
      <c r="E177">
        <v>15930</v>
      </c>
      <c r="F177">
        <v>1980</v>
      </c>
    </row>
    <row r="178" spans="1:6" x14ac:dyDescent="0.25">
      <c r="A178">
        <v>177</v>
      </c>
      <c r="B178" t="s">
        <v>583</v>
      </c>
      <c r="C178">
        <v>15320</v>
      </c>
      <c r="D178" t="s">
        <v>872</v>
      </c>
      <c r="E178">
        <v>15850</v>
      </c>
      <c r="F178">
        <v>1980</v>
      </c>
    </row>
    <row r="179" spans="1:6" x14ac:dyDescent="0.25">
      <c r="A179">
        <v>178</v>
      </c>
      <c r="B179" t="s">
        <v>645</v>
      </c>
      <c r="C179">
        <v>15182</v>
      </c>
      <c r="D179" t="s">
        <v>873</v>
      </c>
      <c r="E179">
        <v>15830</v>
      </c>
      <c r="F179">
        <v>1980</v>
      </c>
    </row>
    <row r="180" spans="1:6" x14ac:dyDescent="0.25">
      <c r="A180">
        <v>179</v>
      </c>
      <c r="B180" t="s">
        <v>712</v>
      </c>
      <c r="C180">
        <v>15108</v>
      </c>
      <c r="D180" t="s">
        <v>874</v>
      </c>
      <c r="E180">
        <v>15760</v>
      </c>
      <c r="F180">
        <v>1980</v>
      </c>
    </row>
    <row r="181" spans="1:6" x14ac:dyDescent="0.25">
      <c r="A181">
        <v>180</v>
      </c>
      <c r="B181" t="s">
        <v>832</v>
      </c>
      <c r="C181">
        <v>14856</v>
      </c>
      <c r="D181" t="s">
        <v>845</v>
      </c>
      <c r="E181">
        <v>15671</v>
      </c>
      <c r="F181">
        <v>1980</v>
      </c>
    </row>
    <row r="182" spans="1:6" x14ac:dyDescent="0.25">
      <c r="A182">
        <v>181</v>
      </c>
      <c r="B182" t="s">
        <v>174</v>
      </c>
      <c r="C182">
        <v>14750</v>
      </c>
      <c r="D182" t="s">
        <v>75</v>
      </c>
      <c r="E182">
        <v>15649</v>
      </c>
      <c r="F182">
        <v>1980</v>
      </c>
    </row>
    <row r="183" spans="1:6" x14ac:dyDescent="0.25">
      <c r="A183">
        <v>182</v>
      </c>
      <c r="B183" t="s">
        <v>671</v>
      </c>
      <c r="C183">
        <v>14601</v>
      </c>
      <c r="D183" t="s">
        <v>643</v>
      </c>
      <c r="E183">
        <v>15518</v>
      </c>
      <c r="F183">
        <v>1980</v>
      </c>
    </row>
    <row r="184" spans="1:6" x14ac:dyDescent="0.25">
      <c r="A184">
        <v>183</v>
      </c>
      <c r="B184" t="s">
        <v>632</v>
      </c>
      <c r="C184">
        <v>14521</v>
      </c>
      <c r="D184" t="s">
        <v>183</v>
      </c>
      <c r="E184">
        <v>15373</v>
      </c>
      <c r="F184">
        <v>1980</v>
      </c>
    </row>
    <row r="185" spans="1:6" x14ac:dyDescent="0.25">
      <c r="A185">
        <v>184</v>
      </c>
      <c r="B185" t="s">
        <v>682</v>
      </c>
      <c r="C185">
        <v>14486</v>
      </c>
      <c r="D185" t="s">
        <v>875</v>
      </c>
      <c r="E185">
        <v>15100</v>
      </c>
      <c r="F185">
        <v>1980</v>
      </c>
    </row>
    <row r="186" spans="1:6" x14ac:dyDescent="0.25">
      <c r="A186">
        <v>185</v>
      </c>
      <c r="B186" t="s">
        <v>142</v>
      </c>
      <c r="C186">
        <v>14339</v>
      </c>
      <c r="D186" t="s">
        <v>876</v>
      </c>
      <c r="E186">
        <v>15036</v>
      </c>
      <c r="F186">
        <v>1980</v>
      </c>
    </row>
    <row r="187" spans="1:6" x14ac:dyDescent="0.25">
      <c r="A187">
        <v>186</v>
      </c>
      <c r="B187" t="s">
        <v>230</v>
      </c>
      <c r="C187">
        <v>14301</v>
      </c>
      <c r="D187" t="s">
        <v>877</v>
      </c>
      <c r="E187">
        <v>15032</v>
      </c>
      <c r="F187">
        <v>1980</v>
      </c>
    </row>
    <row r="188" spans="1:6" x14ac:dyDescent="0.25">
      <c r="A188">
        <v>187</v>
      </c>
      <c r="B188" t="s">
        <v>474</v>
      </c>
      <c r="C188">
        <v>14177</v>
      </c>
      <c r="D188" t="s">
        <v>878</v>
      </c>
      <c r="E188">
        <v>14997</v>
      </c>
      <c r="F188">
        <v>1980</v>
      </c>
    </row>
    <row r="189" spans="1:6" x14ac:dyDescent="0.25">
      <c r="A189">
        <v>188</v>
      </c>
      <c r="B189" t="s">
        <v>479</v>
      </c>
      <c r="C189">
        <v>13997</v>
      </c>
      <c r="D189" t="s">
        <v>277</v>
      </c>
      <c r="E189">
        <v>14996</v>
      </c>
      <c r="F189">
        <v>1980</v>
      </c>
    </row>
    <row r="190" spans="1:6" x14ac:dyDescent="0.25">
      <c r="A190">
        <v>189</v>
      </c>
      <c r="B190" t="s">
        <v>355</v>
      </c>
      <c r="C190">
        <v>13903</v>
      </c>
      <c r="D190" t="s">
        <v>73</v>
      </c>
      <c r="E190">
        <v>14780</v>
      </c>
      <c r="F190">
        <v>1980</v>
      </c>
    </row>
    <row r="191" spans="1:6" x14ac:dyDescent="0.25">
      <c r="A191">
        <v>190</v>
      </c>
      <c r="B191" t="s">
        <v>638</v>
      </c>
      <c r="C191">
        <v>13685</v>
      </c>
      <c r="D191" t="s">
        <v>434</v>
      </c>
      <c r="E191">
        <v>14673</v>
      </c>
      <c r="F191">
        <v>1980</v>
      </c>
    </row>
    <row r="192" spans="1:6" x14ac:dyDescent="0.25">
      <c r="A192">
        <v>191</v>
      </c>
      <c r="B192" t="s">
        <v>347</v>
      </c>
      <c r="C192">
        <v>13584</v>
      </c>
      <c r="D192" t="s">
        <v>522</v>
      </c>
      <c r="E192">
        <v>14643</v>
      </c>
      <c r="F192">
        <v>1980</v>
      </c>
    </row>
    <row r="193" spans="1:6" x14ac:dyDescent="0.25">
      <c r="A193">
        <v>192</v>
      </c>
      <c r="B193" t="s">
        <v>310</v>
      </c>
      <c r="C193">
        <v>13500</v>
      </c>
      <c r="D193" t="s">
        <v>217</v>
      </c>
      <c r="E193">
        <v>14577</v>
      </c>
      <c r="F193">
        <v>1980</v>
      </c>
    </row>
    <row r="194" spans="1:6" x14ac:dyDescent="0.25">
      <c r="A194">
        <v>193</v>
      </c>
      <c r="B194" t="s">
        <v>675</v>
      </c>
      <c r="C194">
        <v>13195</v>
      </c>
      <c r="D194" t="s">
        <v>207</v>
      </c>
      <c r="E194">
        <v>14455</v>
      </c>
      <c r="F194">
        <v>1980</v>
      </c>
    </row>
    <row r="195" spans="1:6" x14ac:dyDescent="0.25">
      <c r="A195">
        <v>194</v>
      </c>
      <c r="B195" t="s">
        <v>240</v>
      </c>
      <c r="C195">
        <v>13168</v>
      </c>
      <c r="D195" t="s">
        <v>105</v>
      </c>
      <c r="E195">
        <v>14320</v>
      </c>
      <c r="F195">
        <v>1980</v>
      </c>
    </row>
    <row r="196" spans="1:6" x14ac:dyDescent="0.25">
      <c r="A196">
        <v>195</v>
      </c>
      <c r="B196" t="s">
        <v>725</v>
      </c>
      <c r="C196">
        <v>13150</v>
      </c>
      <c r="D196" t="s">
        <v>452</v>
      </c>
      <c r="E196">
        <v>14066</v>
      </c>
      <c r="F196">
        <v>1980</v>
      </c>
    </row>
    <row r="197" spans="1:6" x14ac:dyDescent="0.25">
      <c r="A197">
        <v>196</v>
      </c>
      <c r="B197" t="s">
        <v>270</v>
      </c>
      <c r="C197">
        <v>13059</v>
      </c>
      <c r="D197" t="s">
        <v>553</v>
      </c>
      <c r="E197">
        <v>13825</v>
      </c>
      <c r="F197">
        <v>1980</v>
      </c>
    </row>
    <row r="198" spans="1:6" x14ac:dyDescent="0.25">
      <c r="A198">
        <v>197</v>
      </c>
      <c r="B198" t="s">
        <v>540</v>
      </c>
      <c r="C198">
        <v>12932</v>
      </c>
      <c r="D198" t="s">
        <v>754</v>
      </c>
      <c r="E198">
        <v>13795</v>
      </c>
      <c r="F198">
        <v>1980</v>
      </c>
    </row>
    <row r="199" spans="1:6" x14ac:dyDescent="0.25">
      <c r="A199">
        <v>198</v>
      </c>
      <c r="B199" t="s">
        <v>807</v>
      </c>
      <c r="C199">
        <v>12850</v>
      </c>
      <c r="D199" t="s">
        <v>492</v>
      </c>
      <c r="E199">
        <v>13790</v>
      </c>
      <c r="F199">
        <v>1980</v>
      </c>
    </row>
    <row r="200" spans="1:6" x14ac:dyDescent="0.25">
      <c r="A200">
        <v>199</v>
      </c>
      <c r="B200" t="s">
        <v>834</v>
      </c>
      <c r="C200">
        <v>12804</v>
      </c>
      <c r="D200" t="s">
        <v>879</v>
      </c>
      <c r="E200">
        <v>13636</v>
      </c>
      <c r="F200">
        <v>1980</v>
      </c>
    </row>
    <row r="201" spans="1:6" x14ac:dyDescent="0.25">
      <c r="A201">
        <v>200</v>
      </c>
      <c r="B201" t="s">
        <v>840</v>
      </c>
      <c r="C201">
        <v>12735</v>
      </c>
      <c r="D201" t="s">
        <v>466</v>
      </c>
      <c r="E201">
        <v>13620</v>
      </c>
      <c r="F201">
        <v>1980</v>
      </c>
    </row>
  </sheetData>
  <hyperlinks>
    <hyperlink ref="I1" r:id="rId1" xr:uid="{58323C1F-867C-4727-8623-A83C7D6ED6A0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0C6F-F501-4B11-AACC-32B990EF1447}">
  <sheetPr>
    <tabColor theme="1" tint="0.499984740745262"/>
  </sheetPr>
  <dimension ref="A1:I201"/>
  <sheetViews>
    <sheetView workbookViewId="0">
      <selection activeCell="H1" sqref="H1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425781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1816</v>
      </c>
    </row>
    <row r="2" spans="1:9" x14ac:dyDescent="0.25">
      <c r="A2">
        <v>1</v>
      </c>
      <c r="B2" t="s">
        <v>50</v>
      </c>
      <c r="C2">
        <v>707588</v>
      </c>
      <c r="D2" t="s">
        <v>89</v>
      </c>
      <c r="E2">
        <v>581759</v>
      </c>
      <c r="F2">
        <v>1970</v>
      </c>
    </row>
    <row r="3" spans="1:9" x14ac:dyDescent="0.25">
      <c r="A3">
        <v>2</v>
      </c>
      <c r="B3" t="s">
        <v>88</v>
      </c>
      <c r="C3">
        <v>475597</v>
      </c>
      <c r="D3" t="s">
        <v>119</v>
      </c>
      <c r="E3">
        <v>269000</v>
      </c>
      <c r="F3">
        <v>1970</v>
      </c>
    </row>
    <row r="4" spans="1:9" x14ac:dyDescent="0.25">
      <c r="A4">
        <v>3</v>
      </c>
      <c r="B4" t="s">
        <v>222</v>
      </c>
      <c r="C4">
        <v>462916</v>
      </c>
      <c r="D4" t="s">
        <v>115</v>
      </c>
      <c r="E4">
        <v>253285</v>
      </c>
      <c r="F4">
        <v>1970</v>
      </c>
    </row>
    <row r="5" spans="1:9" x14ac:dyDescent="0.25">
      <c r="A5">
        <v>4</v>
      </c>
      <c r="B5" t="s">
        <v>52</v>
      </c>
      <c r="C5">
        <v>445926</v>
      </c>
      <c r="D5" t="s">
        <v>67</v>
      </c>
      <c r="E5">
        <v>249143</v>
      </c>
      <c r="F5">
        <v>1970</v>
      </c>
    </row>
    <row r="6" spans="1:9" x14ac:dyDescent="0.25">
      <c r="A6">
        <v>5</v>
      </c>
      <c r="B6" t="s">
        <v>56</v>
      </c>
      <c r="C6">
        <v>444900</v>
      </c>
      <c r="D6" t="s">
        <v>59</v>
      </c>
      <c r="E6">
        <v>229108</v>
      </c>
      <c r="F6">
        <v>1970</v>
      </c>
    </row>
    <row r="7" spans="1:9" x14ac:dyDescent="0.25">
      <c r="A7">
        <v>6</v>
      </c>
      <c r="B7" t="s">
        <v>54</v>
      </c>
      <c r="C7">
        <v>402813</v>
      </c>
      <c r="D7" t="s">
        <v>51</v>
      </c>
      <c r="E7">
        <v>228689</v>
      </c>
      <c r="F7">
        <v>1970</v>
      </c>
    </row>
    <row r="8" spans="1:9" x14ac:dyDescent="0.25">
      <c r="A8">
        <v>7</v>
      </c>
      <c r="B8" t="s">
        <v>58</v>
      </c>
      <c r="C8">
        <v>397376</v>
      </c>
      <c r="D8" t="s">
        <v>93</v>
      </c>
      <c r="E8">
        <v>225261</v>
      </c>
      <c r="F8">
        <v>1970</v>
      </c>
    </row>
    <row r="9" spans="1:9" x14ac:dyDescent="0.25">
      <c r="A9">
        <v>8</v>
      </c>
      <c r="B9" t="s">
        <v>80</v>
      </c>
      <c r="C9">
        <v>322803</v>
      </c>
      <c r="D9" t="s">
        <v>301</v>
      </c>
      <c r="E9">
        <v>203917</v>
      </c>
      <c r="F9">
        <v>1970</v>
      </c>
    </row>
    <row r="10" spans="1:9" x14ac:dyDescent="0.25">
      <c r="A10">
        <v>9</v>
      </c>
      <c r="B10" t="s">
        <v>62</v>
      </c>
      <c r="C10">
        <v>283522</v>
      </c>
      <c r="D10" t="s">
        <v>139</v>
      </c>
      <c r="E10">
        <v>160469</v>
      </c>
      <c r="F10">
        <v>1970</v>
      </c>
    </row>
    <row r="11" spans="1:9" x14ac:dyDescent="0.25">
      <c r="A11">
        <v>10</v>
      </c>
      <c r="B11" t="s">
        <v>120</v>
      </c>
      <c r="C11">
        <v>277918</v>
      </c>
      <c r="D11" t="s">
        <v>418</v>
      </c>
      <c r="E11">
        <v>144668</v>
      </c>
      <c r="F11">
        <v>1970</v>
      </c>
    </row>
    <row r="12" spans="1:9" x14ac:dyDescent="0.25">
      <c r="A12">
        <v>11</v>
      </c>
      <c r="B12" t="s">
        <v>72</v>
      </c>
      <c r="C12">
        <v>244922</v>
      </c>
      <c r="D12" t="s">
        <v>475</v>
      </c>
      <c r="E12">
        <v>143503</v>
      </c>
      <c r="F12">
        <v>1970</v>
      </c>
    </row>
    <row r="13" spans="1:9" x14ac:dyDescent="0.25">
      <c r="A13">
        <v>12</v>
      </c>
      <c r="B13" t="s">
        <v>86</v>
      </c>
      <c r="C13">
        <v>244557</v>
      </c>
      <c r="D13" t="s">
        <v>83</v>
      </c>
      <c r="E13">
        <v>142853</v>
      </c>
      <c r="F13">
        <v>1970</v>
      </c>
    </row>
    <row r="14" spans="1:9" x14ac:dyDescent="0.25">
      <c r="A14">
        <v>13</v>
      </c>
      <c r="B14" t="s">
        <v>76</v>
      </c>
      <c r="C14">
        <v>212331</v>
      </c>
      <c r="D14" t="s">
        <v>131</v>
      </c>
      <c r="E14">
        <v>137295</v>
      </c>
      <c r="F14">
        <v>1970</v>
      </c>
    </row>
    <row r="15" spans="1:9" x14ac:dyDescent="0.25">
      <c r="A15">
        <v>14</v>
      </c>
      <c r="B15" t="s">
        <v>104</v>
      </c>
      <c r="C15">
        <v>211554</v>
      </c>
      <c r="D15" t="s">
        <v>109</v>
      </c>
      <c r="E15">
        <v>133558</v>
      </c>
      <c r="F15">
        <v>1970</v>
      </c>
    </row>
    <row r="16" spans="1:9" x14ac:dyDescent="0.25">
      <c r="A16">
        <v>15</v>
      </c>
      <c r="B16" t="s">
        <v>68</v>
      </c>
      <c r="C16">
        <v>202926</v>
      </c>
      <c r="D16" t="s">
        <v>53</v>
      </c>
      <c r="E16">
        <v>126262</v>
      </c>
      <c r="F16">
        <v>1970</v>
      </c>
    </row>
    <row r="17" spans="1:6" x14ac:dyDescent="0.25">
      <c r="A17">
        <v>16</v>
      </c>
      <c r="B17" t="s">
        <v>64</v>
      </c>
      <c r="C17">
        <v>202861</v>
      </c>
      <c r="D17" t="s">
        <v>193</v>
      </c>
      <c r="E17">
        <v>125748</v>
      </c>
      <c r="F17">
        <v>1970</v>
      </c>
    </row>
    <row r="18" spans="1:6" x14ac:dyDescent="0.25">
      <c r="A18">
        <v>17</v>
      </c>
      <c r="B18" t="s">
        <v>78</v>
      </c>
      <c r="C18">
        <v>194640</v>
      </c>
      <c r="D18" t="s">
        <v>443</v>
      </c>
      <c r="E18">
        <v>123935</v>
      </c>
      <c r="F18">
        <v>1970</v>
      </c>
    </row>
    <row r="19" spans="1:6" x14ac:dyDescent="0.25">
      <c r="A19">
        <v>18</v>
      </c>
      <c r="B19" t="s">
        <v>60</v>
      </c>
      <c r="C19">
        <v>194389</v>
      </c>
      <c r="D19" t="s">
        <v>85</v>
      </c>
      <c r="E19">
        <v>121936</v>
      </c>
      <c r="F19">
        <v>1970</v>
      </c>
    </row>
    <row r="20" spans="1:6" x14ac:dyDescent="0.25">
      <c r="A20">
        <v>19</v>
      </c>
      <c r="B20" t="s">
        <v>70</v>
      </c>
      <c r="C20">
        <v>188148</v>
      </c>
      <c r="D20" t="s">
        <v>229</v>
      </c>
      <c r="E20">
        <v>118831</v>
      </c>
      <c r="F20">
        <v>1970</v>
      </c>
    </row>
    <row r="21" spans="1:6" x14ac:dyDescent="0.25">
      <c r="A21">
        <v>20</v>
      </c>
      <c r="B21" t="s">
        <v>66</v>
      </c>
      <c r="C21">
        <v>186852</v>
      </c>
      <c r="D21" t="s">
        <v>81</v>
      </c>
      <c r="E21">
        <v>118213</v>
      </c>
      <c r="F21">
        <v>1970</v>
      </c>
    </row>
    <row r="22" spans="1:6" x14ac:dyDescent="0.25">
      <c r="A22">
        <v>21</v>
      </c>
      <c r="B22" t="s">
        <v>74</v>
      </c>
      <c r="C22">
        <v>181320</v>
      </c>
      <c r="D22" t="s">
        <v>290</v>
      </c>
      <c r="E22">
        <v>113807</v>
      </c>
      <c r="F22">
        <v>1970</v>
      </c>
    </row>
    <row r="23" spans="1:6" x14ac:dyDescent="0.25">
      <c r="A23">
        <v>22</v>
      </c>
      <c r="B23" t="s">
        <v>92</v>
      </c>
      <c r="C23">
        <v>174925</v>
      </c>
      <c r="D23" t="s">
        <v>103</v>
      </c>
      <c r="E23">
        <v>103237</v>
      </c>
      <c r="F23">
        <v>1970</v>
      </c>
    </row>
    <row r="24" spans="1:6" x14ac:dyDescent="0.25">
      <c r="A24">
        <v>23</v>
      </c>
      <c r="B24" t="s">
        <v>82</v>
      </c>
      <c r="C24">
        <v>163100</v>
      </c>
      <c r="D24" t="s">
        <v>75</v>
      </c>
      <c r="E24">
        <v>98828</v>
      </c>
      <c r="F24">
        <v>1970</v>
      </c>
    </row>
    <row r="25" spans="1:6" x14ac:dyDescent="0.25">
      <c r="A25">
        <v>24</v>
      </c>
      <c r="B25" t="s">
        <v>450</v>
      </c>
      <c r="C25">
        <v>140386</v>
      </c>
      <c r="D25" t="s">
        <v>127</v>
      </c>
      <c r="E25">
        <v>95533</v>
      </c>
      <c r="F25">
        <v>1970</v>
      </c>
    </row>
    <row r="26" spans="1:6" x14ac:dyDescent="0.25">
      <c r="A26">
        <v>25</v>
      </c>
      <c r="B26" t="s">
        <v>462</v>
      </c>
      <c r="C26">
        <v>139724</v>
      </c>
      <c r="D26" t="s">
        <v>57</v>
      </c>
      <c r="E26">
        <v>95185</v>
      </c>
      <c r="F26">
        <v>1970</v>
      </c>
    </row>
    <row r="27" spans="1:6" x14ac:dyDescent="0.25">
      <c r="A27">
        <v>26</v>
      </c>
      <c r="B27" t="s">
        <v>594</v>
      </c>
      <c r="C27">
        <v>139361</v>
      </c>
      <c r="D27" t="s">
        <v>123</v>
      </c>
      <c r="E27">
        <v>92449</v>
      </c>
      <c r="F27">
        <v>1970</v>
      </c>
    </row>
    <row r="28" spans="1:6" x14ac:dyDescent="0.25">
      <c r="A28">
        <v>27</v>
      </c>
      <c r="B28" t="s">
        <v>84</v>
      </c>
      <c r="C28">
        <v>136453</v>
      </c>
      <c r="D28" t="s">
        <v>55</v>
      </c>
      <c r="E28">
        <v>88316</v>
      </c>
      <c r="F28">
        <v>1970</v>
      </c>
    </row>
    <row r="29" spans="1:6" x14ac:dyDescent="0.25">
      <c r="A29">
        <v>28</v>
      </c>
      <c r="B29" t="s">
        <v>124</v>
      </c>
      <c r="C29">
        <v>133018</v>
      </c>
      <c r="D29" t="s">
        <v>181</v>
      </c>
      <c r="E29">
        <v>86433</v>
      </c>
      <c r="F29">
        <v>1970</v>
      </c>
    </row>
    <row r="30" spans="1:6" x14ac:dyDescent="0.25">
      <c r="A30">
        <v>29</v>
      </c>
      <c r="B30" t="s">
        <v>94</v>
      </c>
      <c r="C30">
        <v>115613</v>
      </c>
      <c r="D30" t="s">
        <v>111</v>
      </c>
      <c r="E30">
        <v>84766</v>
      </c>
      <c r="F30">
        <v>1970</v>
      </c>
    </row>
    <row r="31" spans="1:6" x14ac:dyDescent="0.25">
      <c r="A31">
        <v>30</v>
      </c>
      <c r="B31" t="s">
        <v>389</v>
      </c>
      <c r="C31">
        <v>113572</v>
      </c>
      <c r="D31" t="s">
        <v>61</v>
      </c>
      <c r="E31">
        <v>81108</v>
      </c>
      <c r="F31">
        <v>1970</v>
      </c>
    </row>
    <row r="32" spans="1:6" x14ac:dyDescent="0.25">
      <c r="A32">
        <v>31</v>
      </c>
      <c r="B32" t="s">
        <v>90</v>
      </c>
      <c r="C32">
        <v>111520</v>
      </c>
      <c r="D32" t="s">
        <v>69</v>
      </c>
      <c r="E32">
        <v>80207</v>
      </c>
      <c r="F32">
        <v>1970</v>
      </c>
    </row>
    <row r="33" spans="1:6" x14ac:dyDescent="0.25">
      <c r="A33">
        <v>32</v>
      </c>
      <c r="B33" t="s">
        <v>200</v>
      </c>
      <c r="C33">
        <v>107977</v>
      </c>
      <c r="D33" t="s">
        <v>79</v>
      </c>
      <c r="E33">
        <v>77780</v>
      </c>
      <c r="F33">
        <v>1970</v>
      </c>
    </row>
    <row r="34" spans="1:6" x14ac:dyDescent="0.25">
      <c r="A34">
        <v>33</v>
      </c>
      <c r="B34" t="s">
        <v>102</v>
      </c>
      <c r="C34">
        <v>107862</v>
      </c>
      <c r="D34" t="s">
        <v>338</v>
      </c>
      <c r="E34">
        <v>77754</v>
      </c>
      <c r="F34">
        <v>1970</v>
      </c>
    </row>
    <row r="35" spans="1:6" x14ac:dyDescent="0.25">
      <c r="A35">
        <v>34</v>
      </c>
      <c r="B35" t="s">
        <v>198</v>
      </c>
      <c r="C35">
        <v>105813</v>
      </c>
      <c r="D35" t="s">
        <v>325</v>
      </c>
      <c r="E35">
        <v>76945</v>
      </c>
      <c r="F35">
        <v>1970</v>
      </c>
    </row>
    <row r="36" spans="1:6" x14ac:dyDescent="0.25">
      <c r="A36">
        <v>35</v>
      </c>
      <c r="B36" t="s">
        <v>300</v>
      </c>
      <c r="C36">
        <v>101521</v>
      </c>
      <c r="D36" t="s">
        <v>147</v>
      </c>
      <c r="E36">
        <v>76311</v>
      </c>
      <c r="F36">
        <v>1970</v>
      </c>
    </row>
    <row r="37" spans="1:6" x14ac:dyDescent="0.25">
      <c r="A37">
        <v>36</v>
      </c>
      <c r="B37" t="s">
        <v>320</v>
      </c>
      <c r="C37">
        <v>91800</v>
      </c>
      <c r="D37" t="s">
        <v>145</v>
      </c>
      <c r="E37">
        <v>74186</v>
      </c>
      <c r="F37">
        <v>1970</v>
      </c>
    </row>
    <row r="38" spans="1:6" x14ac:dyDescent="0.25">
      <c r="A38">
        <v>37</v>
      </c>
      <c r="B38" t="s">
        <v>112</v>
      </c>
      <c r="C38">
        <v>91298</v>
      </c>
      <c r="D38" t="s">
        <v>350</v>
      </c>
      <c r="E38">
        <v>73766</v>
      </c>
      <c r="F38">
        <v>1970</v>
      </c>
    </row>
    <row r="39" spans="1:6" x14ac:dyDescent="0.25">
      <c r="A39">
        <v>38</v>
      </c>
      <c r="B39" t="s">
        <v>481</v>
      </c>
      <c r="C39">
        <v>86586</v>
      </c>
      <c r="D39" t="s">
        <v>275</v>
      </c>
      <c r="E39">
        <v>69902</v>
      </c>
      <c r="F39">
        <v>1970</v>
      </c>
    </row>
    <row r="40" spans="1:6" x14ac:dyDescent="0.25">
      <c r="A40">
        <v>39</v>
      </c>
      <c r="B40" t="s">
        <v>204</v>
      </c>
      <c r="C40">
        <v>83904</v>
      </c>
      <c r="D40" t="s">
        <v>579</v>
      </c>
      <c r="E40">
        <v>67894</v>
      </c>
      <c r="F40">
        <v>1970</v>
      </c>
    </row>
    <row r="41" spans="1:6" x14ac:dyDescent="0.25">
      <c r="A41">
        <v>40</v>
      </c>
      <c r="B41" t="s">
        <v>106</v>
      </c>
      <c r="C41">
        <v>83481</v>
      </c>
      <c r="D41" t="s">
        <v>346</v>
      </c>
      <c r="E41">
        <v>67847</v>
      </c>
      <c r="F41">
        <v>1970</v>
      </c>
    </row>
    <row r="42" spans="1:6" x14ac:dyDescent="0.25">
      <c r="A42">
        <v>41</v>
      </c>
      <c r="B42" t="s">
        <v>110</v>
      </c>
      <c r="C42">
        <v>83363</v>
      </c>
      <c r="D42" t="s">
        <v>311</v>
      </c>
      <c r="E42">
        <v>66829</v>
      </c>
      <c r="F42">
        <v>1970</v>
      </c>
    </row>
    <row r="43" spans="1:6" x14ac:dyDescent="0.25">
      <c r="A43">
        <v>42</v>
      </c>
      <c r="B43" t="s">
        <v>98</v>
      </c>
      <c r="C43">
        <v>82459</v>
      </c>
      <c r="D43" t="s">
        <v>687</v>
      </c>
      <c r="E43">
        <v>65159</v>
      </c>
      <c r="F43">
        <v>1970</v>
      </c>
    </row>
    <row r="44" spans="1:6" x14ac:dyDescent="0.25">
      <c r="A44">
        <v>43</v>
      </c>
      <c r="B44" t="s">
        <v>96</v>
      </c>
      <c r="C44">
        <v>81763</v>
      </c>
      <c r="D44" t="s">
        <v>793</v>
      </c>
      <c r="E44">
        <v>65072</v>
      </c>
      <c r="F44">
        <v>1970</v>
      </c>
    </row>
    <row r="45" spans="1:6" x14ac:dyDescent="0.25">
      <c r="A45">
        <v>44</v>
      </c>
      <c r="B45" t="s">
        <v>306</v>
      </c>
      <c r="C45">
        <v>81378</v>
      </c>
      <c r="D45" t="s">
        <v>71</v>
      </c>
      <c r="E45">
        <v>64335</v>
      </c>
      <c r="F45">
        <v>1970</v>
      </c>
    </row>
    <row r="46" spans="1:6" x14ac:dyDescent="0.25">
      <c r="A46">
        <v>45</v>
      </c>
      <c r="B46" t="s">
        <v>116</v>
      </c>
      <c r="C46">
        <v>76724</v>
      </c>
      <c r="D46" t="s">
        <v>221</v>
      </c>
      <c r="E46">
        <v>61676</v>
      </c>
      <c r="F46">
        <v>1970</v>
      </c>
    </row>
    <row r="47" spans="1:6" x14ac:dyDescent="0.25">
      <c r="A47">
        <v>46</v>
      </c>
      <c r="B47" t="s">
        <v>170</v>
      </c>
      <c r="C47">
        <v>71386</v>
      </c>
      <c r="D47" t="s">
        <v>575</v>
      </c>
      <c r="E47">
        <v>60921</v>
      </c>
      <c r="F47">
        <v>1970</v>
      </c>
    </row>
    <row r="48" spans="1:6" x14ac:dyDescent="0.25">
      <c r="A48">
        <v>47</v>
      </c>
      <c r="B48" t="s">
        <v>100</v>
      </c>
      <c r="C48">
        <v>68284</v>
      </c>
      <c r="D48" t="s">
        <v>255</v>
      </c>
      <c r="E48">
        <v>59214</v>
      </c>
      <c r="F48">
        <v>1970</v>
      </c>
    </row>
    <row r="49" spans="1:6" x14ac:dyDescent="0.25">
      <c r="A49">
        <v>48</v>
      </c>
      <c r="B49" t="s">
        <v>226</v>
      </c>
      <c r="C49">
        <v>66385</v>
      </c>
      <c r="D49" t="s">
        <v>77</v>
      </c>
      <c r="E49">
        <v>58041</v>
      </c>
      <c r="F49">
        <v>1970</v>
      </c>
    </row>
    <row r="50" spans="1:6" x14ac:dyDescent="0.25">
      <c r="A50">
        <v>49</v>
      </c>
      <c r="B50" t="s">
        <v>397</v>
      </c>
      <c r="C50">
        <v>65904</v>
      </c>
      <c r="D50" t="s">
        <v>288</v>
      </c>
      <c r="E50">
        <v>57790</v>
      </c>
      <c r="F50">
        <v>1970</v>
      </c>
    </row>
    <row r="51" spans="1:6" x14ac:dyDescent="0.25">
      <c r="A51">
        <v>50</v>
      </c>
      <c r="B51" t="s">
        <v>108</v>
      </c>
      <c r="C51">
        <v>65195</v>
      </c>
      <c r="D51" t="s">
        <v>372</v>
      </c>
      <c r="E51">
        <v>56965</v>
      </c>
      <c r="F51">
        <v>1970</v>
      </c>
    </row>
    <row r="52" spans="1:6" x14ac:dyDescent="0.25">
      <c r="A52">
        <v>51</v>
      </c>
      <c r="B52" t="s">
        <v>333</v>
      </c>
      <c r="C52">
        <v>65101</v>
      </c>
      <c r="D52" t="s">
        <v>149</v>
      </c>
      <c r="E52">
        <v>56559</v>
      </c>
      <c r="F52">
        <v>1970</v>
      </c>
    </row>
    <row r="53" spans="1:6" x14ac:dyDescent="0.25">
      <c r="A53">
        <v>52</v>
      </c>
      <c r="B53" t="s">
        <v>471</v>
      </c>
      <c r="C53">
        <v>65079</v>
      </c>
      <c r="D53" t="s">
        <v>99</v>
      </c>
      <c r="E53">
        <v>56034</v>
      </c>
      <c r="F53">
        <v>1970</v>
      </c>
    </row>
    <row r="54" spans="1:6" x14ac:dyDescent="0.25">
      <c r="A54">
        <v>53</v>
      </c>
      <c r="B54" t="s">
        <v>114</v>
      </c>
      <c r="C54">
        <v>64775</v>
      </c>
      <c r="D54" t="s">
        <v>107</v>
      </c>
      <c r="E54">
        <v>55875</v>
      </c>
      <c r="F54">
        <v>1970</v>
      </c>
    </row>
    <row r="55" spans="1:6" x14ac:dyDescent="0.25">
      <c r="A55">
        <v>54</v>
      </c>
      <c r="B55" t="s">
        <v>673</v>
      </c>
      <c r="C55">
        <v>64137</v>
      </c>
      <c r="D55" t="s">
        <v>171</v>
      </c>
      <c r="E55">
        <v>55074</v>
      </c>
      <c r="F55">
        <v>1970</v>
      </c>
    </row>
    <row r="56" spans="1:6" x14ac:dyDescent="0.25">
      <c r="A56">
        <v>55</v>
      </c>
      <c r="B56" t="s">
        <v>132</v>
      </c>
      <c r="C56">
        <v>62359</v>
      </c>
      <c r="D56" t="s">
        <v>203</v>
      </c>
      <c r="E56">
        <v>54062</v>
      </c>
      <c r="F56">
        <v>1970</v>
      </c>
    </row>
    <row r="57" spans="1:6" x14ac:dyDescent="0.25">
      <c r="A57">
        <v>56</v>
      </c>
      <c r="B57" t="s">
        <v>136</v>
      </c>
      <c r="C57">
        <v>58821</v>
      </c>
      <c r="D57" t="s">
        <v>267</v>
      </c>
      <c r="E57">
        <v>53323</v>
      </c>
      <c r="F57">
        <v>1970</v>
      </c>
    </row>
    <row r="58" spans="1:6" x14ac:dyDescent="0.25">
      <c r="A58">
        <v>57</v>
      </c>
      <c r="B58" t="s">
        <v>192</v>
      </c>
      <c r="C58">
        <v>58720</v>
      </c>
      <c r="D58" t="s">
        <v>213</v>
      </c>
      <c r="E58">
        <v>51361</v>
      </c>
      <c r="F58">
        <v>1970</v>
      </c>
    </row>
    <row r="59" spans="1:6" x14ac:dyDescent="0.25">
      <c r="A59">
        <v>58</v>
      </c>
      <c r="B59" t="s">
        <v>118</v>
      </c>
      <c r="C59">
        <v>58148</v>
      </c>
      <c r="D59" t="s">
        <v>305</v>
      </c>
      <c r="E59">
        <v>50466</v>
      </c>
      <c r="F59">
        <v>1970</v>
      </c>
    </row>
    <row r="60" spans="1:6" x14ac:dyDescent="0.25">
      <c r="A60">
        <v>59</v>
      </c>
      <c r="B60" t="s">
        <v>126</v>
      </c>
      <c r="C60">
        <v>50575</v>
      </c>
      <c r="D60" t="s">
        <v>706</v>
      </c>
      <c r="E60">
        <v>49606</v>
      </c>
      <c r="F60">
        <v>1970</v>
      </c>
    </row>
    <row r="61" spans="1:6" x14ac:dyDescent="0.25">
      <c r="A61">
        <v>60</v>
      </c>
      <c r="B61" t="s">
        <v>429</v>
      </c>
      <c r="C61">
        <v>50297</v>
      </c>
      <c r="D61" t="s">
        <v>87</v>
      </c>
      <c r="E61">
        <v>48592</v>
      </c>
      <c r="F61">
        <v>1970</v>
      </c>
    </row>
    <row r="62" spans="1:6" x14ac:dyDescent="0.25">
      <c r="A62">
        <v>61</v>
      </c>
      <c r="B62" t="s">
        <v>138</v>
      </c>
      <c r="C62">
        <v>49365</v>
      </c>
      <c r="D62" t="s">
        <v>73</v>
      </c>
      <c r="E62">
        <v>47857</v>
      </c>
      <c r="F62">
        <v>1970</v>
      </c>
    </row>
    <row r="63" spans="1:6" x14ac:dyDescent="0.25">
      <c r="A63">
        <v>62</v>
      </c>
      <c r="B63" t="s">
        <v>158</v>
      </c>
      <c r="C63">
        <v>48861</v>
      </c>
      <c r="D63" t="s">
        <v>374</v>
      </c>
      <c r="E63">
        <v>47827</v>
      </c>
      <c r="F63">
        <v>1970</v>
      </c>
    </row>
    <row r="64" spans="1:6" x14ac:dyDescent="0.25">
      <c r="A64">
        <v>63</v>
      </c>
      <c r="B64" t="s">
        <v>130</v>
      </c>
      <c r="C64">
        <v>48363</v>
      </c>
      <c r="D64" t="s">
        <v>95</v>
      </c>
      <c r="E64">
        <v>47777</v>
      </c>
      <c r="F64">
        <v>1970</v>
      </c>
    </row>
    <row r="65" spans="1:6" x14ac:dyDescent="0.25">
      <c r="A65">
        <v>64</v>
      </c>
      <c r="B65" t="s">
        <v>218</v>
      </c>
      <c r="C65">
        <v>48108</v>
      </c>
      <c r="D65" t="s">
        <v>65</v>
      </c>
      <c r="E65">
        <v>47348</v>
      </c>
      <c r="F65">
        <v>1970</v>
      </c>
    </row>
    <row r="66" spans="1:6" x14ac:dyDescent="0.25">
      <c r="A66">
        <v>65</v>
      </c>
      <c r="B66" t="s">
        <v>134</v>
      </c>
      <c r="C66">
        <v>46940</v>
      </c>
      <c r="D66" t="s">
        <v>570</v>
      </c>
      <c r="E66">
        <v>47070</v>
      </c>
      <c r="F66">
        <v>1970</v>
      </c>
    </row>
    <row r="67" spans="1:6" x14ac:dyDescent="0.25">
      <c r="A67">
        <v>66</v>
      </c>
      <c r="B67" t="s">
        <v>329</v>
      </c>
      <c r="C67">
        <v>44907</v>
      </c>
      <c r="D67" t="s">
        <v>448</v>
      </c>
      <c r="E67">
        <v>46851</v>
      </c>
      <c r="F67">
        <v>1970</v>
      </c>
    </row>
    <row r="68" spans="1:6" x14ac:dyDescent="0.25">
      <c r="A68">
        <v>67</v>
      </c>
      <c r="B68" t="s">
        <v>140</v>
      </c>
      <c r="C68">
        <v>44574</v>
      </c>
      <c r="D68" t="s">
        <v>117</v>
      </c>
      <c r="E68">
        <v>45943</v>
      </c>
      <c r="F68">
        <v>1970</v>
      </c>
    </row>
    <row r="69" spans="1:6" x14ac:dyDescent="0.25">
      <c r="A69">
        <v>68</v>
      </c>
      <c r="B69" t="s">
        <v>314</v>
      </c>
      <c r="C69">
        <v>43401</v>
      </c>
      <c r="D69" t="s">
        <v>63</v>
      </c>
      <c r="E69">
        <v>45904</v>
      </c>
      <c r="F69">
        <v>1970</v>
      </c>
    </row>
    <row r="70" spans="1:6" x14ac:dyDescent="0.25">
      <c r="A70">
        <v>69</v>
      </c>
      <c r="B70" t="s">
        <v>122</v>
      </c>
      <c r="C70">
        <v>42434</v>
      </c>
      <c r="D70" t="s">
        <v>113</v>
      </c>
      <c r="E70">
        <v>44847</v>
      </c>
      <c r="F70">
        <v>1970</v>
      </c>
    </row>
    <row r="71" spans="1:6" x14ac:dyDescent="0.25">
      <c r="A71">
        <v>70</v>
      </c>
      <c r="B71" t="s">
        <v>794</v>
      </c>
      <c r="C71">
        <v>41013</v>
      </c>
      <c r="D71" t="s">
        <v>191</v>
      </c>
      <c r="E71">
        <v>44835</v>
      </c>
      <c r="F71">
        <v>1970</v>
      </c>
    </row>
    <row r="72" spans="1:6" x14ac:dyDescent="0.25">
      <c r="A72">
        <v>71</v>
      </c>
      <c r="B72" t="s">
        <v>184</v>
      </c>
      <c r="C72">
        <v>39854</v>
      </c>
      <c r="D72" t="s">
        <v>795</v>
      </c>
      <c r="E72">
        <v>44591</v>
      </c>
      <c r="F72">
        <v>1970</v>
      </c>
    </row>
    <row r="73" spans="1:6" x14ac:dyDescent="0.25">
      <c r="A73">
        <v>72</v>
      </c>
      <c r="B73" t="s">
        <v>415</v>
      </c>
      <c r="C73">
        <v>39489</v>
      </c>
      <c r="D73" t="s">
        <v>432</v>
      </c>
      <c r="E73">
        <v>44213</v>
      </c>
      <c r="F73">
        <v>1970</v>
      </c>
    </row>
    <row r="74" spans="1:6" x14ac:dyDescent="0.25">
      <c r="A74">
        <v>73</v>
      </c>
      <c r="B74" t="s">
        <v>367</v>
      </c>
      <c r="C74">
        <v>38348</v>
      </c>
      <c r="D74" t="s">
        <v>161</v>
      </c>
      <c r="E74">
        <v>43863</v>
      </c>
      <c r="F74">
        <v>1970</v>
      </c>
    </row>
    <row r="75" spans="1:6" x14ac:dyDescent="0.25">
      <c r="A75">
        <v>74</v>
      </c>
      <c r="B75" t="s">
        <v>144</v>
      </c>
      <c r="C75">
        <v>37470</v>
      </c>
      <c r="D75" t="s">
        <v>362</v>
      </c>
      <c r="E75">
        <v>42384</v>
      </c>
      <c r="F75">
        <v>1970</v>
      </c>
    </row>
    <row r="76" spans="1:6" x14ac:dyDescent="0.25">
      <c r="A76">
        <v>75</v>
      </c>
      <c r="B76" t="s">
        <v>260</v>
      </c>
      <c r="C76">
        <v>37241</v>
      </c>
      <c r="D76" t="s">
        <v>796</v>
      </c>
      <c r="E76">
        <v>42376</v>
      </c>
      <c r="F76">
        <v>1970</v>
      </c>
    </row>
    <row r="77" spans="1:6" x14ac:dyDescent="0.25">
      <c r="A77">
        <v>76</v>
      </c>
      <c r="B77" t="s">
        <v>331</v>
      </c>
      <c r="C77">
        <v>36959</v>
      </c>
      <c r="D77" t="s">
        <v>91</v>
      </c>
      <c r="E77">
        <v>42240</v>
      </c>
      <c r="F77">
        <v>1970</v>
      </c>
    </row>
    <row r="78" spans="1:6" x14ac:dyDescent="0.25">
      <c r="A78">
        <v>77</v>
      </c>
      <c r="B78" t="s">
        <v>128</v>
      </c>
      <c r="C78">
        <v>36547</v>
      </c>
      <c r="D78" t="s">
        <v>292</v>
      </c>
      <c r="E78">
        <v>42226</v>
      </c>
      <c r="F78">
        <v>1970</v>
      </c>
    </row>
    <row r="79" spans="1:6" x14ac:dyDescent="0.25">
      <c r="A79">
        <v>78</v>
      </c>
      <c r="B79" t="s">
        <v>447</v>
      </c>
      <c r="C79">
        <v>36387</v>
      </c>
      <c r="D79" t="s">
        <v>101</v>
      </c>
      <c r="E79">
        <v>41852</v>
      </c>
      <c r="F79">
        <v>1970</v>
      </c>
    </row>
    <row r="80" spans="1:6" x14ac:dyDescent="0.25">
      <c r="A80">
        <v>79</v>
      </c>
      <c r="B80" t="s">
        <v>346</v>
      </c>
      <c r="C80">
        <v>36300</v>
      </c>
      <c r="D80" t="s">
        <v>105</v>
      </c>
      <c r="E80">
        <v>40394</v>
      </c>
      <c r="F80">
        <v>1970</v>
      </c>
    </row>
    <row r="81" spans="1:6" x14ac:dyDescent="0.25">
      <c r="A81">
        <v>80</v>
      </c>
      <c r="B81" t="s">
        <v>150</v>
      </c>
      <c r="C81">
        <v>35698</v>
      </c>
      <c r="D81" t="s">
        <v>133</v>
      </c>
      <c r="E81">
        <v>40081</v>
      </c>
      <c r="F81">
        <v>1970</v>
      </c>
    </row>
    <row r="82" spans="1:6" x14ac:dyDescent="0.25">
      <c r="A82">
        <v>81</v>
      </c>
      <c r="B82" t="s">
        <v>166</v>
      </c>
      <c r="C82">
        <v>35481</v>
      </c>
      <c r="D82" t="s">
        <v>797</v>
      </c>
      <c r="E82">
        <v>40071</v>
      </c>
      <c r="F82">
        <v>1970</v>
      </c>
    </row>
    <row r="83" spans="1:6" x14ac:dyDescent="0.25">
      <c r="A83">
        <v>82</v>
      </c>
      <c r="B83" t="s">
        <v>294</v>
      </c>
      <c r="C83">
        <v>35396</v>
      </c>
      <c r="D83" t="s">
        <v>384</v>
      </c>
      <c r="E83">
        <v>39251</v>
      </c>
      <c r="F83">
        <v>1970</v>
      </c>
    </row>
    <row r="84" spans="1:6" x14ac:dyDescent="0.25">
      <c r="A84">
        <v>83</v>
      </c>
      <c r="B84" t="s">
        <v>373</v>
      </c>
      <c r="C84">
        <v>33278</v>
      </c>
      <c r="D84" t="s">
        <v>313</v>
      </c>
      <c r="E84">
        <v>38795</v>
      </c>
      <c r="F84">
        <v>1970</v>
      </c>
    </row>
    <row r="85" spans="1:6" x14ac:dyDescent="0.25">
      <c r="A85">
        <v>84</v>
      </c>
      <c r="B85" t="s">
        <v>194</v>
      </c>
      <c r="C85">
        <v>33226</v>
      </c>
      <c r="D85" t="s">
        <v>195</v>
      </c>
      <c r="E85">
        <v>38119</v>
      </c>
      <c r="F85">
        <v>1970</v>
      </c>
    </row>
    <row r="86" spans="1:6" x14ac:dyDescent="0.25">
      <c r="A86">
        <v>85</v>
      </c>
      <c r="B86" t="s">
        <v>351</v>
      </c>
      <c r="C86">
        <v>32866</v>
      </c>
      <c r="D86" t="s">
        <v>151</v>
      </c>
      <c r="E86">
        <v>37964</v>
      </c>
      <c r="F86">
        <v>1970</v>
      </c>
    </row>
    <row r="87" spans="1:6" x14ac:dyDescent="0.25">
      <c r="A87">
        <v>86</v>
      </c>
      <c r="B87" t="s">
        <v>383</v>
      </c>
      <c r="C87">
        <v>32664</v>
      </c>
      <c r="D87" t="s">
        <v>137</v>
      </c>
      <c r="E87">
        <v>37948</v>
      </c>
      <c r="F87">
        <v>1970</v>
      </c>
    </row>
    <row r="88" spans="1:6" x14ac:dyDescent="0.25">
      <c r="A88">
        <v>87</v>
      </c>
      <c r="B88" t="s">
        <v>411</v>
      </c>
      <c r="C88">
        <v>32102</v>
      </c>
      <c r="D88" t="s">
        <v>239</v>
      </c>
      <c r="E88">
        <v>37805</v>
      </c>
      <c r="F88">
        <v>1970</v>
      </c>
    </row>
    <row r="89" spans="1:6" x14ac:dyDescent="0.25">
      <c r="A89">
        <v>88</v>
      </c>
      <c r="B89" t="s">
        <v>186</v>
      </c>
      <c r="C89">
        <v>32035</v>
      </c>
      <c r="D89" t="s">
        <v>189</v>
      </c>
      <c r="E89">
        <v>37596</v>
      </c>
      <c r="F89">
        <v>1970</v>
      </c>
    </row>
    <row r="90" spans="1:6" x14ac:dyDescent="0.25">
      <c r="A90">
        <v>89</v>
      </c>
      <c r="B90" t="s">
        <v>268</v>
      </c>
      <c r="C90">
        <v>31843</v>
      </c>
      <c r="D90" t="s">
        <v>491</v>
      </c>
      <c r="E90">
        <v>37368</v>
      </c>
      <c r="F90">
        <v>1970</v>
      </c>
    </row>
    <row r="91" spans="1:6" x14ac:dyDescent="0.25">
      <c r="A91">
        <v>90</v>
      </c>
      <c r="B91" t="s">
        <v>216</v>
      </c>
      <c r="C91">
        <v>31385</v>
      </c>
      <c r="D91" t="s">
        <v>249</v>
      </c>
      <c r="E91">
        <v>37075</v>
      </c>
      <c r="F91">
        <v>1970</v>
      </c>
    </row>
    <row r="92" spans="1:6" x14ac:dyDescent="0.25">
      <c r="A92">
        <v>91</v>
      </c>
      <c r="B92" t="s">
        <v>162</v>
      </c>
      <c r="C92">
        <v>31381</v>
      </c>
      <c r="D92" t="s">
        <v>271</v>
      </c>
      <c r="E92">
        <v>36439</v>
      </c>
      <c r="F92">
        <v>1970</v>
      </c>
    </row>
    <row r="93" spans="1:6" x14ac:dyDescent="0.25">
      <c r="A93">
        <v>92</v>
      </c>
      <c r="B93" t="s">
        <v>148</v>
      </c>
      <c r="C93">
        <v>29725</v>
      </c>
      <c r="D93" t="s">
        <v>225</v>
      </c>
      <c r="E93">
        <v>36435</v>
      </c>
      <c r="F93">
        <v>1970</v>
      </c>
    </row>
    <row r="94" spans="1:6" x14ac:dyDescent="0.25">
      <c r="A94">
        <v>93</v>
      </c>
      <c r="B94" t="s">
        <v>210</v>
      </c>
      <c r="C94">
        <v>29078</v>
      </c>
      <c r="D94" t="s">
        <v>97</v>
      </c>
      <c r="E94">
        <v>34609</v>
      </c>
      <c r="F94">
        <v>1970</v>
      </c>
    </row>
    <row r="95" spans="1:6" x14ac:dyDescent="0.25">
      <c r="A95">
        <v>94</v>
      </c>
      <c r="B95" t="s">
        <v>302</v>
      </c>
      <c r="C95">
        <v>28936</v>
      </c>
      <c r="D95" t="s">
        <v>159</v>
      </c>
      <c r="E95">
        <v>34207</v>
      </c>
      <c r="F95">
        <v>1970</v>
      </c>
    </row>
    <row r="96" spans="1:6" x14ac:dyDescent="0.25">
      <c r="A96">
        <v>95</v>
      </c>
      <c r="B96" t="s">
        <v>164</v>
      </c>
      <c r="C96">
        <v>28868</v>
      </c>
      <c r="D96" t="s">
        <v>497</v>
      </c>
      <c r="E96">
        <v>34172</v>
      </c>
      <c r="F96">
        <v>1970</v>
      </c>
    </row>
    <row r="97" spans="1:6" x14ac:dyDescent="0.25">
      <c r="A97">
        <v>96</v>
      </c>
      <c r="B97" t="s">
        <v>206</v>
      </c>
      <c r="C97">
        <v>28818</v>
      </c>
      <c r="D97" t="s">
        <v>187</v>
      </c>
      <c r="E97">
        <v>33816</v>
      </c>
      <c r="F97">
        <v>1970</v>
      </c>
    </row>
    <row r="98" spans="1:6" x14ac:dyDescent="0.25">
      <c r="A98">
        <v>97</v>
      </c>
      <c r="B98" t="s">
        <v>214</v>
      </c>
      <c r="C98">
        <v>28702</v>
      </c>
      <c r="D98" t="s">
        <v>175</v>
      </c>
      <c r="E98">
        <v>33348</v>
      </c>
      <c r="F98">
        <v>1970</v>
      </c>
    </row>
    <row r="99" spans="1:6" x14ac:dyDescent="0.25">
      <c r="A99">
        <v>98</v>
      </c>
      <c r="B99" t="s">
        <v>188</v>
      </c>
      <c r="C99">
        <v>27654</v>
      </c>
      <c r="D99" t="s">
        <v>157</v>
      </c>
      <c r="E99">
        <v>32726</v>
      </c>
      <c r="F99">
        <v>1970</v>
      </c>
    </row>
    <row r="100" spans="1:6" x14ac:dyDescent="0.25">
      <c r="A100">
        <v>99</v>
      </c>
      <c r="B100" t="s">
        <v>798</v>
      </c>
      <c r="C100">
        <v>27515</v>
      </c>
      <c r="D100" t="s">
        <v>799</v>
      </c>
      <c r="E100">
        <v>32649</v>
      </c>
      <c r="F100">
        <v>1970</v>
      </c>
    </row>
    <row r="101" spans="1:6" x14ac:dyDescent="0.25">
      <c r="A101">
        <v>100</v>
      </c>
      <c r="B101" t="s">
        <v>202</v>
      </c>
      <c r="C101">
        <v>27110</v>
      </c>
      <c r="D101" t="s">
        <v>169</v>
      </c>
      <c r="E101">
        <v>32030</v>
      </c>
      <c r="F101">
        <v>1970</v>
      </c>
    </row>
    <row r="102" spans="1:6" x14ac:dyDescent="0.25">
      <c r="A102">
        <v>101</v>
      </c>
      <c r="B102" t="s">
        <v>244</v>
      </c>
      <c r="C102">
        <v>26747</v>
      </c>
      <c r="D102" t="s">
        <v>155</v>
      </c>
      <c r="E102">
        <v>31955</v>
      </c>
      <c r="F102">
        <v>1970</v>
      </c>
    </row>
    <row r="103" spans="1:6" x14ac:dyDescent="0.25">
      <c r="A103">
        <v>102</v>
      </c>
      <c r="B103" t="s">
        <v>180</v>
      </c>
      <c r="C103">
        <v>26666</v>
      </c>
      <c r="D103" t="s">
        <v>261</v>
      </c>
      <c r="E103">
        <v>30889</v>
      </c>
      <c r="F103">
        <v>1970</v>
      </c>
    </row>
    <row r="104" spans="1:6" x14ac:dyDescent="0.25">
      <c r="A104">
        <v>103</v>
      </c>
      <c r="B104" t="s">
        <v>800</v>
      </c>
      <c r="C104">
        <v>26579</v>
      </c>
      <c r="D104" t="s">
        <v>141</v>
      </c>
      <c r="E104">
        <v>30881</v>
      </c>
      <c r="F104">
        <v>1970</v>
      </c>
    </row>
    <row r="105" spans="1:6" x14ac:dyDescent="0.25">
      <c r="A105">
        <v>104</v>
      </c>
      <c r="B105" t="s">
        <v>172</v>
      </c>
      <c r="C105">
        <v>26159</v>
      </c>
      <c r="D105" t="s">
        <v>336</v>
      </c>
      <c r="E105">
        <v>30353</v>
      </c>
      <c r="F105">
        <v>1970</v>
      </c>
    </row>
    <row r="106" spans="1:6" x14ac:dyDescent="0.25">
      <c r="A106">
        <v>105</v>
      </c>
      <c r="B106" t="s">
        <v>212</v>
      </c>
      <c r="C106">
        <v>25733</v>
      </c>
      <c r="D106" t="s">
        <v>410</v>
      </c>
      <c r="E106">
        <v>29804</v>
      </c>
      <c r="F106">
        <v>1970</v>
      </c>
    </row>
    <row r="107" spans="1:6" x14ac:dyDescent="0.25">
      <c r="A107">
        <v>106</v>
      </c>
      <c r="B107" t="s">
        <v>423</v>
      </c>
      <c r="C107">
        <v>24962</v>
      </c>
      <c r="D107" t="s">
        <v>801</v>
      </c>
      <c r="E107">
        <v>29076</v>
      </c>
      <c r="F107">
        <v>1970</v>
      </c>
    </row>
    <row r="108" spans="1:6" x14ac:dyDescent="0.25">
      <c r="A108">
        <v>107</v>
      </c>
      <c r="B108" t="s">
        <v>176</v>
      </c>
      <c r="C108">
        <v>24947</v>
      </c>
      <c r="D108" t="s">
        <v>802</v>
      </c>
      <c r="E108">
        <v>29036</v>
      </c>
      <c r="F108">
        <v>1970</v>
      </c>
    </row>
    <row r="109" spans="1:6" x14ac:dyDescent="0.25">
      <c r="A109">
        <v>108</v>
      </c>
      <c r="B109" t="s">
        <v>472</v>
      </c>
      <c r="C109">
        <v>24926</v>
      </c>
      <c r="D109" t="s">
        <v>179</v>
      </c>
      <c r="E109">
        <v>29034</v>
      </c>
      <c r="F109">
        <v>1970</v>
      </c>
    </row>
    <row r="110" spans="1:6" x14ac:dyDescent="0.25">
      <c r="A110">
        <v>109</v>
      </c>
      <c r="B110" t="s">
        <v>168</v>
      </c>
      <c r="C110">
        <v>24878</v>
      </c>
      <c r="D110" t="s">
        <v>457</v>
      </c>
      <c r="E110">
        <v>28920</v>
      </c>
      <c r="F110">
        <v>1970</v>
      </c>
    </row>
    <row r="111" spans="1:6" x14ac:dyDescent="0.25">
      <c r="A111">
        <v>110</v>
      </c>
      <c r="B111" t="s">
        <v>160</v>
      </c>
      <c r="C111">
        <v>24819</v>
      </c>
      <c r="D111" t="s">
        <v>183</v>
      </c>
      <c r="E111">
        <v>28863</v>
      </c>
      <c r="F111">
        <v>1970</v>
      </c>
    </row>
    <row r="112" spans="1:6" x14ac:dyDescent="0.25">
      <c r="A112">
        <v>111</v>
      </c>
      <c r="B112" t="s">
        <v>290</v>
      </c>
      <c r="C112">
        <v>24648</v>
      </c>
      <c r="D112" t="s">
        <v>245</v>
      </c>
      <c r="E112">
        <v>28749</v>
      </c>
      <c r="F112">
        <v>1970</v>
      </c>
    </row>
    <row r="113" spans="1:6" x14ac:dyDescent="0.25">
      <c r="A113">
        <v>112</v>
      </c>
      <c r="B113" t="s">
        <v>174</v>
      </c>
      <c r="C113">
        <v>24622</v>
      </c>
      <c r="D113" t="s">
        <v>217</v>
      </c>
      <c r="E113">
        <v>28318</v>
      </c>
      <c r="F113">
        <v>1970</v>
      </c>
    </row>
    <row r="114" spans="1:6" x14ac:dyDescent="0.25">
      <c r="A114">
        <v>113</v>
      </c>
      <c r="B114" t="s">
        <v>592</v>
      </c>
      <c r="C114">
        <v>24424</v>
      </c>
      <c r="D114" t="s">
        <v>404</v>
      </c>
      <c r="E114">
        <v>28078</v>
      </c>
      <c r="F114">
        <v>1970</v>
      </c>
    </row>
    <row r="115" spans="1:6" x14ac:dyDescent="0.25">
      <c r="A115">
        <v>114</v>
      </c>
      <c r="B115" t="s">
        <v>483</v>
      </c>
      <c r="C115">
        <v>24405</v>
      </c>
      <c r="D115" t="s">
        <v>803</v>
      </c>
      <c r="E115">
        <v>27777</v>
      </c>
      <c r="F115">
        <v>1970</v>
      </c>
    </row>
    <row r="116" spans="1:6" x14ac:dyDescent="0.25">
      <c r="A116">
        <v>115</v>
      </c>
      <c r="B116" t="s">
        <v>190</v>
      </c>
      <c r="C116">
        <v>24283</v>
      </c>
      <c r="D116" t="s">
        <v>163</v>
      </c>
      <c r="E116">
        <v>27053</v>
      </c>
      <c r="F116">
        <v>1970</v>
      </c>
    </row>
    <row r="117" spans="1:6" x14ac:dyDescent="0.25">
      <c r="A117">
        <v>116</v>
      </c>
      <c r="B117" t="s">
        <v>220</v>
      </c>
      <c r="C117">
        <v>23987</v>
      </c>
      <c r="D117" t="s">
        <v>323</v>
      </c>
      <c r="E117">
        <v>27032</v>
      </c>
      <c r="F117">
        <v>1970</v>
      </c>
    </row>
    <row r="118" spans="1:6" x14ac:dyDescent="0.25">
      <c r="A118">
        <v>117</v>
      </c>
      <c r="B118" t="s">
        <v>391</v>
      </c>
      <c r="C118">
        <v>23972</v>
      </c>
      <c r="D118" t="s">
        <v>303</v>
      </c>
      <c r="E118">
        <v>26982</v>
      </c>
      <c r="F118">
        <v>1970</v>
      </c>
    </row>
    <row r="119" spans="1:6" x14ac:dyDescent="0.25">
      <c r="A119">
        <v>118</v>
      </c>
      <c r="B119" t="s">
        <v>232</v>
      </c>
      <c r="C119">
        <v>23971</v>
      </c>
      <c r="D119" t="s">
        <v>207</v>
      </c>
      <c r="E119">
        <v>26847</v>
      </c>
      <c r="F119">
        <v>1970</v>
      </c>
    </row>
    <row r="120" spans="1:6" x14ac:dyDescent="0.25">
      <c r="A120">
        <v>119</v>
      </c>
      <c r="B120" t="s">
        <v>266</v>
      </c>
      <c r="C120">
        <v>23796</v>
      </c>
      <c r="D120" t="s">
        <v>167</v>
      </c>
      <c r="E120">
        <v>26509</v>
      </c>
      <c r="F120">
        <v>1970</v>
      </c>
    </row>
    <row r="121" spans="1:6" x14ac:dyDescent="0.25">
      <c r="A121">
        <v>120</v>
      </c>
      <c r="B121" t="s">
        <v>238</v>
      </c>
      <c r="C121">
        <v>23522</v>
      </c>
      <c r="D121" t="s">
        <v>165</v>
      </c>
      <c r="E121">
        <v>26106</v>
      </c>
      <c r="F121">
        <v>1970</v>
      </c>
    </row>
    <row r="122" spans="1:6" x14ac:dyDescent="0.25">
      <c r="A122">
        <v>121</v>
      </c>
      <c r="B122" t="s">
        <v>369</v>
      </c>
      <c r="C122">
        <v>23264</v>
      </c>
      <c r="D122" t="s">
        <v>211</v>
      </c>
      <c r="E122">
        <v>25602</v>
      </c>
      <c r="F122">
        <v>1970</v>
      </c>
    </row>
    <row r="123" spans="1:6" x14ac:dyDescent="0.25">
      <c r="A123">
        <v>122</v>
      </c>
      <c r="B123" t="s">
        <v>178</v>
      </c>
      <c r="C123">
        <v>23039</v>
      </c>
      <c r="D123" t="s">
        <v>273</v>
      </c>
      <c r="E123">
        <v>25534</v>
      </c>
      <c r="F123">
        <v>1970</v>
      </c>
    </row>
    <row r="124" spans="1:6" x14ac:dyDescent="0.25">
      <c r="A124">
        <v>123</v>
      </c>
      <c r="B124" t="s">
        <v>347</v>
      </c>
      <c r="C124">
        <v>22622</v>
      </c>
      <c r="D124" t="s">
        <v>121</v>
      </c>
      <c r="E124">
        <v>25324</v>
      </c>
      <c r="F124">
        <v>1970</v>
      </c>
    </row>
    <row r="125" spans="1:6" x14ac:dyDescent="0.25">
      <c r="A125">
        <v>124</v>
      </c>
      <c r="B125" t="s">
        <v>254</v>
      </c>
      <c r="C125">
        <v>22587</v>
      </c>
      <c r="D125" t="s">
        <v>654</v>
      </c>
      <c r="E125">
        <v>24495</v>
      </c>
      <c r="F125">
        <v>1970</v>
      </c>
    </row>
    <row r="126" spans="1:6" x14ac:dyDescent="0.25">
      <c r="A126">
        <v>125</v>
      </c>
      <c r="B126" t="s">
        <v>230</v>
      </c>
      <c r="C126">
        <v>22355</v>
      </c>
      <c r="D126" t="s">
        <v>143</v>
      </c>
      <c r="E126">
        <v>24451</v>
      </c>
      <c r="F126">
        <v>1970</v>
      </c>
    </row>
    <row r="127" spans="1:6" x14ac:dyDescent="0.25">
      <c r="A127">
        <v>126</v>
      </c>
      <c r="B127" t="s">
        <v>250</v>
      </c>
      <c r="C127">
        <v>22121</v>
      </c>
      <c r="D127" t="s">
        <v>804</v>
      </c>
      <c r="E127">
        <v>24307</v>
      </c>
      <c r="F127">
        <v>1970</v>
      </c>
    </row>
    <row r="128" spans="1:6" x14ac:dyDescent="0.25">
      <c r="A128">
        <v>127</v>
      </c>
      <c r="B128" t="s">
        <v>234</v>
      </c>
      <c r="C128">
        <v>22107</v>
      </c>
      <c r="D128" t="s">
        <v>805</v>
      </c>
      <c r="E128">
        <v>24292</v>
      </c>
      <c r="F128">
        <v>1970</v>
      </c>
    </row>
    <row r="129" spans="1:6" x14ac:dyDescent="0.25">
      <c r="A129">
        <v>128</v>
      </c>
      <c r="B129" t="s">
        <v>152</v>
      </c>
      <c r="C129">
        <v>22074</v>
      </c>
      <c r="D129" t="s">
        <v>618</v>
      </c>
      <c r="E129">
        <v>23997</v>
      </c>
      <c r="F129">
        <v>1970</v>
      </c>
    </row>
    <row r="130" spans="1:6" x14ac:dyDescent="0.25">
      <c r="A130">
        <v>129</v>
      </c>
      <c r="B130" t="s">
        <v>359</v>
      </c>
      <c r="C130">
        <v>21813</v>
      </c>
      <c r="D130" t="s">
        <v>241</v>
      </c>
      <c r="E130">
        <v>23762</v>
      </c>
      <c r="F130">
        <v>1970</v>
      </c>
    </row>
    <row r="131" spans="1:6" x14ac:dyDescent="0.25">
      <c r="A131">
        <v>130</v>
      </c>
      <c r="B131" t="s">
        <v>242</v>
      </c>
      <c r="C131">
        <v>21688</v>
      </c>
      <c r="D131" t="s">
        <v>125</v>
      </c>
      <c r="E131">
        <v>23478</v>
      </c>
      <c r="F131">
        <v>1970</v>
      </c>
    </row>
    <row r="132" spans="1:6" x14ac:dyDescent="0.25">
      <c r="A132">
        <v>131</v>
      </c>
      <c r="B132" t="s">
        <v>274</v>
      </c>
      <c r="C132">
        <v>21565</v>
      </c>
      <c r="D132" t="s">
        <v>284</v>
      </c>
      <c r="E132">
        <v>23422</v>
      </c>
      <c r="F132">
        <v>1970</v>
      </c>
    </row>
    <row r="133" spans="1:6" x14ac:dyDescent="0.25">
      <c r="A133">
        <v>132</v>
      </c>
      <c r="B133" t="s">
        <v>377</v>
      </c>
      <c r="C133">
        <v>21146</v>
      </c>
      <c r="D133" t="s">
        <v>806</v>
      </c>
      <c r="E133">
        <v>22905</v>
      </c>
      <c r="F133">
        <v>1970</v>
      </c>
    </row>
    <row r="134" spans="1:6" x14ac:dyDescent="0.25">
      <c r="A134">
        <v>133</v>
      </c>
      <c r="B134" t="s">
        <v>142</v>
      </c>
      <c r="C134">
        <v>21132</v>
      </c>
      <c r="D134" t="s">
        <v>807</v>
      </c>
      <c r="E134">
        <v>22777</v>
      </c>
      <c r="F134">
        <v>1970</v>
      </c>
    </row>
    <row r="135" spans="1:6" x14ac:dyDescent="0.25">
      <c r="A135">
        <v>134</v>
      </c>
      <c r="B135" t="s">
        <v>698</v>
      </c>
      <c r="C135">
        <v>20954</v>
      </c>
      <c r="D135" t="s">
        <v>129</v>
      </c>
      <c r="E135">
        <v>22707</v>
      </c>
      <c r="F135">
        <v>1970</v>
      </c>
    </row>
    <row r="136" spans="1:6" x14ac:dyDescent="0.25">
      <c r="A136">
        <v>135</v>
      </c>
      <c r="B136" t="s">
        <v>270</v>
      </c>
      <c r="C136">
        <v>20731</v>
      </c>
      <c r="D136" t="s">
        <v>420</v>
      </c>
      <c r="E136">
        <v>22331</v>
      </c>
      <c r="F136">
        <v>1970</v>
      </c>
    </row>
    <row r="137" spans="1:6" x14ac:dyDescent="0.25">
      <c r="A137">
        <v>136</v>
      </c>
      <c r="B137" t="s">
        <v>262</v>
      </c>
      <c r="C137">
        <v>20159</v>
      </c>
      <c r="D137" t="s">
        <v>808</v>
      </c>
      <c r="E137">
        <v>22075</v>
      </c>
      <c r="F137">
        <v>1970</v>
      </c>
    </row>
    <row r="138" spans="1:6" x14ac:dyDescent="0.25">
      <c r="A138">
        <v>137</v>
      </c>
      <c r="B138" t="s">
        <v>240</v>
      </c>
      <c r="C138">
        <v>20077</v>
      </c>
      <c r="D138" t="s">
        <v>468</v>
      </c>
      <c r="E138">
        <v>21842</v>
      </c>
      <c r="F138">
        <v>1970</v>
      </c>
    </row>
    <row r="139" spans="1:6" x14ac:dyDescent="0.25">
      <c r="A139">
        <v>138</v>
      </c>
      <c r="B139" t="s">
        <v>809</v>
      </c>
      <c r="C139">
        <v>20058</v>
      </c>
      <c r="D139" t="s">
        <v>810</v>
      </c>
      <c r="E139">
        <v>21542</v>
      </c>
      <c r="F139">
        <v>1970</v>
      </c>
    </row>
    <row r="140" spans="1:6" x14ac:dyDescent="0.25">
      <c r="A140">
        <v>139</v>
      </c>
      <c r="B140" t="s">
        <v>811</v>
      </c>
      <c r="C140">
        <v>19321</v>
      </c>
      <c r="D140" t="s">
        <v>533</v>
      </c>
      <c r="E140">
        <v>21149</v>
      </c>
      <c r="F140">
        <v>1970</v>
      </c>
    </row>
    <row r="141" spans="1:6" x14ac:dyDescent="0.25">
      <c r="A141">
        <v>140</v>
      </c>
      <c r="B141" t="s">
        <v>529</v>
      </c>
      <c r="C141">
        <v>19192</v>
      </c>
      <c r="D141" t="s">
        <v>458</v>
      </c>
      <c r="E141">
        <v>21063</v>
      </c>
      <c r="F141">
        <v>1970</v>
      </c>
    </row>
    <row r="142" spans="1:6" x14ac:dyDescent="0.25">
      <c r="A142">
        <v>141</v>
      </c>
      <c r="B142" t="s">
        <v>477</v>
      </c>
      <c r="C142">
        <v>19081</v>
      </c>
      <c r="D142" t="s">
        <v>135</v>
      </c>
      <c r="E142">
        <v>20696</v>
      </c>
      <c r="F142">
        <v>1970</v>
      </c>
    </row>
    <row r="143" spans="1:6" x14ac:dyDescent="0.25">
      <c r="A143">
        <v>142</v>
      </c>
      <c r="B143" t="s">
        <v>812</v>
      </c>
      <c r="C143">
        <v>18986</v>
      </c>
      <c r="D143" t="s">
        <v>414</v>
      </c>
      <c r="E143">
        <v>20677</v>
      </c>
      <c r="F143">
        <v>1970</v>
      </c>
    </row>
    <row r="144" spans="1:6" x14ac:dyDescent="0.25">
      <c r="A144">
        <v>143</v>
      </c>
      <c r="B144" t="s">
        <v>527</v>
      </c>
      <c r="C144">
        <v>18919</v>
      </c>
      <c r="D144" t="s">
        <v>368</v>
      </c>
      <c r="E144">
        <v>20545</v>
      </c>
      <c r="F144">
        <v>1970</v>
      </c>
    </row>
    <row r="145" spans="1:6" x14ac:dyDescent="0.25">
      <c r="A145">
        <v>144</v>
      </c>
      <c r="B145" t="s">
        <v>537</v>
      </c>
      <c r="C145">
        <v>18809</v>
      </c>
      <c r="D145" t="s">
        <v>813</v>
      </c>
      <c r="E145">
        <v>20521</v>
      </c>
      <c r="F145">
        <v>1970</v>
      </c>
    </row>
    <row r="146" spans="1:6" x14ac:dyDescent="0.25">
      <c r="A146">
        <v>145</v>
      </c>
      <c r="B146" t="s">
        <v>546</v>
      </c>
      <c r="C146">
        <v>18783</v>
      </c>
      <c r="D146" t="s">
        <v>396</v>
      </c>
      <c r="E146">
        <v>20119</v>
      </c>
      <c r="F146">
        <v>1970</v>
      </c>
    </row>
    <row r="147" spans="1:6" x14ac:dyDescent="0.25">
      <c r="A147">
        <v>146</v>
      </c>
      <c r="B147" t="s">
        <v>252</v>
      </c>
      <c r="C147">
        <v>18590</v>
      </c>
      <c r="D147" t="s">
        <v>814</v>
      </c>
      <c r="E147">
        <v>19811</v>
      </c>
      <c r="F147">
        <v>1970</v>
      </c>
    </row>
    <row r="148" spans="1:6" x14ac:dyDescent="0.25">
      <c r="A148">
        <v>147</v>
      </c>
      <c r="B148" t="s">
        <v>256</v>
      </c>
      <c r="C148">
        <v>18275</v>
      </c>
      <c r="D148" t="s">
        <v>815</v>
      </c>
      <c r="E148">
        <v>19762</v>
      </c>
      <c r="F148">
        <v>1970</v>
      </c>
    </row>
    <row r="149" spans="1:6" x14ac:dyDescent="0.25">
      <c r="A149">
        <v>148</v>
      </c>
      <c r="B149" t="s">
        <v>182</v>
      </c>
      <c r="C149">
        <v>18078</v>
      </c>
      <c r="D149" t="s">
        <v>177</v>
      </c>
      <c r="E149">
        <v>19603</v>
      </c>
      <c r="F149">
        <v>1970</v>
      </c>
    </row>
    <row r="150" spans="1:6" x14ac:dyDescent="0.25">
      <c r="A150">
        <v>149</v>
      </c>
      <c r="B150" t="s">
        <v>385</v>
      </c>
      <c r="C150">
        <v>17918</v>
      </c>
      <c r="D150" t="s">
        <v>386</v>
      </c>
      <c r="E150">
        <v>19470</v>
      </c>
      <c r="F150">
        <v>1970</v>
      </c>
    </row>
    <row r="151" spans="1:6" x14ac:dyDescent="0.25">
      <c r="A151">
        <v>150</v>
      </c>
      <c r="B151" t="s">
        <v>387</v>
      </c>
      <c r="C151">
        <v>17700</v>
      </c>
      <c r="D151" t="s">
        <v>816</v>
      </c>
      <c r="E151">
        <v>19408</v>
      </c>
      <c r="F151">
        <v>1970</v>
      </c>
    </row>
    <row r="152" spans="1:6" x14ac:dyDescent="0.25">
      <c r="A152">
        <v>151</v>
      </c>
      <c r="B152" t="s">
        <v>651</v>
      </c>
      <c r="C152">
        <v>17667</v>
      </c>
      <c r="D152" t="s">
        <v>817</v>
      </c>
      <c r="E152">
        <v>19331</v>
      </c>
      <c r="F152">
        <v>1970</v>
      </c>
    </row>
    <row r="153" spans="1:6" x14ac:dyDescent="0.25">
      <c r="A153">
        <v>152</v>
      </c>
      <c r="B153" t="s">
        <v>246</v>
      </c>
      <c r="C153">
        <v>17591</v>
      </c>
      <c r="D153" t="s">
        <v>689</v>
      </c>
      <c r="E153">
        <v>19019</v>
      </c>
      <c r="F153">
        <v>1970</v>
      </c>
    </row>
    <row r="154" spans="1:6" x14ac:dyDescent="0.25">
      <c r="A154">
        <v>153</v>
      </c>
      <c r="B154" t="s">
        <v>109</v>
      </c>
      <c r="C154">
        <v>17323</v>
      </c>
      <c r="D154" t="s">
        <v>818</v>
      </c>
      <c r="E154">
        <v>18873</v>
      </c>
      <c r="F154">
        <v>1970</v>
      </c>
    </row>
    <row r="155" spans="1:6" x14ac:dyDescent="0.25">
      <c r="A155">
        <v>154</v>
      </c>
      <c r="B155" t="s">
        <v>208</v>
      </c>
      <c r="C155">
        <v>17253</v>
      </c>
      <c r="D155" t="s">
        <v>227</v>
      </c>
      <c r="E155">
        <v>18832</v>
      </c>
      <c r="F155">
        <v>1970</v>
      </c>
    </row>
    <row r="156" spans="1:6" x14ac:dyDescent="0.25">
      <c r="A156">
        <v>155</v>
      </c>
      <c r="B156" t="s">
        <v>535</v>
      </c>
      <c r="C156">
        <v>17208</v>
      </c>
      <c r="D156" t="s">
        <v>819</v>
      </c>
      <c r="E156">
        <v>18753</v>
      </c>
      <c r="F156">
        <v>1970</v>
      </c>
    </row>
    <row r="157" spans="1:6" x14ac:dyDescent="0.25">
      <c r="A157">
        <v>156</v>
      </c>
      <c r="B157" t="s">
        <v>310</v>
      </c>
      <c r="C157">
        <v>17199</v>
      </c>
      <c r="D157" t="s">
        <v>820</v>
      </c>
      <c r="E157">
        <v>18520</v>
      </c>
      <c r="F157">
        <v>1970</v>
      </c>
    </row>
    <row r="158" spans="1:6" x14ac:dyDescent="0.25">
      <c r="A158">
        <v>157</v>
      </c>
      <c r="B158" t="s">
        <v>196</v>
      </c>
      <c r="C158">
        <v>16892</v>
      </c>
      <c r="D158" t="s">
        <v>821</v>
      </c>
      <c r="E158">
        <v>18177</v>
      </c>
      <c r="F158">
        <v>1970</v>
      </c>
    </row>
    <row r="159" spans="1:6" x14ac:dyDescent="0.25">
      <c r="A159">
        <v>158</v>
      </c>
      <c r="B159" t="s">
        <v>296</v>
      </c>
      <c r="C159">
        <v>16759</v>
      </c>
      <c r="D159" t="s">
        <v>279</v>
      </c>
      <c r="E159">
        <v>18133</v>
      </c>
      <c r="F159">
        <v>1970</v>
      </c>
    </row>
    <row r="160" spans="1:6" x14ac:dyDescent="0.25">
      <c r="A160">
        <v>159</v>
      </c>
      <c r="B160" t="s">
        <v>154</v>
      </c>
      <c r="C160">
        <v>16666</v>
      </c>
      <c r="D160" t="s">
        <v>277</v>
      </c>
      <c r="E160">
        <v>18051</v>
      </c>
      <c r="F160">
        <v>1970</v>
      </c>
    </row>
    <row r="161" spans="1:6" x14ac:dyDescent="0.25">
      <c r="A161">
        <v>160</v>
      </c>
      <c r="B161" t="s">
        <v>567</v>
      </c>
      <c r="C161">
        <v>16590</v>
      </c>
      <c r="D161" t="s">
        <v>173</v>
      </c>
      <c r="E161">
        <v>17959</v>
      </c>
      <c r="F161">
        <v>1970</v>
      </c>
    </row>
    <row r="162" spans="1:6" x14ac:dyDescent="0.25">
      <c r="A162">
        <v>161</v>
      </c>
      <c r="B162" t="s">
        <v>280</v>
      </c>
      <c r="C162">
        <v>16545</v>
      </c>
      <c r="D162" t="s">
        <v>237</v>
      </c>
      <c r="E162">
        <v>17920</v>
      </c>
      <c r="F162">
        <v>1970</v>
      </c>
    </row>
    <row r="163" spans="1:6" x14ac:dyDescent="0.25">
      <c r="A163">
        <v>162</v>
      </c>
      <c r="B163" t="s">
        <v>822</v>
      </c>
      <c r="C163">
        <v>16352</v>
      </c>
      <c r="D163" t="s">
        <v>378</v>
      </c>
      <c r="E163">
        <v>17875</v>
      </c>
      <c r="F163">
        <v>1970</v>
      </c>
    </row>
    <row r="164" spans="1:6" x14ac:dyDescent="0.25">
      <c r="A164">
        <v>163</v>
      </c>
      <c r="B164" t="s">
        <v>574</v>
      </c>
      <c r="C164">
        <v>16320</v>
      </c>
      <c r="D164" t="s">
        <v>823</v>
      </c>
      <c r="E164">
        <v>17832</v>
      </c>
      <c r="F164">
        <v>1970</v>
      </c>
    </row>
    <row r="165" spans="1:6" x14ac:dyDescent="0.25">
      <c r="A165">
        <v>164</v>
      </c>
      <c r="B165" t="s">
        <v>278</v>
      </c>
      <c r="C165">
        <v>16179</v>
      </c>
      <c r="D165" t="s">
        <v>197</v>
      </c>
      <c r="E165">
        <v>17613</v>
      </c>
      <c r="F165">
        <v>1970</v>
      </c>
    </row>
    <row r="166" spans="1:6" x14ac:dyDescent="0.25">
      <c r="A166">
        <v>165</v>
      </c>
      <c r="B166" t="s">
        <v>272</v>
      </c>
      <c r="C166">
        <v>15872</v>
      </c>
      <c r="D166" t="s">
        <v>593</v>
      </c>
      <c r="E166">
        <v>17480</v>
      </c>
      <c r="F166">
        <v>1970</v>
      </c>
    </row>
    <row r="167" spans="1:6" x14ac:dyDescent="0.25">
      <c r="A167">
        <v>166</v>
      </c>
      <c r="B167" t="s">
        <v>287</v>
      </c>
      <c r="C167">
        <v>15803</v>
      </c>
      <c r="D167" t="s">
        <v>824</v>
      </c>
      <c r="E167">
        <v>17473</v>
      </c>
      <c r="F167">
        <v>1970</v>
      </c>
    </row>
    <row r="168" spans="1:6" x14ac:dyDescent="0.25">
      <c r="A168">
        <v>167</v>
      </c>
      <c r="B168" t="s">
        <v>413</v>
      </c>
      <c r="C168">
        <v>15235</v>
      </c>
      <c r="D168" t="s">
        <v>825</v>
      </c>
      <c r="E168">
        <v>17369</v>
      </c>
      <c r="F168">
        <v>1970</v>
      </c>
    </row>
    <row r="169" spans="1:6" x14ac:dyDescent="0.25">
      <c r="A169">
        <v>168</v>
      </c>
      <c r="B169" t="s">
        <v>826</v>
      </c>
      <c r="C169">
        <v>15157</v>
      </c>
      <c r="D169" t="s">
        <v>356</v>
      </c>
      <c r="E169">
        <v>17284</v>
      </c>
      <c r="F169">
        <v>1970</v>
      </c>
    </row>
    <row r="170" spans="1:6" x14ac:dyDescent="0.25">
      <c r="A170">
        <v>169</v>
      </c>
      <c r="B170" t="s">
        <v>298</v>
      </c>
      <c r="C170">
        <v>14811</v>
      </c>
      <c r="D170" t="s">
        <v>235</v>
      </c>
      <c r="E170">
        <v>17084</v>
      </c>
      <c r="F170">
        <v>1970</v>
      </c>
    </row>
    <row r="171" spans="1:6" x14ac:dyDescent="0.25">
      <c r="A171">
        <v>170</v>
      </c>
      <c r="B171" t="s">
        <v>335</v>
      </c>
      <c r="C171">
        <v>14788</v>
      </c>
      <c r="D171" t="s">
        <v>500</v>
      </c>
      <c r="E171">
        <v>16817</v>
      </c>
      <c r="F171">
        <v>1970</v>
      </c>
    </row>
    <row r="172" spans="1:6" x14ac:dyDescent="0.25">
      <c r="A172">
        <v>171</v>
      </c>
      <c r="B172" t="s">
        <v>258</v>
      </c>
      <c r="C172">
        <v>14759</v>
      </c>
      <c r="D172" t="s">
        <v>223</v>
      </c>
      <c r="E172">
        <v>16674</v>
      </c>
      <c r="F172">
        <v>1970</v>
      </c>
    </row>
    <row r="173" spans="1:6" x14ac:dyDescent="0.25">
      <c r="A173">
        <v>172</v>
      </c>
      <c r="B173" t="s">
        <v>291</v>
      </c>
      <c r="C173">
        <v>14733</v>
      </c>
      <c r="D173" t="s">
        <v>827</v>
      </c>
      <c r="E173">
        <v>16246</v>
      </c>
      <c r="F173">
        <v>1970</v>
      </c>
    </row>
    <row r="174" spans="1:6" x14ac:dyDescent="0.25">
      <c r="A174">
        <v>173</v>
      </c>
      <c r="B174" t="s">
        <v>660</v>
      </c>
      <c r="C174">
        <v>14644</v>
      </c>
      <c r="D174" t="s">
        <v>438</v>
      </c>
      <c r="E174">
        <v>16222</v>
      </c>
      <c r="F174">
        <v>1970</v>
      </c>
    </row>
    <row r="175" spans="1:6" x14ac:dyDescent="0.25">
      <c r="A175">
        <v>174</v>
      </c>
      <c r="B175" t="s">
        <v>616</v>
      </c>
      <c r="C175">
        <v>14644</v>
      </c>
      <c r="D175" t="s">
        <v>828</v>
      </c>
      <c r="E175">
        <v>16182</v>
      </c>
      <c r="F175">
        <v>1970</v>
      </c>
    </row>
    <row r="176" spans="1:6" x14ac:dyDescent="0.25">
      <c r="A176">
        <v>175</v>
      </c>
      <c r="B176" t="s">
        <v>764</v>
      </c>
      <c r="C176">
        <v>14048</v>
      </c>
      <c r="D176" t="s">
        <v>401</v>
      </c>
      <c r="E176">
        <v>16126</v>
      </c>
      <c r="F176">
        <v>1970</v>
      </c>
    </row>
    <row r="177" spans="1:6" x14ac:dyDescent="0.25">
      <c r="A177">
        <v>176</v>
      </c>
      <c r="B177" t="s">
        <v>531</v>
      </c>
      <c r="C177">
        <v>14023</v>
      </c>
      <c r="D177" t="s">
        <v>199</v>
      </c>
      <c r="E177">
        <v>16057</v>
      </c>
      <c r="F177">
        <v>1970</v>
      </c>
    </row>
    <row r="178" spans="1:6" x14ac:dyDescent="0.25">
      <c r="A178">
        <v>177</v>
      </c>
      <c r="B178" t="s">
        <v>224</v>
      </c>
      <c r="C178">
        <v>13903</v>
      </c>
      <c r="D178" t="s">
        <v>315</v>
      </c>
      <c r="E178">
        <v>15994</v>
      </c>
      <c r="F178">
        <v>1970</v>
      </c>
    </row>
    <row r="179" spans="1:6" x14ac:dyDescent="0.25">
      <c r="A179">
        <v>178</v>
      </c>
      <c r="B179" t="s">
        <v>829</v>
      </c>
      <c r="C179">
        <v>13886</v>
      </c>
      <c r="D179" t="s">
        <v>358</v>
      </c>
      <c r="E179">
        <v>15899</v>
      </c>
      <c r="F179">
        <v>1970</v>
      </c>
    </row>
    <row r="180" spans="1:6" x14ac:dyDescent="0.25">
      <c r="A180">
        <v>179</v>
      </c>
      <c r="B180" t="s">
        <v>343</v>
      </c>
      <c r="C180">
        <v>13821</v>
      </c>
      <c r="D180" t="s">
        <v>830</v>
      </c>
      <c r="E180">
        <v>15840</v>
      </c>
      <c r="F180">
        <v>1970</v>
      </c>
    </row>
    <row r="181" spans="1:6" x14ac:dyDescent="0.25">
      <c r="A181">
        <v>180</v>
      </c>
      <c r="B181" t="s">
        <v>289</v>
      </c>
      <c r="C181">
        <v>13674</v>
      </c>
      <c r="D181" t="s">
        <v>582</v>
      </c>
      <c r="E181">
        <v>15723</v>
      </c>
      <c r="F181">
        <v>1970</v>
      </c>
    </row>
    <row r="182" spans="1:6" x14ac:dyDescent="0.25">
      <c r="A182">
        <v>181</v>
      </c>
      <c r="B182" t="s">
        <v>349</v>
      </c>
      <c r="C182">
        <v>13579</v>
      </c>
      <c r="D182" t="s">
        <v>831</v>
      </c>
      <c r="E182">
        <v>15665</v>
      </c>
      <c r="F182">
        <v>1970</v>
      </c>
    </row>
    <row r="183" spans="1:6" x14ac:dyDescent="0.25">
      <c r="A183">
        <v>182</v>
      </c>
      <c r="B183" t="s">
        <v>832</v>
      </c>
      <c r="C183">
        <v>13545</v>
      </c>
      <c r="D183" t="s">
        <v>833</v>
      </c>
      <c r="E183">
        <v>15281</v>
      </c>
      <c r="F183">
        <v>1970</v>
      </c>
    </row>
    <row r="184" spans="1:6" x14ac:dyDescent="0.25">
      <c r="A184">
        <v>183</v>
      </c>
      <c r="B184" t="s">
        <v>834</v>
      </c>
      <c r="C184">
        <v>13527</v>
      </c>
      <c r="D184" t="s">
        <v>835</v>
      </c>
      <c r="E184">
        <v>15202</v>
      </c>
      <c r="F184">
        <v>1970</v>
      </c>
    </row>
    <row r="185" spans="1:6" x14ac:dyDescent="0.25">
      <c r="A185">
        <v>184</v>
      </c>
      <c r="B185" t="s">
        <v>127</v>
      </c>
      <c r="C185">
        <v>13420</v>
      </c>
      <c r="D185" t="s">
        <v>185</v>
      </c>
      <c r="E185">
        <v>14835</v>
      </c>
      <c r="F185">
        <v>1970</v>
      </c>
    </row>
    <row r="186" spans="1:6" x14ac:dyDescent="0.25">
      <c r="A186">
        <v>185</v>
      </c>
      <c r="B186" t="s">
        <v>355</v>
      </c>
      <c r="C186">
        <v>13368</v>
      </c>
      <c r="D186" t="s">
        <v>836</v>
      </c>
      <c r="E186">
        <v>14686</v>
      </c>
      <c r="F186">
        <v>1970</v>
      </c>
    </row>
    <row r="187" spans="1:6" x14ac:dyDescent="0.25">
      <c r="A187">
        <v>186</v>
      </c>
      <c r="B187" t="s">
        <v>276</v>
      </c>
      <c r="C187">
        <v>13228</v>
      </c>
      <c r="D187" t="s">
        <v>508</v>
      </c>
      <c r="E187">
        <v>14518</v>
      </c>
      <c r="F187">
        <v>1970</v>
      </c>
    </row>
    <row r="188" spans="1:6" x14ac:dyDescent="0.25">
      <c r="A188">
        <v>187</v>
      </c>
      <c r="B188" t="s">
        <v>318</v>
      </c>
      <c r="C188">
        <v>13127</v>
      </c>
      <c r="D188" t="s">
        <v>837</v>
      </c>
      <c r="E188">
        <v>14448</v>
      </c>
      <c r="F188">
        <v>1970</v>
      </c>
    </row>
    <row r="189" spans="1:6" x14ac:dyDescent="0.25">
      <c r="A189">
        <v>188</v>
      </c>
      <c r="B189" t="s">
        <v>285</v>
      </c>
      <c r="C189">
        <v>12987</v>
      </c>
      <c r="D189" t="s">
        <v>330</v>
      </c>
      <c r="E189">
        <v>14396</v>
      </c>
      <c r="F189">
        <v>1970</v>
      </c>
    </row>
    <row r="190" spans="1:6" x14ac:dyDescent="0.25">
      <c r="A190">
        <v>189</v>
      </c>
      <c r="B190" t="s">
        <v>326</v>
      </c>
      <c r="C190">
        <v>12978</v>
      </c>
      <c r="D190" t="s">
        <v>317</v>
      </c>
      <c r="E190">
        <v>14311</v>
      </c>
      <c r="F190">
        <v>1970</v>
      </c>
    </row>
    <row r="191" spans="1:6" x14ac:dyDescent="0.25">
      <c r="A191">
        <v>190</v>
      </c>
      <c r="B191" t="s">
        <v>312</v>
      </c>
      <c r="C191">
        <v>12409</v>
      </c>
      <c r="D191" t="s">
        <v>251</v>
      </c>
      <c r="E191">
        <v>14224</v>
      </c>
      <c r="F191">
        <v>1970</v>
      </c>
    </row>
    <row r="192" spans="1:6" x14ac:dyDescent="0.25">
      <c r="A192">
        <v>191</v>
      </c>
      <c r="B192" t="s">
        <v>586</v>
      </c>
      <c r="C192">
        <v>12354</v>
      </c>
      <c r="D192" t="s">
        <v>838</v>
      </c>
      <c r="E192">
        <v>14023</v>
      </c>
      <c r="F192">
        <v>1970</v>
      </c>
    </row>
    <row r="193" spans="1:6" x14ac:dyDescent="0.25">
      <c r="A193">
        <v>192</v>
      </c>
      <c r="B193" t="s">
        <v>156</v>
      </c>
      <c r="C193">
        <v>12259</v>
      </c>
      <c r="D193" t="s">
        <v>839</v>
      </c>
      <c r="E193">
        <v>13794</v>
      </c>
      <c r="F193">
        <v>1970</v>
      </c>
    </row>
    <row r="194" spans="1:6" x14ac:dyDescent="0.25">
      <c r="A194">
        <v>193</v>
      </c>
      <c r="B194" t="s">
        <v>840</v>
      </c>
      <c r="C194">
        <v>12185</v>
      </c>
      <c r="D194" t="s">
        <v>841</v>
      </c>
      <c r="E194">
        <v>13784</v>
      </c>
      <c r="F194">
        <v>1970</v>
      </c>
    </row>
    <row r="195" spans="1:6" x14ac:dyDescent="0.25">
      <c r="A195">
        <v>194</v>
      </c>
      <c r="B195" t="s">
        <v>712</v>
      </c>
      <c r="C195">
        <v>12134</v>
      </c>
      <c r="D195" t="s">
        <v>842</v>
      </c>
      <c r="E195">
        <v>13670</v>
      </c>
      <c r="F195">
        <v>1970</v>
      </c>
    </row>
    <row r="196" spans="1:6" x14ac:dyDescent="0.25">
      <c r="A196">
        <v>195</v>
      </c>
      <c r="B196" t="s">
        <v>843</v>
      </c>
      <c r="C196">
        <v>11904</v>
      </c>
      <c r="D196" t="s">
        <v>754</v>
      </c>
      <c r="E196">
        <v>13608</v>
      </c>
      <c r="F196">
        <v>1970</v>
      </c>
    </row>
    <row r="197" spans="1:6" x14ac:dyDescent="0.25">
      <c r="A197">
        <v>196</v>
      </c>
      <c r="B197" t="s">
        <v>844</v>
      </c>
      <c r="C197">
        <v>11890</v>
      </c>
      <c r="D197" t="s">
        <v>283</v>
      </c>
      <c r="E197">
        <v>13428</v>
      </c>
      <c r="F197">
        <v>1970</v>
      </c>
    </row>
    <row r="198" spans="1:6" x14ac:dyDescent="0.25">
      <c r="A198">
        <v>197</v>
      </c>
      <c r="B198" t="s">
        <v>612</v>
      </c>
      <c r="C198">
        <v>11853</v>
      </c>
      <c r="D198" t="s">
        <v>209</v>
      </c>
      <c r="E198">
        <v>13280</v>
      </c>
      <c r="F198">
        <v>1970</v>
      </c>
    </row>
    <row r="199" spans="1:6" x14ac:dyDescent="0.25">
      <c r="A199">
        <v>198</v>
      </c>
      <c r="B199" t="s">
        <v>807</v>
      </c>
      <c r="C199">
        <v>11808</v>
      </c>
      <c r="D199" t="s">
        <v>390</v>
      </c>
      <c r="E199">
        <v>12970</v>
      </c>
      <c r="F199">
        <v>1970</v>
      </c>
    </row>
    <row r="200" spans="1:6" x14ac:dyDescent="0.25">
      <c r="A200">
        <v>199</v>
      </c>
      <c r="B200" t="s">
        <v>363</v>
      </c>
      <c r="C200">
        <v>11766</v>
      </c>
      <c r="D200" t="s">
        <v>201</v>
      </c>
      <c r="E200">
        <v>12944</v>
      </c>
      <c r="F200">
        <v>1970</v>
      </c>
    </row>
    <row r="201" spans="1:6" x14ac:dyDescent="0.25">
      <c r="A201">
        <v>200</v>
      </c>
      <c r="B201" t="s">
        <v>327</v>
      </c>
      <c r="C201">
        <v>11654</v>
      </c>
      <c r="D201" t="s">
        <v>845</v>
      </c>
      <c r="E201">
        <v>12798</v>
      </c>
      <c r="F201">
        <v>1970</v>
      </c>
    </row>
  </sheetData>
  <hyperlinks>
    <hyperlink ref="I1" r:id="rId1" xr:uid="{945DA575-A985-4AB7-B6F6-37883F6BED62}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E4ED-3662-4C74-B385-E1CEB9DE25FE}">
  <sheetPr>
    <tabColor theme="1" tint="0.499984740745262"/>
  </sheetPr>
  <dimension ref="A1:I201"/>
  <sheetViews>
    <sheetView workbookViewId="0">
      <selection activeCell="I2" sqref="I2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7.285156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1817</v>
      </c>
    </row>
    <row r="2" spans="1:9" x14ac:dyDescent="0.25">
      <c r="A2">
        <v>1</v>
      </c>
      <c r="B2" t="s">
        <v>50</v>
      </c>
      <c r="C2">
        <v>833149</v>
      </c>
      <c r="D2" t="s">
        <v>51</v>
      </c>
      <c r="E2">
        <v>496978</v>
      </c>
      <c r="F2">
        <v>1960</v>
      </c>
    </row>
    <row r="3" spans="1:9" x14ac:dyDescent="0.25">
      <c r="A3">
        <v>2</v>
      </c>
      <c r="B3" t="s">
        <v>52</v>
      </c>
      <c r="C3">
        <v>734000</v>
      </c>
      <c r="D3" t="s">
        <v>53</v>
      </c>
      <c r="E3">
        <v>355230</v>
      </c>
      <c r="F3">
        <v>1960</v>
      </c>
    </row>
    <row r="4" spans="1:9" x14ac:dyDescent="0.25">
      <c r="A4">
        <v>3</v>
      </c>
      <c r="B4" t="s">
        <v>54</v>
      </c>
      <c r="C4">
        <v>713442</v>
      </c>
      <c r="D4" t="s">
        <v>55</v>
      </c>
      <c r="E4">
        <v>287651</v>
      </c>
      <c r="F4">
        <v>1960</v>
      </c>
    </row>
    <row r="5" spans="1:9" x14ac:dyDescent="0.25">
      <c r="A5">
        <v>4</v>
      </c>
      <c r="B5" t="s">
        <v>56</v>
      </c>
      <c r="C5">
        <v>684802</v>
      </c>
      <c r="D5" t="s">
        <v>57</v>
      </c>
      <c r="E5">
        <v>286051</v>
      </c>
      <c r="F5">
        <v>1960</v>
      </c>
    </row>
    <row r="6" spans="1:9" x14ac:dyDescent="0.25">
      <c r="A6">
        <v>5</v>
      </c>
      <c r="B6" t="s">
        <v>58</v>
      </c>
      <c r="C6">
        <v>650801</v>
      </c>
      <c r="D6" t="s">
        <v>59</v>
      </c>
      <c r="E6">
        <v>259085</v>
      </c>
      <c r="F6">
        <v>1960</v>
      </c>
    </row>
    <row r="7" spans="1:9" x14ac:dyDescent="0.25">
      <c r="A7">
        <v>6</v>
      </c>
      <c r="B7" t="s">
        <v>60</v>
      </c>
      <c r="C7">
        <v>441421</v>
      </c>
      <c r="D7" t="s">
        <v>61</v>
      </c>
      <c r="E7">
        <v>231158</v>
      </c>
      <c r="F7">
        <v>1960</v>
      </c>
    </row>
    <row r="8" spans="1:9" x14ac:dyDescent="0.25">
      <c r="A8">
        <v>7</v>
      </c>
      <c r="B8" t="s">
        <v>62</v>
      </c>
      <c r="C8">
        <v>421455</v>
      </c>
      <c r="D8" t="s">
        <v>63</v>
      </c>
      <c r="E8">
        <v>225430</v>
      </c>
      <c r="F8">
        <v>1960</v>
      </c>
    </row>
    <row r="9" spans="1:9" x14ac:dyDescent="0.25">
      <c r="A9">
        <v>8</v>
      </c>
      <c r="B9" t="s">
        <v>64</v>
      </c>
      <c r="C9">
        <v>373930</v>
      </c>
      <c r="D9" t="s">
        <v>65</v>
      </c>
      <c r="E9">
        <v>213458</v>
      </c>
      <c r="F9">
        <v>1960</v>
      </c>
    </row>
    <row r="10" spans="1:9" x14ac:dyDescent="0.25">
      <c r="A10">
        <v>9</v>
      </c>
      <c r="B10" t="s">
        <v>66</v>
      </c>
      <c r="C10">
        <v>327090</v>
      </c>
      <c r="D10" t="s">
        <v>67</v>
      </c>
      <c r="E10">
        <v>208289</v>
      </c>
      <c r="F10">
        <v>1960</v>
      </c>
    </row>
    <row r="11" spans="1:9" x14ac:dyDescent="0.25">
      <c r="A11">
        <v>10</v>
      </c>
      <c r="B11" t="s">
        <v>68</v>
      </c>
      <c r="C11">
        <v>302021</v>
      </c>
      <c r="D11" t="s">
        <v>69</v>
      </c>
      <c r="E11">
        <v>196608</v>
      </c>
      <c r="F11">
        <v>1960</v>
      </c>
    </row>
    <row r="12" spans="1:9" x14ac:dyDescent="0.25">
      <c r="A12">
        <v>11</v>
      </c>
      <c r="B12" t="s">
        <v>70</v>
      </c>
      <c r="C12">
        <v>290624</v>
      </c>
      <c r="D12" t="s">
        <v>71</v>
      </c>
      <c r="E12">
        <v>183839</v>
      </c>
      <c r="F12">
        <v>1960</v>
      </c>
    </row>
    <row r="13" spans="1:9" x14ac:dyDescent="0.25">
      <c r="A13">
        <v>12</v>
      </c>
      <c r="B13" t="s">
        <v>72</v>
      </c>
      <c r="C13">
        <v>283083</v>
      </c>
      <c r="D13" t="s">
        <v>73</v>
      </c>
      <c r="E13">
        <v>183430</v>
      </c>
      <c r="F13">
        <v>1960</v>
      </c>
    </row>
    <row r="14" spans="1:9" x14ac:dyDescent="0.25">
      <c r="A14">
        <v>13</v>
      </c>
      <c r="B14" t="s">
        <v>74</v>
      </c>
      <c r="C14">
        <v>276836</v>
      </c>
      <c r="D14" t="s">
        <v>75</v>
      </c>
      <c r="E14">
        <v>182214</v>
      </c>
      <c r="F14">
        <v>1960</v>
      </c>
    </row>
    <row r="15" spans="1:9" x14ac:dyDescent="0.25">
      <c r="A15">
        <v>14</v>
      </c>
      <c r="B15" t="s">
        <v>76</v>
      </c>
      <c r="C15">
        <v>271420</v>
      </c>
      <c r="D15" t="s">
        <v>77</v>
      </c>
      <c r="E15">
        <v>181935</v>
      </c>
      <c r="F15">
        <v>1960</v>
      </c>
    </row>
    <row r="16" spans="1:9" x14ac:dyDescent="0.25">
      <c r="A16">
        <v>15</v>
      </c>
      <c r="B16" t="s">
        <v>78</v>
      </c>
      <c r="C16">
        <v>266855</v>
      </c>
      <c r="D16" t="s">
        <v>79</v>
      </c>
      <c r="E16">
        <v>176554</v>
      </c>
      <c r="F16">
        <v>1960</v>
      </c>
    </row>
    <row r="17" spans="1:6" x14ac:dyDescent="0.25">
      <c r="A17">
        <v>16</v>
      </c>
      <c r="B17" t="s">
        <v>80</v>
      </c>
      <c r="C17">
        <v>258167</v>
      </c>
      <c r="D17" t="s">
        <v>81</v>
      </c>
      <c r="E17">
        <v>174178</v>
      </c>
      <c r="F17">
        <v>1960</v>
      </c>
    </row>
    <row r="18" spans="1:6" x14ac:dyDescent="0.25">
      <c r="A18">
        <v>17</v>
      </c>
      <c r="B18" t="s">
        <v>82</v>
      </c>
      <c r="C18">
        <v>249414</v>
      </c>
      <c r="D18" t="s">
        <v>83</v>
      </c>
      <c r="E18">
        <v>168908</v>
      </c>
      <c r="F18">
        <v>1960</v>
      </c>
    </row>
    <row r="19" spans="1:6" x14ac:dyDescent="0.25">
      <c r="A19">
        <v>18</v>
      </c>
      <c r="B19" t="s">
        <v>84</v>
      </c>
      <c r="C19">
        <v>242518</v>
      </c>
      <c r="D19" t="s">
        <v>85</v>
      </c>
      <c r="E19">
        <v>166144</v>
      </c>
      <c r="F19">
        <v>1960</v>
      </c>
    </row>
    <row r="20" spans="1:6" x14ac:dyDescent="0.25">
      <c r="A20">
        <v>19</v>
      </c>
      <c r="B20" t="s">
        <v>86</v>
      </c>
      <c r="C20">
        <v>242056</v>
      </c>
      <c r="D20" t="s">
        <v>87</v>
      </c>
      <c r="E20">
        <v>164494</v>
      </c>
      <c r="F20">
        <v>1960</v>
      </c>
    </row>
    <row r="21" spans="1:6" x14ac:dyDescent="0.25">
      <c r="A21">
        <v>20</v>
      </c>
      <c r="B21" t="s">
        <v>88</v>
      </c>
      <c r="C21">
        <v>237180</v>
      </c>
      <c r="D21" t="s">
        <v>89</v>
      </c>
      <c r="E21">
        <v>164407</v>
      </c>
      <c r="F21">
        <v>1960</v>
      </c>
    </row>
    <row r="22" spans="1:6" x14ac:dyDescent="0.25">
      <c r="A22">
        <v>21</v>
      </c>
      <c r="B22" t="s">
        <v>90</v>
      </c>
      <c r="C22">
        <v>227514</v>
      </c>
      <c r="D22" t="s">
        <v>91</v>
      </c>
      <c r="E22">
        <v>159758</v>
      </c>
      <c r="F22">
        <v>1960</v>
      </c>
    </row>
    <row r="23" spans="1:6" x14ac:dyDescent="0.25">
      <c r="A23">
        <v>22</v>
      </c>
      <c r="B23" t="s">
        <v>92</v>
      </c>
      <c r="C23">
        <v>203153</v>
      </c>
      <c r="D23" t="s">
        <v>93</v>
      </c>
      <c r="E23">
        <v>159272</v>
      </c>
      <c r="F23">
        <v>1960</v>
      </c>
    </row>
    <row r="24" spans="1:6" x14ac:dyDescent="0.25">
      <c r="A24">
        <v>23</v>
      </c>
      <c r="B24" t="s">
        <v>94</v>
      </c>
      <c r="C24">
        <v>187515</v>
      </c>
      <c r="D24" t="s">
        <v>95</v>
      </c>
      <c r="E24">
        <v>154896</v>
      </c>
      <c r="F24">
        <v>1960</v>
      </c>
    </row>
    <row r="25" spans="1:6" x14ac:dyDescent="0.25">
      <c r="A25">
        <v>24</v>
      </c>
      <c r="B25" t="s">
        <v>96</v>
      </c>
      <c r="C25">
        <v>182177</v>
      </c>
      <c r="D25" t="s">
        <v>97</v>
      </c>
      <c r="E25">
        <v>153767</v>
      </c>
      <c r="F25">
        <v>1960</v>
      </c>
    </row>
    <row r="26" spans="1:6" x14ac:dyDescent="0.25">
      <c r="A26">
        <v>25</v>
      </c>
      <c r="B26" t="s">
        <v>98</v>
      </c>
      <c r="C26">
        <v>172632</v>
      </c>
      <c r="D26" t="s">
        <v>99</v>
      </c>
      <c r="E26">
        <v>151781</v>
      </c>
      <c r="F26">
        <v>1960</v>
      </c>
    </row>
    <row r="27" spans="1:6" x14ac:dyDescent="0.25">
      <c r="A27">
        <v>26</v>
      </c>
      <c r="B27" t="s">
        <v>100</v>
      </c>
      <c r="C27">
        <v>166027</v>
      </c>
      <c r="D27" t="s">
        <v>101</v>
      </c>
      <c r="E27">
        <v>142721</v>
      </c>
      <c r="F27">
        <v>1960</v>
      </c>
    </row>
    <row r="28" spans="1:6" x14ac:dyDescent="0.25">
      <c r="A28">
        <v>27</v>
      </c>
      <c r="B28" t="s">
        <v>102</v>
      </c>
      <c r="C28">
        <v>152234</v>
      </c>
      <c r="D28" t="s">
        <v>103</v>
      </c>
      <c r="E28">
        <v>139330</v>
      </c>
      <c r="F28">
        <v>1960</v>
      </c>
    </row>
    <row r="29" spans="1:6" x14ac:dyDescent="0.25">
      <c r="A29">
        <v>28</v>
      </c>
      <c r="B29" t="s">
        <v>104</v>
      </c>
      <c r="C29">
        <v>152219</v>
      </c>
      <c r="D29" t="s">
        <v>105</v>
      </c>
      <c r="E29">
        <v>135643</v>
      </c>
      <c r="F29">
        <v>1960</v>
      </c>
    </row>
    <row r="30" spans="1:6" x14ac:dyDescent="0.25">
      <c r="A30">
        <v>29</v>
      </c>
      <c r="B30" t="s">
        <v>106</v>
      </c>
      <c r="C30">
        <v>143984</v>
      </c>
      <c r="D30" t="s">
        <v>107</v>
      </c>
      <c r="E30">
        <v>128820</v>
      </c>
      <c r="F30">
        <v>1960</v>
      </c>
    </row>
    <row r="31" spans="1:6" x14ac:dyDescent="0.25">
      <c r="A31">
        <v>30</v>
      </c>
      <c r="B31" t="s">
        <v>108</v>
      </c>
      <c r="C31">
        <v>135001</v>
      </c>
      <c r="D31" t="s">
        <v>109</v>
      </c>
      <c r="E31">
        <v>128059</v>
      </c>
      <c r="F31">
        <v>1960</v>
      </c>
    </row>
    <row r="32" spans="1:6" x14ac:dyDescent="0.25">
      <c r="A32">
        <v>31</v>
      </c>
      <c r="B32" t="s">
        <v>110</v>
      </c>
      <c r="C32">
        <v>128746</v>
      </c>
      <c r="D32" t="s">
        <v>111</v>
      </c>
      <c r="E32">
        <v>126395</v>
      </c>
      <c r="F32">
        <v>1960</v>
      </c>
    </row>
    <row r="33" spans="1:6" x14ac:dyDescent="0.25">
      <c r="A33">
        <v>32</v>
      </c>
      <c r="B33" t="s">
        <v>112</v>
      </c>
      <c r="C33">
        <v>122737</v>
      </c>
      <c r="D33" t="s">
        <v>113</v>
      </c>
      <c r="E33">
        <v>120950</v>
      </c>
      <c r="F33">
        <v>1960</v>
      </c>
    </row>
    <row r="34" spans="1:6" x14ac:dyDescent="0.25">
      <c r="A34">
        <v>33</v>
      </c>
      <c r="B34" t="s">
        <v>114</v>
      </c>
      <c r="C34">
        <v>113028</v>
      </c>
      <c r="D34" t="s">
        <v>115</v>
      </c>
      <c r="E34">
        <v>119204</v>
      </c>
      <c r="F34">
        <v>1960</v>
      </c>
    </row>
    <row r="35" spans="1:6" x14ac:dyDescent="0.25">
      <c r="A35">
        <v>34</v>
      </c>
      <c r="B35" t="s">
        <v>116</v>
      </c>
      <c r="C35">
        <v>112586</v>
      </c>
      <c r="D35" t="s">
        <v>117</v>
      </c>
      <c r="E35">
        <v>118321</v>
      </c>
      <c r="F35">
        <v>1960</v>
      </c>
    </row>
    <row r="36" spans="1:6" x14ac:dyDescent="0.25">
      <c r="A36">
        <v>35</v>
      </c>
      <c r="B36" t="s">
        <v>118</v>
      </c>
      <c r="C36">
        <v>108587</v>
      </c>
      <c r="D36" t="s">
        <v>119</v>
      </c>
      <c r="E36">
        <v>116783</v>
      </c>
      <c r="F36">
        <v>1960</v>
      </c>
    </row>
    <row r="37" spans="1:6" x14ac:dyDescent="0.25">
      <c r="A37">
        <v>36</v>
      </c>
      <c r="B37" t="s">
        <v>120</v>
      </c>
      <c r="C37">
        <v>105981</v>
      </c>
      <c r="D37" t="s">
        <v>121</v>
      </c>
      <c r="E37">
        <v>114446</v>
      </c>
      <c r="F37">
        <v>1960</v>
      </c>
    </row>
    <row r="38" spans="1:6" x14ac:dyDescent="0.25">
      <c r="A38">
        <v>37</v>
      </c>
      <c r="B38" t="s">
        <v>122</v>
      </c>
      <c r="C38">
        <v>101472</v>
      </c>
      <c r="D38" t="s">
        <v>123</v>
      </c>
      <c r="E38">
        <v>114293</v>
      </c>
      <c r="F38">
        <v>1960</v>
      </c>
    </row>
    <row r="39" spans="1:6" x14ac:dyDescent="0.25">
      <c r="A39">
        <v>38</v>
      </c>
      <c r="B39" t="s">
        <v>124</v>
      </c>
      <c r="C39">
        <v>97137</v>
      </c>
      <c r="D39" t="s">
        <v>125</v>
      </c>
      <c r="E39">
        <v>112331</v>
      </c>
      <c r="F39">
        <v>1960</v>
      </c>
    </row>
    <row r="40" spans="1:6" x14ac:dyDescent="0.25">
      <c r="A40">
        <v>39</v>
      </c>
      <c r="B40" t="s">
        <v>126</v>
      </c>
      <c r="C40">
        <v>94983</v>
      </c>
      <c r="D40" t="s">
        <v>127</v>
      </c>
      <c r="E40">
        <v>103782</v>
      </c>
      <c r="F40">
        <v>1960</v>
      </c>
    </row>
    <row r="41" spans="1:6" x14ac:dyDescent="0.25">
      <c r="A41">
        <v>40</v>
      </c>
      <c r="B41" t="s">
        <v>128</v>
      </c>
      <c r="C41">
        <v>93882</v>
      </c>
      <c r="D41" t="s">
        <v>129</v>
      </c>
      <c r="E41">
        <v>101121</v>
      </c>
      <c r="F41">
        <v>1960</v>
      </c>
    </row>
    <row r="42" spans="1:6" x14ac:dyDescent="0.25">
      <c r="A42">
        <v>41</v>
      </c>
      <c r="B42" t="s">
        <v>130</v>
      </c>
      <c r="C42">
        <v>93551</v>
      </c>
      <c r="D42" t="s">
        <v>131</v>
      </c>
      <c r="E42">
        <v>99461</v>
      </c>
      <c r="F42">
        <v>1960</v>
      </c>
    </row>
    <row r="43" spans="1:6" x14ac:dyDescent="0.25">
      <c r="A43">
        <v>42</v>
      </c>
      <c r="B43" t="s">
        <v>132</v>
      </c>
      <c r="C43">
        <v>92426</v>
      </c>
      <c r="D43" t="s">
        <v>133</v>
      </c>
      <c r="E43">
        <v>97115</v>
      </c>
      <c r="F43">
        <v>1960</v>
      </c>
    </row>
    <row r="44" spans="1:6" x14ac:dyDescent="0.25">
      <c r="A44">
        <v>43</v>
      </c>
      <c r="B44" t="s">
        <v>134</v>
      </c>
      <c r="C44">
        <v>87169</v>
      </c>
      <c r="D44" t="s">
        <v>135</v>
      </c>
      <c r="E44">
        <v>94387</v>
      </c>
      <c r="F44">
        <v>1960</v>
      </c>
    </row>
    <row r="45" spans="1:6" x14ac:dyDescent="0.25">
      <c r="A45">
        <v>44</v>
      </c>
      <c r="B45" t="s">
        <v>136</v>
      </c>
      <c r="C45">
        <v>84714</v>
      </c>
      <c r="D45" t="s">
        <v>137</v>
      </c>
      <c r="E45">
        <v>93605</v>
      </c>
      <c r="F45">
        <v>1960</v>
      </c>
    </row>
    <row r="46" spans="1:6" x14ac:dyDescent="0.25">
      <c r="A46">
        <v>45</v>
      </c>
      <c r="B46" t="s">
        <v>138</v>
      </c>
      <c r="C46">
        <v>81799</v>
      </c>
      <c r="D46" t="s">
        <v>139</v>
      </c>
      <c r="E46">
        <v>92820</v>
      </c>
      <c r="F46">
        <v>1960</v>
      </c>
    </row>
    <row r="47" spans="1:6" x14ac:dyDescent="0.25">
      <c r="A47">
        <v>46</v>
      </c>
      <c r="B47" t="s">
        <v>140</v>
      </c>
      <c r="C47">
        <v>79523</v>
      </c>
      <c r="D47" t="s">
        <v>141</v>
      </c>
      <c r="E47">
        <v>91590</v>
      </c>
      <c r="F47">
        <v>1960</v>
      </c>
    </row>
    <row r="48" spans="1:6" x14ac:dyDescent="0.25">
      <c r="A48">
        <v>47</v>
      </c>
      <c r="B48" t="s">
        <v>142</v>
      </c>
      <c r="C48">
        <v>74639</v>
      </c>
      <c r="D48" t="s">
        <v>143</v>
      </c>
      <c r="E48">
        <v>89315</v>
      </c>
      <c r="F48">
        <v>1960</v>
      </c>
    </row>
    <row r="49" spans="1:6" x14ac:dyDescent="0.25">
      <c r="A49">
        <v>48</v>
      </c>
      <c r="B49" t="s">
        <v>144</v>
      </c>
      <c r="C49">
        <v>72192</v>
      </c>
      <c r="D49" t="s">
        <v>145</v>
      </c>
      <c r="E49">
        <v>88963</v>
      </c>
      <c r="F49">
        <v>1960</v>
      </c>
    </row>
    <row r="50" spans="1:6" x14ac:dyDescent="0.25">
      <c r="A50">
        <v>49</v>
      </c>
      <c r="B50" t="s">
        <v>146</v>
      </c>
      <c r="C50">
        <v>71462</v>
      </c>
      <c r="D50" t="s">
        <v>147</v>
      </c>
      <c r="E50">
        <v>88807</v>
      </c>
      <c r="F50">
        <v>1960</v>
      </c>
    </row>
    <row r="51" spans="1:6" x14ac:dyDescent="0.25">
      <c r="A51">
        <v>50</v>
      </c>
      <c r="B51" t="s">
        <v>148</v>
      </c>
      <c r="C51">
        <v>71442</v>
      </c>
      <c r="D51" t="s">
        <v>149</v>
      </c>
      <c r="E51">
        <v>86992</v>
      </c>
      <c r="F51">
        <v>1960</v>
      </c>
    </row>
    <row r="52" spans="1:6" x14ac:dyDescent="0.25">
      <c r="A52">
        <v>51</v>
      </c>
      <c r="B52" t="s">
        <v>150</v>
      </c>
      <c r="C52">
        <v>70580</v>
      </c>
      <c r="D52" t="s">
        <v>151</v>
      </c>
      <c r="E52">
        <v>84388</v>
      </c>
      <c r="F52">
        <v>1960</v>
      </c>
    </row>
    <row r="53" spans="1:6" x14ac:dyDescent="0.25">
      <c r="A53">
        <v>52</v>
      </c>
      <c r="B53" t="s">
        <v>152</v>
      </c>
      <c r="C53">
        <v>66386</v>
      </c>
      <c r="D53" t="s">
        <v>153</v>
      </c>
      <c r="E53">
        <v>84206</v>
      </c>
      <c r="F53">
        <v>1960</v>
      </c>
    </row>
    <row r="54" spans="1:6" x14ac:dyDescent="0.25">
      <c r="A54">
        <v>53</v>
      </c>
      <c r="B54" t="s">
        <v>154</v>
      </c>
      <c r="C54">
        <v>65637</v>
      </c>
      <c r="D54" t="s">
        <v>155</v>
      </c>
      <c r="E54">
        <v>81865</v>
      </c>
      <c r="F54">
        <v>1960</v>
      </c>
    </row>
    <row r="55" spans="1:6" x14ac:dyDescent="0.25">
      <c r="A55">
        <v>54</v>
      </c>
      <c r="B55" t="s">
        <v>156</v>
      </c>
      <c r="C55">
        <v>62081</v>
      </c>
      <c r="D55" t="s">
        <v>157</v>
      </c>
      <c r="E55">
        <v>80511</v>
      </c>
      <c r="F55">
        <v>1960</v>
      </c>
    </row>
    <row r="56" spans="1:6" x14ac:dyDescent="0.25">
      <c r="A56">
        <v>55</v>
      </c>
      <c r="B56" t="s">
        <v>158</v>
      </c>
      <c r="C56">
        <v>61409</v>
      </c>
      <c r="D56" t="s">
        <v>159</v>
      </c>
      <c r="E56">
        <v>77521</v>
      </c>
      <c r="F56">
        <v>1960</v>
      </c>
    </row>
    <row r="57" spans="1:6" x14ac:dyDescent="0.25">
      <c r="A57">
        <v>56</v>
      </c>
      <c r="B57" t="s">
        <v>160</v>
      </c>
      <c r="C57">
        <v>61393</v>
      </c>
      <c r="D57" t="s">
        <v>161</v>
      </c>
      <c r="E57">
        <v>76785</v>
      </c>
      <c r="F57">
        <v>1960</v>
      </c>
    </row>
    <row r="58" spans="1:6" x14ac:dyDescent="0.25">
      <c r="A58">
        <v>57</v>
      </c>
      <c r="B58" t="s">
        <v>162</v>
      </c>
      <c r="C58">
        <v>60788</v>
      </c>
      <c r="D58" t="s">
        <v>163</v>
      </c>
      <c r="E58">
        <v>75259</v>
      </c>
      <c r="F58">
        <v>1960</v>
      </c>
    </row>
    <row r="59" spans="1:6" x14ac:dyDescent="0.25">
      <c r="A59">
        <v>58</v>
      </c>
      <c r="B59" t="s">
        <v>164</v>
      </c>
      <c r="C59">
        <v>60721</v>
      </c>
      <c r="D59" t="s">
        <v>165</v>
      </c>
      <c r="E59">
        <v>74449</v>
      </c>
      <c r="F59">
        <v>1960</v>
      </c>
    </row>
    <row r="60" spans="1:6" x14ac:dyDescent="0.25">
      <c r="A60">
        <v>59</v>
      </c>
      <c r="B60" t="s">
        <v>166</v>
      </c>
      <c r="C60">
        <v>60450</v>
      </c>
      <c r="D60" t="s">
        <v>167</v>
      </c>
      <c r="E60">
        <v>74074</v>
      </c>
      <c r="F60">
        <v>1960</v>
      </c>
    </row>
    <row r="61" spans="1:6" x14ac:dyDescent="0.25">
      <c r="A61">
        <v>60</v>
      </c>
      <c r="B61" t="s">
        <v>168</v>
      </c>
      <c r="C61">
        <v>56358</v>
      </c>
      <c r="D61" t="s">
        <v>169</v>
      </c>
      <c r="E61">
        <v>72077</v>
      </c>
      <c r="F61">
        <v>1960</v>
      </c>
    </row>
    <row r="62" spans="1:6" x14ac:dyDescent="0.25">
      <c r="A62">
        <v>61</v>
      </c>
      <c r="B62" t="s">
        <v>170</v>
      </c>
      <c r="C62">
        <v>55304</v>
      </c>
      <c r="D62" t="s">
        <v>171</v>
      </c>
      <c r="E62">
        <v>69144</v>
      </c>
      <c r="F62">
        <v>1960</v>
      </c>
    </row>
    <row r="63" spans="1:6" x14ac:dyDescent="0.25">
      <c r="A63">
        <v>62</v>
      </c>
      <c r="B63" t="s">
        <v>172</v>
      </c>
      <c r="C63">
        <v>55298</v>
      </c>
      <c r="D63" t="s">
        <v>173</v>
      </c>
      <c r="E63">
        <v>65286</v>
      </c>
      <c r="F63">
        <v>1960</v>
      </c>
    </row>
    <row r="64" spans="1:6" x14ac:dyDescent="0.25">
      <c r="A64">
        <v>63</v>
      </c>
      <c r="B64" t="s">
        <v>174</v>
      </c>
      <c r="C64">
        <v>54759</v>
      </c>
      <c r="D64" t="s">
        <v>175</v>
      </c>
      <c r="E64">
        <v>65037</v>
      </c>
      <c r="F64">
        <v>1960</v>
      </c>
    </row>
    <row r="65" spans="1:6" x14ac:dyDescent="0.25">
      <c r="A65">
        <v>64</v>
      </c>
      <c r="B65" t="s">
        <v>176</v>
      </c>
      <c r="C65">
        <v>53390</v>
      </c>
      <c r="D65" t="s">
        <v>177</v>
      </c>
      <c r="E65">
        <v>63737</v>
      </c>
      <c r="F65">
        <v>1960</v>
      </c>
    </row>
    <row r="66" spans="1:6" x14ac:dyDescent="0.25">
      <c r="A66">
        <v>65</v>
      </c>
      <c r="B66" t="s">
        <v>178</v>
      </c>
      <c r="C66">
        <v>52047</v>
      </c>
      <c r="D66" t="s">
        <v>179</v>
      </c>
      <c r="E66">
        <v>59759</v>
      </c>
      <c r="F66">
        <v>1960</v>
      </c>
    </row>
    <row r="67" spans="1:6" x14ac:dyDescent="0.25">
      <c r="A67">
        <v>66</v>
      </c>
      <c r="B67" t="s">
        <v>180</v>
      </c>
      <c r="C67">
        <v>51347</v>
      </c>
      <c r="D67" t="s">
        <v>181</v>
      </c>
      <c r="E67">
        <v>58406</v>
      </c>
      <c r="F67">
        <v>1960</v>
      </c>
    </row>
    <row r="68" spans="1:6" x14ac:dyDescent="0.25">
      <c r="A68">
        <v>67</v>
      </c>
      <c r="B68" t="s">
        <v>182</v>
      </c>
      <c r="C68">
        <v>50424</v>
      </c>
      <c r="D68" t="s">
        <v>183</v>
      </c>
      <c r="E68">
        <v>58384</v>
      </c>
      <c r="F68">
        <v>1960</v>
      </c>
    </row>
    <row r="69" spans="1:6" x14ac:dyDescent="0.25">
      <c r="A69">
        <v>68</v>
      </c>
      <c r="B69" t="s">
        <v>184</v>
      </c>
      <c r="C69">
        <v>50391</v>
      </c>
      <c r="D69" t="s">
        <v>185</v>
      </c>
      <c r="E69">
        <v>57967</v>
      </c>
      <c r="F69">
        <v>1960</v>
      </c>
    </row>
    <row r="70" spans="1:6" x14ac:dyDescent="0.25">
      <c r="A70">
        <v>69</v>
      </c>
      <c r="B70" t="s">
        <v>186</v>
      </c>
      <c r="C70">
        <v>49837</v>
      </c>
      <c r="D70" t="s">
        <v>187</v>
      </c>
      <c r="E70">
        <v>56586</v>
      </c>
      <c r="F70">
        <v>1960</v>
      </c>
    </row>
    <row r="71" spans="1:6" x14ac:dyDescent="0.25">
      <c r="A71">
        <v>70</v>
      </c>
      <c r="B71" t="s">
        <v>188</v>
      </c>
      <c r="C71">
        <v>49483</v>
      </c>
      <c r="D71" t="s">
        <v>189</v>
      </c>
      <c r="E71">
        <v>55813</v>
      </c>
      <c r="F71">
        <v>1960</v>
      </c>
    </row>
    <row r="72" spans="1:6" x14ac:dyDescent="0.25">
      <c r="A72">
        <v>71</v>
      </c>
      <c r="B72" t="s">
        <v>190</v>
      </c>
      <c r="C72">
        <v>49106</v>
      </c>
      <c r="D72" t="s">
        <v>191</v>
      </c>
      <c r="E72">
        <v>54458</v>
      </c>
      <c r="F72">
        <v>1960</v>
      </c>
    </row>
    <row r="73" spans="1:6" x14ac:dyDescent="0.25">
      <c r="A73">
        <v>72</v>
      </c>
      <c r="B73" t="s">
        <v>192</v>
      </c>
      <c r="C73">
        <v>48734</v>
      </c>
      <c r="D73" t="s">
        <v>193</v>
      </c>
      <c r="E73">
        <v>52784</v>
      </c>
      <c r="F73">
        <v>1960</v>
      </c>
    </row>
    <row r="74" spans="1:6" x14ac:dyDescent="0.25">
      <c r="A74">
        <v>73</v>
      </c>
      <c r="B74" t="s">
        <v>194</v>
      </c>
      <c r="C74">
        <v>48461</v>
      </c>
      <c r="D74" t="s">
        <v>195</v>
      </c>
      <c r="E74">
        <v>52369</v>
      </c>
      <c r="F74">
        <v>1960</v>
      </c>
    </row>
    <row r="75" spans="1:6" x14ac:dyDescent="0.25">
      <c r="A75">
        <v>74</v>
      </c>
      <c r="B75" t="s">
        <v>196</v>
      </c>
      <c r="C75">
        <v>48093</v>
      </c>
      <c r="D75" t="s">
        <v>197</v>
      </c>
      <c r="E75">
        <v>51929</v>
      </c>
      <c r="F75">
        <v>1960</v>
      </c>
    </row>
    <row r="76" spans="1:6" x14ac:dyDescent="0.25">
      <c r="A76">
        <v>75</v>
      </c>
      <c r="B76" t="s">
        <v>198</v>
      </c>
      <c r="C76">
        <v>47797</v>
      </c>
      <c r="D76" t="s">
        <v>199</v>
      </c>
      <c r="E76">
        <v>51914</v>
      </c>
      <c r="F76">
        <v>1960</v>
      </c>
    </row>
    <row r="77" spans="1:6" x14ac:dyDescent="0.25">
      <c r="A77">
        <v>76</v>
      </c>
      <c r="B77" t="s">
        <v>200</v>
      </c>
      <c r="C77">
        <v>47402</v>
      </c>
      <c r="D77" t="s">
        <v>201</v>
      </c>
      <c r="E77">
        <v>51624</v>
      </c>
      <c r="F77">
        <v>1960</v>
      </c>
    </row>
    <row r="78" spans="1:6" x14ac:dyDescent="0.25">
      <c r="A78">
        <v>77</v>
      </c>
      <c r="B78" t="s">
        <v>202</v>
      </c>
      <c r="C78">
        <v>47393</v>
      </c>
      <c r="D78" t="s">
        <v>203</v>
      </c>
      <c r="E78">
        <v>50620</v>
      </c>
      <c r="F78">
        <v>1960</v>
      </c>
    </row>
    <row r="79" spans="1:6" x14ac:dyDescent="0.25">
      <c r="A79">
        <v>78</v>
      </c>
      <c r="B79" t="s">
        <v>204</v>
      </c>
      <c r="C79">
        <v>47298</v>
      </c>
      <c r="D79" t="s">
        <v>205</v>
      </c>
      <c r="E79">
        <v>50327</v>
      </c>
      <c r="F79">
        <v>1960</v>
      </c>
    </row>
    <row r="80" spans="1:6" x14ac:dyDescent="0.25">
      <c r="A80">
        <v>79</v>
      </c>
      <c r="B80" t="s">
        <v>206</v>
      </c>
      <c r="C80">
        <v>47246</v>
      </c>
      <c r="D80" t="s">
        <v>207</v>
      </c>
      <c r="E80">
        <v>47900</v>
      </c>
      <c r="F80">
        <v>1960</v>
      </c>
    </row>
    <row r="81" spans="1:6" x14ac:dyDescent="0.25">
      <c r="A81">
        <v>80</v>
      </c>
      <c r="B81" t="s">
        <v>208</v>
      </c>
      <c r="C81">
        <v>47220</v>
      </c>
      <c r="D81" t="s">
        <v>209</v>
      </c>
      <c r="E81">
        <v>47772</v>
      </c>
      <c r="F81">
        <v>1960</v>
      </c>
    </row>
    <row r="82" spans="1:6" x14ac:dyDescent="0.25">
      <c r="A82">
        <v>81</v>
      </c>
      <c r="B82" t="s">
        <v>210</v>
      </c>
      <c r="C82">
        <v>46389</v>
      </c>
      <c r="D82" t="s">
        <v>211</v>
      </c>
      <c r="E82">
        <v>47765</v>
      </c>
      <c r="F82">
        <v>1960</v>
      </c>
    </row>
    <row r="83" spans="1:6" x14ac:dyDescent="0.25">
      <c r="A83">
        <v>82</v>
      </c>
      <c r="B83" t="s">
        <v>212</v>
      </c>
      <c r="C83">
        <v>45932</v>
      </c>
      <c r="D83" t="s">
        <v>213</v>
      </c>
      <c r="E83">
        <v>47699</v>
      </c>
      <c r="F83">
        <v>1960</v>
      </c>
    </row>
    <row r="84" spans="1:6" x14ac:dyDescent="0.25">
      <c r="A84">
        <v>83</v>
      </c>
      <c r="B84" t="s">
        <v>214</v>
      </c>
      <c r="C84">
        <v>44885</v>
      </c>
      <c r="D84" t="s">
        <v>215</v>
      </c>
      <c r="E84">
        <v>46122</v>
      </c>
      <c r="F84">
        <v>1960</v>
      </c>
    </row>
    <row r="85" spans="1:6" x14ac:dyDescent="0.25">
      <c r="A85">
        <v>84</v>
      </c>
      <c r="B85" t="s">
        <v>216</v>
      </c>
      <c r="C85">
        <v>44778</v>
      </c>
      <c r="D85" t="s">
        <v>217</v>
      </c>
      <c r="E85">
        <v>45825</v>
      </c>
      <c r="F85">
        <v>1960</v>
      </c>
    </row>
    <row r="86" spans="1:6" x14ac:dyDescent="0.25">
      <c r="A86">
        <v>85</v>
      </c>
      <c r="B86" t="s">
        <v>218</v>
      </c>
      <c r="C86">
        <v>44256</v>
      </c>
      <c r="D86" t="s">
        <v>219</v>
      </c>
      <c r="E86">
        <v>45241</v>
      </c>
      <c r="F86">
        <v>1960</v>
      </c>
    </row>
    <row r="87" spans="1:6" x14ac:dyDescent="0.25">
      <c r="A87">
        <v>86</v>
      </c>
      <c r="B87" t="s">
        <v>220</v>
      </c>
      <c r="C87">
        <v>42721</v>
      </c>
      <c r="D87" t="s">
        <v>221</v>
      </c>
      <c r="E87">
        <v>45187</v>
      </c>
      <c r="F87">
        <v>1960</v>
      </c>
    </row>
    <row r="88" spans="1:6" x14ac:dyDescent="0.25">
      <c r="A88">
        <v>87</v>
      </c>
      <c r="B88" t="s">
        <v>222</v>
      </c>
      <c r="C88">
        <v>42554</v>
      </c>
      <c r="D88" t="s">
        <v>223</v>
      </c>
      <c r="E88">
        <v>45085</v>
      </c>
      <c r="F88">
        <v>1960</v>
      </c>
    </row>
    <row r="89" spans="1:6" x14ac:dyDescent="0.25">
      <c r="A89">
        <v>88</v>
      </c>
      <c r="B89" t="s">
        <v>224</v>
      </c>
      <c r="C89">
        <v>42534</v>
      </c>
      <c r="D89" t="s">
        <v>225</v>
      </c>
      <c r="E89">
        <v>44866</v>
      </c>
      <c r="F89">
        <v>1960</v>
      </c>
    </row>
    <row r="90" spans="1:6" x14ac:dyDescent="0.25">
      <c r="A90">
        <v>89</v>
      </c>
      <c r="B90" t="s">
        <v>226</v>
      </c>
      <c r="C90">
        <v>42037</v>
      </c>
      <c r="D90" t="s">
        <v>227</v>
      </c>
      <c r="E90">
        <v>44406</v>
      </c>
      <c r="F90">
        <v>1960</v>
      </c>
    </row>
    <row r="91" spans="1:6" x14ac:dyDescent="0.25">
      <c r="A91">
        <v>90</v>
      </c>
      <c r="B91" t="s">
        <v>228</v>
      </c>
      <c r="C91">
        <v>41584</v>
      </c>
      <c r="D91" t="s">
        <v>229</v>
      </c>
      <c r="E91">
        <v>43912</v>
      </c>
      <c r="F91">
        <v>1960</v>
      </c>
    </row>
    <row r="92" spans="1:6" x14ac:dyDescent="0.25">
      <c r="A92">
        <v>91</v>
      </c>
      <c r="B92" t="s">
        <v>230</v>
      </c>
      <c r="C92">
        <v>40034</v>
      </c>
      <c r="D92" t="s">
        <v>231</v>
      </c>
      <c r="E92">
        <v>43529</v>
      </c>
      <c r="F92">
        <v>1960</v>
      </c>
    </row>
    <row r="93" spans="1:6" x14ac:dyDescent="0.25">
      <c r="A93">
        <v>92</v>
      </c>
      <c r="B93" t="s">
        <v>232</v>
      </c>
      <c r="C93">
        <v>39819</v>
      </c>
      <c r="D93" t="s">
        <v>233</v>
      </c>
      <c r="E93">
        <v>43333</v>
      </c>
      <c r="F93">
        <v>1960</v>
      </c>
    </row>
    <row r="94" spans="1:6" x14ac:dyDescent="0.25">
      <c r="A94">
        <v>93</v>
      </c>
      <c r="B94" t="s">
        <v>234</v>
      </c>
      <c r="C94">
        <v>39616</v>
      </c>
      <c r="D94" t="s">
        <v>235</v>
      </c>
      <c r="E94">
        <v>41630</v>
      </c>
      <c r="F94">
        <v>1960</v>
      </c>
    </row>
    <row r="95" spans="1:6" x14ac:dyDescent="0.25">
      <c r="A95">
        <v>94</v>
      </c>
      <c r="B95" t="s">
        <v>236</v>
      </c>
      <c r="C95">
        <v>39194</v>
      </c>
      <c r="D95" t="s">
        <v>237</v>
      </c>
      <c r="E95">
        <v>41035</v>
      </c>
      <c r="F95">
        <v>1960</v>
      </c>
    </row>
    <row r="96" spans="1:6" x14ac:dyDescent="0.25">
      <c r="A96">
        <v>95</v>
      </c>
      <c r="B96" t="s">
        <v>238</v>
      </c>
      <c r="C96">
        <v>39136</v>
      </c>
      <c r="D96" t="s">
        <v>239</v>
      </c>
      <c r="E96">
        <v>40917</v>
      </c>
      <c r="F96">
        <v>1960</v>
      </c>
    </row>
    <row r="97" spans="1:6" x14ac:dyDescent="0.25">
      <c r="A97">
        <v>96</v>
      </c>
      <c r="B97" t="s">
        <v>240</v>
      </c>
      <c r="C97">
        <v>38018</v>
      </c>
      <c r="D97" t="s">
        <v>241</v>
      </c>
      <c r="E97">
        <v>40672</v>
      </c>
      <c r="F97">
        <v>1960</v>
      </c>
    </row>
    <row r="98" spans="1:6" x14ac:dyDescent="0.25">
      <c r="A98">
        <v>97</v>
      </c>
      <c r="B98" t="s">
        <v>242</v>
      </c>
      <c r="C98">
        <v>37706</v>
      </c>
      <c r="D98" t="s">
        <v>243</v>
      </c>
      <c r="E98">
        <v>40510</v>
      </c>
      <c r="F98">
        <v>1960</v>
      </c>
    </row>
    <row r="99" spans="1:6" x14ac:dyDescent="0.25">
      <c r="A99">
        <v>98</v>
      </c>
      <c r="B99" t="s">
        <v>244</v>
      </c>
      <c r="C99">
        <v>36832</v>
      </c>
      <c r="D99" t="s">
        <v>245</v>
      </c>
      <c r="E99">
        <v>40287</v>
      </c>
      <c r="F99">
        <v>1960</v>
      </c>
    </row>
    <row r="100" spans="1:6" x14ac:dyDescent="0.25">
      <c r="A100">
        <v>99</v>
      </c>
      <c r="B100" t="s">
        <v>246</v>
      </c>
      <c r="C100">
        <v>36740</v>
      </c>
      <c r="D100" t="s">
        <v>247</v>
      </c>
      <c r="E100">
        <v>39777</v>
      </c>
      <c r="F100">
        <v>1960</v>
      </c>
    </row>
    <row r="101" spans="1:6" x14ac:dyDescent="0.25">
      <c r="A101">
        <v>100</v>
      </c>
      <c r="B101" t="s">
        <v>248</v>
      </c>
      <c r="C101">
        <v>36452</v>
      </c>
      <c r="D101" t="s">
        <v>249</v>
      </c>
      <c r="E101">
        <v>39007</v>
      </c>
      <c r="F101">
        <v>1960</v>
      </c>
    </row>
    <row r="102" spans="1:6" x14ac:dyDescent="0.25">
      <c r="A102">
        <v>101</v>
      </c>
      <c r="B102" t="s">
        <v>250</v>
      </c>
      <c r="C102">
        <v>36377</v>
      </c>
      <c r="D102" t="s">
        <v>251</v>
      </c>
      <c r="E102">
        <v>38588</v>
      </c>
      <c r="F102">
        <v>1960</v>
      </c>
    </row>
    <row r="103" spans="1:6" x14ac:dyDescent="0.25">
      <c r="A103">
        <v>102</v>
      </c>
      <c r="B103" t="s">
        <v>252</v>
      </c>
      <c r="C103">
        <v>35599</v>
      </c>
      <c r="D103" t="s">
        <v>253</v>
      </c>
      <c r="E103">
        <v>38394</v>
      </c>
      <c r="F103">
        <v>1960</v>
      </c>
    </row>
    <row r="104" spans="1:6" x14ac:dyDescent="0.25">
      <c r="A104">
        <v>103</v>
      </c>
      <c r="B104" t="s">
        <v>254</v>
      </c>
      <c r="C104">
        <v>35042</v>
      </c>
      <c r="D104" t="s">
        <v>255</v>
      </c>
      <c r="E104">
        <v>38264</v>
      </c>
      <c r="F104">
        <v>1960</v>
      </c>
    </row>
    <row r="105" spans="1:6" x14ac:dyDescent="0.25">
      <c r="A105">
        <v>104</v>
      </c>
      <c r="B105" t="s">
        <v>256</v>
      </c>
      <c r="C105">
        <v>34714</v>
      </c>
      <c r="D105" t="s">
        <v>257</v>
      </c>
      <c r="E105">
        <v>38218</v>
      </c>
      <c r="F105">
        <v>1960</v>
      </c>
    </row>
    <row r="106" spans="1:6" x14ac:dyDescent="0.25">
      <c r="A106">
        <v>105</v>
      </c>
      <c r="B106" t="s">
        <v>258</v>
      </c>
      <c r="C106">
        <v>34181</v>
      </c>
      <c r="D106" t="s">
        <v>259</v>
      </c>
      <c r="E106">
        <v>38072</v>
      </c>
      <c r="F106">
        <v>1960</v>
      </c>
    </row>
    <row r="107" spans="1:6" x14ac:dyDescent="0.25">
      <c r="A107">
        <v>106</v>
      </c>
      <c r="B107" t="s">
        <v>260</v>
      </c>
      <c r="C107">
        <v>33830</v>
      </c>
      <c r="D107" t="s">
        <v>261</v>
      </c>
      <c r="E107">
        <v>37733</v>
      </c>
      <c r="F107">
        <v>1960</v>
      </c>
    </row>
    <row r="108" spans="1:6" x14ac:dyDescent="0.25">
      <c r="A108">
        <v>107</v>
      </c>
      <c r="B108" t="s">
        <v>262</v>
      </c>
      <c r="C108">
        <v>33386</v>
      </c>
      <c r="D108" t="s">
        <v>263</v>
      </c>
      <c r="E108">
        <v>37282</v>
      </c>
      <c r="F108">
        <v>1960</v>
      </c>
    </row>
    <row r="109" spans="1:6" x14ac:dyDescent="0.25">
      <c r="A109">
        <v>108</v>
      </c>
      <c r="B109" t="s">
        <v>264</v>
      </c>
      <c r="C109">
        <v>33201</v>
      </c>
      <c r="D109" t="s">
        <v>265</v>
      </c>
      <c r="E109">
        <v>37035</v>
      </c>
      <c r="F109">
        <v>1960</v>
      </c>
    </row>
    <row r="110" spans="1:6" x14ac:dyDescent="0.25">
      <c r="A110">
        <v>109</v>
      </c>
      <c r="B110" t="s">
        <v>266</v>
      </c>
      <c r="C110">
        <v>31968</v>
      </c>
      <c r="D110" t="s">
        <v>267</v>
      </c>
      <c r="E110">
        <v>36752</v>
      </c>
      <c r="F110">
        <v>1960</v>
      </c>
    </row>
    <row r="111" spans="1:6" x14ac:dyDescent="0.25">
      <c r="A111">
        <v>110</v>
      </c>
      <c r="B111" t="s">
        <v>268</v>
      </c>
      <c r="C111">
        <v>31375</v>
      </c>
      <c r="D111" t="s">
        <v>269</v>
      </c>
      <c r="E111">
        <v>36673</v>
      </c>
      <c r="F111">
        <v>1960</v>
      </c>
    </row>
    <row r="112" spans="1:6" x14ac:dyDescent="0.25">
      <c r="A112">
        <v>111</v>
      </c>
      <c r="B112" t="s">
        <v>270</v>
      </c>
      <c r="C112">
        <v>30771</v>
      </c>
      <c r="D112" t="s">
        <v>271</v>
      </c>
      <c r="E112">
        <v>36296</v>
      </c>
      <c r="F112">
        <v>1960</v>
      </c>
    </row>
    <row r="113" spans="1:6" x14ac:dyDescent="0.25">
      <c r="A113">
        <v>112</v>
      </c>
      <c r="B113" t="s">
        <v>272</v>
      </c>
      <c r="C113">
        <v>30577</v>
      </c>
      <c r="D113" t="s">
        <v>273</v>
      </c>
      <c r="E113">
        <v>35658</v>
      </c>
      <c r="F113">
        <v>1960</v>
      </c>
    </row>
    <row r="114" spans="1:6" x14ac:dyDescent="0.25">
      <c r="A114">
        <v>113</v>
      </c>
      <c r="B114" t="s">
        <v>274</v>
      </c>
      <c r="C114">
        <v>30201</v>
      </c>
      <c r="D114" t="s">
        <v>275</v>
      </c>
      <c r="E114">
        <v>35527</v>
      </c>
      <c r="F114">
        <v>1960</v>
      </c>
    </row>
    <row r="115" spans="1:6" x14ac:dyDescent="0.25">
      <c r="A115">
        <v>114</v>
      </c>
      <c r="B115" t="s">
        <v>276</v>
      </c>
      <c r="C115">
        <v>29996</v>
      </c>
      <c r="D115" t="s">
        <v>277</v>
      </c>
      <c r="E115">
        <v>35343</v>
      </c>
      <c r="F115">
        <v>1960</v>
      </c>
    </row>
    <row r="116" spans="1:6" x14ac:dyDescent="0.25">
      <c r="A116">
        <v>115</v>
      </c>
      <c r="B116" t="s">
        <v>278</v>
      </c>
      <c r="C116">
        <v>29359</v>
      </c>
      <c r="D116" t="s">
        <v>279</v>
      </c>
      <c r="E116">
        <v>34808</v>
      </c>
      <c r="F116">
        <v>1960</v>
      </c>
    </row>
    <row r="117" spans="1:6" x14ac:dyDescent="0.25">
      <c r="A117">
        <v>116</v>
      </c>
      <c r="B117" t="s">
        <v>280</v>
      </c>
      <c r="C117">
        <v>29309</v>
      </c>
      <c r="D117" t="s">
        <v>281</v>
      </c>
      <c r="E117">
        <v>34445</v>
      </c>
      <c r="F117">
        <v>1960</v>
      </c>
    </row>
    <row r="118" spans="1:6" x14ac:dyDescent="0.25">
      <c r="A118">
        <v>117</v>
      </c>
      <c r="B118" t="s">
        <v>282</v>
      </c>
      <c r="C118">
        <v>29197</v>
      </c>
      <c r="D118" t="s">
        <v>283</v>
      </c>
      <c r="E118">
        <v>34185</v>
      </c>
      <c r="F118">
        <v>1960</v>
      </c>
    </row>
    <row r="119" spans="1:6" x14ac:dyDescent="0.25">
      <c r="A119">
        <v>118</v>
      </c>
      <c r="B119" t="s">
        <v>127</v>
      </c>
      <c r="C119">
        <v>29178</v>
      </c>
      <c r="D119" t="s">
        <v>284</v>
      </c>
      <c r="E119">
        <v>34183</v>
      </c>
      <c r="F119">
        <v>1960</v>
      </c>
    </row>
    <row r="120" spans="1:6" x14ac:dyDescent="0.25">
      <c r="A120">
        <v>119</v>
      </c>
      <c r="B120" t="s">
        <v>285</v>
      </c>
      <c r="C120">
        <v>28698</v>
      </c>
      <c r="D120" t="s">
        <v>286</v>
      </c>
      <c r="E120">
        <v>34142</v>
      </c>
      <c r="F120">
        <v>1960</v>
      </c>
    </row>
    <row r="121" spans="1:6" x14ac:dyDescent="0.25">
      <c r="A121">
        <v>120</v>
      </c>
      <c r="B121" t="s">
        <v>287</v>
      </c>
      <c r="C121">
        <v>28436</v>
      </c>
      <c r="D121" t="s">
        <v>288</v>
      </c>
      <c r="E121">
        <v>34072</v>
      </c>
      <c r="F121">
        <v>1960</v>
      </c>
    </row>
    <row r="122" spans="1:6" x14ac:dyDescent="0.25">
      <c r="A122">
        <v>121</v>
      </c>
      <c r="B122" t="s">
        <v>289</v>
      </c>
      <c r="C122">
        <v>28211</v>
      </c>
      <c r="D122" t="s">
        <v>290</v>
      </c>
      <c r="E122">
        <v>33851</v>
      </c>
      <c r="F122">
        <v>1960</v>
      </c>
    </row>
    <row r="123" spans="1:6" x14ac:dyDescent="0.25">
      <c r="A123">
        <v>122</v>
      </c>
      <c r="B123" t="s">
        <v>291</v>
      </c>
      <c r="C123">
        <v>28128</v>
      </c>
      <c r="D123" t="s">
        <v>292</v>
      </c>
      <c r="E123">
        <v>33744</v>
      </c>
      <c r="F123">
        <v>1960</v>
      </c>
    </row>
    <row r="124" spans="1:6" x14ac:dyDescent="0.25">
      <c r="A124">
        <v>123</v>
      </c>
      <c r="B124" t="s">
        <v>109</v>
      </c>
      <c r="C124">
        <v>28013</v>
      </c>
      <c r="D124" t="s">
        <v>293</v>
      </c>
      <c r="E124">
        <v>33359</v>
      </c>
      <c r="F124">
        <v>1960</v>
      </c>
    </row>
    <row r="125" spans="1:6" x14ac:dyDescent="0.25">
      <c r="A125">
        <v>124</v>
      </c>
      <c r="B125" t="s">
        <v>294</v>
      </c>
      <c r="C125">
        <v>27165</v>
      </c>
      <c r="D125" t="s">
        <v>295</v>
      </c>
      <c r="E125">
        <v>33007</v>
      </c>
      <c r="F125">
        <v>1960</v>
      </c>
    </row>
    <row r="126" spans="1:6" x14ac:dyDescent="0.25">
      <c r="A126">
        <v>125</v>
      </c>
      <c r="B126" t="s">
        <v>296</v>
      </c>
      <c r="C126">
        <v>26891</v>
      </c>
      <c r="D126" t="s">
        <v>297</v>
      </c>
      <c r="E126">
        <v>32878</v>
      </c>
      <c r="F126">
        <v>1960</v>
      </c>
    </row>
    <row r="127" spans="1:6" x14ac:dyDescent="0.25">
      <c r="A127">
        <v>126</v>
      </c>
      <c r="B127" t="s">
        <v>298</v>
      </c>
      <c r="C127">
        <v>26785</v>
      </c>
      <c r="D127" t="s">
        <v>299</v>
      </c>
      <c r="E127">
        <v>32871</v>
      </c>
      <c r="F127">
        <v>1960</v>
      </c>
    </row>
    <row r="128" spans="1:6" x14ac:dyDescent="0.25">
      <c r="A128">
        <v>127</v>
      </c>
      <c r="B128" t="s">
        <v>300</v>
      </c>
      <c r="C128">
        <v>26079</v>
      </c>
      <c r="D128" t="s">
        <v>301</v>
      </c>
      <c r="E128">
        <v>32706</v>
      </c>
      <c r="F128">
        <v>1960</v>
      </c>
    </row>
    <row r="129" spans="1:6" x14ac:dyDescent="0.25">
      <c r="A129">
        <v>128</v>
      </c>
      <c r="B129" t="s">
        <v>302</v>
      </c>
      <c r="C129">
        <v>25838</v>
      </c>
      <c r="D129" t="s">
        <v>303</v>
      </c>
      <c r="E129">
        <v>32268</v>
      </c>
      <c r="F129">
        <v>1960</v>
      </c>
    </row>
    <row r="130" spans="1:6" x14ac:dyDescent="0.25">
      <c r="A130">
        <v>129</v>
      </c>
      <c r="B130" t="s">
        <v>304</v>
      </c>
      <c r="C130">
        <v>25728</v>
      </c>
      <c r="D130" t="s">
        <v>305</v>
      </c>
      <c r="E130">
        <v>32143</v>
      </c>
      <c r="F130">
        <v>1960</v>
      </c>
    </row>
    <row r="131" spans="1:6" x14ac:dyDescent="0.25">
      <c r="A131">
        <v>130</v>
      </c>
      <c r="B131" t="s">
        <v>306</v>
      </c>
      <c r="C131">
        <v>25615</v>
      </c>
      <c r="D131" t="s">
        <v>307</v>
      </c>
      <c r="E131">
        <v>31859</v>
      </c>
      <c r="F131">
        <v>1960</v>
      </c>
    </row>
    <row r="132" spans="1:6" x14ac:dyDescent="0.25">
      <c r="A132">
        <v>131</v>
      </c>
      <c r="B132" t="s">
        <v>308</v>
      </c>
      <c r="C132">
        <v>25144</v>
      </c>
      <c r="D132" t="s">
        <v>309</v>
      </c>
      <c r="E132">
        <v>31762</v>
      </c>
      <c r="F132">
        <v>1960</v>
      </c>
    </row>
    <row r="133" spans="1:6" x14ac:dyDescent="0.25">
      <c r="A133">
        <v>132</v>
      </c>
      <c r="B133" t="s">
        <v>310</v>
      </c>
      <c r="C133">
        <v>24923</v>
      </c>
      <c r="D133" t="s">
        <v>311</v>
      </c>
      <c r="E133">
        <v>31170</v>
      </c>
      <c r="F133">
        <v>1960</v>
      </c>
    </row>
    <row r="134" spans="1:6" x14ac:dyDescent="0.25">
      <c r="A134">
        <v>133</v>
      </c>
      <c r="B134" t="s">
        <v>312</v>
      </c>
      <c r="C134">
        <v>23762</v>
      </c>
      <c r="D134" t="s">
        <v>313</v>
      </c>
      <c r="E134">
        <v>30034</v>
      </c>
      <c r="F134">
        <v>1960</v>
      </c>
    </row>
    <row r="135" spans="1:6" x14ac:dyDescent="0.25">
      <c r="A135">
        <v>134</v>
      </c>
      <c r="B135" t="s">
        <v>314</v>
      </c>
      <c r="C135">
        <v>23453</v>
      </c>
      <c r="D135" t="s">
        <v>315</v>
      </c>
      <c r="E135">
        <v>29959</v>
      </c>
      <c r="F135">
        <v>1960</v>
      </c>
    </row>
    <row r="136" spans="1:6" x14ac:dyDescent="0.25">
      <c r="A136">
        <v>135</v>
      </c>
      <c r="B136" t="s">
        <v>316</v>
      </c>
      <c r="C136">
        <v>23192</v>
      </c>
      <c r="D136" t="s">
        <v>317</v>
      </c>
      <c r="E136">
        <v>29599</v>
      </c>
      <c r="F136">
        <v>1960</v>
      </c>
    </row>
    <row r="137" spans="1:6" x14ac:dyDescent="0.25">
      <c r="A137">
        <v>136</v>
      </c>
      <c r="B137" t="s">
        <v>318</v>
      </c>
      <c r="C137">
        <v>23088</v>
      </c>
      <c r="D137" t="s">
        <v>319</v>
      </c>
      <c r="E137">
        <v>29098</v>
      </c>
      <c r="F137">
        <v>1960</v>
      </c>
    </row>
    <row r="138" spans="1:6" x14ac:dyDescent="0.25">
      <c r="A138">
        <v>137</v>
      </c>
      <c r="B138" t="s">
        <v>320</v>
      </c>
      <c r="C138">
        <v>22938</v>
      </c>
      <c r="D138" t="s">
        <v>321</v>
      </c>
      <c r="E138">
        <v>28614</v>
      </c>
      <c r="F138">
        <v>1960</v>
      </c>
    </row>
    <row r="139" spans="1:6" x14ac:dyDescent="0.25">
      <c r="A139">
        <v>138</v>
      </c>
      <c r="B139" t="s">
        <v>322</v>
      </c>
      <c r="C139">
        <v>22750</v>
      </c>
      <c r="D139" t="s">
        <v>323</v>
      </c>
      <c r="E139">
        <v>28440</v>
      </c>
      <c r="F139">
        <v>1960</v>
      </c>
    </row>
    <row r="140" spans="1:6" x14ac:dyDescent="0.25">
      <c r="A140">
        <v>139</v>
      </c>
      <c r="B140" t="s">
        <v>324</v>
      </c>
      <c r="C140">
        <v>22714</v>
      </c>
      <c r="D140" t="s">
        <v>325</v>
      </c>
      <c r="E140">
        <v>28304</v>
      </c>
      <c r="F140">
        <v>1960</v>
      </c>
    </row>
    <row r="141" spans="1:6" x14ac:dyDescent="0.25">
      <c r="A141">
        <v>140</v>
      </c>
      <c r="B141" t="s">
        <v>326</v>
      </c>
      <c r="C141">
        <v>22677</v>
      </c>
      <c r="D141" t="s">
        <v>122</v>
      </c>
      <c r="E141">
        <v>27634</v>
      </c>
      <c r="F141">
        <v>1960</v>
      </c>
    </row>
    <row r="142" spans="1:6" x14ac:dyDescent="0.25">
      <c r="A142">
        <v>141</v>
      </c>
      <c r="B142" t="s">
        <v>327</v>
      </c>
      <c r="C142">
        <v>22667</v>
      </c>
      <c r="D142" t="s">
        <v>328</v>
      </c>
      <c r="E142">
        <v>27464</v>
      </c>
      <c r="F142">
        <v>1960</v>
      </c>
    </row>
    <row r="143" spans="1:6" x14ac:dyDescent="0.25">
      <c r="A143">
        <v>142</v>
      </c>
      <c r="B143" t="s">
        <v>329</v>
      </c>
      <c r="C143">
        <v>22614</v>
      </c>
      <c r="D143" t="s">
        <v>330</v>
      </c>
      <c r="E143">
        <v>27328</v>
      </c>
      <c r="F143">
        <v>1960</v>
      </c>
    </row>
    <row r="144" spans="1:6" x14ac:dyDescent="0.25">
      <c r="A144">
        <v>143</v>
      </c>
      <c r="B144" t="s">
        <v>331</v>
      </c>
      <c r="C144">
        <v>22393</v>
      </c>
      <c r="D144" t="s">
        <v>332</v>
      </c>
      <c r="E144">
        <v>27002</v>
      </c>
      <c r="F144">
        <v>1960</v>
      </c>
    </row>
    <row r="145" spans="1:6" x14ac:dyDescent="0.25">
      <c r="A145">
        <v>144</v>
      </c>
      <c r="B145" t="s">
        <v>333</v>
      </c>
      <c r="C145">
        <v>22373</v>
      </c>
      <c r="D145" t="s">
        <v>334</v>
      </c>
      <c r="E145">
        <v>26954</v>
      </c>
      <c r="F145">
        <v>1960</v>
      </c>
    </row>
    <row r="146" spans="1:6" x14ac:dyDescent="0.25">
      <c r="A146">
        <v>145</v>
      </c>
      <c r="B146" t="s">
        <v>335</v>
      </c>
      <c r="C146">
        <v>22295</v>
      </c>
      <c r="D146" t="s">
        <v>336</v>
      </c>
      <c r="E146">
        <v>26875</v>
      </c>
      <c r="F146">
        <v>1960</v>
      </c>
    </row>
    <row r="147" spans="1:6" x14ac:dyDescent="0.25">
      <c r="A147">
        <v>146</v>
      </c>
      <c r="B147" t="s">
        <v>337</v>
      </c>
      <c r="C147">
        <v>22215</v>
      </c>
      <c r="D147" t="s">
        <v>338</v>
      </c>
      <c r="E147">
        <v>26796</v>
      </c>
      <c r="F147">
        <v>1960</v>
      </c>
    </row>
    <row r="148" spans="1:6" x14ac:dyDescent="0.25">
      <c r="A148">
        <v>147</v>
      </c>
      <c r="B148" t="s">
        <v>339</v>
      </c>
      <c r="C148">
        <v>22187</v>
      </c>
      <c r="D148" t="s">
        <v>340</v>
      </c>
      <c r="E148">
        <v>26059</v>
      </c>
      <c r="F148">
        <v>1960</v>
      </c>
    </row>
    <row r="149" spans="1:6" x14ac:dyDescent="0.25">
      <c r="A149">
        <v>148</v>
      </c>
      <c r="B149" t="s">
        <v>341</v>
      </c>
      <c r="C149">
        <v>22124</v>
      </c>
      <c r="D149" t="s">
        <v>342</v>
      </c>
      <c r="E149">
        <v>25894</v>
      </c>
      <c r="F149">
        <v>1960</v>
      </c>
    </row>
    <row r="150" spans="1:6" x14ac:dyDescent="0.25">
      <c r="A150">
        <v>149</v>
      </c>
      <c r="B150" t="s">
        <v>343</v>
      </c>
      <c r="C150">
        <v>21891</v>
      </c>
      <c r="D150" t="s">
        <v>344</v>
      </c>
      <c r="E150">
        <v>25698</v>
      </c>
      <c r="F150">
        <v>1960</v>
      </c>
    </row>
    <row r="151" spans="1:6" x14ac:dyDescent="0.25">
      <c r="A151">
        <v>150</v>
      </c>
      <c r="B151" t="s">
        <v>345</v>
      </c>
      <c r="C151">
        <v>21880</v>
      </c>
      <c r="D151" t="s">
        <v>346</v>
      </c>
      <c r="E151">
        <v>25697</v>
      </c>
      <c r="F151">
        <v>1960</v>
      </c>
    </row>
    <row r="152" spans="1:6" x14ac:dyDescent="0.25">
      <c r="A152">
        <v>151</v>
      </c>
      <c r="B152" t="s">
        <v>347</v>
      </c>
      <c r="C152">
        <v>21357</v>
      </c>
      <c r="D152" t="s">
        <v>348</v>
      </c>
      <c r="E152">
        <v>25001</v>
      </c>
      <c r="F152">
        <v>1960</v>
      </c>
    </row>
    <row r="153" spans="1:6" x14ac:dyDescent="0.25">
      <c r="A153">
        <v>152</v>
      </c>
      <c r="B153" t="s">
        <v>349</v>
      </c>
      <c r="C153">
        <v>21293</v>
      </c>
      <c r="D153" t="s">
        <v>350</v>
      </c>
      <c r="E153">
        <v>24973</v>
      </c>
      <c r="F153">
        <v>1960</v>
      </c>
    </row>
    <row r="154" spans="1:6" x14ac:dyDescent="0.25">
      <c r="A154">
        <v>153</v>
      </c>
      <c r="B154" t="s">
        <v>351</v>
      </c>
      <c r="C154">
        <v>21195</v>
      </c>
      <c r="D154" t="s">
        <v>352</v>
      </c>
      <c r="E154">
        <v>24876</v>
      </c>
      <c r="F154">
        <v>1960</v>
      </c>
    </row>
    <row r="155" spans="1:6" x14ac:dyDescent="0.25">
      <c r="A155">
        <v>154</v>
      </c>
      <c r="B155" t="s">
        <v>353</v>
      </c>
      <c r="C155">
        <v>21183</v>
      </c>
      <c r="D155" t="s">
        <v>354</v>
      </c>
      <c r="E155">
        <v>24869</v>
      </c>
      <c r="F155">
        <v>1960</v>
      </c>
    </row>
    <row r="156" spans="1:6" x14ac:dyDescent="0.25">
      <c r="A156">
        <v>155</v>
      </c>
      <c r="B156" t="s">
        <v>355</v>
      </c>
      <c r="C156">
        <v>20636</v>
      </c>
      <c r="D156" t="s">
        <v>356</v>
      </c>
      <c r="E156">
        <v>24856</v>
      </c>
      <c r="F156">
        <v>1960</v>
      </c>
    </row>
    <row r="157" spans="1:6" x14ac:dyDescent="0.25">
      <c r="A157">
        <v>156</v>
      </c>
      <c r="B157" t="s">
        <v>357</v>
      </c>
      <c r="C157">
        <v>20370</v>
      </c>
      <c r="D157" t="s">
        <v>358</v>
      </c>
      <c r="E157">
        <v>24839</v>
      </c>
      <c r="F157">
        <v>1960</v>
      </c>
    </row>
    <row r="158" spans="1:6" x14ac:dyDescent="0.25">
      <c r="A158">
        <v>157</v>
      </c>
      <c r="B158" t="s">
        <v>359</v>
      </c>
      <c r="C158">
        <v>20039</v>
      </c>
      <c r="D158" t="s">
        <v>360</v>
      </c>
      <c r="E158">
        <v>24622</v>
      </c>
      <c r="F158">
        <v>1960</v>
      </c>
    </row>
    <row r="159" spans="1:6" x14ac:dyDescent="0.25">
      <c r="A159">
        <v>158</v>
      </c>
      <c r="B159" t="s">
        <v>361</v>
      </c>
      <c r="C159">
        <v>19338</v>
      </c>
      <c r="D159" t="s">
        <v>362</v>
      </c>
      <c r="E159">
        <v>24353</v>
      </c>
      <c r="F159">
        <v>1960</v>
      </c>
    </row>
    <row r="160" spans="1:6" x14ac:dyDescent="0.25">
      <c r="A160">
        <v>159</v>
      </c>
      <c r="B160" t="s">
        <v>363</v>
      </c>
      <c r="C160">
        <v>19263</v>
      </c>
      <c r="D160" t="s">
        <v>364</v>
      </c>
      <c r="E160">
        <v>24345</v>
      </c>
      <c r="F160">
        <v>1960</v>
      </c>
    </row>
    <row r="161" spans="1:6" x14ac:dyDescent="0.25">
      <c r="A161">
        <v>160</v>
      </c>
      <c r="B161" t="s">
        <v>365</v>
      </c>
      <c r="C161">
        <v>19257</v>
      </c>
      <c r="D161" t="s">
        <v>366</v>
      </c>
      <c r="E161">
        <v>24234</v>
      </c>
      <c r="F161">
        <v>1960</v>
      </c>
    </row>
    <row r="162" spans="1:6" x14ac:dyDescent="0.25">
      <c r="A162">
        <v>161</v>
      </c>
      <c r="B162" t="s">
        <v>367</v>
      </c>
      <c r="C162">
        <v>19025</v>
      </c>
      <c r="D162" t="s">
        <v>368</v>
      </c>
      <c r="E162">
        <v>24125</v>
      </c>
      <c r="F162">
        <v>1960</v>
      </c>
    </row>
    <row r="163" spans="1:6" x14ac:dyDescent="0.25">
      <c r="A163">
        <v>162</v>
      </c>
      <c r="B163" t="s">
        <v>369</v>
      </c>
      <c r="C163">
        <v>18808</v>
      </c>
      <c r="D163" t="s">
        <v>370</v>
      </c>
      <c r="E163">
        <v>23544</v>
      </c>
      <c r="F163">
        <v>1960</v>
      </c>
    </row>
    <row r="164" spans="1:6" x14ac:dyDescent="0.25">
      <c r="A164">
        <v>163</v>
      </c>
      <c r="B164" t="s">
        <v>371</v>
      </c>
      <c r="C164">
        <v>18649</v>
      </c>
      <c r="D164" t="s">
        <v>372</v>
      </c>
      <c r="E164">
        <v>23043</v>
      </c>
      <c r="F164">
        <v>1960</v>
      </c>
    </row>
    <row r="165" spans="1:6" x14ac:dyDescent="0.25">
      <c r="A165">
        <v>164</v>
      </c>
      <c r="B165" t="s">
        <v>373</v>
      </c>
      <c r="C165">
        <v>18599</v>
      </c>
      <c r="D165" t="s">
        <v>374</v>
      </c>
      <c r="E165">
        <v>23028</v>
      </c>
      <c r="F165">
        <v>1960</v>
      </c>
    </row>
    <row r="166" spans="1:6" x14ac:dyDescent="0.25">
      <c r="A166">
        <v>165</v>
      </c>
      <c r="B166" t="s">
        <v>375</v>
      </c>
      <c r="C166">
        <v>18560</v>
      </c>
      <c r="D166" t="s">
        <v>376</v>
      </c>
      <c r="E166">
        <v>22945</v>
      </c>
      <c r="F166">
        <v>1960</v>
      </c>
    </row>
    <row r="167" spans="1:6" x14ac:dyDescent="0.25">
      <c r="A167">
        <v>166</v>
      </c>
      <c r="B167" t="s">
        <v>377</v>
      </c>
      <c r="C167">
        <v>18116</v>
      </c>
      <c r="D167" t="s">
        <v>378</v>
      </c>
      <c r="E167">
        <v>22878</v>
      </c>
      <c r="F167">
        <v>1960</v>
      </c>
    </row>
    <row r="168" spans="1:6" x14ac:dyDescent="0.25">
      <c r="A168">
        <v>167</v>
      </c>
      <c r="B168" t="s">
        <v>379</v>
      </c>
      <c r="C168">
        <v>17503</v>
      </c>
      <c r="D168" t="s">
        <v>380</v>
      </c>
      <c r="E168">
        <v>22712</v>
      </c>
      <c r="F168">
        <v>1960</v>
      </c>
    </row>
    <row r="169" spans="1:6" x14ac:dyDescent="0.25">
      <c r="A169">
        <v>168</v>
      </c>
      <c r="B169" t="s">
        <v>381</v>
      </c>
      <c r="C169">
        <v>17474</v>
      </c>
      <c r="D169" t="s">
        <v>382</v>
      </c>
      <c r="E169">
        <v>22579</v>
      </c>
      <c r="F169">
        <v>1960</v>
      </c>
    </row>
    <row r="170" spans="1:6" x14ac:dyDescent="0.25">
      <c r="A170">
        <v>169</v>
      </c>
      <c r="B170" t="s">
        <v>383</v>
      </c>
      <c r="C170">
        <v>16588</v>
      </c>
      <c r="D170" t="s">
        <v>384</v>
      </c>
      <c r="E170">
        <v>22422</v>
      </c>
      <c r="F170">
        <v>1960</v>
      </c>
    </row>
    <row r="171" spans="1:6" x14ac:dyDescent="0.25">
      <c r="A171">
        <v>170</v>
      </c>
      <c r="B171" t="s">
        <v>385</v>
      </c>
      <c r="C171">
        <v>16425</v>
      </c>
      <c r="D171" t="s">
        <v>386</v>
      </c>
      <c r="E171">
        <v>22292</v>
      </c>
      <c r="F171">
        <v>1960</v>
      </c>
    </row>
    <row r="172" spans="1:6" x14ac:dyDescent="0.25">
      <c r="A172">
        <v>171</v>
      </c>
      <c r="B172" t="s">
        <v>387</v>
      </c>
      <c r="C172">
        <v>16038</v>
      </c>
      <c r="D172" t="s">
        <v>388</v>
      </c>
      <c r="E172">
        <v>22249</v>
      </c>
      <c r="F172">
        <v>1960</v>
      </c>
    </row>
    <row r="173" spans="1:6" x14ac:dyDescent="0.25">
      <c r="A173">
        <v>172</v>
      </c>
      <c r="B173" t="s">
        <v>389</v>
      </c>
      <c r="C173">
        <v>15910</v>
      </c>
      <c r="D173" t="s">
        <v>390</v>
      </c>
      <c r="E173">
        <v>22086</v>
      </c>
      <c r="F173">
        <v>1960</v>
      </c>
    </row>
    <row r="174" spans="1:6" x14ac:dyDescent="0.25">
      <c r="A174">
        <v>173</v>
      </c>
      <c r="B174" t="s">
        <v>391</v>
      </c>
      <c r="C174">
        <v>15910</v>
      </c>
      <c r="D174" t="s">
        <v>392</v>
      </c>
      <c r="E174">
        <v>22085</v>
      </c>
      <c r="F174">
        <v>1960</v>
      </c>
    </row>
    <row r="175" spans="1:6" x14ac:dyDescent="0.25">
      <c r="A175">
        <v>174</v>
      </c>
      <c r="B175" t="s">
        <v>393</v>
      </c>
      <c r="C175">
        <v>15830</v>
      </c>
      <c r="D175" t="s">
        <v>394</v>
      </c>
      <c r="E175">
        <v>22070</v>
      </c>
      <c r="F175">
        <v>1960</v>
      </c>
    </row>
    <row r="176" spans="1:6" x14ac:dyDescent="0.25">
      <c r="A176">
        <v>175</v>
      </c>
      <c r="B176" t="s">
        <v>395</v>
      </c>
      <c r="C176">
        <v>15772</v>
      </c>
      <c r="D176" t="s">
        <v>396</v>
      </c>
      <c r="E176">
        <v>21757</v>
      </c>
      <c r="F176">
        <v>1960</v>
      </c>
    </row>
    <row r="177" spans="1:6" x14ac:dyDescent="0.25">
      <c r="A177">
        <v>176</v>
      </c>
      <c r="B177" t="s">
        <v>397</v>
      </c>
      <c r="C177">
        <v>15532</v>
      </c>
      <c r="D177" t="s">
        <v>398</v>
      </c>
      <c r="E177">
        <v>21603</v>
      </c>
      <c r="F177">
        <v>1960</v>
      </c>
    </row>
    <row r="178" spans="1:6" x14ac:dyDescent="0.25">
      <c r="A178">
        <v>177</v>
      </c>
      <c r="B178" t="s">
        <v>399</v>
      </c>
      <c r="C178">
        <v>15361</v>
      </c>
      <c r="D178" t="s">
        <v>400</v>
      </c>
      <c r="E178">
        <v>21514</v>
      </c>
      <c r="F178">
        <v>1960</v>
      </c>
    </row>
    <row r="179" spans="1:6" x14ac:dyDescent="0.25">
      <c r="A179">
        <v>178</v>
      </c>
      <c r="B179" t="s">
        <v>401</v>
      </c>
      <c r="C179">
        <v>15286</v>
      </c>
      <c r="D179" t="s">
        <v>402</v>
      </c>
      <c r="E179">
        <v>21099</v>
      </c>
      <c r="F179">
        <v>1960</v>
      </c>
    </row>
    <row r="180" spans="1:6" x14ac:dyDescent="0.25">
      <c r="A180">
        <v>179</v>
      </c>
      <c r="B180" t="s">
        <v>403</v>
      </c>
      <c r="C180">
        <v>15267</v>
      </c>
      <c r="D180" t="s">
        <v>404</v>
      </c>
      <c r="E180">
        <v>20984</v>
      </c>
      <c r="F180">
        <v>1960</v>
      </c>
    </row>
    <row r="181" spans="1:6" x14ac:dyDescent="0.25">
      <c r="A181">
        <v>180</v>
      </c>
      <c r="B181" t="s">
        <v>405</v>
      </c>
      <c r="C181">
        <v>15220</v>
      </c>
      <c r="D181" t="s">
        <v>406</v>
      </c>
      <c r="E181">
        <v>20517</v>
      </c>
      <c r="F181">
        <v>1960</v>
      </c>
    </row>
    <row r="182" spans="1:6" x14ac:dyDescent="0.25">
      <c r="A182">
        <v>181</v>
      </c>
      <c r="B182" t="s">
        <v>407</v>
      </c>
      <c r="C182">
        <v>15122</v>
      </c>
      <c r="D182" t="s">
        <v>408</v>
      </c>
      <c r="E182">
        <v>20197</v>
      </c>
      <c r="F182">
        <v>1960</v>
      </c>
    </row>
    <row r="183" spans="1:6" x14ac:dyDescent="0.25">
      <c r="A183">
        <v>182</v>
      </c>
      <c r="B183" t="s">
        <v>409</v>
      </c>
      <c r="C183">
        <v>15119</v>
      </c>
      <c r="D183" t="s">
        <v>410</v>
      </c>
      <c r="E183">
        <v>19567</v>
      </c>
      <c r="F183">
        <v>1960</v>
      </c>
    </row>
    <row r="184" spans="1:6" x14ac:dyDescent="0.25">
      <c r="A184">
        <v>183</v>
      </c>
      <c r="B184" t="s">
        <v>411</v>
      </c>
      <c r="C184">
        <v>14771</v>
      </c>
      <c r="D184" t="s">
        <v>412</v>
      </c>
      <c r="E184">
        <v>19345</v>
      </c>
      <c r="F184">
        <v>1960</v>
      </c>
    </row>
    <row r="185" spans="1:6" x14ac:dyDescent="0.25">
      <c r="A185">
        <v>184</v>
      </c>
      <c r="B185" t="s">
        <v>413</v>
      </c>
      <c r="C185">
        <v>14644</v>
      </c>
      <c r="D185" t="s">
        <v>414</v>
      </c>
      <c r="E185">
        <v>18703</v>
      </c>
      <c r="F185">
        <v>1960</v>
      </c>
    </row>
    <row r="186" spans="1:6" x14ac:dyDescent="0.25">
      <c r="A186">
        <v>185</v>
      </c>
      <c r="B186" t="s">
        <v>415</v>
      </c>
      <c r="C186">
        <v>14551</v>
      </c>
      <c r="D186" t="s">
        <v>416</v>
      </c>
      <c r="E186">
        <v>18636</v>
      </c>
      <c r="F186">
        <v>1960</v>
      </c>
    </row>
    <row r="187" spans="1:6" x14ac:dyDescent="0.25">
      <c r="A187">
        <v>186</v>
      </c>
      <c r="B187" t="s">
        <v>417</v>
      </c>
      <c r="C187">
        <v>14506</v>
      </c>
      <c r="D187" t="s">
        <v>418</v>
      </c>
      <c r="E187">
        <v>18567</v>
      </c>
      <c r="F187">
        <v>1960</v>
      </c>
    </row>
    <row r="188" spans="1:6" x14ac:dyDescent="0.25">
      <c r="A188">
        <v>187</v>
      </c>
      <c r="B188" t="s">
        <v>419</v>
      </c>
      <c r="C188">
        <v>14426</v>
      </c>
      <c r="D188" t="s">
        <v>420</v>
      </c>
      <c r="E188">
        <v>18551</v>
      </c>
      <c r="F188">
        <v>1960</v>
      </c>
    </row>
    <row r="189" spans="1:6" x14ac:dyDescent="0.25">
      <c r="A189">
        <v>188</v>
      </c>
      <c r="B189" t="s">
        <v>421</v>
      </c>
      <c r="C189">
        <v>14408</v>
      </c>
      <c r="D189" t="s">
        <v>422</v>
      </c>
      <c r="E189">
        <v>18471</v>
      </c>
      <c r="F189">
        <v>1960</v>
      </c>
    </row>
    <row r="190" spans="1:6" x14ac:dyDescent="0.25">
      <c r="A190">
        <v>189</v>
      </c>
      <c r="B190" t="s">
        <v>423</v>
      </c>
      <c r="C190">
        <v>14183</v>
      </c>
      <c r="D190" t="s">
        <v>424</v>
      </c>
      <c r="E190">
        <v>18444</v>
      </c>
      <c r="F190">
        <v>1960</v>
      </c>
    </row>
    <row r="191" spans="1:6" x14ac:dyDescent="0.25">
      <c r="A191">
        <v>190</v>
      </c>
      <c r="B191" t="s">
        <v>425</v>
      </c>
      <c r="C191">
        <v>13963</v>
      </c>
      <c r="D191" t="s">
        <v>426</v>
      </c>
      <c r="E191">
        <v>18443</v>
      </c>
      <c r="F191">
        <v>1960</v>
      </c>
    </row>
    <row r="192" spans="1:6" x14ac:dyDescent="0.25">
      <c r="A192">
        <v>191</v>
      </c>
      <c r="B192" t="s">
        <v>427</v>
      </c>
      <c r="C192">
        <v>13942</v>
      </c>
      <c r="D192" t="s">
        <v>428</v>
      </c>
      <c r="E192">
        <v>18425</v>
      </c>
      <c r="F192">
        <v>1960</v>
      </c>
    </row>
    <row r="193" spans="1:6" x14ac:dyDescent="0.25">
      <c r="A193">
        <v>192</v>
      </c>
      <c r="B193" t="s">
        <v>429</v>
      </c>
      <c r="C193">
        <v>13932</v>
      </c>
      <c r="D193" t="s">
        <v>430</v>
      </c>
      <c r="E193">
        <v>18191</v>
      </c>
      <c r="F193">
        <v>1960</v>
      </c>
    </row>
    <row r="194" spans="1:6" x14ac:dyDescent="0.25">
      <c r="A194">
        <v>193</v>
      </c>
      <c r="B194" t="s">
        <v>431</v>
      </c>
      <c r="C194">
        <v>13889</v>
      </c>
      <c r="D194" t="s">
        <v>432</v>
      </c>
      <c r="E194">
        <v>18042</v>
      </c>
      <c r="F194">
        <v>1960</v>
      </c>
    </row>
    <row r="195" spans="1:6" x14ac:dyDescent="0.25">
      <c r="A195">
        <v>194</v>
      </c>
      <c r="B195" t="s">
        <v>433</v>
      </c>
      <c r="C195">
        <v>13821</v>
      </c>
      <c r="D195" t="s">
        <v>434</v>
      </c>
      <c r="E195">
        <v>17868</v>
      </c>
      <c r="F195">
        <v>1960</v>
      </c>
    </row>
    <row r="196" spans="1:6" x14ac:dyDescent="0.25">
      <c r="A196">
        <v>195</v>
      </c>
      <c r="B196" t="s">
        <v>435</v>
      </c>
      <c r="C196">
        <v>13790</v>
      </c>
      <c r="D196" t="s">
        <v>436</v>
      </c>
      <c r="E196">
        <v>17716</v>
      </c>
      <c r="F196">
        <v>1960</v>
      </c>
    </row>
    <row r="197" spans="1:6" x14ac:dyDescent="0.25">
      <c r="A197">
        <v>196</v>
      </c>
      <c r="B197" t="s">
        <v>437</v>
      </c>
      <c r="C197">
        <v>13787</v>
      </c>
      <c r="D197" t="s">
        <v>438</v>
      </c>
      <c r="E197">
        <v>17670</v>
      </c>
      <c r="F197">
        <v>1960</v>
      </c>
    </row>
    <row r="198" spans="1:6" x14ac:dyDescent="0.25">
      <c r="A198">
        <v>197</v>
      </c>
      <c r="B198" t="s">
        <v>439</v>
      </c>
      <c r="C198">
        <v>13743</v>
      </c>
      <c r="D198" t="s">
        <v>440</v>
      </c>
      <c r="E198">
        <v>17589</v>
      </c>
      <c r="F198">
        <v>1960</v>
      </c>
    </row>
    <row r="199" spans="1:6" x14ac:dyDescent="0.25">
      <c r="A199">
        <v>198</v>
      </c>
      <c r="B199" t="s">
        <v>191</v>
      </c>
      <c r="C199">
        <v>13723</v>
      </c>
      <c r="D199" t="s">
        <v>441</v>
      </c>
      <c r="E199">
        <v>17520</v>
      </c>
      <c r="F199">
        <v>1960</v>
      </c>
    </row>
    <row r="200" spans="1:6" x14ac:dyDescent="0.25">
      <c r="A200">
        <v>199</v>
      </c>
      <c r="B200" t="s">
        <v>442</v>
      </c>
      <c r="C200">
        <v>13701</v>
      </c>
      <c r="D200" t="s">
        <v>443</v>
      </c>
      <c r="E200">
        <v>17174</v>
      </c>
      <c r="F200">
        <v>1960</v>
      </c>
    </row>
    <row r="201" spans="1:6" x14ac:dyDescent="0.25">
      <c r="A201">
        <v>200</v>
      </c>
      <c r="B201" t="s">
        <v>444</v>
      </c>
      <c r="C201">
        <v>13698</v>
      </c>
      <c r="D201" t="s">
        <v>445</v>
      </c>
      <c r="E201">
        <v>17109</v>
      </c>
      <c r="F201">
        <v>1960</v>
      </c>
    </row>
  </sheetData>
  <hyperlinks>
    <hyperlink ref="I1" r:id="rId1" xr:uid="{B1D44AB8-9905-4668-9CEE-0C6186163EA4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D8B2-BA16-440E-9011-C62C9BEBB473}">
  <sheetPr>
    <tabColor theme="1" tint="0.499984740745262"/>
  </sheetPr>
  <dimension ref="A1:I201"/>
  <sheetViews>
    <sheetView workbookViewId="0">
      <selection sqref="A1:F201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4" width="16.5703125" bestFit="1" customWidth="1"/>
    <col min="5" max="5" width="18.5703125" bestFit="1" customWidth="1"/>
    <col min="6" max="6" width="9.85546875" bestFit="1" customWidth="1"/>
    <col min="8" max="8" width="8.140625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446</v>
      </c>
      <c r="H1" s="10" t="s">
        <v>1810</v>
      </c>
      <c r="I1" s="62" t="s">
        <v>1812</v>
      </c>
    </row>
    <row r="2" spans="1:9" x14ac:dyDescent="0.25">
      <c r="A2">
        <v>1</v>
      </c>
      <c r="B2" t="s">
        <v>56</v>
      </c>
      <c r="C2">
        <v>843689</v>
      </c>
      <c r="D2" t="s">
        <v>53</v>
      </c>
      <c r="E2">
        <v>625597</v>
      </c>
      <c r="F2">
        <v>1950</v>
      </c>
    </row>
    <row r="3" spans="1:9" x14ac:dyDescent="0.25">
      <c r="A3">
        <v>2</v>
      </c>
      <c r="B3" t="s">
        <v>50</v>
      </c>
      <c r="C3">
        <v>837359</v>
      </c>
      <c r="D3" t="s">
        <v>63</v>
      </c>
      <c r="E3">
        <v>564345</v>
      </c>
      <c r="F3">
        <v>1950</v>
      </c>
    </row>
    <row r="4" spans="1:9" x14ac:dyDescent="0.25">
      <c r="A4">
        <v>3</v>
      </c>
      <c r="B4" t="s">
        <v>58</v>
      </c>
      <c r="C4">
        <v>830312</v>
      </c>
      <c r="D4" t="s">
        <v>61</v>
      </c>
      <c r="E4">
        <v>459658</v>
      </c>
      <c r="F4">
        <v>1950</v>
      </c>
    </row>
    <row r="5" spans="1:9" x14ac:dyDescent="0.25">
      <c r="A5">
        <v>4</v>
      </c>
      <c r="B5" t="s">
        <v>54</v>
      </c>
      <c r="C5">
        <v>797855</v>
      </c>
      <c r="D5" t="s">
        <v>55</v>
      </c>
      <c r="E5">
        <v>437764</v>
      </c>
      <c r="F5">
        <v>1950</v>
      </c>
    </row>
    <row r="6" spans="1:9" x14ac:dyDescent="0.25">
      <c r="A6">
        <v>5</v>
      </c>
      <c r="B6" t="s">
        <v>52</v>
      </c>
      <c r="C6">
        <v>769827</v>
      </c>
      <c r="D6" t="s">
        <v>73</v>
      </c>
      <c r="E6">
        <v>430533</v>
      </c>
      <c r="F6">
        <v>1950</v>
      </c>
    </row>
    <row r="7" spans="1:9" x14ac:dyDescent="0.25">
      <c r="A7">
        <v>6</v>
      </c>
      <c r="B7" t="s">
        <v>62</v>
      </c>
      <c r="C7">
        <v>591180</v>
      </c>
      <c r="D7" t="s">
        <v>91</v>
      </c>
      <c r="E7">
        <v>345716</v>
      </c>
      <c r="F7">
        <v>1950</v>
      </c>
    </row>
    <row r="8" spans="1:9" x14ac:dyDescent="0.25">
      <c r="A8">
        <v>7</v>
      </c>
      <c r="B8" t="s">
        <v>64</v>
      </c>
      <c r="C8">
        <v>535386</v>
      </c>
      <c r="D8" t="s">
        <v>97</v>
      </c>
      <c r="E8">
        <v>341340</v>
      </c>
      <c r="F8">
        <v>1950</v>
      </c>
    </row>
    <row r="9" spans="1:9" x14ac:dyDescent="0.25">
      <c r="A9">
        <v>8</v>
      </c>
      <c r="B9" t="s">
        <v>66</v>
      </c>
      <c r="C9">
        <v>454335</v>
      </c>
      <c r="D9" t="s">
        <v>57</v>
      </c>
      <c r="E9">
        <v>332511</v>
      </c>
      <c r="F9">
        <v>1950</v>
      </c>
    </row>
    <row r="10" spans="1:9" x14ac:dyDescent="0.25">
      <c r="A10">
        <v>9</v>
      </c>
      <c r="B10" t="s">
        <v>60</v>
      </c>
      <c r="C10">
        <v>382509</v>
      </c>
      <c r="D10" t="s">
        <v>101</v>
      </c>
      <c r="E10">
        <v>286802</v>
      </c>
      <c r="F10">
        <v>1950</v>
      </c>
    </row>
    <row r="11" spans="1:9" x14ac:dyDescent="0.25">
      <c r="A11">
        <v>10</v>
      </c>
      <c r="B11" t="s">
        <v>82</v>
      </c>
      <c r="C11">
        <v>361132</v>
      </c>
      <c r="D11" t="s">
        <v>65</v>
      </c>
      <c r="E11">
        <v>270334</v>
      </c>
      <c r="F11">
        <v>1950</v>
      </c>
    </row>
    <row r="12" spans="1:9" x14ac:dyDescent="0.25">
      <c r="A12">
        <v>11</v>
      </c>
      <c r="B12" t="s">
        <v>70</v>
      </c>
      <c r="C12">
        <v>333609</v>
      </c>
      <c r="D12" t="s">
        <v>69</v>
      </c>
      <c r="E12">
        <v>263416</v>
      </c>
      <c r="F12">
        <v>1950</v>
      </c>
    </row>
    <row r="13" spans="1:9" x14ac:dyDescent="0.25">
      <c r="A13">
        <v>12</v>
      </c>
      <c r="B13" t="s">
        <v>100</v>
      </c>
      <c r="C13">
        <v>329904</v>
      </c>
      <c r="D13" t="s">
        <v>71</v>
      </c>
      <c r="E13">
        <v>251588</v>
      </c>
      <c r="F13">
        <v>1950</v>
      </c>
    </row>
    <row r="14" spans="1:9" x14ac:dyDescent="0.25">
      <c r="A14">
        <v>13</v>
      </c>
      <c r="B14" t="s">
        <v>72</v>
      </c>
      <c r="C14">
        <v>299971</v>
      </c>
      <c r="D14" t="s">
        <v>77</v>
      </c>
      <c r="E14">
        <v>237387</v>
      </c>
      <c r="F14">
        <v>1950</v>
      </c>
    </row>
    <row r="15" spans="1:9" x14ac:dyDescent="0.25">
      <c r="A15">
        <v>14</v>
      </c>
      <c r="B15" t="s">
        <v>98</v>
      </c>
      <c r="C15">
        <v>273540</v>
      </c>
      <c r="D15" t="s">
        <v>95</v>
      </c>
      <c r="E15">
        <v>232798</v>
      </c>
      <c r="F15">
        <v>1950</v>
      </c>
    </row>
    <row r="16" spans="1:9" x14ac:dyDescent="0.25">
      <c r="A16">
        <v>15</v>
      </c>
      <c r="B16" t="s">
        <v>96</v>
      </c>
      <c r="C16">
        <v>271126</v>
      </c>
      <c r="D16" t="s">
        <v>113</v>
      </c>
      <c r="E16">
        <v>224334</v>
      </c>
      <c r="F16">
        <v>1950</v>
      </c>
    </row>
    <row r="17" spans="1:6" x14ac:dyDescent="0.25">
      <c r="A17">
        <v>16</v>
      </c>
      <c r="B17" t="s">
        <v>90</v>
      </c>
      <c r="C17">
        <v>262791</v>
      </c>
      <c r="D17" t="s">
        <v>125</v>
      </c>
      <c r="E17">
        <v>222649</v>
      </c>
      <c r="F17">
        <v>1950</v>
      </c>
    </row>
    <row r="18" spans="1:6" x14ac:dyDescent="0.25">
      <c r="A18">
        <v>17</v>
      </c>
      <c r="B18" t="s">
        <v>84</v>
      </c>
      <c r="C18">
        <v>253159</v>
      </c>
      <c r="D18" t="s">
        <v>121</v>
      </c>
      <c r="E18">
        <v>210624</v>
      </c>
      <c r="F18">
        <v>1950</v>
      </c>
    </row>
    <row r="19" spans="1:6" x14ac:dyDescent="0.25">
      <c r="A19">
        <v>18</v>
      </c>
      <c r="B19" t="s">
        <v>118</v>
      </c>
      <c r="C19">
        <v>245662</v>
      </c>
      <c r="D19" t="s">
        <v>87</v>
      </c>
      <c r="E19">
        <v>209238</v>
      </c>
      <c r="F19">
        <v>1950</v>
      </c>
    </row>
    <row r="20" spans="1:6" x14ac:dyDescent="0.25">
      <c r="A20">
        <v>19</v>
      </c>
      <c r="B20" t="s">
        <v>86</v>
      </c>
      <c r="C20">
        <v>243682</v>
      </c>
      <c r="D20" t="s">
        <v>105</v>
      </c>
      <c r="E20">
        <v>171386</v>
      </c>
      <c r="F20">
        <v>1950</v>
      </c>
    </row>
    <row r="21" spans="1:6" x14ac:dyDescent="0.25">
      <c r="A21">
        <v>20</v>
      </c>
      <c r="B21" t="s">
        <v>102</v>
      </c>
      <c r="C21">
        <v>207240</v>
      </c>
      <c r="D21" t="s">
        <v>143</v>
      </c>
      <c r="E21">
        <v>167515</v>
      </c>
      <c r="F21">
        <v>1950</v>
      </c>
    </row>
    <row r="22" spans="1:6" x14ac:dyDescent="0.25">
      <c r="A22">
        <v>21</v>
      </c>
      <c r="B22" t="s">
        <v>126</v>
      </c>
      <c r="C22">
        <v>204235</v>
      </c>
      <c r="D22" t="s">
        <v>83</v>
      </c>
      <c r="E22">
        <v>165658</v>
      </c>
      <c r="F22">
        <v>1950</v>
      </c>
    </row>
    <row r="23" spans="1:6" x14ac:dyDescent="0.25">
      <c r="A23">
        <v>22</v>
      </c>
      <c r="B23" t="s">
        <v>74</v>
      </c>
      <c r="C23">
        <v>198277</v>
      </c>
      <c r="D23" t="s">
        <v>129</v>
      </c>
      <c r="E23">
        <v>157932</v>
      </c>
      <c r="F23">
        <v>1950</v>
      </c>
    </row>
    <row r="24" spans="1:6" x14ac:dyDescent="0.25">
      <c r="A24">
        <v>23</v>
      </c>
      <c r="B24" t="s">
        <v>106</v>
      </c>
      <c r="C24">
        <v>188317</v>
      </c>
      <c r="D24" t="s">
        <v>155</v>
      </c>
      <c r="E24">
        <v>149577</v>
      </c>
      <c r="F24">
        <v>1950</v>
      </c>
    </row>
    <row r="25" spans="1:6" x14ac:dyDescent="0.25">
      <c r="A25">
        <v>24</v>
      </c>
      <c r="B25" t="s">
        <v>68</v>
      </c>
      <c r="C25">
        <v>184632</v>
      </c>
      <c r="D25" t="s">
        <v>185</v>
      </c>
      <c r="E25">
        <v>133614</v>
      </c>
      <c r="F25">
        <v>1950</v>
      </c>
    </row>
    <row r="26" spans="1:6" x14ac:dyDescent="0.25">
      <c r="A26">
        <v>25</v>
      </c>
      <c r="B26" t="s">
        <v>114</v>
      </c>
      <c r="C26">
        <v>181017</v>
      </c>
      <c r="D26" t="s">
        <v>163</v>
      </c>
      <c r="E26">
        <v>124070</v>
      </c>
      <c r="F26">
        <v>1950</v>
      </c>
    </row>
    <row r="27" spans="1:6" x14ac:dyDescent="0.25">
      <c r="A27">
        <v>26</v>
      </c>
      <c r="B27" t="s">
        <v>94</v>
      </c>
      <c r="C27">
        <v>178416</v>
      </c>
      <c r="D27" t="s">
        <v>107</v>
      </c>
      <c r="E27">
        <v>123773</v>
      </c>
      <c r="F27">
        <v>1950</v>
      </c>
    </row>
    <row r="28" spans="1:6" x14ac:dyDescent="0.25">
      <c r="A28">
        <v>27</v>
      </c>
      <c r="B28" t="s">
        <v>76</v>
      </c>
      <c r="C28">
        <v>158992</v>
      </c>
      <c r="D28" t="s">
        <v>205</v>
      </c>
      <c r="E28">
        <v>118054</v>
      </c>
      <c r="F28">
        <v>1950</v>
      </c>
    </row>
    <row r="29" spans="1:6" x14ac:dyDescent="0.25">
      <c r="A29">
        <v>28</v>
      </c>
      <c r="B29" t="s">
        <v>108</v>
      </c>
      <c r="C29">
        <v>148178</v>
      </c>
      <c r="D29" t="s">
        <v>131</v>
      </c>
      <c r="E29">
        <v>115689</v>
      </c>
      <c r="F29">
        <v>1950</v>
      </c>
    </row>
    <row r="30" spans="1:6" x14ac:dyDescent="0.25">
      <c r="A30">
        <v>29</v>
      </c>
      <c r="B30" t="s">
        <v>122</v>
      </c>
      <c r="C30">
        <v>140714</v>
      </c>
      <c r="D30" t="s">
        <v>215</v>
      </c>
      <c r="E30">
        <v>114978</v>
      </c>
      <c r="F30">
        <v>1950</v>
      </c>
    </row>
    <row r="31" spans="1:6" x14ac:dyDescent="0.25">
      <c r="A31">
        <v>30</v>
      </c>
      <c r="B31" t="s">
        <v>92</v>
      </c>
      <c r="C31">
        <v>136630</v>
      </c>
      <c r="D31" t="s">
        <v>99</v>
      </c>
      <c r="E31">
        <v>114278</v>
      </c>
      <c r="F31">
        <v>1950</v>
      </c>
    </row>
    <row r="32" spans="1:6" x14ac:dyDescent="0.25">
      <c r="A32">
        <v>31</v>
      </c>
      <c r="B32" t="s">
        <v>130</v>
      </c>
      <c r="C32">
        <v>136565</v>
      </c>
      <c r="D32" t="s">
        <v>103</v>
      </c>
      <c r="E32">
        <v>113337</v>
      </c>
      <c r="F32">
        <v>1950</v>
      </c>
    </row>
    <row r="33" spans="1:6" x14ac:dyDescent="0.25">
      <c r="A33">
        <v>32</v>
      </c>
      <c r="B33" t="s">
        <v>142</v>
      </c>
      <c r="C33">
        <v>136442</v>
      </c>
      <c r="D33" t="s">
        <v>161</v>
      </c>
      <c r="E33">
        <v>108836</v>
      </c>
      <c r="F33">
        <v>1950</v>
      </c>
    </row>
    <row r="34" spans="1:6" x14ac:dyDescent="0.25">
      <c r="A34">
        <v>33</v>
      </c>
      <c r="B34" t="s">
        <v>128</v>
      </c>
      <c r="C34">
        <v>120527</v>
      </c>
      <c r="D34" t="s">
        <v>259</v>
      </c>
      <c r="E34">
        <v>108809</v>
      </c>
      <c r="F34">
        <v>1950</v>
      </c>
    </row>
    <row r="35" spans="1:6" x14ac:dyDescent="0.25">
      <c r="A35">
        <v>34</v>
      </c>
      <c r="B35" t="s">
        <v>80</v>
      </c>
      <c r="C35">
        <v>112323</v>
      </c>
      <c r="D35" t="s">
        <v>247</v>
      </c>
      <c r="E35">
        <v>108755</v>
      </c>
      <c r="F35">
        <v>1950</v>
      </c>
    </row>
    <row r="36" spans="1:6" x14ac:dyDescent="0.25">
      <c r="A36">
        <v>35</v>
      </c>
      <c r="B36" t="s">
        <v>134</v>
      </c>
      <c r="C36">
        <v>112320</v>
      </c>
      <c r="D36" t="s">
        <v>253</v>
      </c>
      <c r="E36">
        <v>103203</v>
      </c>
      <c r="F36">
        <v>1950</v>
      </c>
    </row>
    <row r="37" spans="1:6" x14ac:dyDescent="0.25">
      <c r="A37">
        <v>36</v>
      </c>
      <c r="B37" t="s">
        <v>78</v>
      </c>
      <c r="C37">
        <v>111800</v>
      </c>
      <c r="D37" t="s">
        <v>219</v>
      </c>
      <c r="E37">
        <v>97785</v>
      </c>
      <c r="F37">
        <v>1950</v>
      </c>
    </row>
    <row r="38" spans="1:6" x14ac:dyDescent="0.25">
      <c r="A38">
        <v>37</v>
      </c>
      <c r="B38" t="s">
        <v>148</v>
      </c>
      <c r="C38">
        <v>110144</v>
      </c>
      <c r="D38" t="s">
        <v>51</v>
      </c>
      <c r="E38">
        <v>95818</v>
      </c>
      <c r="F38">
        <v>1950</v>
      </c>
    </row>
    <row r="39" spans="1:6" x14ac:dyDescent="0.25">
      <c r="A39">
        <v>38</v>
      </c>
      <c r="B39" t="s">
        <v>138</v>
      </c>
      <c r="C39">
        <v>108921</v>
      </c>
      <c r="D39" t="s">
        <v>81</v>
      </c>
      <c r="E39">
        <v>95522</v>
      </c>
      <c r="F39">
        <v>1950</v>
      </c>
    </row>
    <row r="40" spans="1:6" x14ac:dyDescent="0.25">
      <c r="A40">
        <v>39</v>
      </c>
      <c r="B40" t="s">
        <v>132</v>
      </c>
      <c r="C40">
        <v>102733</v>
      </c>
      <c r="D40" t="s">
        <v>133</v>
      </c>
      <c r="E40">
        <v>89602</v>
      </c>
      <c r="F40">
        <v>1950</v>
      </c>
    </row>
    <row r="41" spans="1:6" x14ac:dyDescent="0.25">
      <c r="A41">
        <v>40</v>
      </c>
      <c r="B41" t="s">
        <v>112</v>
      </c>
      <c r="C41">
        <v>96845</v>
      </c>
      <c r="D41" t="s">
        <v>173</v>
      </c>
      <c r="E41">
        <v>88804</v>
      </c>
      <c r="F41">
        <v>1950</v>
      </c>
    </row>
    <row r="42" spans="1:6" x14ac:dyDescent="0.25">
      <c r="A42">
        <v>41</v>
      </c>
      <c r="B42" t="s">
        <v>116</v>
      </c>
      <c r="C42">
        <v>91217</v>
      </c>
      <c r="D42" t="s">
        <v>169</v>
      </c>
      <c r="E42">
        <v>87042</v>
      </c>
      <c r="F42">
        <v>1950</v>
      </c>
    </row>
    <row r="43" spans="1:6" x14ac:dyDescent="0.25">
      <c r="A43">
        <v>42</v>
      </c>
      <c r="B43" t="s">
        <v>180</v>
      </c>
      <c r="C43">
        <v>91099</v>
      </c>
      <c r="D43" t="s">
        <v>251</v>
      </c>
      <c r="E43">
        <v>86706</v>
      </c>
      <c r="F43">
        <v>1950</v>
      </c>
    </row>
    <row r="44" spans="1:6" x14ac:dyDescent="0.25">
      <c r="A44">
        <v>43</v>
      </c>
      <c r="B44" t="s">
        <v>174</v>
      </c>
      <c r="C44">
        <v>88096</v>
      </c>
      <c r="D44" t="s">
        <v>85</v>
      </c>
      <c r="E44">
        <v>86695</v>
      </c>
      <c r="F44">
        <v>1950</v>
      </c>
    </row>
    <row r="45" spans="1:6" x14ac:dyDescent="0.25">
      <c r="A45">
        <v>44</v>
      </c>
      <c r="B45" t="s">
        <v>164</v>
      </c>
      <c r="C45">
        <v>86636</v>
      </c>
      <c r="D45" t="s">
        <v>299</v>
      </c>
      <c r="E45">
        <v>85615</v>
      </c>
      <c r="F45">
        <v>1950</v>
      </c>
    </row>
    <row r="46" spans="1:6" x14ac:dyDescent="0.25">
      <c r="A46">
        <v>45</v>
      </c>
      <c r="B46" t="s">
        <v>160</v>
      </c>
      <c r="C46">
        <v>83967</v>
      </c>
      <c r="D46" t="s">
        <v>269</v>
      </c>
      <c r="E46">
        <v>85169</v>
      </c>
      <c r="F46">
        <v>1950</v>
      </c>
    </row>
    <row r="47" spans="1:6" x14ac:dyDescent="0.25">
      <c r="A47">
        <v>46</v>
      </c>
      <c r="B47" t="s">
        <v>172</v>
      </c>
      <c r="C47">
        <v>82614</v>
      </c>
      <c r="D47" t="s">
        <v>157</v>
      </c>
      <c r="E47">
        <v>84869</v>
      </c>
      <c r="F47">
        <v>1950</v>
      </c>
    </row>
    <row r="48" spans="1:6" x14ac:dyDescent="0.25">
      <c r="A48">
        <v>47</v>
      </c>
      <c r="B48" t="s">
        <v>152</v>
      </c>
      <c r="C48">
        <v>79157</v>
      </c>
      <c r="D48" t="s">
        <v>265</v>
      </c>
      <c r="E48">
        <v>84289</v>
      </c>
      <c r="F48">
        <v>1950</v>
      </c>
    </row>
    <row r="49" spans="1:6" x14ac:dyDescent="0.25">
      <c r="A49">
        <v>48</v>
      </c>
      <c r="B49" t="s">
        <v>162</v>
      </c>
      <c r="C49">
        <v>78744</v>
      </c>
      <c r="D49" t="s">
        <v>141</v>
      </c>
      <c r="E49">
        <v>83976</v>
      </c>
      <c r="F49">
        <v>1950</v>
      </c>
    </row>
    <row r="50" spans="1:6" x14ac:dyDescent="0.25">
      <c r="A50">
        <v>49</v>
      </c>
      <c r="B50" t="s">
        <v>88</v>
      </c>
      <c r="C50">
        <v>78278</v>
      </c>
      <c r="D50" t="s">
        <v>237</v>
      </c>
      <c r="E50">
        <v>83185</v>
      </c>
      <c r="F50">
        <v>1950</v>
      </c>
    </row>
    <row r="51" spans="1:6" x14ac:dyDescent="0.25">
      <c r="A51">
        <v>50</v>
      </c>
      <c r="B51" t="s">
        <v>182</v>
      </c>
      <c r="C51">
        <v>75560</v>
      </c>
      <c r="D51" t="s">
        <v>223</v>
      </c>
      <c r="E51">
        <v>83010</v>
      </c>
      <c r="F51">
        <v>1950</v>
      </c>
    </row>
    <row r="52" spans="1:6" x14ac:dyDescent="0.25">
      <c r="A52">
        <v>51</v>
      </c>
      <c r="B52" t="s">
        <v>212</v>
      </c>
      <c r="C52">
        <v>72185</v>
      </c>
      <c r="D52" t="s">
        <v>233</v>
      </c>
      <c r="E52">
        <v>82921</v>
      </c>
      <c r="F52">
        <v>1950</v>
      </c>
    </row>
    <row r="53" spans="1:6" x14ac:dyDescent="0.25">
      <c r="A53">
        <v>52</v>
      </c>
      <c r="B53" t="s">
        <v>136</v>
      </c>
      <c r="C53">
        <v>69475</v>
      </c>
      <c r="D53" t="s">
        <v>201</v>
      </c>
      <c r="E53">
        <v>82718</v>
      </c>
      <c r="F53">
        <v>1950</v>
      </c>
    </row>
    <row r="54" spans="1:6" x14ac:dyDescent="0.25">
      <c r="A54">
        <v>53</v>
      </c>
      <c r="B54" t="s">
        <v>232</v>
      </c>
      <c r="C54">
        <v>66448</v>
      </c>
      <c r="D54" t="s">
        <v>117</v>
      </c>
      <c r="E54">
        <v>82424</v>
      </c>
      <c r="F54">
        <v>1950</v>
      </c>
    </row>
    <row r="55" spans="1:6" x14ac:dyDescent="0.25">
      <c r="A55">
        <v>54</v>
      </c>
      <c r="B55" t="s">
        <v>186</v>
      </c>
      <c r="C55">
        <v>65776</v>
      </c>
      <c r="D55" t="s">
        <v>153</v>
      </c>
      <c r="E55">
        <v>82098</v>
      </c>
      <c r="F55">
        <v>1950</v>
      </c>
    </row>
    <row r="56" spans="1:6" x14ac:dyDescent="0.25">
      <c r="A56">
        <v>55</v>
      </c>
      <c r="B56" t="s">
        <v>234</v>
      </c>
      <c r="C56">
        <v>65718</v>
      </c>
      <c r="D56" t="s">
        <v>175</v>
      </c>
      <c r="E56">
        <v>80230</v>
      </c>
      <c r="F56">
        <v>1950</v>
      </c>
    </row>
    <row r="57" spans="1:6" x14ac:dyDescent="0.25">
      <c r="A57">
        <v>56</v>
      </c>
      <c r="B57" t="s">
        <v>154</v>
      </c>
      <c r="C57">
        <v>64230</v>
      </c>
      <c r="D57" t="s">
        <v>332</v>
      </c>
      <c r="E57">
        <v>80157</v>
      </c>
      <c r="F57">
        <v>1950</v>
      </c>
    </row>
    <row r="58" spans="1:6" x14ac:dyDescent="0.25">
      <c r="A58">
        <v>57</v>
      </c>
      <c r="B58" t="s">
        <v>176</v>
      </c>
      <c r="C58">
        <v>62622</v>
      </c>
      <c r="D58" t="s">
        <v>225</v>
      </c>
      <c r="E58">
        <v>77802</v>
      </c>
      <c r="F58">
        <v>1950</v>
      </c>
    </row>
    <row r="59" spans="1:6" x14ac:dyDescent="0.25">
      <c r="A59">
        <v>58</v>
      </c>
      <c r="B59" t="s">
        <v>178</v>
      </c>
      <c r="C59">
        <v>62443</v>
      </c>
      <c r="D59" t="s">
        <v>295</v>
      </c>
      <c r="E59">
        <v>74476</v>
      </c>
      <c r="F59">
        <v>1950</v>
      </c>
    </row>
    <row r="60" spans="1:6" x14ac:dyDescent="0.25">
      <c r="A60">
        <v>59</v>
      </c>
      <c r="B60" t="s">
        <v>166</v>
      </c>
      <c r="C60">
        <v>62389</v>
      </c>
      <c r="D60" t="s">
        <v>209</v>
      </c>
      <c r="E60">
        <v>72446</v>
      </c>
      <c r="F60">
        <v>1950</v>
      </c>
    </row>
    <row r="61" spans="1:6" x14ac:dyDescent="0.25">
      <c r="A61">
        <v>60</v>
      </c>
      <c r="B61" t="s">
        <v>252</v>
      </c>
      <c r="C61">
        <v>62383</v>
      </c>
      <c r="D61" t="s">
        <v>263</v>
      </c>
      <c r="E61">
        <v>72262</v>
      </c>
      <c r="F61">
        <v>1950</v>
      </c>
    </row>
    <row r="62" spans="1:6" x14ac:dyDescent="0.25">
      <c r="A62">
        <v>61</v>
      </c>
      <c r="B62" t="s">
        <v>238</v>
      </c>
      <c r="C62">
        <v>62227</v>
      </c>
      <c r="D62" t="s">
        <v>243</v>
      </c>
      <c r="E62">
        <v>71976</v>
      </c>
      <c r="F62">
        <v>1950</v>
      </c>
    </row>
    <row r="63" spans="1:6" x14ac:dyDescent="0.25">
      <c r="A63">
        <v>62</v>
      </c>
      <c r="B63" t="s">
        <v>246</v>
      </c>
      <c r="C63">
        <v>62171</v>
      </c>
      <c r="D63" t="s">
        <v>167</v>
      </c>
      <c r="E63">
        <v>70169</v>
      </c>
      <c r="F63">
        <v>1950</v>
      </c>
    </row>
    <row r="64" spans="1:6" x14ac:dyDescent="0.25">
      <c r="A64">
        <v>63</v>
      </c>
      <c r="B64" t="s">
        <v>230</v>
      </c>
      <c r="C64">
        <v>61839</v>
      </c>
      <c r="D64" t="s">
        <v>277</v>
      </c>
      <c r="E64">
        <v>69783</v>
      </c>
      <c r="F64">
        <v>1950</v>
      </c>
    </row>
    <row r="65" spans="1:6" x14ac:dyDescent="0.25">
      <c r="A65">
        <v>64</v>
      </c>
      <c r="B65" t="s">
        <v>124</v>
      </c>
      <c r="C65">
        <v>60955</v>
      </c>
      <c r="D65" t="s">
        <v>159</v>
      </c>
      <c r="E65">
        <v>68324</v>
      </c>
      <c r="F65">
        <v>1950</v>
      </c>
    </row>
    <row r="66" spans="1:6" x14ac:dyDescent="0.25">
      <c r="A66">
        <v>65</v>
      </c>
      <c r="B66" t="s">
        <v>216</v>
      </c>
      <c r="C66">
        <v>60840</v>
      </c>
      <c r="D66" t="s">
        <v>203</v>
      </c>
      <c r="E66">
        <v>66851</v>
      </c>
      <c r="F66">
        <v>1950</v>
      </c>
    </row>
    <row r="67" spans="1:6" x14ac:dyDescent="0.25">
      <c r="A67">
        <v>66</v>
      </c>
      <c r="B67" t="s">
        <v>258</v>
      </c>
      <c r="C67">
        <v>60431</v>
      </c>
      <c r="D67" t="s">
        <v>307</v>
      </c>
      <c r="E67">
        <v>66696</v>
      </c>
      <c r="F67">
        <v>1950</v>
      </c>
    </row>
    <row r="68" spans="1:6" x14ac:dyDescent="0.25">
      <c r="A68">
        <v>67</v>
      </c>
      <c r="B68" t="s">
        <v>194</v>
      </c>
      <c r="C68">
        <v>59274</v>
      </c>
      <c r="D68" t="s">
        <v>197</v>
      </c>
      <c r="E68">
        <v>66047</v>
      </c>
      <c r="F68">
        <v>1950</v>
      </c>
    </row>
    <row r="69" spans="1:6" x14ac:dyDescent="0.25">
      <c r="A69">
        <v>68</v>
      </c>
      <c r="B69" t="s">
        <v>196</v>
      </c>
      <c r="C69">
        <v>58702</v>
      </c>
      <c r="D69" t="s">
        <v>408</v>
      </c>
      <c r="E69">
        <v>63946</v>
      </c>
      <c r="F69">
        <v>1950</v>
      </c>
    </row>
    <row r="70" spans="1:6" x14ac:dyDescent="0.25">
      <c r="A70">
        <v>69</v>
      </c>
      <c r="B70" t="s">
        <v>276</v>
      </c>
      <c r="C70">
        <v>57156</v>
      </c>
      <c r="D70" t="s">
        <v>283</v>
      </c>
      <c r="E70">
        <v>62530</v>
      </c>
      <c r="F70">
        <v>1950</v>
      </c>
    </row>
    <row r="71" spans="1:6" x14ac:dyDescent="0.25">
      <c r="A71">
        <v>70</v>
      </c>
      <c r="B71" t="s">
        <v>202</v>
      </c>
      <c r="C71">
        <v>54888</v>
      </c>
      <c r="D71" t="s">
        <v>147</v>
      </c>
      <c r="E71">
        <v>62447</v>
      </c>
      <c r="F71">
        <v>1950</v>
      </c>
    </row>
    <row r="72" spans="1:6" x14ac:dyDescent="0.25">
      <c r="A72">
        <v>71</v>
      </c>
      <c r="B72" t="s">
        <v>144</v>
      </c>
      <c r="C72">
        <v>54812</v>
      </c>
      <c r="D72" t="s">
        <v>231</v>
      </c>
      <c r="E72">
        <v>61881</v>
      </c>
      <c r="F72">
        <v>1950</v>
      </c>
    </row>
    <row r="73" spans="1:6" x14ac:dyDescent="0.25">
      <c r="A73">
        <v>72</v>
      </c>
      <c r="B73" t="s">
        <v>208</v>
      </c>
      <c r="C73">
        <v>54803</v>
      </c>
      <c r="D73" t="s">
        <v>151</v>
      </c>
      <c r="E73">
        <v>60460</v>
      </c>
      <c r="F73">
        <v>1950</v>
      </c>
    </row>
    <row r="74" spans="1:6" x14ac:dyDescent="0.25">
      <c r="A74">
        <v>73</v>
      </c>
      <c r="B74" t="s">
        <v>218</v>
      </c>
      <c r="C74">
        <v>53759</v>
      </c>
      <c r="D74" t="s">
        <v>297</v>
      </c>
      <c r="E74">
        <v>60268</v>
      </c>
      <c r="F74">
        <v>1950</v>
      </c>
    </row>
    <row r="75" spans="1:6" x14ac:dyDescent="0.25">
      <c r="A75">
        <v>74</v>
      </c>
      <c r="B75" t="s">
        <v>104</v>
      </c>
      <c r="C75">
        <v>53295</v>
      </c>
      <c r="D75" t="s">
        <v>137</v>
      </c>
      <c r="E75">
        <v>59815</v>
      </c>
      <c r="F75">
        <v>1950</v>
      </c>
    </row>
    <row r="76" spans="1:6" x14ac:dyDescent="0.25">
      <c r="A76">
        <v>75</v>
      </c>
      <c r="B76" t="s">
        <v>210</v>
      </c>
      <c r="C76">
        <v>53276</v>
      </c>
      <c r="D76" t="s">
        <v>344</v>
      </c>
      <c r="E76">
        <v>57771</v>
      </c>
      <c r="F76">
        <v>1950</v>
      </c>
    </row>
    <row r="77" spans="1:6" x14ac:dyDescent="0.25">
      <c r="A77">
        <v>76</v>
      </c>
      <c r="B77" t="s">
        <v>250</v>
      </c>
      <c r="C77">
        <v>52833</v>
      </c>
      <c r="D77" t="s">
        <v>319</v>
      </c>
      <c r="E77">
        <v>57572</v>
      </c>
      <c r="F77">
        <v>1950</v>
      </c>
    </row>
    <row r="78" spans="1:6" x14ac:dyDescent="0.25">
      <c r="A78">
        <v>77</v>
      </c>
      <c r="B78" t="s">
        <v>184</v>
      </c>
      <c r="C78">
        <v>52451</v>
      </c>
      <c r="D78" t="s">
        <v>309</v>
      </c>
      <c r="E78">
        <v>56856</v>
      </c>
      <c r="F78">
        <v>1950</v>
      </c>
    </row>
    <row r="79" spans="1:6" x14ac:dyDescent="0.25">
      <c r="A79">
        <v>78</v>
      </c>
      <c r="B79" t="s">
        <v>256</v>
      </c>
      <c r="C79">
        <v>51296</v>
      </c>
      <c r="D79" t="s">
        <v>135</v>
      </c>
      <c r="E79">
        <v>56079</v>
      </c>
      <c r="F79">
        <v>1950</v>
      </c>
    </row>
    <row r="80" spans="1:6" x14ac:dyDescent="0.25">
      <c r="A80">
        <v>79</v>
      </c>
      <c r="B80" t="s">
        <v>190</v>
      </c>
      <c r="C80">
        <v>50986</v>
      </c>
      <c r="D80" t="s">
        <v>79</v>
      </c>
      <c r="E80">
        <v>56071</v>
      </c>
      <c r="F80">
        <v>1950</v>
      </c>
    </row>
    <row r="81" spans="1:6" x14ac:dyDescent="0.25">
      <c r="A81">
        <v>80</v>
      </c>
      <c r="B81" t="s">
        <v>146</v>
      </c>
      <c r="C81">
        <v>48351</v>
      </c>
      <c r="D81" t="s">
        <v>286</v>
      </c>
      <c r="E81">
        <v>55384</v>
      </c>
      <c r="F81">
        <v>1950</v>
      </c>
    </row>
    <row r="82" spans="1:6" x14ac:dyDescent="0.25">
      <c r="A82">
        <v>81</v>
      </c>
      <c r="B82" t="s">
        <v>280</v>
      </c>
      <c r="C82">
        <v>48280</v>
      </c>
      <c r="D82" t="s">
        <v>328</v>
      </c>
      <c r="E82">
        <v>54231</v>
      </c>
      <c r="F82">
        <v>1950</v>
      </c>
    </row>
    <row r="83" spans="1:6" x14ac:dyDescent="0.25">
      <c r="A83">
        <v>82</v>
      </c>
      <c r="B83" t="s">
        <v>262</v>
      </c>
      <c r="C83">
        <v>47921</v>
      </c>
      <c r="D83" t="s">
        <v>293</v>
      </c>
      <c r="E83">
        <v>53565</v>
      </c>
      <c r="F83">
        <v>1950</v>
      </c>
    </row>
    <row r="84" spans="1:6" x14ac:dyDescent="0.25">
      <c r="A84">
        <v>83</v>
      </c>
      <c r="B84" t="s">
        <v>285</v>
      </c>
      <c r="C84">
        <v>47853</v>
      </c>
      <c r="D84" t="s">
        <v>211</v>
      </c>
      <c r="E84">
        <v>52396</v>
      </c>
      <c r="F84">
        <v>1950</v>
      </c>
    </row>
    <row r="85" spans="1:6" x14ac:dyDescent="0.25">
      <c r="A85">
        <v>84</v>
      </c>
      <c r="B85" t="s">
        <v>242</v>
      </c>
      <c r="C85">
        <v>47311</v>
      </c>
      <c r="D85" t="s">
        <v>187</v>
      </c>
      <c r="E85">
        <v>52233</v>
      </c>
      <c r="F85">
        <v>1950</v>
      </c>
    </row>
    <row r="86" spans="1:6" x14ac:dyDescent="0.25">
      <c r="A86">
        <v>85</v>
      </c>
      <c r="B86" t="s">
        <v>206</v>
      </c>
      <c r="C86">
        <v>46312</v>
      </c>
      <c r="D86" t="s">
        <v>334</v>
      </c>
      <c r="E86">
        <v>52071</v>
      </c>
      <c r="F86">
        <v>1950</v>
      </c>
    </row>
    <row r="87" spans="1:6" x14ac:dyDescent="0.25">
      <c r="A87">
        <v>86</v>
      </c>
      <c r="B87" t="s">
        <v>140</v>
      </c>
      <c r="C87">
        <v>45866</v>
      </c>
      <c r="D87" t="s">
        <v>348</v>
      </c>
      <c r="E87">
        <v>51198</v>
      </c>
      <c r="F87">
        <v>1950</v>
      </c>
    </row>
    <row r="88" spans="1:6" x14ac:dyDescent="0.25">
      <c r="A88">
        <v>87</v>
      </c>
      <c r="B88" t="s">
        <v>270</v>
      </c>
      <c r="C88">
        <v>44272</v>
      </c>
      <c r="D88" t="s">
        <v>179</v>
      </c>
      <c r="E88">
        <v>50328</v>
      </c>
      <c r="F88">
        <v>1950</v>
      </c>
    </row>
    <row r="89" spans="1:6" x14ac:dyDescent="0.25">
      <c r="A89">
        <v>88</v>
      </c>
      <c r="B89" t="s">
        <v>287</v>
      </c>
      <c r="C89">
        <v>43559</v>
      </c>
      <c r="D89" t="s">
        <v>279</v>
      </c>
      <c r="E89">
        <v>49262</v>
      </c>
      <c r="F89">
        <v>1950</v>
      </c>
    </row>
    <row r="90" spans="1:6" x14ac:dyDescent="0.25">
      <c r="A90">
        <v>89</v>
      </c>
      <c r="B90" t="s">
        <v>327</v>
      </c>
      <c r="C90">
        <v>43332</v>
      </c>
      <c r="D90" t="s">
        <v>261</v>
      </c>
      <c r="E90">
        <v>49125</v>
      </c>
      <c r="F90">
        <v>1950</v>
      </c>
    </row>
    <row r="91" spans="1:6" x14ac:dyDescent="0.25">
      <c r="A91">
        <v>90</v>
      </c>
      <c r="B91" t="s">
        <v>266</v>
      </c>
      <c r="C91">
        <v>40914</v>
      </c>
      <c r="D91" t="s">
        <v>59</v>
      </c>
      <c r="E91">
        <v>48952</v>
      </c>
      <c r="F91">
        <v>1950</v>
      </c>
    </row>
    <row r="92" spans="1:6" x14ac:dyDescent="0.25">
      <c r="A92">
        <v>91</v>
      </c>
      <c r="B92" t="s">
        <v>150</v>
      </c>
      <c r="C92">
        <v>40779</v>
      </c>
      <c r="D92" t="s">
        <v>227</v>
      </c>
      <c r="E92">
        <v>47592</v>
      </c>
      <c r="F92">
        <v>1950</v>
      </c>
    </row>
    <row r="93" spans="1:6" x14ac:dyDescent="0.25">
      <c r="A93">
        <v>92</v>
      </c>
      <c r="B93" t="s">
        <v>296</v>
      </c>
      <c r="C93">
        <v>39672</v>
      </c>
      <c r="D93" t="s">
        <v>165</v>
      </c>
      <c r="E93">
        <v>46960</v>
      </c>
      <c r="F93">
        <v>1950</v>
      </c>
    </row>
    <row r="94" spans="1:6" x14ac:dyDescent="0.25">
      <c r="A94">
        <v>93</v>
      </c>
      <c r="B94" t="s">
        <v>272</v>
      </c>
      <c r="C94">
        <v>38593</v>
      </c>
      <c r="D94" t="s">
        <v>67</v>
      </c>
      <c r="E94">
        <v>46781</v>
      </c>
      <c r="F94">
        <v>1950</v>
      </c>
    </row>
    <row r="95" spans="1:6" x14ac:dyDescent="0.25">
      <c r="A95">
        <v>94</v>
      </c>
      <c r="B95" t="s">
        <v>316</v>
      </c>
      <c r="C95">
        <v>37451</v>
      </c>
      <c r="D95" t="s">
        <v>364</v>
      </c>
      <c r="E95">
        <v>46705</v>
      </c>
      <c r="F95">
        <v>1950</v>
      </c>
    </row>
    <row r="96" spans="1:6" x14ac:dyDescent="0.25">
      <c r="A96">
        <v>95</v>
      </c>
      <c r="B96" t="s">
        <v>240</v>
      </c>
      <c r="C96">
        <v>37258</v>
      </c>
      <c r="D96" t="s">
        <v>177</v>
      </c>
      <c r="E96">
        <v>46431</v>
      </c>
      <c r="F96">
        <v>1950</v>
      </c>
    </row>
    <row r="97" spans="1:6" x14ac:dyDescent="0.25">
      <c r="A97">
        <v>96</v>
      </c>
      <c r="B97" t="s">
        <v>220</v>
      </c>
      <c r="C97">
        <v>36964</v>
      </c>
      <c r="D97" t="s">
        <v>428</v>
      </c>
      <c r="E97">
        <v>43733</v>
      </c>
      <c r="F97">
        <v>1950</v>
      </c>
    </row>
    <row r="98" spans="1:6" x14ac:dyDescent="0.25">
      <c r="A98">
        <v>97</v>
      </c>
      <c r="B98" t="s">
        <v>318</v>
      </c>
      <c r="C98">
        <v>36167</v>
      </c>
      <c r="D98" t="s">
        <v>122</v>
      </c>
      <c r="E98">
        <v>43193</v>
      </c>
      <c r="F98">
        <v>1950</v>
      </c>
    </row>
    <row r="99" spans="1:6" x14ac:dyDescent="0.25">
      <c r="A99">
        <v>98</v>
      </c>
      <c r="B99" t="s">
        <v>274</v>
      </c>
      <c r="C99">
        <v>35818</v>
      </c>
      <c r="D99" t="s">
        <v>89</v>
      </c>
      <c r="E99">
        <v>43071</v>
      </c>
      <c r="F99">
        <v>1950</v>
      </c>
    </row>
    <row r="100" spans="1:6" x14ac:dyDescent="0.25">
      <c r="A100">
        <v>99</v>
      </c>
      <c r="B100" t="s">
        <v>120</v>
      </c>
      <c r="C100">
        <v>35796</v>
      </c>
      <c r="D100" t="s">
        <v>191</v>
      </c>
      <c r="E100">
        <v>43046</v>
      </c>
      <c r="F100">
        <v>1950</v>
      </c>
    </row>
    <row r="101" spans="1:6" x14ac:dyDescent="0.25">
      <c r="A101">
        <v>100</v>
      </c>
      <c r="B101" t="s">
        <v>188</v>
      </c>
      <c r="C101">
        <v>35340</v>
      </c>
      <c r="D101" t="s">
        <v>430</v>
      </c>
      <c r="E101">
        <v>42897</v>
      </c>
      <c r="F101">
        <v>1950</v>
      </c>
    </row>
    <row r="102" spans="1:6" x14ac:dyDescent="0.25">
      <c r="A102">
        <v>101</v>
      </c>
      <c r="B102" t="s">
        <v>278</v>
      </c>
      <c r="C102">
        <v>34965</v>
      </c>
      <c r="D102" t="s">
        <v>281</v>
      </c>
      <c r="E102">
        <v>42810</v>
      </c>
      <c r="F102">
        <v>1950</v>
      </c>
    </row>
    <row r="103" spans="1:6" x14ac:dyDescent="0.25">
      <c r="A103">
        <v>102</v>
      </c>
      <c r="B103" t="s">
        <v>361</v>
      </c>
      <c r="C103">
        <v>34759</v>
      </c>
      <c r="D103" t="s">
        <v>145</v>
      </c>
      <c r="E103">
        <v>42671</v>
      </c>
      <c r="F103">
        <v>1950</v>
      </c>
    </row>
    <row r="104" spans="1:6" x14ac:dyDescent="0.25">
      <c r="A104">
        <v>103</v>
      </c>
      <c r="B104" t="s">
        <v>291</v>
      </c>
      <c r="C104">
        <v>34704</v>
      </c>
      <c r="D104" t="s">
        <v>149</v>
      </c>
      <c r="E104">
        <v>41971</v>
      </c>
      <c r="F104">
        <v>1950</v>
      </c>
    </row>
    <row r="105" spans="1:6" x14ac:dyDescent="0.25">
      <c r="A105">
        <v>104</v>
      </c>
      <c r="B105" t="s">
        <v>224</v>
      </c>
      <c r="C105">
        <v>34573</v>
      </c>
      <c r="D105" t="s">
        <v>239</v>
      </c>
      <c r="E105">
        <v>41702</v>
      </c>
      <c r="F105">
        <v>1950</v>
      </c>
    </row>
    <row r="106" spans="1:6" x14ac:dyDescent="0.25">
      <c r="A106">
        <v>105</v>
      </c>
      <c r="B106" t="s">
        <v>304</v>
      </c>
      <c r="C106">
        <v>34372</v>
      </c>
      <c r="D106" t="s">
        <v>736</v>
      </c>
      <c r="E106">
        <v>41554</v>
      </c>
      <c r="F106">
        <v>1950</v>
      </c>
    </row>
    <row r="107" spans="1:6" x14ac:dyDescent="0.25">
      <c r="A107">
        <v>106</v>
      </c>
      <c r="B107" t="s">
        <v>244</v>
      </c>
      <c r="C107">
        <v>33880</v>
      </c>
      <c r="D107" t="s">
        <v>93</v>
      </c>
      <c r="E107">
        <v>40356</v>
      </c>
      <c r="F107">
        <v>1950</v>
      </c>
    </row>
    <row r="108" spans="1:6" x14ac:dyDescent="0.25">
      <c r="A108">
        <v>107</v>
      </c>
      <c r="B108" t="s">
        <v>322</v>
      </c>
      <c r="C108">
        <v>33745</v>
      </c>
      <c r="D108" t="s">
        <v>229</v>
      </c>
      <c r="E108">
        <v>39966</v>
      </c>
      <c r="F108">
        <v>1950</v>
      </c>
    </row>
    <row r="109" spans="1:6" x14ac:dyDescent="0.25">
      <c r="A109">
        <v>108</v>
      </c>
      <c r="B109" t="s">
        <v>357</v>
      </c>
      <c r="C109">
        <v>32652</v>
      </c>
      <c r="D109" t="s">
        <v>321</v>
      </c>
      <c r="E109">
        <v>39535</v>
      </c>
      <c r="F109">
        <v>1950</v>
      </c>
    </row>
    <row r="110" spans="1:6" x14ac:dyDescent="0.25">
      <c r="A110">
        <v>109</v>
      </c>
      <c r="B110" t="s">
        <v>226</v>
      </c>
      <c r="C110">
        <v>31431</v>
      </c>
      <c r="D110" t="s">
        <v>171</v>
      </c>
      <c r="E110">
        <v>39058</v>
      </c>
      <c r="F110">
        <v>1950</v>
      </c>
    </row>
    <row r="111" spans="1:6" x14ac:dyDescent="0.25">
      <c r="A111">
        <v>110</v>
      </c>
      <c r="B111" t="s">
        <v>343</v>
      </c>
      <c r="C111">
        <v>30554</v>
      </c>
      <c r="D111" t="s">
        <v>123</v>
      </c>
      <c r="E111">
        <v>38899</v>
      </c>
      <c r="F111">
        <v>1950</v>
      </c>
    </row>
    <row r="112" spans="1:6" x14ac:dyDescent="0.25">
      <c r="A112">
        <v>111</v>
      </c>
      <c r="B112" t="s">
        <v>339</v>
      </c>
      <c r="C112">
        <v>29917</v>
      </c>
      <c r="D112" t="s">
        <v>398</v>
      </c>
      <c r="E112">
        <v>38853</v>
      </c>
      <c r="F112">
        <v>1950</v>
      </c>
    </row>
    <row r="113" spans="1:6" x14ac:dyDescent="0.25">
      <c r="A113">
        <v>112</v>
      </c>
      <c r="B113" t="s">
        <v>363</v>
      </c>
      <c r="C113">
        <v>29858</v>
      </c>
      <c r="D113" t="s">
        <v>382</v>
      </c>
      <c r="E113">
        <v>38407</v>
      </c>
      <c r="F113">
        <v>1950</v>
      </c>
    </row>
    <row r="114" spans="1:6" x14ac:dyDescent="0.25">
      <c r="A114">
        <v>113</v>
      </c>
      <c r="B114" t="s">
        <v>371</v>
      </c>
      <c r="C114">
        <v>29750</v>
      </c>
      <c r="D114" t="s">
        <v>402</v>
      </c>
      <c r="E114">
        <v>37915</v>
      </c>
      <c r="F114">
        <v>1950</v>
      </c>
    </row>
    <row r="115" spans="1:6" x14ac:dyDescent="0.25">
      <c r="A115">
        <v>114</v>
      </c>
      <c r="B115" t="s">
        <v>335</v>
      </c>
      <c r="C115">
        <v>29702</v>
      </c>
      <c r="D115" t="s">
        <v>370</v>
      </c>
      <c r="E115">
        <v>37668</v>
      </c>
      <c r="F115">
        <v>1950</v>
      </c>
    </row>
    <row r="116" spans="1:6" x14ac:dyDescent="0.25">
      <c r="A116">
        <v>115</v>
      </c>
      <c r="B116" t="s">
        <v>192</v>
      </c>
      <c r="C116">
        <v>29498</v>
      </c>
      <c r="D116" t="s">
        <v>366</v>
      </c>
      <c r="E116">
        <v>36999</v>
      </c>
      <c r="F116">
        <v>1950</v>
      </c>
    </row>
    <row r="117" spans="1:6" x14ac:dyDescent="0.25">
      <c r="A117">
        <v>116</v>
      </c>
      <c r="B117" t="s">
        <v>379</v>
      </c>
      <c r="C117">
        <v>29483</v>
      </c>
      <c r="D117" t="s">
        <v>354</v>
      </c>
      <c r="E117">
        <v>36564</v>
      </c>
      <c r="F117">
        <v>1950</v>
      </c>
    </row>
    <row r="118" spans="1:6" x14ac:dyDescent="0.25">
      <c r="A118">
        <v>117</v>
      </c>
      <c r="B118" t="s">
        <v>341</v>
      </c>
      <c r="C118">
        <v>29452</v>
      </c>
      <c r="D118" t="s">
        <v>737</v>
      </c>
      <c r="E118">
        <v>36201</v>
      </c>
      <c r="F118">
        <v>1950</v>
      </c>
    </row>
    <row r="119" spans="1:6" x14ac:dyDescent="0.25">
      <c r="A119">
        <v>118</v>
      </c>
      <c r="B119" t="s">
        <v>349</v>
      </c>
      <c r="C119">
        <v>29043</v>
      </c>
      <c r="D119" t="s">
        <v>241</v>
      </c>
      <c r="E119">
        <v>35912</v>
      </c>
      <c r="F119">
        <v>1950</v>
      </c>
    </row>
    <row r="120" spans="1:6" x14ac:dyDescent="0.25">
      <c r="A120">
        <v>119</v>
      </c>
      <c r="B120" t="s">
        <v>214</v>
      </c>
      <c r="C120">
        <v>28941</v>
      </c>
      <c r="D120" t="s">
        <v>139</v>
      </c>
      <c r="E120">
        <v>35557</v>
      </c>
      <c r="F120">
        <v>1950</v>
      </c>
    </row>
    <row r="121" spans="1:6" x14ac:dyDescent="0.25">
      <c r="A121">
        <v>120</v>
      </c>
      <c r="B121" t="s">
        <v>427</v>
      </c>
      <c r="C121">
        <v>27951</v>
      </c>
      <c r="D121" t="s">
        <v>199</v>
      </c>
      <c r="E121">
        <v>35343</v>
      </c>
      <c r="F121">
        <v>1950</v>
      </c>
    </row>
    <row r="122" spans="1:6" x14ac:dyDescent="0.25">
      <c r="A122">
        <v>121</v>
      </c>
      <c r="B122" t="s">
        <v>260</v>
      </c>
      <c r="C122">
        <v>27857</v>
      </c>
      <c r="D122" t="s">
        <v>440</v>
      </c>
      <c r="E122">
        <v>35227</v>
      </c>
      <c r="F122">
        <v>1950</v>
      </c>
    </row>
    <row r="123" spans="1:6" x14ac:dyDescent="0.25">
      <c r="A123">
        <v>122</v>
      </c>
      <c r="B123" t="s">
        <v>329</v>
      </c>
      <c r="C123">
        <v>26648</v>
      </c>
      <c r="D123" t="s">
        <v>315</v>
      </c>
      <c r="E123">
        <v>35040</v>
      </c>
      <c r="F123">
        <v>1950</v>
      </c>
    </row>
    <row r="124" spans="1:6" x14ac:dyDescent="0.25">
      <c r="A124">
        <v>123</v>
      </c>
      <c r="B124" t="s">
        <v>264</v>
      </c>
      <c r="C124">
        <v>26215</v>
      </c>
      <c r="D124" t="s">
        <v>738</v>
      </c>
      <c r="E124">
        <v>34489</v>
      </c>
      <c r="F124">
        <v>1950</v>
      </c>
    </row>
    <row r="125" spans="1:6" x14ac:dyDescent="0.25">
      <c r="A125">
        <v>124</v>
      </c>
      <c r="B125" t="s">
        <v>355</v>
      </c>
      <c r="C125">
        <v>26204</v>
      </c>
      <c r="D125" t="s">
        <v>111</v>
      </c>
      <c r="E125">
        <v>33990</v>
      </c>
      <c r="F125">
        <v>1950</v>
      </c>
    </row>
    <row r="126" spans="1:6" x14ac:dyDescent="0.25">
      <c r="A126">
        <v>125</v>
      </c>
      <c r="B126" t="s">
        <v>324</v>
      </c>
      <c r="C126">
        <v>26016</v>
      </c>
      <c r="D126" t="s">
        <v>183</v>
      </c>
      <c r="E126">
        <v>33984</v>
      </c>
      <c r="F126">
        <v>1950</v>
      </c>
    </row>
    <row r="127" spans="1:6" x14ac:dyDescent="0.25">
      <c r="A127">
        <v>126</v>
      </c>
      <c r="B127" t="s">
        <v>168</v>
      </c>
      <c r="C127">
        <v>25899</v>
      </c>
      <c r="D127" t="s">
        <v>388</v>
      </c>
      <c r="E127">
        <v>33588</v>
      </c>
      <c r="F127">
        <v>1950</v>
      </c>
    </row>
    <row r="128" spans="1:6" x14ac:dyDescent="0.25">
      <c r="A128">
        <v>127</v>
      </c>
      <c r="B128" t="s">
        <v>381</v>
      </c>
      <c r="C128">
        <v>25883</v>
      </c>
      <c r="D128" t="s">
        <v>739</v>
      </c>
      <c r="E128">
        <v>33527</v>
      </c>
      <c r="F128">
        <v>1950</v>
      </c>
    </row>
    <row r="129" spans="1:6" x14ac:dyDescent="0.25">
      <c r="A129">
        <v>128</v>
      </c>
      <c r="B129" t="s">
        <v>200</v>
      </c>
      <c r="C129">
        <v>25810</v>
      </c>
      <c r="D129" t="s">
        <v>189</v>
      </c>
      <c r="E129">
        <v>32950</v>
      </c>
      <c r="F129">
        <v>1950</v>
      </c>
    </row>
    <row r="130" spans="1:6" x14ac:dyDescent="0.25">
      <c r="A130">
        <v>129</v>
      </c>
      <c r="B130" t="s">
        <v>393</v>
      </c>
      <c r="C130">
        <v>25734</v>
      </c>
      <c r="D130" t="s">
        <v>360</v>
      </c>
      <c r="E130">
        <v>32717</v>
      </c>
      <c r="F130">
        <v>1950</v>
      </c>
    </row>
    <row r="131" spans="1:6" x14ac:dyDescent="0.25">
      <c r="A131">
        <v>130</v>
      </c>
      <c r="B131" t="s">
        <v>345</v>
      </c>
      <c r="C131">
        <v>25394</v>
      </c>
      <c r="D131" t="s">
        <v>352</v>
      </c>
      <c r="E131">
        <v>32671</v>
      </c>
      <c r="F131">
        <v>1950</v>
      </c>
    </row>
    <row r="132" spans="1:6" x14ac:dyDescent="0.25">
      <c r="A132">
        <v>131</v>
      </c>
      <c r="B132" t="s">
        <v>156</v>
      </c>
      <c r="C132">
        <v>24926</v>
      </c>
      <c r="D132" t="s">
        <v>284</v>
      </c>
      <c r="E132">
        <v>32452</v>
      </c>
      <c r="F132">
        <v>1950</v>
      </c>
    </row>
    <row r="133" spans="1:6" x14ac:dyDescent="0.25">
      <c r="A133">
        <v>132</v>
      </c>
      <c r="B133" t="s">
        <v>375</v>
      </c>
      <c r="C133">
        <v>24600</v>
      </c>
      <c r="D133" t="s">
        <v>416</v>
      </c>
      <c r="E133">
        <v>31943</v>
      </c>
      <c r="F133">
        <v>1950</v>
      </c>
    </row>
    <row r="134" spans="1:6" x14ac:dyDescent="0.25">
      <c r="A134">
        <v>133</v>
      </c>
      <c r="B134" t="s">
        <v>405</v>
      </c>
      <c r="C134">
        <v>24586</v>
      </c>
      <c r="D134" t="s">
        <v>400</v>
      </c>
      <c r="E134">
        <v>30801</v>
      </c>
      <c r="F134">
        <v>1950</v>
      </c>
    </row>
    <row r="135" spans="1:6" x14ac:dyDescent="0.25">
      <c r="A135">
        <v>134</v>
      </c>
      <c r="B135" t="s">
        <v>442</v>
      </c>
      <c r="C135">
        <v>24294</v>
      </c>
      <c r="D135" t="s">
        <v>217</v>
      </c>
      <c r="E135">
        <v>30795</v>
      </c>
      <c r="F135">
        <v>1950</v>
      </c>
    </row>
    <row r="136" spans="1:6" x14ac:dyDescent="0.25">
      <c r="A136">
        <v>135</v>
      </c>
      <c r="B136" t="s">
        <v>312</v>
      </c>
      <c r="C136">
        <v>24137</v>
      </c>
      <c r="D136" t="s">
        <v>119</v>
      </c>
      <c r="E136">
        <v>30581</v>
      </c>
      <c r="F136">
        <v>1950</v>
      </c>
    </row>
    <row r="137" spans="1:6" x14ac:dyDescent="0.25">
      <c r="A137">
        <v>136</v>
      </c>
      <c r="B137" t="s">
        <v>308</v>
      </c>
      <c r="C137">
        <v>23878</v>
      </c>
      <c r="D137" t="s">
        <v>394</v>
      </c>
      <c r="E137">
        <v>30393</v>
      </c>
      <c r="F137">
        <v>1950</v>
      </c>
    </row>
    <row r="138" spans="1:6" x14ac:dyDescent="0.25">
      <c r="A138">
        <v>137</v>
      </c>
      <c r="B138" t="s">
        <v>306</v>
      </c>
      <c r="C138">
        <v>23834</v>
      </c>
      <c r="D138" t="s">
        <v>340</v>
      </c>
      <c r="E138">
        <v>30382</v>
      </c>
      <c r="F138">
        <v>1950</v>
      </c>
    </row>
    <row r="139" spans="1:6" x14ac:dyDescent="0.25">
      <c r="A139">
        <v>138</v>
      </c>
      <c r="B139" t="s">
        <v>282</v>
      </c>
      <c r="C139">
        <v>23752</v>
      </c>
      <c r="D139" t="s">
        <v>207</v>
      </c>
      <c r="E139">
        <v>29431</v>
      </c>
      <c r="F139">
        <v>1950</v>
      </c>
    </row>
    <row r="140" spans="1:6" x14ac:dyDescent="0.25">
      <c r="A140">
        <v>139</v>
      </c>
      <c r="B140" t="s">
        <v>417</v>
      </c>
      <c r="C140">
        <v>23084</v>
      </c>
      <c r="D140" t="s">
        <v>181</v>
      </c>
      <c r="E140">
        <v>29375</v>
      </c>
      <c r="F140">
        <v>1950</v>
      </c>
    </row>
    <row r="141" spans="1:6" x14ac:dyDescent="0.25">
      <c r="A141">
        <v>140</v>
      </c>
      <c r="B141" t="s">
        <v>333</v>
      </c>
      <c r="C141">
        <v>22613</v>
      </c>
      <c r="D141" t="s">
        <v>75</v>
      </c>
      <c r="E141">
        <v>29180</v>
      </c>
      <c r="F141">
        <v>1950</v>
      </c>
    </row>
    <row r="142" spans="1:6" x14ac:dyDescent="0.25">
      <c r="A142">
        <v>141</v>
      </c>
      <c r="B142" t="s">
        <v>228</v>
      </c>
      <c r="C142">
        <v>22219</v>
      </c>
      <c r="D142" t="s">
        <v>740</v>
      </c>
      <c r="E142">
        <v>26972</v>
      </c>
      <c r="F142">
        <v>1950</v>
      </c>
    </row>
    <row r="143" spans="1:6" x14ac:dyDescent="0.25">
      <c r="A143">
        <v>142</v>
      </c>
      <c r="B143" t="s">
        <v>326</v>
      </c>
      <c r="C143">
        <v>21961</v>
      </c>
      <c r="D143" t="s">
        <v>741</v>
      </c>
      <c r="E143">
        <v>26166</v>
      </c>
      <c r="F143">
        <v>1950</v>
      </c>
    </row>
    <row r="144" spans="1:6" x14ac:dyDescent="0.25">
      <c r="A144">
        <v>143</v>
      </c>
      <c r="B144" t="s">
        <v>268</v>
      </c>
      <c r="C144">
        <v>21942</v>
      </c>
      <c r="D144" t="s">
        <v>742</v>
      </c>
      <c r="E144">
        <v>25852</v>
      </c>
      <c r="F144">
        <v>1950</v>
      </c>
    </row>
    <row r="145" spans="1:6" x14ac:dyDescent="0.25">
      <c r="A145">
        <v>144</v>
      </c>
      <c r="B145" t="s">
        <v>191</v>
      </c>
      <c r="C145">
        <v>21381</v>
      </c>
      <c r="D145" t="s">
        <v>743</v>
      </c>
      <c r="E145">
        <v>25651</v>
      </c>
      <c r="F145">
        <v>1950</v>
      </c>
    </row>
    <row r="146" spans="1:6" x14ac:dyDescent="0.25">
      <c r="A146">
        <v>145</v>
      </c>
      <c r="B146" t="s">
        <v>433</v>
      </c>
      <c r="C146">
        <v>21346</v>
      </c>
      <c r="D146" t="s">
        <v>744</v>
      </c>
      <c r="E146">
        <v>25249</v>
      </c>
      <c r="F146">
        <v>1950</v>
      </c>
    </row>
    <row r="147" spans="1:6" x14ac:dyDescent="0.25">
      <c r="A147">
        <v>146</v>
      </c>
      <c r="B147" t="s">
        <v>135</v>
      </c>
      <c r="C147">
        <v>21208</v>
      </c>
      <c r="D147" t="s">
        <v>257</v>
      </c>
      <c r="E147">
        <v>25125</v>
      </c>
      <c r="F147">
        <v>1950</v>
      </c>
    </row>
    <row r="148" spans="1:6" x14ac:dyDescent="0.25">
      <c r="A148">
        <v>147</v>
      </c>
      <c r="B148" t="s">
        <v>745</v>
      </c>
      <c r="C148">
        <v>20847</v>
      </c>
      <c r="D148" t="s">
        <v>746</v>
      </c>
      <c r="E148">
        <v>25014</v>
      </c>
      <c r="F148">
        <v>1950</v>
      </c>
    </row>
    <row r="149" spans="1:6" x14ac:dyDescent="0.25">
      <c r="A149">
        <v>148</v>
      </c>
      <c r="B149" t="s">
        <v>170</v>
      </c>
      <c r="C149">
        <v>20629</v>
      </c>
      <c r="D149" t="s">
        <v>317</v>
      </c>
      <c r="E149">
        <v>24837</v>
      </c>
      <c r="F149">
        <v>1950</v>
      </c>
    </row>
    <row r="150" spans="1:6" x14ac:dyDescent="0.25">
      <c r="A150">
        <v>149</v>
      </c>
      <c r="B150" t="s">
        <v>747</v>
      </c>
      <c r="C150">
        <v>20620</v>
      </c>
      <c r="D150" t="s">
        <v>748</v>
      </c>
      <c r="E150">
        <v>24643</v>
      </c>
      <c r="F150">
        <v>1950</v>
      </c>
    </row>
    <row r="151" spans="1:6" x14ac:dyDescent="0.25">
      <c r="A151">
        <v>150</v>
      </c>
      <c r="B151" t="s">
        <v>421</v>
      </c>
      <c r="C151">
        <v>20137</v>
      </c>
      <c r="D151" t="s">
        <v>396</v>
      </c>
      <c r="E151">
        <v>24517</v>
      </c>
      <c r="F151">
        <v>1950</v>
      </c>
    </row>
    <row r="152" spans="1:6" x14ac:dyDescent="0.25">
      <c r="A152">
        <v>151</v>
      </c>
      <c r="B152" t="s">
        <v>444</v>
      </c>
      <c r="C152">
        <v>19695</v>
      </c>
      <c r="D152" t="s">
        <v>749</v>
      </c>
      <c r="E152">
        <v>24223</v>
      </c>
      <c r="F152">
        <v>1950</v>
      </c>
    </row>
    <row r="153" spans="1:6" x14ac:dyDescent="0.25">
      <c r="A153">
        <v>152</v>
      </c>
      <c r="B153" t="s">
        <v>310</v>
      </c>
      <c r="C153">
        <v>19337</v>
      </c>
      <c r="D153" t="s">
        <v>390</v>
      </c>
      <c r="E153">
        <v>23984</v>
      </c>
      <c r="F153">
        <v>1950</v>
      </c>
    </row>
    <row r="154" spans="1:6" x14ac:dyDescent="0.25">
      <c r="A154">
        <v>153</v>
      </c>
      <c r="B154" t="s">
        <v>407</v>
      </c>
      <c r="C154">
        <v>19197</v>
      </c>
      <c r="D154" t="s">
        <v>750</v>
      </c>
      <c r="E154">
        <v>23730</v>
      </c>
      <c r="F154">
        <v>1950</v>
      </c>
    </row>
    <row r="155" spans="1:6" x14ac:dyDescent="0.25">
      <c r="A155">
        <v>154</v>
      </c>
      <c r="B155" t="s">
        <v>399</v>
      </c>
      <c r="C155">
        <v>19149</v>
      </c>
      <c r="D155" t="s">
        <v>751</v>
      </c>
      <c r="E155">
        <v>23677</v>
      </c>
      <c r="F155">
        <v>1950</v>
      </c>
    </row>
    <row r="156" spans="1:6" x14ac:dyDescent="0.25">
      <c r="A156">
        <v>155</v>
      </c>
      <c r="B156" t="s">
        <v>419</v>
      </c>
      <c r="C156">
        <v>18850</v>
      </c>
      <c r="D156" t="s">
        <v>752</v>
      </c>
      <c r="E156">
        <v>23554</v>
      </c>
      <c r="F156">
        <v>1950</v>
      </c>
    </row>
    <row r="157" spans="1:6" x14ac:dyDescent="0.25">
      <c r="A157">
        <v>156</v>
      </c>
      <c r="B157" t="s">
        <v>753</v>
      </c>
      <c r="C157">
        <v>18788</v>
      </c>
      <c r="D157" t="s">
        <v>754</v>
      </c>
      <c r="E157">
        <v>23148</v>
      </c>
      <c r="F157">
        <v>1950</v>
      </c>
    </row>
    <row r="158" spans="1:6" x14ac:dyDescent="0.25">
      <c r="A158">
        <v>157</v>
      </c>
      <c r="B158" t="s">
        <v>314</v>
      </c>
      <c r="C158">
        <v>18772</v>
      </c>
      <c r="D158" t="s">
        <v>755</v>
      </c>
      <c r="E158">
        <v>22689</v>
      </c>
      <c r="F158">
        <v>1950</v>
      </c>
    </row>
    <row r="159" spans="1:6" x14ac:dyDescent="0.25">
      <c r="A159">
        <v>158</v>
      </c>
      <c r="B159" t="s">
        <v>353</v>
      </c>
      <c r="C159">
        <v>18731</v>
      </c>
      <c r="D159" t="s">
        <v>115</v>
      </c>
      <c r="E159">
        <v>22293</v>
      </c>
      <c r="F159">
        <v>1950</v>
      </c>
    </row>
    <row r="160" spans="1:6" x14ac:dyDescent="0.25">
      <c r="A160">
        <v>159</v>
      </c>
      <c r="B160" t="s">
        <v>365</v>
      </c>
      <c r="C160">
        <v>18690</v>
      </c>
      <c r="D160" t="s">
        <v>434</v>
      </c>
      <c r="E160">
        <v>22221</v>
      </c>
      <c r="F160">
        <v>1950</v>
      </c>
    </row>
    <row r="161" spans="1:6" x14ac:dyDescent="0.25">
      <c r="A161">
        <v>160</v>
      </c>
      <c r="B161" t="s">
        <v>289</v>
      </c>
      <c r="C161">
        <v>18640</v>
      </c>
      <c r="D161" t="s">
        <v>756</v>
      </c>
      <c r="E161">
        <v>22195</v>
      </c>
      <c r="F161">
        <v>1950</v>
      </c>
    </row>
    <row r="162" spans="1:6" x14ac:dyDescent="0.25">
      <c r="A162">
        <v>161</v>
      </c>
      <c r="B162" t="s">
        <v>110</v>
      </c>
      <c r="C162">
        <v>18570</v>
      </c>
      <c r="D162" t="s">
        <v>757</v>
      </c>
      <c r="E162">
        <v>21733</v>
      </c>
      <c r="F162">
        <v>1950</v>
      </c>
    </row>
    <row r="163" spans="1:6" x14ac:dyDescent="0.25">
      <c r="A163">
        <v>162</v>
      </c>
      <c r="B163" t="s">
        <v>342</v>
      </c>
      <c r="C163">
        <v>18442</v>
      </c>
      <c r="D163" t="s">
        <v>271</v>
      </c>
      <c r="E163">
        <v>21509</v>
      </c>
      <c r="F163">
        <v>1950</v>
      </c>
    </row>
    <row r="164" spans="1:6" x14ac:dyDescent="0.25">
      <c r="A164">
        <v>163</v>
      </c>
      <c r="B164" t="s">
        <v>248</v>
      </c>
      <c r="C164">
        <v>18241</v>
      </c>
      <c r="D164" t="s">
        <v>758</v>
      </c>
      <c r="E164">
        <v>21331</v>
      </c>
      <c r="F164">
        <v>1950</v>
      </c>
    </row>
    <row r="165" spans="1:6" x14ac:dyDescent="0.25">
      <c r="A165">
        <v>164</v>
      </c>
      <c r="B165" t="s">
        <v>759</v>
      </c>
      <c r="C165">
        <v>18134</v>
      </c>
      <c r="D165" t="s">
        <v>358</v>
      </c>
      <c r="E165">
        <v>21306</v>
      </c>
      <c r="F165">
        <v>1950</v>
      </c>
    </row>
    <row r="166" spans="1:6" x14ac:dyDescent="0.25">
      <c r="A166">
        <v>165</v>
      </c>
      <c r="B166" t="s">
        <v>369</v>
      </c>
      <c r="C166">
        <v>18074</v>
      </c>
      <c r="D166" t="s">
        <v>760</v>
      </c>
      <c r="E166">
        <v>21102</v>
      </c>
      <c r="F166">
        <v>1950</v>
      </c>
    </row>
    <row r="167" spans="1:6" x14ac:dyDescent="0.25">
      <c r="A167">
        <v>166</v>
      </c>
      <c r="B167" t="s">
        <v>761</v>
      </c>
      <c r="C167">
        <v>17905</v>
      </c>
      <c r="D167" t="s">
        <v>376</v>
      </c>
      <c r="E167">
        <v>20942</v>
      </c>
      <c r="F167">
        <v>1950</v>
      </c>
    </row>
    <row r="168" spans="1:6" x14ac:dyDescent="0.25">
      <c r="A168">
        <v>167</v>
      </c>
      <c r="B168" t="s">
        <v>762</v>
      </c>
      <c r="C168">
        <v>17855</v>
      </c>
      <c r="D168" t="s">
        <v>763</v>
      </c>
      <c r="E168">
        <v>20940</v>
      </c>
      <c r="F168">
        <v>1950</v>
      </c>
    </row>
    <row r="169" spans="1:6" x14ac:dyDescent="0.25">
      <c r="A169">
        <v>168</v>
      </c>
      <c r="B169" t="s">
        <v>764</v>
      </c>
      <c r="C169">
        <v>17718</v>
      </c>
      <c r="D169" t="s">
        <v>765</v>
      </c>
      <c r="E169">
        <v>20653</v>
      </c>
      <c r="F169">
        <v>1950</v>
      </c>
    </row>
    <row r="170" spans="1:6" x14ac:dyDescent="0.25">
      <c r="A170">
        <v>169</v>
      </c>
      <c r="B170" t="s">
        <v>766</v>
      </c>
      <c r="C170">
        <v>17691</v>
      </c>
      <c r="D170" t="s">
        <v>767</v>
      </c>
      <c r="E170">
        <v>20603</v>
      </c>
      <c r="F170">
        <v>1950</v>
      </c>
    </row>
    <row r="171" spans="1:6" x14ac:dyDescent="0.25">
      <c r="A171">
        <v>170</v>
      </c>
      <c r="B171" t="s">
        <v>768</v>
      </c>
      <c r="C171">
        <v>17164</v>
      </c>
      <c r="D171" t="s">
        <v>659</v>
      </c>
      <c r="E171">
        <v>20549</v>
      </c>
      <c r="F171">
        <v>1950</v>
      </c>
    </row>
    <row r="172" spans="1:6" x14ac:dyDescent="0.25">
      <c r="A172">
        <v>171</v>
      </c>
      <c r="B172" t="s">
        <v>409</v>
      </c>
      <c r="C172">
        <v>17079</v>
      </c>
      <c r="D172" t="s">
        <v>372</v>
      </c>
      <c r="E172">
        <v>20491</v>
      </c>
      <c r="F172">
        <v>1950</v>
      </c>
    </row>
    <row r="173" spans="1:6" x14ac:dyDescent="0.25">
      <c r="A173">
        <v>172</v>
      </c>
      <c r="B173" t="s">
        <v>431</v>
      </c>
      <c r="C173">
        <v>17011</v>
      </c>
      <c r="D173" t="s">
        <v>323</v>
      </c>
      <c r="E173">
        <v>19945</v>
      </c>
      <c r="F173">
        <v>1950</v>
      </c>
    </row>
    <row r="174" spans="1:6" x14ac:dyDescent="0.25">
      <c r="A174">
        <v>173</v>
      </c>
      <c r="B174" t="s">
        <v>769</v>
      </c>
      <c r="C174">
        <v>16568</v>
      </c>
      <c r="D174" t="s">
        <v>770</v>
      </c>
      <c r="E174">
        <v>19878</v>
      </c>
      <c r="F174">
        <v>1950</v>
      </c>
    </row>
    <row r="175" spans="1:6" x14ac:dyDescent="0.25">
      <c r="A175">
        <v>174</v>
      </c>
      <c r="B175" t="s">
        <v>347</v>
      </c>
      <c r="C175">
        <v>16462</v>
      </c>
      <c r="D175" t="s">
        <v>267</v>
      </c>
      <c r="E175">
        <v>19851</v>
      </c>
      <c r="F175">
        <v>1950</v>
      </c>
    </row>
    <row r="176" spans="1:6" x14ac:dyDescent="0.25">
      <c r="A176">
        <v>175</v>
      </c>
      <c r="B176" t="s">
        <v>387</v>
      </c>
      <c r="C176">
        <v>16373</v>
      </c>
      <c r="D176" t="s">
        <v>193</v>
      </c>
      <c r="E176">
        <v>19845</v>
      </c>
      <c r="F176">
        <v>1950</v>
      </c>
    </row>
    <row r="177" spans="1:6" x14ac:dyDescent="0.25">
      <c r="A177">
        <v>176</v>
      </c>
      <c r="B177" t="s">
        <v>337</v>
      </c>
      <c r="C177">
        <v>16221</v>
      </c>
      <c r="D177" t="s">
        <v>771</v>
      </c>
      <c r="E177">
        <v>19361</v>
      </c>
      <c r="F177">
        <v>1950</v>
      </c>
    </row>
    <row r="178" spans="1:6" x14ac:dyDescent="0.25">
      <c r="A178">
        <v>177</v>
      </c>
      <c r="B178" t="s">
        <v>331</v>
      </c>
      <c r="C178">
        <v>15820</v>
      </c>
      <c r="D178" t="s">
        <v>342</v>
      </c>
      <c r="E178">
        <v>19304</v>
      </c>
      <c r="F178">
        <v>1950</v>
      </c>
    </row>
    <row r="179" spans="1:6" x14ac:dyDescent="0.25">
      <c r="A179">
        <v>178</v>
      </c>
      <c r="B179" t="s">
        <v>772</v>
      </c>
      <c r="C179">
        <v>15532</v>
      </c>
      <c r="D179" t="s">
        <v>404</v>
      </c>
      <c r="E179">
        <v>19169</v>
      </c>
      <c r="F179">
        <v>1950</v>
      </c>
    </row>
    <row r="180" spans="1:6" x14ac:dyDescent="0.25">
      <c r="A180">
        <v>179</v>
      </c>
      <c r="B180" t="s">
        <v>773</v>
      </c>
      <c r="C180">
        <v>15531</v>
      </c>
      <c r="D180" t="s">
        <v>378</v>
      </c>
      <c r="E180">
        <v>18951</v>
      </c>
      <c r="F180">
        <v>1950</v>
      </c>
    </row>
    <row r="181" spans="1:6" x14ac:dyDescent="0.25">
      <c r="A181">
        <v>180</v>
      </c>
      <c r="B181" t="s">
        <v>774</v>
      </c>
      <c r="C181">
        <v>15496</v>
      </c>
      <c r="D181" t="s">
        <v>221</v>
      </c>
      <c r="E181">
        <v>18719</v>
      </c>
      <c r="F181">
        <v>1950</v>
      </c>
    </row>
    <row r="182" spans="1:6" x14ac:dyDescent="0.25">
      <c r="A182">
        <v>181</v>
      </c>
      <c r="B182" t="s">
        <v>775</v>
      </c>
      <c r="C182">
        <v>15285</v>
      </c>
      <c r="D182" t="s">
        <v>776</v>
      </c>
      <c r="E182">
        <v>18674</v>
      </c>
      <c r="F182">
        <v>1950</v>
      </c>
    </row>
    <row r="183" spans="1:6" x14ac:dyDescent="0.25">
      <c r="A183">
        <v>182</v>
      </c>
      <c r="B183" t="s">
        <v>117</v>
      </c>
      <c r="C183">
        <v>15223</v>
      </c>
      <c r="D183" t="s">
        <v>305</v>
      </c>
      <c r="E183">
        <v>18636</v>
      </c>
      <c r="F183">
        <v>1950</v>
      </c>
    </row>
    <row r="184" spans="1:6" x14ac:dyDescent="0.25">
      <c r="A184">
        <v>183</v>
      </c>
      <c r="B184" t="s">
        <v>213</v>
      </c>
      <c r="C184">
        <v>15156</v>
      </c>
      <c r="D184" t="s">
        <v>777</v>
      </c>
      <c r="E184">
        <v>18478</v>
      </c>
      <c r="F184">
        <v>1950</v>
      </c>
    </row>
    <row r="185" spans="1:6" x14ac:dyDescent="0.25">
      <c r="A185">
        <v>184</v>
      </c>
      <c r="B185" t="s">
        <v>236</v>
      </c>
      <c r="C185">
        <v>15088</v>
      </c>
      <c r="D185" t="s">
        <v>778</v>
      </c>
      <c r="E185">
        <v>18307</v>
      </c>
      <c r="F185">
        <v>1950</v>
      </c>
    </row>
    <row r="186" spans="1:6" x14ac:dyDescent="0.25">
      <c r="A186">
        <v>185</v>
      </c>
      <c r="B186" t="s">
        <v>395</v>
      </c>
      <c r="C186">
        <v>14847</v>
      </c>
      <c r="D186" t="s">
        <v>356</v>
      </c>
      <c r="E186">
        <v>18226</v>
      </c>
      <c r="F186">
        <v>1950</v>
      </c>
    </row>
    <row r="187" spans="1:6" x14ac:dyDescent="0.25">
      <c r="A187">
        <v>186</v>
      </c>
      <c r="B187" t="s">
        <v>779</v>
      </c>
      <c r="C187">
        <v>14718</v>
      </c>
      <c r="D187" t="s">
        <v>313</v>
      </c>
      <c r="E187">
        <v>17621</v>
      </c>
      <c r="F187">
        <v>1950</v>
      </c>
    </row>
    <row r="188" spans="1:6" x14ac:dyDescent="0.25">
      <c r="A188">
        <v>187</v>
      </c>
      <c r="B188" t="s">
        <v>780</v>
      </c>
      <c r="C188">
        <v>14579</v>
      </c>
      <c r="D188" t="s">
        <v>781</v>
      </c>
      <c r="E188">
        <v>17573</v>
      </c>
      <c r="F188">
        <v>1950</v>
      </c>
    </row>
    <row r="189" spans="1:6" x14ac:dyDescent="0.25">
      <c r="A189">
        <v>188</v>
      </c>
      <c r="B189" t="s">
        <v>403</v>
      </c>
      <c r="C189">
        <v>14502</v>
      </c>
      <c r="D189" t="s">
        <v>670</v>
      </c>
      <c r="E189">
        <v>17111</v>
      </c>
      <c r="F189">
        <v>1950</v>
      </c>
    </row>
    <row r="190" spans="1:6" x14ac:dyDescent="0.25">
      <c r="A190">
        <v>189</v>
      </c>
      <c r="B190" t="s">
        <v>401</v>
      </c>
      <c r="C190">
        <v>14413</v>
      </c>
      <c r="D190" t="s">
        <v>213</v>
      </c>
      <c r="E190">
        <v>17104</v>
      </c>
      <c r="F190">
        <v>1950</v>
      </c>
    </row>
    <row r="191" spans="1:6" x14ac:dyDescent="0.25">
      <c r="A191">
        <v>190</v>
      </c>
      <c r="B191" t="s">
        <v>782</v>
      </c>
      <c r="C191">
        <v>14404</v>
      </c>
      <c r="D191" t="s">
        <v>338</v>
      </c>
      <c r="E191">
        <v>16776</v>
      </c>
      <c r="F191">
        <v>1950</v>
      </c>
    </row>
    <row r="192" spans="1:6" x14ac:dyDescent="0.25">
      <c r="A192">
        <v>191</v>
      </c>
      <c r="B192" t="s">
        <v>294</v>
      </c>
      <c r="C192">
        <v>14335</v>
      </c>
      <c r="D192" t="s">
        <v>426</v>
      </c>
      <c r="E192">
        <v>16754</v>
      </c>
      <c r="F192">
        <v>1950</v>
      </c>
    </row>
    <row r="193" spans="1:6" x14ac:dyDescent="0.25">
      <c r="A193">
        <v>192</v>
      </c>
      <c r="B193" t="s">
        <v>783</v>
      </c>
      <c r="C193">
        <v>14250</v>
      </c>
      <c r="D193" t="s">
        <v>784</v>
      </c>
      <c r="E193">
        <v>16607</v>
      </c>
      <c r="F193">
        <v>1950</v>
      </c>
    </row>
    <row r="194" spans="1:6" x14ac:dyDescent="0.25">
      <c r="A194">
        <v>193</v>
      </c>
      <c r="B194" t="s">
        <v>785</v>
      </c>
      <c r="C194">
        <v>14217</v>
      </c>
      <c r="D194" t="s">
        <v>786</v>
      </c>
      <c r="E194">
        <v>16533</v>
      </c>
      <c r="F194">
        <v>1950</v>
      </c>
    </row>
    <row r="195" spans="1:6" x14ac:dyDescent="0.25">
      <c r="A195">
        <v>194</v>
      </c>
      <c r="B195" t="s">
        <v>425</v>
      </c>
      <c r="C195">
        <v>14072</v>
      </c>
      <c r="D195" t="s">
        <v>514</v>
      </c>
      <c r="E195">
        <v>16509</v>
      </c>
      <c r="F195">
        <v>1950</v>
      </c>
    </row>
    <row r="196" spans="1:6" x14ac:dyDescent="0.25">
      <c r="A196">
        <v>195</v>
      </c>
      <c r="B196" t="s">
        <v>787</v>
      </c>
      <c r="C196">
        <v>14046</v>
      </c>
      <c r="D196" t="s">
        <v>788</v>
      </c>
      <c r="E196">
        <v>16410</v>
      </c>
      <c r="F196">
        <v>1950</v>
      </c>
    </row>
    <row r="197" spans="1:6" x14ac:dyDescent="0.25">
      <c r="A197">
        <v>196</v>
      </c>
      <c r="B197" t="s">
        <v>789</v>
      </c>
      <c r="C197">
        <v>13831</v>
      </c>
      <c r="D197" t="s">
        <v>311</v>
      </c>
      <c r="E197">
        <v>16180</v>
      </c>
      <c r="F197">
        <v>1950</v>
      </c>
    </row>
    <row r="198" spans="1:6" x14ac:dyDescent="0.25">
      <c r="A198">
        <v>197</v>
      </c>
      <c r="B198" t="s">
        <v>197</v>
      </c>
      <c r="C198">
        <v>13772</v>
      </c>
      <c r="D198" t="s">
        <v>441</v>
      </c>
      <c r="E198">
        <v>16108</v>
      </c>
      <c r="F198">
        <v>1950</v>
      </c>
    </row>
    <row r="199" spans="1:6" x14ac:dyDescent="0.25">
      <c r="A199">
        <v>198</v>
      </c>
      <c r="B199" t="s">
        <v>790</v>
      </c>
      <c r="C199">
        <v>13497</v>
      </c>
      <c r="D199" t="s">
        <v>235</v>
      </c>
      <c r="E199">
        <v>16103</v>
      </c>
      <c r="F199">
        <v>1950</v>
      </c>
    </row>
    <row r="200" spans="1:6" x14ac:dyDescent="0.25">
      <c r="A200">
        <v>199</v>
      </c>
      <c r="B200" t="s">
        <v>791</v>
      </c>
      <c r="C200">
        <v>13194</v>
      </c>
      <c r="D200" t="s">
        <v>792</v>
      </c>
      <c r="E200">
        <v>16088</v>
      </c>
      <c r="F200">
        <v>1950</v>
      </c>
    </row>
    <row r="201" spans="1:6" x14ac:dyDescent="0.25">
      <c r="A201">
        <v>200</v>
      </c>
      <c r="B201" t="s">
        <v>109</v>
      </c>
      <c r="C201">
        <v>13128</v>
      </c>
      <c r="D201" t="s">
        <v>463</v>
      </c>
      <c r="E201">
        <v>15926</v>
      </c>
      <c r="F201">
        <v>1950</v>
      </c>
    </row>
  </sheetData>
  <hyperlinks>
    <hyperlink ref="I1" r:id="rId1" xr:uid="{BF6828CA-C8B0-4ABD-9C3D-60FEA8499F71}"/>
  </hyperlink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07A-40A4-45E9-9B99-458958491AB3}">
  <sheetPr>
    <tabColor theme="1" tint="0.499984740745262"/>
  </sheetPr>
  <dimension ref="A1:C3"/>
  <sheetViews>
    <sheetView workbookViewId="0"/>
  </sheetViews>
  <sheetFormatPr defaultRowHeight="15" x14ac:dyDescent="0.25"/>
  <sheetData>
    <row r="1" spans="1:3" x14ac:dyDescent="0.25">
      <c r="A1" t="s">
        <v>43</v>
      </c>
      <c r="C1" t="s">
        <v>40</v>
      </c>
    </row>
    <row r="2" spans="1:3" x14ac:dyDescent="0.25">
      <c r="A2" t="s">
        <v>39</v>
      </c>
      <c r="C2" t="s">
        <v>41</v>
      </c>
    </row>
    <row r="3" spans="1:3" x14ac:dyDescent="0.25">
      <c r="C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90933DB8CAC4287B0F0642202D396" ma:contentTypeVersion="19" ma:contentTypeDescription="Create a new document." ma:contentTypeScope="" ma:versionID="6f55f7a2c2580a1c6ab5b8879897d5f9">
  <xsd:schema xmlns:xsd="http://www.w3.org/2001/XMLSchema" xmlns:xs="http://www.w3.org/2001/XMLSchema" xmlns:p="http://schemas.microsoft.com/office/2006/metadata/properties" xmlns:ns2="da02d049-4b56-4fed-9514-c4049e7d4e50" xmlns:ns3="ccb6af9b-5ea9-4948-ac94-460ae36f3779" targetNamespace="http://schemas.microsoft.com/office/2006/metadata/properties" ma:root="true" ma:fieldsID="7dddfc7396d95cc776dabb691ef553b3" ns2:_="" ns3:_="">
    <xsd:import namespace="da02d049-4b56-4fed-9514-c4049e7d4e50"/>
    <xsd:import namespace="ccb6af9b-5ea9-4948-ac94-460ae36f3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FileNote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owerBINot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2d049-4b56-4fed-9514-c4049e7d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FileNotes" ma:index="14" nillable="true" ma:displayName="File Notes" ma:format="Dropdown" ma:internalName="FileNotes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PowerBINotes" ma:index="21" nillable="true" ma:displayName="Power BI Notes" ma:format="Dropdown" ma:internalName="PowerBINote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d28ed0-8302-4771-9153-b177497330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af9b-5ea9-4948-ac94-460ae36f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7657865-f130-48fb-ba8a-c9d4312de7c7}" ma:internalName="TaxCatchAll" ma:showField="CatchAllData" ma:web="ccb6af9b-5ea9-4948-ac94-460ae36f37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05DDB0CC-9604-4496-9284-5B4DA8C4D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2d049-4b56-4fed-9514-c4049e7d4e50"/>
    <ds:schemaRef ds:uri="ccb6af9b-5ea9-4948-ac94-460ae36f3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D9053D-A8FD-4415-A1BF-3CD42BB5D2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43511-8840-4443-A99B-9E44C422B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 Dashboard</vt:lpstr>
      <vt:lpstr>Confidential Insurance Info</vt:lpstr>
      <vt:lpstr>First Name Rankings Appended</vt:lpstr>
      <vt:lpstr>2010 Census Top 1000 Last Names</vt:lpstr>
      <vt:lpstr>CDC BMI Ranges</vt:lpstr>
      <vt:lpstr>2000s Name Rank</vt:lpstr>
      <vt:lpstr>1990s Name Rank</vt:lpstr>
      <vt:lpstr>1980s Name Rank</vt:lpstr>
      <vt:lpstr>1970s Name Rank</vt:lpstr>
      <vt:lpstr>1960s Name Rank</vt:lpstr>
      <vt:lpstr>1950s Name Rank</vt:lpstr>
      <vt:lpstr>Units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Solamon</dc:creator>
  <cp:lastModifiedBy>Greg Solamon</cp:lastModifiedBy>
  <dcterms:created xsi:type="dcterms:W3CDTF">2023-02-17T12:35:58Z</dcterms:created>
  <dcterms:modified xsi:type="dcterms:W3CDTF">2023-03-08T19:32:57Z</dcterms:modified>
</cp:coreProperties>
</file>