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theresawettig/Library/Mobile Documents/com~apple~CloudDocs/Documents/19_aCar_Thesis/13_Material_Masterarbeit/"/>
    </mc:Choice>
  </mc:AlternateContent>
  <xr:revisionPtr revIDLastSave="0" documentId="13_ncr:1_{14EBFBD4-5C9D-444B-8AE1-24C70B590B28}" xr6:coauthVersionLast="47" xr6:coauthVersionMax="47" xr10:uidLastSave="{00000000-0000-0000-0000-000000000000}"/>
  <bookViews>
    <workbookView xWindow="2440" yWindow="760" windowWidth="23460" windowHeight="17880" xr2:uid="{00000000-000D-0000-FFFF-FFFF00000000}"/>
  </bookViews>
  <sheets>
    <sheet name="CI_STUDY_SUMMARY" sheetId="1" r:id="rId1"/>
    <sheet name="F_Late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" l="1"/>
  <c r="E55" i="1"/>
  <c r="F55" i="1"/>
  <c r="G55" i="1"/>
  <c r="H55" i="1"/>
  <c r="I55" i="1"/>
  <c r="J55" i="1"/>
  <c r="K55" i="1"/>
  <c r="A55" i="1"/>
  <c r="C55" i="1"/>
  <c r="D54" i="1"/>
  <c r="E54" i="1"/>
  <c r="F54" i="1"/>
  <c r="G54" i="1"/>
  <c r="H54" i="1"/>
  <c r="I54" i="1"/>
  <c r="J54" i="1"/>
  <c r="K54" i="1"/>
  <c r="C54" i="1"/>
  <c r="A54" i="1"/>
  <c r="D52" i="1"/>
  <c r="E52" i="1"/>
  <c r="F52" i="1"/>
  <c r="G52" i="1"/>
  <c r="H52" i="1"/>
  <c r="I52" i="1"/>
  <c r="J52" i="1"/>
  <c r="K52" i="1"/>
  <c r="C52" i="1"/>
  <c r="D51" i="1"/>
  <c r="E51" i="1"/>
  <c r="F51" i="1"/>
  <c r="G51" i="1"/>
  <c r="H51" i="1"/>
  <c r="I51" i="1"/>
  <c r="J51" i="1"/>
  <c r="K51" i="1"/>
  <c r="C51" i="1"/>
  <c r="M58" i="1"/>
  <c r="L58" i="1"/>
  <c r="D36" i="1" l="1"/>
  <c r="E36" i="1"/>
  <c r="F36" i="1"/>
  <c r="G36" i="1"/>
  <c r="H36" i="1"/>
  <c r="I36" i="1"/>
  <c r="J36" i="1"/>
  <c r="K36" i="1"/>
  <c r="C36" i="1"/>
  <c r="D35" i="1"/>
  <c r="E35" i="1"/>
  <c r="F35" i="1"/>
  <c r="G35" i="1"/>
  <c r="H35" i="1"/>
  <c r="I35" i="1"/>
  <c r="J35" i="1"/>
  <c r="K35" i="1"/>
  <c r="C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tc={D1233B47-6869-1543-8885-725DC7D7D910}</author>
  </authors>
  <commentList>
    <comment ref="A47" authorId="0" shapeId="0" xr:uid="{D1233B47-6869-1543-8885-725DC7D7D910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Demand Values are copied from File „Base Cases“
</t>
      </text>
    </comment>
  </commentList>
</comments>
</file>

<file path=xl/sharedStrings.xml><?xml version="1.0" encoding="utf-8"?>
<sst xmlns="http://schemas.openxmlformats.org/spreadsheetml/2006/main" count="145" uniqueCount="36">
  <si>
    <t>S.Cmb.</t>
  </si>
  <si>
    <t>KPI</t>
  </si>
  <si>
    <t>PNC, ELEC</t>
  </si>
  <si>
    <t>ELEC</t>
  </si>
  <si>
    <t>PNC</t>
  </si>
  <si>
    <t>%Cov.</t>
  </si>
  <si>
    <t>T.C.</t>
  </si>
  <si>
    <t>Fx.C.</t>
  </si>
  <si>
    <t>Vr.C.</t>
  </si>
  <si>
    <t>T.Km.</t>
  </si>
  <si>
    <t>N.V.</t>
  </si>
  <si>
    <t>N.VT.</t>
  </si>
  <si>
    <t>V.Ut.</t>
  </si>
  <si>
    <t>Comp.T.</t>
  </si>
  <si>
    <t>Gap[%]</t>
  </si>
  <si>
    <t>PNC N.V. + ELEC N.V.</t>
  </si>
  <si>
    <t>PNC T.Km + ELEC T.Km.</t>
  </si>
  <si>
    <t>Fleet Mix</t>
  </si>
  <si>
    <t>Base Cases</t>
  </si>
  <si>
    <t>PNC Base Case T.Km.</t>
  </si>
  <si>
    <t>ELEC Base Case Fx.C.</t>
  </si>
  <si>
    <t>PNC, ELEC: 32 PNC SUs, 4865 ELEC SUs</t>
  </si>
  <si>
    <t>PNC: 32 SUs</t>
  </si>
  <si>
    <t>ELEC: 5404 SUs</t>
  </si>
  <si>
    <t>PNC Demand</t>
  </si>
  <si>
    <t>ELEC Demand</t>
  </si>
  <si>
    <t>Tot.Dem. PNC / Max Cap. PNC</t>
  </si>
  <si>
    <t>Tot.Dem. ELEC / Max Cap. ELEC</t>
  </si>
  <si>
    <t>Tot.Dem. ELEC * ELEC Sv.Time /  Shift Len</t>
  </si>
  <si>
    <t>Tot.Dem. PNC * PNC Sv.Time /  Shift Len</t>
  </si>
  <si>
    <t>F</t>
  </si>
  <si>
    <t>CI_</t>
  </si>
  <si>
    <t xml:space="preserve">SUM single scenarios </t>
  </si>
  <si>
    <t>Demand Structure</t>
  </si>
  <si>
    <t>Capacity SU</t>
  </si>
  <si>
    <t>Time per SU 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</si>
</sst>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0" xfId="0" applyFont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0" fillId="0" borderId="0" xfId="0" applyBorder="1"/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164" fontId="2" fillId="0" borderId="0" xfId="0" applyNumberFormat="1" applyFont="1"/>
    <xf numFmtId="0" fontId="1" fillId="0" borderId="1" xfId="0" applyFont="1" applyFill="1" applyBorder="1" applyAlignment="1">
      <alignment vertical="top"/>
    </xf>
    <xf numFmtId="0" fontId="0" fillId="0" borderId="1" xfId="0" applyBorder="1"/>
    <xf numFmtId="0" fontId="3" fillId="0" borderId="1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1" fillId="0" borderId="6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3" fillId="0" borderId="1" xfId="0" applyFont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CI_STUDY_SUMMARY!$A$27:$B$27</c:f>
              <c:strCache>
                <c:ptCount val="2"/>
                <c:pt idx="0">
                  <c:v>PNC</c:v>
                </c:pt>
                <c:pt idx="1">
                  <c:v>N.V.</c:v>
                </c:pt>
              </c:strCache>
            </c:strRef>
          </c:tx>
          <c:spPr>
            <a:ln w="317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squar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CI_STUDY_SUMMARY!$C$2:$K$2</c:f>
              <c:numCache>
                <c:formatCode>General</c:formatCode>
                <c:ptCount val="9"/>
                <c:pt idx="0">
                  <c:v>0.02</c:v>
                </c:pt>
                <c:pt idx="1">
                  <c:v>7.0000000000000007E-2</c:v>
                </c:pt>
                <c:pt idx="2">
                  <c:v>0.12</c:v>
                </c:pt>
                <c:pt idx="3">
                  <c:v>0.17</c:v>
                </c:pt>
                <c:pt idx="4">
                  <c:v>0.22</c:v>
                </c:pt>
                <c:pt idx="5">
                  <c:v>0.28000000000000003</c:v>
                </c:pt>
                <c:pt idx="6">
                  <c:v>0.33</c:v>
                </c:pt>
                <c:pt idx="7">
                  <c:v>0.38</c:v>
                </c:pt>
                <c:pt idx="8">
                  <c:v>0.43</c:v>
                </c:pt>
              </c:numCache>
            </c:numRef>
          </c:xVal>
          <c:yVal>
            <c:numRef>
              <c:f>CI_STUDY_SUMMARY!$C$27:$K$27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36-904B-9D40-6585226A1A2D}"/>
            </c:ext>
          </c:extLst>
        </c:ser>
        <c:ser>
          <c:idx val="2"/>
          <c:order val="1"/>
          <c:tx>
            <c:strRef>
              <c:f>CI_STUDY_SUMMARY!$A$17:$B$17</c:f>
              <c:strCache>
                <c:ptCount val="2"/>
                <c:pt idx="0">
                  <c:v>ELEC</c:v>
                </c:pt>
                <c:pt idx="1">
                  <c:v>N.V.</c:v>
                </c:pt>
              </c:strCache>
            </c:strRef>
          </c:tx>
          <c:spPr>
            <a:ln w="31750" cap="rnd">
              <a:solidFill>
                <a:schemeClr val="accent4">
                  <a:alpha val="82601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CI_STUDY_SUMMARY!$C$2:$K$2</c:f>
              <c:numCache>
                <c:formatCode>General</c:formatCode>
                <c:ptCount val="9"/>
                <c:pt idx="0">
                  <c:v>0.02</c:v>
                </c:pt>
                <c:pt idx="1">
                  <c:v>7.0000000000000007E-2</c:v>
                </c:pt>
                <c:pt idx="2">
                  <c:v>0.12</c:v>
                </c:pt>
                <c:pt idx="3">
                  <c:v>0.17</c:v>
                </c:pt>
                <c:pt idx="4">
                  <c:v>0.22</c:v>
                </c:pt>
                <c:pt idx="5">
                  <c:v>0.28000000000000003</c:v>
                </c:pt>
                <c:pt idx="6">
                  <c:v>0.33</c:v>
                </c:pt>
                <c:pt idx="7">
                  <c:v>0.38</c:v>
                </c:pt>
                <c:pt idx="8">
                  <c:v>0.43</c:v>
                </c:pt>
              </c:numCache>
            </c:numRef>
          </c:xVal>
          <c:yVal>
            <c:numRef>
              <c:f>CI_STUDY_SUMMARY!$C$17:$K$17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36-904B-9D40-6585226A1A2D}"/>
            </c:ext>
          </c:extLst>
        </c:ser>
        <c:ser>
          <c:idx val="0"/>
          <c:order val="2"/>
          <c:tx>
            <c:strRef>
              <c:f>CI_STUDY_SUMMARY!$A$7:$B$7</c:f>
              <c:strCache>
                <c:ptCount val="2"/>
                <c:pt idx="0">
                  <c:v>PNC, ELEC</c:v>
                </c:pt>
                <c:pt idx="1">
                  <c:v>N.V.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CI_STUDY_SUMMARY!$C$2:$K$2</c:f>
              <c:numCache>
                <c:formatCode>General</c:formatCode>
                <c:ptCount val="9"/>
                <c:pt idx="0">
                  <c:v>0.02</c:v>
                </c:pt>
                <c:pt idx="1">
                  <c:v>7.0000000000000007E-2</c:v>
                </c:pt>
                <c:pt idx="2">
                  <c:v>0.12</c:v>
                </c:pt>
                <c:pt idx="3">
                  <c:v>0.17</c:v>
                </c:pt>
                <c:pt idx="4">
                  <c:v>0.22</c:v>
                </c:pt>
                <c:pt idx="5">
                  <c:v>0.28000000000000003</c:v>
                </c:pt>
                <c:pt idx="6">
                  <c:v>0.33</c:v>
                </c:pt>
                <c:pt idx="7">
                  <c:v>0.38</c:v>
                </c:pt>
                <c:pt idx="8">
                  <c:v>0.43</c:v>
                </c:pt>
              </c:numCache>
            </c:numRef>
          </c:xVal>
          <c:yVal>
            <c:numRef>
              <c:f>CI_STUDY_SUMMARY!$C$7:$K$7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36-904B-9D40-6585226A1A2D}"/>
            </c:ext>
          </c:extLst>
        </c:ser>
        <c:ser>
          <c:idx val="3"/>
          <c:order val="3"/>
          <c:tx>
            <c:strRef>
              <c:f>CI_STUDY_SUMMARY!$A$35</c:f>
              <c:strCache>
                <c:ptCount val="1"/>
                <c:pt idx="0">
                  <c:v>PNC N.V. + ELEC N.V.</c:v>
                </c:pt>
              </c:strCache>
            </c:strRef>
          </c:tx>
          <c:spPr>
            <a:ln w="22225" cap="rnd">
              <a:solidFill>
                <a:schemeClr val="tx1">
                  <a:lumMod val="65000"/>
                  <a:lumOff val="35000"/>
                </a:schemeClr>
              </a:solidFill>
              <a:prstDash val="sysDash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CI_STUDY_SUMMARY!$C$2:$K$2</c:f>
              <c:numCache>
                <c:formatCode>General</c:formatCode>
                <c:ptCount val="9"/>
                <c:pt idx="0">
                  <c:v>0.02</c:v>
                </c:pt>
                <c:pt idx="1">
                  <c:v>7.0000000000000007E-2</c:v>
                </c:pt>
                <c:pt idx="2">
                  <c:v>0.12</c:v>
                </c:pt>
                <c:pt idx="3">
                  <c:v>0.17</c:v>
                </c:pt>
                <c:pt idx="4">
                  <c:v>0.22</c:v>
                </c:pt>
                <c:pt idx="5">
                  <c:v>0.28000000000000003</c:v>
                </c:pt>
                <c:pt idx="6">
                  <c:v>0.33</c:v>
                </c:pt>
                <c:pt idx="7">
                  <c:v>0.38</c:v>
                </c:pt>
                <c:pt idx="8">
                  <c:v>0.43</c:v>
                </c:pt>
              </c:numCache>
            </c:numRef>
          </c:xVal>
          <c:yVal>
            <c:numRef>
              <c:f>CI_STUDY_SUMMARY!$C$35:$K$35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36-904B-9D40-6585226A1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856831"/>
        <c:axId val="1174837487"/>
      </c:scatterChart>
      <c:valAx>
        <c:axId val="1174856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90000"/>
                  <a:lumOff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defRPr>
                </a:pPr>
                <a:r>
                  <a:rPr lang="de-DE" sz="120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rPr>
                  <a:t>Coverage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/>
                  </a:solidFill>
                  <a:latin typeface="Helvetica Neue" panose="02000503000000020004" pitchFamily="2" charset="0"/>
                  <a:ea typeface="Helvetica Neue" panose="02000503000000020004" pitchFamily="2" charset="0"/>
                  <a:cs typeface="Helvetica Neue" panose="02000503000000020004" pitchFamily="2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headEnd type="none"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all" spc="120" normalizeH="0" baseline="0">
                <a:solidFill>
                  <a:schemeClr val="tx1"/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de-DE"/>
          </a:p>
        </c:txPr>
        <c:crossAx val="1174837487"/>
        <c:crosses val="autoZero"/>
        <c:crossBetween val="midCat"/>
      </c:valAx>
      <c:valAx>
        <c:axId val="11748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90000"/>
                  <a:lumOff val="10000"/>
                  <a:alpha val="71778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cap="all" baseline="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defRPr>
                </a:pPr>
                <a:r>
                  <a:rPr lang="de-DE" sz="120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rPr>
                  <a:t>Fleet size (n.V.)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cap="all" baseline="0">
                  <a:solidFill>
                    <a:schemeClr val="tx1"/>
                  </a:solidFill>
                  <a:latin typeface="Helvetica Neue" panose="02000503000000020004" pitchFamily="2" charset="0"/>
                  <a:ea typeface="Helvetica Neue" panose="02000503000000020004" pitchFamily="2" charset="0"/>
                  <a:cs typeface="Helvetica Neue" panose="02000503000000020004" pitchFamily="2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de-DE"/>
          </a:p>
        </c:txPr>
        <c:crossAx val="1174856831"/>
        <c:crosses val="autoZero"/>
        <c:crossBetween val="midCat"/>
      </c:valAx>
      <c:spPr>
        <a:noFill/>
        <a:ln>
          <a:solidFill>
            <a:schemeClr val="bg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82219722534683E-2"/>
          <c:y val="0.12801877038097512"/>
          <c:w val="0.88451119798093991"/>
          <c:h val="0.77717325157364181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CI_STUDY_SUMMARY!$A$40</c:f>
              <c:strCache>
                <c:ptCount val="1"/>
                <c:pt idx="0">
                  <c:v>ELEC: 5404 SUs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CI_STUDY_SUMMARY!$C$2:$K$2</c:f>
              <c:numCache>
                <c:formatCode>General</c:formatCode>
                <c:ptCount val="9"/>
                <c:pt idx="0">
                  <c:v>0.02</c:v>
                </c:pt>
                <c:pt idx="1">
                  <c:v>7.0000000000000007E-2</c:v>
                </c:pt>
                <c:pt idx="2">
                  <c:v>0.12</c:v>
                </c:pt>
                <c:pt idx="3">
                  <c:v>0.17</c:v>
                </c:pt>
                <c:pt idx="4">
                  <c:v>0.22</c:v>
                </c:pt>
                <c:pt idx="5">
                  <c:v>0.28000000000000003</c:v>
                </c:pt>
                <c:pt idx="6">
                  <c:v>0.33</c:v>
                </c:pt>
                <c:pt idx="7">
                  <c:v>0.38</c:v>
                </c:pt>
                <c:pt idx="8">
                  <c:v>0.43</c:v>
                </c:pt>
              </c:numCache>
            </c:numRef>
          </c:cat>
          <c:val>
            <c:numRef>
              <c:f>CI_STUDY_SUMMARY!$C$40:$K$40</c:f>
              <c:numCache>
                <c:formatCode>General</c:formatCode>
                <c:ptCount val="9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05-9F49-BE7B-613FCA258CFF}"/>
            </c:ext>
          </c:extLst>
        </c:ser>
        <c:ser>
          <c:idx val="2"/>
          <c:order val="1"/>
          <c:tx>
            <c:strRef>
              <c:f>CI_STUDY_SUMMARY!$A$39</c:f>
              <c:strCache>
                <c:ptCount val="1"/>
                <c:pt idx="0">
                  <c:v>PNC: 32 SUs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CI_STUDY_SUMMARY!$C$2:$K$2</c:f>
              <c:numCache>
                <c:formatCode>General</c:formatCode>
                <c:ptCount val="9"/>
                <c:pt idx="0">
                  <c:v>0.02</c:v>
                </c:pt>
                <c:pt idx="1">
                  <c:v>7.0000000000000007E-2</c:v>
                </c:pt>
                <c:pt idx="2">
                  <c:v>0.12</c:v>
                </c:pt>
                <c:pt idx="3">
                  <c:v>0.17</c:v>
                </c:pt>
                <c:pt idx="4">
                  <c:v>0.22</c:v>
                </c:pt>
                <c:pt idx="5">
                  <c:v>0.28000000000000003</c:v>
                </c:pt>
                <c:pt idx="6">
                  <c:v>0.33</c:v>
                </c:pt>
                <c:pt idx="7">
                  <c:v>0.38</c:v>
                </c:pt>
                <c:pt idx="8">
                  <c:v>0.43</c:v>
                </c:pt>
              </c:numCache>
            </c:numRef>
          </c:cat>
          <c:val>
            <c:numRef>
              <c:f>CI_STUDY_SUMMARY!$C$39:$K$39</c:f>
              <c:numCache>
                <c:formatCode>General</c:formatCode>
                <c:ptCount val="9"/>
                <c:pt idx="5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05-9F49-BE7B-613FCA258CFF}"/>
            </c:ext>
          </c:extLst>
        </c:ser>
        <c:ser>
          <c:idx val="0"/>
          <c:order val="2"/>
          <c:tx>
            <c:strRef>
              <c:f>CI_STUDY_SUMMARY!$A$41</c:f>
              <c:strCache>
                <c:ptCount val="1"/>
                <c:pt idx="0">
                  <c:v>PNC, ELEC: 32 PNC SUs, 4865 ELEC SUs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CI_STUDY_SUMMARY!$C$2:$K$2</c:f>
              <c:numCache>
                <c:formatCode>General</c:formatCode>
                <c:ptCount val="9"/>
                <c:pt idx="0">
                  <c:v>0.02</c:v>
                </c:pt>
                <c:pt idx="1">
                  <c:v>7.0000000000000007E-2</c:v>
                </c:pt>
                <c:pt idx="2">
                  <c:v>0.12</c:v>
                </c:pt>
                <c:pt idx="3">
                  <c:v>0.17</c:v>
                </c:pt>
                <c:pt idx="4">
                  <c:v>0.22</c:v>
                </c:pt>
                <c:pt idx="5">
                  <c:v>0.28000000000000003</c:v>
                </c:pt>
                <c:pt idx="6">
                  <c:v>0.33</c:v>
                </c:pt>
                <c:pt idx="7">
                  <c:v>0.38</c:v>
                </c:pt>
                <c:pt idx="8">
                  <c:v>0.43</c:v>
                </c:pt>
              </c:numCache>
            </c:numRef>
          </c:cat>
          <c:val>
            <c:numRef>
              <c:f>CI_STUDY_SUMMARY!$C$41:$K$41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5-9F49-BE7B-613FCA258CF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17678527"/>
        <c:axId val="1817813391"/>
      </c:barChart>
      <c:catAx>
        <c:axId val="181767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defRPr>
                </a:pPr>
                <a:r>
                  <a:rPr lang="de-DE" sz="120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rPr>
                  <a:t>Coverage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Helvetica Neue" panose="02000503000000020004" pitchFamily="2" charset="0"/>
                  <a:ea typeface="Helvetica Neue" panose="02000503000000020004" pitchFamily="2" charset="0"/>
                  <a:cs typeface="Helvetica Neue" panose="02000503000000020004" pitchFamily="2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de-DE"/>
          </a:p>
        </c:txPr>
        <c:crossAx val="1817813391"/>
        <c:crosses val="autoZero"/>
        <c:auto val="1"/>
        <c:lblAlgn val="ctr"/>
        <c:lblOffset val="100"/>
        <c:noMultiLvlLbl val="0"/>
      </c:catAx>
      <c:valAx>
        <c:axId val="18178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de-DE">
                    <a:solidFill>
                      <a:schemeClr val="tx1"/>
                    </a:solidFill>
                    <a:latin typeface="Helvetica" pitchFamily="2" charset="0"/>
                  </a:rPr>
                  <a:t>FLEET MIX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90000"/>
                <a:lumOff val="10000"/>
              </a:schemeClr>
            </a:solidFill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de-DE"/>
          </a:p>
        </c:txPr>
        <c:crossAx val="181767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9379513710771384E-2"/>
          <c:y val="4.3623615900574335E-2"/>
          <c:w val="0.89999989567549599"/>
          <c:h val="4.84771837479449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CI_STUDY_SUMMARY!$A$26:$B$26</c:f>
              <c:strCache>
                <c:ptCount val="2"/>
                <c:pt idx="0">
                  <c:v>PNC</c:v>
                </c:pt>
                <c:pt idx="1">
                  <c:v>T.Km.</c:v>
                </c:pt>
              </c:strCache>
            </c:strRef>
          </c:tx>
          <c:spPr>
            <a:ln w="317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squar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CI_STUDY_SUMMARY!$C$2:$K$2</c:f>
              <c:numCache>
                <c:formatCode>General</c:formatCode>
                <c:ptCount val="9"/>
                <c:pt idx="0">
                  <c:v>0.02</c:v>
                </c:pt>
                <c:pt idx="1">
                  <c:v>7.0000000000000007E-2</c:v>
                </c:pt>
                <c:pt idx="2">
                  <c:v>0.12</c:v>
                </c:pt>
                <c:pt idx="3">
                  <c:v>0.17</c:v>
                </c:pt>
                <c:pt idx="4">
                  <c:v>0.22</c:v>
                </c:pt>
                <c:pt idx="5">
                  <c:v>0.28000000000000003</c:v>
                </c:pt>
                <c:pt idx="6">
                  <c:v>0.33</c:v>
                </c:pt>
                <c:pt idx="7">
                  <c:v>0.38</c:v>
                </c:pt>
                <c:pt idx="8">
                  <c:v>0.43</c:v>
                </c:pt>
              </c:numCache>
            </c:numRef>
          </c:xVal>
          <c:yVal>
            <c:numRef>
              <c:f>CI_STUDY_SUMMARY!$C$26:$K$26</c:f>
              <c:numCache>
                <c:formatCode>General</c:formatCode>
                <c:ptCount val="9"/>
                <c:pt idx="0">
                  <c:v>140.26</c:v>
                </c:pt>
                <c:pt idx="1">
                  <c:v>582.76</c:v>
                </c:pt>
                <c:pt idx="2">
                  <c:v>671.49</c:v>
                </c:pt>
                <c:pt idx="3">
                  <c:v>970.55</c:v>
                </c:pt>
                <c:pt idx="4">
                  <c:v>1008.42</c:v>
                </c:pt>
                <c:pt idx="5">
                  <c:v>1210.8800000000001</c:v>
                </c:pt>
                <c:pt idx="6">
                  <c:v>1633.54</c:v>
                </c:pt>
                <c:pt idx="7">
                  <c:v>1765.91</c:v>
                </c:pt>
                <c:pt idx="8">
                  <c:v>1807.15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7D-3C46-836C-DD1997EDF72D}"/>
            </c:ext>
          </c:extLst>
        </c:ser>
        <c:ser>
          <c:idx val="2"/>
          <c:order val="1"/>
          <c:tx>
            <c:strRef>
              <c:f>CI_STUDY_SUMMARY!$A$16:$B$16</c:f>
              <c:strCache>
                <c:ptCount val="2"/>
                <c:pt idx="0">
                  <c:v>ELEC</c:v>
                </c:pt>
                <c:pt idx="1">
                  <c:v>T.Km.</c:v>
                </c:pt>
              </c:strCache>
            </c:strRef>
          </c:tx>
          <c:spPr>
            <a:ln w="31750" cap="rnd">
              <a:solidFill>
                <a:schemeClr val="accent4">
                  <a:alpha val="82601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CI_STUDY_SUMMARY!$C$2:$K$2</c:f>
              <c:numCache>
                <c:formatCode>General</c:formatCode>
                <c:ptCount val="9"/>
                <c:pt idx="0">
                  <c:v>0.02</c:v>
                </c:pt>
                <c:pt idx="1">
                  <c:v>7.0000000000000007E-2</c:v>
                </c:pt>
                <c:pt idx="2">
                  <c:v>0.12</c:v>
                </c:pt>
                <c:pt idx="3">
                  <c:v>0.17</c:v>
                </c:pt>
                <c:pt idx="4">
                  <c:v>0.22</c:v>
                </c:pt>
                <c:pt idx="5">
                  <c:v>0.28000000000000003</c:v>
                </c:pt>
                <c:pt idx="6">
                  <c:v>0.33</c:v>
                </c:pt>
                <c:pt idx="7">
                  <c:v>0.38</c:v>
                </c:pt>
                <c:pt idx="8">
                  <c:v>0.43</c:v>
                </c:pt>
              </c:numCache>
            </c:numRef>
          </c:xVal>
          <c:yVal>
            <c:numRef>
              <c:f>CI_STUDY_SUMMARY!$C$16:$K$16</c:f>
              <c:numCache>
                <c:formatCode>General</c:formatCode>
                <c:ptCount val="9"/>
                <c:pt idx="0">
                  <c:v>140.26</c:v>
                </c:pt>
                <c:pt idx="1">
                  <c:v>439.25</c:v>
                </c:pt>
                <c:pt idx="2">
                  <c:v>571.54</c:v>
                </c:pt>
                <c:pt idx="3">
                  <c:v>980.85</c:v>
                </c:pt>
                <c:pt idx="4">
                  <c:v>1119.21</c:v>
                </c:pt>
                <c:pt idx="5">
                  <c:v>1214.1099999999999</c:v>
                </c:pt>
                <c:pt idx="6">
                  <c:v>1581.74</c:v>
                </c:pt>
                <c:pt idx="7">
                  <c:v>1736.6</c:v>
                </c:pt>
                <c:pt idx="8">
                  <c:v>1734.79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7D-3C46-836C-DD1997EDF72D}"/>
            </c:ext>
          </c:extLst>
        </c:ser>
        <c:ser>
          <c:idx val="0"/>
          <c:order val="2"/>
          <c:tx>
            <c:strRef>
              <c:f>CI_STUDY_SUMMARY!$A$6:$B$6</c:f>
              <c:strCache>
                <c:ptCount val="2"/>
                <c:pt idx="0">
                  <c:v>PNC, ELEC</c:v>
                </c:pt>
                <c:pt idx="1">
                  <c:v>T.Km.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CI_STUDY_SUMMARY!$C$2:$K$2</c:f>
              <c:numCache>
                <c:formatCode>General</c:formatCode>
                <c:ptCount val="9"/>
                <c:pt idx="0">
                  <c:v>0.02</c:v>
                </c:pt>
                <c:pt idx="1">
                  <c:v>7.0000000000000007E-2</c:v>
                </c:pt>
                <c:pt idx="2">
                  <c:v>0.12</c:v>
                </c:pt>
                <c:pt idx="3">
                  <c:v>0.17</c:v>
                </c:pt>
                <c:pt idx="4">
                  <c:v>0.22</c:v>
                </c:pt>
                <c:pt idx="5">
                  <c:v>0.28000000000000003</c:v>
                </c:pt>
                <c:pt idx="6">
                  <c:v>0.33</c:v>
                </c:pt>
                <c:pt idx="7">
                  <c:v>0.38</c:v>
                </c:pt>
                <c:pt idx="8">
                  <c:v>0.43</c:v>
                </c:pt>
              </c:numCache>
            </c:numRef>
          </c:xVal>
          <c:yVal>
            <c:numRef>
              <c:f>CI_STUDY_SUMMARY!$C$6:$K$6</c:f>
              <c:numCache>
                <c:formatCode>General</c:formatCode>
                <c:ptCount val="9"/>
                <c:pt idx="0">
                  <c:v>420.77</c:v>
                </c:pt>
                <c:pt idx="1">
                  <c:v>658.86</c:v>
                </c:pt>
                <c:pt idx="2">
                  <c:v>747.1</c:v>
                </c:pt>
                <c:pt idx="3">
                  <c:v>986.8</c:v>
                </c:pt>
                <c:pt idx="4">
                  <c:v>1238.69</c:v>
                </c:pt>
                <c:pt idx="5">
                  <c:v>1763.01</c:v>
                </c:pt>
                <c:pt idx="6">
                  <c:v>1610.3</c:v>
                </c:pt>
                <c:pt idx="7">
                  <c:v>1806.84</c:v>
                </c:pt>
                <c:pt idx="8">
                  <c:v>2051.9499999999998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7D-3C46-836C-DD1997EDF72D}"/>
            </c:ext>
          </c:extLst>
        </c:ser>
        <c:ser>
          <c:idx val="3"/>
          <c:order val="3"/>
          <c:tx>
            <c:strRef>
              <c:f>CI_STUDY_SUMMARY!$A$36</c:f>
              <c:strCache>
                <c:ptCount val="1"/>
                <c:pt idx="0">
                  <c:v>PNC T.Km + ELEC T.Km.</c:v>
                </c:pt>
              </c:strCache>
            </c:strRef>
          </c:tx>
          <c:spPr>
            <a:ln w="22225" cap="rnd">
              <a:solidFill>
                <a:schemeClr val="tx1">
                  <a:lumMod val="65000"/>
                  <a:lumOff val="35000"/>
                </a:schemeClr>
              </a:solidFill>
              <a:prstDash val="sysDash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CI_STUDY_SUMMARY!$C$2:$K$2</c:f>
              <c:numCache>
                <c:formatCode>General</c:formatCode>
                <c:ptCount val="9"/>
                <c:pt idx="0">
                  <c:v>0.02</c:v>
                </c:pt>
                <c:pt idx="1">
                  <c:v>7.0000000000000007E-2</c:v>
                </c:pt>
                <c:pt idx="2">
                  <c:v>0.12</c:v>
                </c:pt>
                <c:pt idx="3">
                  <c:v>0.17</c:v>
                </c:pt>
                <c:pt idx="4">
                  <c:v>0.22</c:v>
                </c:pt>
                <c:pt idx="5">
                  <c:v>0.28000000000000003</c:v>
                </c:pt>
                <c:pt idx="6">
                  <c:v>0.33</c:v>
                </c:pt>
                <c:pt idx="7">
                  <c:v>0.38</c:v>
                </c:pt>
                <c:pt idx="8">
                  <c:v>0.43</c:v>
                </c:pt>
              </c:numCache>
            </c:numRef>
          </c:xVal>
          <c:yVal>
            <c:numRef>
              <c:f>CI_STUDY_SUMMARY!$C$36:$K$36</c:f>
              <c:numCache>
                <c:formatCode>General</c:formatCode>
                <c:ptCount val="9"/>
                <c:pt idx="0">
                  <c:v>280.52</c:v>
                </c:pt>
                <c:pt idx="1">
                  <c:v>1022.01</c:v>
                </c:pt>
                <c:pt idx="2">
                  <c:v>1243.03</c:v>
                </c:pt>
                <c:pt idx="3">
                  <c:v>1951.4</c:v>
                </c:pt>
                <c:pt idx="4">
                  <c:v>2127.63</c:v>
                </c:pt>
                <c:pt idx="5">
                  <c:v>2424.9899999999998</c:v>
                </c:pt>
                <c:pt idx="6">
                  <c:v>3215.2799999999997</c:v>
                </c:pt>
                <c:pt idx="7">
                  <c:v>3502.51</c:v>
                </c:pt>
                <c:pt idx="8">
                  <c:v>3541.94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7D-3C46-836C-DD1997EDF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856831"/>
        <c:axId val="1174837487"/>
      </c:scatterChart>
      <c:valAx>
        <c:axId val="1174856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90000"/>
                  <a:lumOff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defRPr>
                </a:pPr>
                <a:r>
                  <a:rPr lang="de-DE" sz="120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rPr>
                  <a:t>Coverage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/>
                  </a:solidFill>
                  <a:latin typeface="Helvetica Neue" panose="02000503000000020004" pitchFamily="2" charset="0"/>
                  <a:ea typeface="Helvetica Neue" panose="02000503000000020004" pitchFamily="2" charset="0"/>
                  <a:cs typeface="Helvetica Neue" panose="02000503000000020004" pitchFamily="2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all" spc="120" normalizeH="0" baseline="0">
                <a:solidFill>
                  <a:schemeClr val="tx1"/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de-DE"/>
          </a:p>
        </c:txPr>
        <c:crossAx val="1174837487"/>
        <c:crosses val="autoZero"/>
        <c:crossBetween val="midCat"/>
      </c:valAx>
      <c:valAx>
        <c:axId val="11748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90000"/>
                  <a:lumOff val="10000"/>
                  <a:alpha val="71778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cap="all" baseline="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defRPr>
                </a:pPr>
                <a:r>
                  <a:rPr lang="de-DE" sz="120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rPr>
                  <a:t>traveled</a:t>
                </a:r>
                <a:r>
                  <a:rPr lang="de-DE" sz="1200" baseline="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rPr>
                  <a:t> kilometers</a:t>
                </a:r>
                <a:endParaRPr lang="de-DE" sz="1200">
                  <a:solidFill>
                    <a:schemeClr val="tx1"/>
                  </a:solidFill>
                  <a:latin typeface="Helvetica Neue" panose="02000503000000020004" pitchFamily="2" charset="0"/>
                  <a:ea typeface="Helvetica Neue" panose="02000503000000020004" pitchFamily="2" charset="0"/>
                  <a:cs typeface="Helvetica Neue" panose="02000503000000020004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cap="all" baseline="0">
                  <a:solidFill>
                    <a:schemeClr val="tx1"/>
                  </a:solidFill>
                  <a:latin typeface="Helvetica Neue" panose="02000503000000020004" pitchFamily="2" charset="0"/>
                  <a:ea typeface="Helvetica Neue" panose="02000503000000020004" pitchFamily="2" charset="0"/>
                  <a:cs typeface="Helvetica Neue" panose="02000503000000020004" pitchFamily="2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de-DE"/>
          </a:p>
        </c:txPr>
        <c:crossAx val="1174856831"/>
        <c:crosses val="autoZero"/>
        <c:crossBetween val="midCat"/>
      </c:valAx>
      <c:spPr>
        <a:noFill/>
        <a:ln>
          <a:solidFill>
            <a:schemeClr val="bg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CI_STUDY_SUMMARY!$A$26:$B$26</c:f>
              <c:strCache>
                <c:ptCount val="2"/>
                <c:pt idx="0">
                  <c:v>PNC</c:v>
                </c:pt>
                <c:pt idx="1">
                  <c:v>T.Km.</c:v>
                </c:pt>
              </c:strCache>
            </c:strRef>
          </c:tx>
          <c:spPr>
            <a:ln w="317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squar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CI_STUDY_SUMMARY!$C$2:$K$2</c:f>
              <c:numCache>
                <c:formatCode>General</c:formatCode>
                <c:ptCount val="9"/>
                <c:pt idx="0">
                  <c:v>0.02</c:v>
                </c:pt>
                <c:pt idx="1">
                  <c:v>7.0000000000000007E-2</c:v>
                </c:pt>
                <c:pt idx="2">
                  <c:v>0.12</c:v>
                </c:pt>
                <c:pt idx="3">
                  <c:v>0.17</c:v>
                </c:pt>
                <c:pt idx="4">
                  <c:v>0.22</c:v>
                </c:pt>
                <c:pt idx="5">
                  <c:v>0.28000000000000003</c:v>
                </c:pt>
                <c:pt idx="6">
                  <c:v>0.33</c:v>
                </c:pt>
                <c:pt idx="7">
                  <c:v>0.38</c:v>
                </c:pt>
                <c:pt idx="8">
                  <c:v>0.43</c:v>
                </c:pt>
              </c:numCache>
            </c:numRef>
          </c:xVal>
          <c:yVal>
            <c:numRef>
              <c:f>CI_STUDY_SUMMARY!$C$26:$K$26</c:f>
              <c:numCache>
                <c:formatCode>General</c:formatCode>
                <c:ptCount val="9"/>
                <c:pt idx="0">
                  <c:v>140.26</c:v>
                </c:pt>
                <c:pt idx="1">
                  <c:v>582.76</c:v>
                </c:pt>
                <c:pt idx="2">
                  <c:v>671.49</c:v>
                </c:pt>
                <c:pt idx="3">
                  <c:v>970.55</c:v>
                </c:pt>
                <c:pt idx="4">
                  <c:v>1008.42</c:v>
                </c:pt>
                <c:pt idx="5">
                  <c:v>1210.8800000000001</c:v>
                </c:pt>
                <c:pt idx="6">
                  <c:v>1633.54</c:v>
                </c:pt>
                <c:pt idx="7">
                  <c:v>1765.91</c:v>
                </c:pt>
                <c:pt idx="8">
                  <c:v>1807.15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73-C042-B788-75E1492B38AF}"/>
            </c:ext>
          </c:extLst>
        </c:ser>
        <c:ser>
          <c:idx val="0"/>
          <c:order val="1"/>
          <c:tx>
            <c:strRef>
              <c:f>CI_STUDY_SUMMARY!$A$45</c:f>
              <c:strCache>
                <c:ptCount val="1"/>
                <c:pt idx="0">
                  <c:v>PNC Base Case T.Km.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CI_STUDY_SUMMARY!$C$2:$K$2</c:f>
              <c:numCache>
                <c:formatCode>General</c:formatCode>
                <c:ptCount val="9"/>
                <c:pt idx="0">
                  <c:v>0.02</c:v>
                </c:pt>
                <c:pt idx="1">
                  <c:v>7.0000000000000007E-2</c:v>
                </c:pt>
                <c:pt idx="2">
                  <c:v>0.12</c:v>
                </c:pt>
                <c:pt idx="3">
                  <c:v>0.17</c:v>
                </c:pt>
                <c:pt idx="4">
                  <c:v>0.22</c:v>
                </c:pt>
                <c:pt idx="5">
                  <c:v>0.28000000000000003</c:v>
                </c:pt>
                <c:pt idx="6">
                  <c:v>0.33</c:v>
                </c:pt>
                <c:pt idx="7">
                  <c:v>0.38</c:v>
                </c:pt>
                <c:pt idx="8">
                  <c:v>0.43</c:v>
                </c:pt>
              </c:numCache>
            </c:numRef>
          </c:xVal>
          <c:yVal>
            <c:numRef>
              <c:f>CI_STUDY_SUMMARY!$C$45:$K$45</c:f>
              <c:numCache>
                <c:formatCode>General</c:formatCode>
                <c:ptCount val="9"/>
                <c:pt idx="0">
                  <c:v>1570.002</c:v>
                </c:pt>
                <c:pt idx="1">
                  <c:v>6228.6540000000005</c:v>
                </c:pt>
                <c:pt idx="2">
                  <c:v>10579.82</c:v>
                </c:pt>
                <c:pt idx="3">
                  <c:v>13474.2</c:v>
                </c:pt>
                <c:pt idx="4">
                  <c:v>16224.41</c:v>
                </c:pt>
                <c:pt idx="5">
                  <c:v>21205.26</c:v>
                </c:pt>
                <c:pt idx="6">
                  <c:v>26374.36</c:v>
                </c:pt>
                <c:pt idx="7">
                  <c:v>28822.47</c:v>
                </c:pt>
                <c:pt idx="8">
                  <c:v>33215.01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73-C042-B788-75E1492B3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856831"/>
        <c:axId val="1174837487"/>
      </c:scatterChart>
      <c:valAx>
        <c:axId val="1174856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90000"/>
                  <a:lumOff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defRPr>
                </a:pPr>
                <a:r>
                  <a:rPr lang="de-DE" sz="120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rPr>
                  <a:t>Coverage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/>
                  </a:solidFill>
                  <a:latin typeface="Helvetica Neue" panose="02000503000000020004" pitchFamily="2" charset="0"/>
                  <a:ea typeface="Helvetica Neue" panose="02000503000000020004" pitchFamily="2" charset="0"/>
                  <a:cs typeface="Helvetica Neue" panose="02000503000000020004" pitchFamily="2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all" spc="120" normalizeH="0" baseline="0">
                <a:solidFill>
                  <a:schemeClr val="tx1"/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de-DE"/>
          </a:p>
        </c:txPr>
        <c:crossAx val="1174837487"/>
        <c:crosses val="autoZero"/>
        <c:crossBetween val="midCat"/>
      </c:valAx>
      <c:valAx>
        <c:axId val="11748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90000"/>
                  <a:lumOff val="10000"/>
                  <a:alpha val="71778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cap="all" baseline="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defRPr>
                </a:pPr>
                <a:r>
                  <a:rPr lang="de-DE" sz="120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rPr>
                  <a:t>traveled</a:t>
                </a:r>
                <a:r>
                  <a:rPr lang="de-DE" sz="1200" baseline="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rPr>
                  <a:t> kilometers</a:t>
                </a:r>
                <a:endParaRPr lang="de-DE" sz="1200">
                  <a:solidFill>
                    <a:schemeClr val="tx1"/>
                  </a:solidFill>
                  <a:latin typeface="Helvetica Neue" panose="02000503000000020004" pitchFamily="2" charset="0"/>
                  <a:ea typeface="Helvetica Neue" panose="02000503000000020004" pitchFamily="2" charset="0"/>
                  <a:cs typeface="Helvetica Neue" panose="02000503000000020004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cap="all" baseline="0">
                  <a:solidFill>
                    <a:schemeClr val="tx1"/>
                  </a:solidFill>
                  <a:latin typeface="Helvetica Neue" panose="02000503000000020004" pitchFamily="2" charset="0"/>
                  <a:ea typeface="Helvetica Neue" panose="02000503000000020004" pitchFamily="2" charset="0"/>
                  <a:cs typeface="Helvetica Neue" panose="02000503000000020004" pitchFamily="2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de-DE"/>
          </a:p>
        </c:txPr>
        <c:crossAx val="1174856831"/>
        <c:crosses val="autoZero"/>
        <c:crossBetween val="midCat"/>
      </c:valAx>
      <c:spPr>
        <a:noFill/>
        <a:ln>
          <a:solidFill>
            <a:schemeClr val="bg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CI_STUDY_SUMMARY!$A$14:$B$14</c:f>
              <c:strCache>
                <c:ptCount val="2"/>
                <c:pt idx="0">
                  <c:v>ELEC</c:v>
                </c:pt>
                <c:pt idx="1">
                  <c:v>Fx.C.</c:v>
                </c:pt>
              </c:strCache>
            </c:strRef>
          </c:tx>
          <c:spPr>
            <a:ln w="31750" cap="rnd">
              <a:solidFill>
                <a:schemeClr val="accent4">
                  <a:alpha val="82601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CI_STUDY_SUMMARY!$C$2:$K$2</c:f>
              <c:numCache>
                <c:formatCode>General</c:formatCode>
                <c:ptCount val="9"/>
                <c:pt idx="0">
                  <c:v>0.02</c:v>
                </c:pt>
                <c:pt idx="1">
                  <c:v>7.0000000000000007E-2</c:v>
                </c:pt>
                <c:pt idx="2">
                  <c:v>0.12</c:v>
                </c:pt>
                <c:pt idx="3">
                  <c:v>0.17</c:v>
                </c:pt>
                <c:pt idx="4">
                  <c:v>0.22</c:v>
                </c:pt>
                <c:pt idx="5">
                  <c:v>0.28000000000000003</c:v>
                </c:pt>
                <c:pt idx="6">
                  <c:v>0.33</c:v>
                </c:pt>
                <c:pt idx="7">
                  <c:v>0.38</c:v>
                </c:pt>
                <c:pt idx="8">
                  <c:v>0.43</c:v>
                </c:pt>
              </c:numCache>
            </c:numRef>
          </c:xVal>
          <c:yVal>
            <c:numRef>
              <c:f>CI_STUDY_SUMMARY!$C$14:$K$14</c:f>
              <c:numCache>
                <c:formatCode>General</c:formatCode>
                <c:ptCount val="9"/>
                <c:pt idx="0">
                  <c:v>12000</c:v>
                </c:pt>
                <c:pt idx="1">
                  <c:v>12000</c:v>
                </c:pt>
                <c:pt idx="2">
                  <c:v>12000</c:v>
                </c:pt>
                <c:pt idx="3">
                  <c:v>24000</c:v>
                </c:pt>
                <c:pt idx="4">
                  <c:v>24000</c:v>
                </c:pt>
                <c:pt idx="5">
                  <c:v>24000</c:v>
                </c:pt>
                <c:pt idx="6">
                  <c:v>36000</c:v>
                </c:pt>
                <c:pt idx="7">
                  <c:v>36000</c:v>
                </c:pt>
                <c:pt idx="8">
                  <c:v>36000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F3-5D43-9022-213EE4DB37D8}"/>
            </c:ext>
          </c:extLst>
        </c:ser>
        <c:ser>
          <c:idx val="0"/>
          <c:order val="1"/>
          <c:tx>
            <c:strRef>
              <c:f>CI_STUDY_SUMMARY!$A$44</c:f>
              <c:strCache>
                <c:ptCount val="1"/>
                <c:pt idx="0">
                  <c:v>ELEC Base Case Fx.C.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CI_STUDY_SUMMARY!$C$2:$K$2</c:f>
              <c:numCache>
                <c:formatCode>General</c:formatCode>
                <c:ptCount val="9"/>
                <c:pt idx="0">
                  <c:v>0.02</c:v>
                </c:pt>
                <c:pt idx="1">
                  <c:v>7.0000000000000007E-2</c:v>
                </c:pt>
                <c:pt idx="2">
                  <c:v>0.12</c:v>
                </c:pt>
                <c:pt idx="3">
                  <c:v>0.17</c:v>
                </c:pt>
                <c:pt idx="4">
                  <c:v>0.22</c:v>
                </c:pt>
                <c:pt idx="5">
                  <c:v>0.28000000000000003</c:v>
                </c:pt>
                <c:pt idx="6">
                  <c:v>0.33</c:v>
                </c:pt>
                <c:pt idx="7">
                  <c:v>0.38</c:v>
                </c:pt>
                <c:pt idx="8">
                  <c:v>0.43</c:v>
                </c:pt>
              </c:numCache>
            </c:numRef>
          </c:xVal>
          <c:yVal>
            <c:numRef>
              <c:f>CI_STUDY_SUMMARY!$C$44:$K$44</c:f>
              <c:numCache>
                <c:formatCode>General</c:formatCode>
                <c:ptCount val="9"/>
                <c:pt idx="0">
                  <c:v>37500</c:v>
                </c:pt>
                <c:pt idx="1">
                  <c:v>187500</c:v>
                </c:pt>
                <c:pt idx="2">
                  <c:v>300000</c:v>
                </c:pt>
                <c:pt idx="3">
                  <c:v>450000</c:v>
                </c:pt>
                <c:pt idx="4">
                  <c:v>562500</c:v>
                </c:pt>
                <c:pt idx="5">
                  <c:v>750000</c:v>
                </c:pt>
                <c:pt idx="6">
                  <c:v>862500</c:v>
                </c:pt>
                <c:pt idx="7">
                  <c:v>975000</c:v>
                </c:pt>
                <c:pt idx="8">
                  <c:v>1087500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1F3-5D43-9022-213EE4DB3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856831"/>
        <c:axId val="1174837487"/>
      </c:scatterChart>
      <c:valAx>
        <c:axId val="1174856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90000"/>
                  <a:lumOff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defRPr>
                </a:pPr>
                <a:r>
                  <a:rPr lang="de-DE" sz="120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rPr>
                  <a:t>Coverage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/>
                  </a:solidFill>
                  <a:latin typeface="Helvetica Neue" panose="02000503000000020004" pitchFamily="2" charset="0"/>
                  <a:ea typeface="Helvetica Neue" panose="02000503000000020004" pitchFamily="2" charset="0"/>
                  <a:cs typeface="Helvetica Neue" panose="02000503000000020004" pitchFamily="2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all" spc="120" normalizeH="0" baseline="0">
                <a:solidFill>
                  <a:schemeClr val="tx1"/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de-DE"/>
          </a:p>
        </c:txPr>
        <c:crossAx val="1174837487"/>
        <c:crosses val="autoZero"/>
        <c:crossBetween val="midCat"/>
      </c:valAx>
      <c:valAx>
        <c:axId val="11748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90000"/>
                  <a:lumOff val="10000"/>
                  <a:alpha val="71778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cap="all" baseline="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defRPr>
                </a:pPr>
                <a:r>
                  <a:rPr lang="de-DE" sz="120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rPr>
                  <a:t>Fixed costs [€]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cap="all" baseline="0">
                  <a:solidFill>
                    <a:schemeClr val="tx1"/>
                  </a:solidFill>
                  <a:latin typeface="Helvetica Neue" panose="02000503000000020004" pitchFamily="2" charset="0"/>
                  <a:ea typeface="Helvetica Neue" panose="02000503000000020004" pitchFamily="2" charset="0"/>
                  <a:cs typeface="Helvetica Neue" panose="02000503000000020004" pitchFamily="2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de-DE"/>
          </a:p>
        </c:txPr>
        <c:crossAx val="1174856831"/>
        <c:crosses val="autoZero"/>
        <c:crossBetween val="midCat"/>
      </c:valAx>
      <c:spPr>
        <a:noFill/>
        <a:ln>
          <a:solidFill>
            <a:schemeClr val="bg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CI_STUDY_SUMMARY!$B$55</c:f>
              <c:strCache>
                <c:ptCount val="1"/>
                <c:pt idx="0">
                  <c:v>Tot.Dem. PNC * PNC Sv.Time /  Shift Len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  <a:lumOff val="40000"/>
                </a:schemeClr>
              </a:solidFill>
              <a:prstDash val="lgDash"/>
              <a:round/>
            </a:ln>
            <a:effectLst/>
          </c:spPr>
          <c:marker>
            <c:symbol val="square"/>
            <c:size val="8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40000"/>
                    <a:lumOff val="60000"/>
                  </a:schemeClr>
                </a:solidFill>
                <a:round/>
              </a:ln>
              <a:effectLst/>
            </c:spPr>
          </c:marker>
          <c:xVal>
            <c:numRef>
              <c:f>CI_STUDY_SUMMARY!$C$2:$K$2</c:f>
              <c:numCache>
                <c:formatCode>General</c:formatCode>
                <c:ptCount val="9"/>
                <c:pt idx="0">
                  <c:v>0.02</c:v>
                </c:pt>
                <c:pt idx="1">
                  <c:v>7.0000000000000007E-2</c:v>
                </c:pt>
                <c:pt idx="2">
                  <c:v>0.12</c:v>
                </c:pt>
                <c:pt idx="3">
                  <c:v>0.17</c:v>
                </c:pt>
                <c:pt idx="4">
                  <c:v>0.22</c:v>
                </c:pt>
                <c:pt idx="5">
                  <c:v>0.28000000000000003</c:v>
                </c:pt>
                <c:pt idx="6">
                  <c:v>0.33</c:v>
                </c:pt>
                <c:pt idx="7">
                  <c:v>0.38</c:v>
                </c:pt>
                <c:pt idx="8">
                  <c:v>0.43</c:v>
                </c:pt>
              </c:numCache>
            </c:numRef>
          </c:xVal>
          <c:yVal>
            <c:numRef>
              <c:f>CI_STUDY_SUMMARY!$C$55:$K$55</c:f>
              <c:numCache>
                <c:formatCode>0.0000</c:formatCode>
                <c:ptCount val="9"/>
                <c:pt idx="0">
                  <c:v>0.34846687500000001</c:v>
                </c:pt>
                <c:pt idx="1">
                  <c:v>1.530611875</c:v>
                </c:pt>
                <c:pt idx="2">
                  <c:v>2.7069090624999999</c:v>
                </c:pt>
                <c:pt idx="3">
                  <c:v>3.5399437499999999</c:v>
                </c:pt>
                <c:pt idx="4">
                  <c:v>4.4355874999999996</c:v>
                </c:pt>
                <c:pt idx="5">
                  <c:v>6.2361906249999999</c:v>
                </c:pt>
                <c:pt idx="6">
                  <c:v>7.8520468750000001</c:v>
                </c:pt>
                <c:pt idx="7">
                  <c:v>8.6452468749999998</c:v>
                </c:pt>
                <c:pt idx="8">
                  <c:v>10.233240625000001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FE-1549-A5A2-F043AB2F59AC}"/>
            </c:ext>
          </c:extLst>
        </c:ser>
        <c:ser>
          <c:idx val="0"/>
          <c:order val="1"/>
          <c:tx>
            <c:strRef>
              <c:f>CI_STUDY_SUMMARY!$B$51</c:f>
              <c:strCache>
                <c:ptCount val="1"/>
                <c:pt idx="0">
                  <c:v>Tot.Dem. ELEC / Max Cap. ELEC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CI_STUDY_SUMMARY!$C$2:$K$2</c:f>
              <c:numCache>
                <c:formatCode>General</c:formatCode>
                <c:ptCount val="9"/>
                <c:pt idx="0">
                  <c:v>0.02</c:v>
                </c:pt>
                <c:pt idx="1">
                  <c:v>7.0000000000000007E-2</c:v>
                </c:pt>
                <c:pt idx="2">
                  <c:v>0.12</c:v>
                </c:pt>
                <c:pt idx="3">
                  <c:v>0.17</c:v>
                </c:pt>
                <c:pt idx="4">
                  <c:v>0.22</c:v>
                </c:pt>
                <c:pt idx="5">
                  <c:v>0.28000000000000003</c:v>
                </c:pt>
                <c:pt idx="6">
                  <c:v>0.33</c:v>
                </c:pt>
                <c:pt idx="7">
                  <c:v>0.38</c:v>
                </c:pt>
                <c:pt idx="8">
                  <c:v>0.43</c:v>
                </c:pt>
              </c:numCache>
            </c:numRef>
          </c:xVal>
          <c:yVal>
            <c:numRef>
              <c:f>CI_STUDY_SUMMARY!$C$51:$K$51</c:f>
              <c:numCache>
                <c:formatCode>General</c:formatCode>
                <c:ptCount val="9"/>
                <c:pt idx="0">
                  <c:v>0.21785383903792785</c:v>
                </c:pt>
                <c:pt idx="1">
                  <c:v>1.8383113746530992</c:v>
                </c:pt>
                <c:pt idx="2">
                  <c:v>3.5543150786308972</c:v>
                </c:pt>
                <c:pt idx="3">
                  <c:v>5.476184366327475</c:v>
                </c:pt>
                <c:pt idx="4">
                  <c:v>6.1141321369102686</c:v>
                </c:pt>
                <c:pt idx="5">
                  <c:v>8.6806122109158199</c:v>
                </c:pt>
                <c:pt idx="6">
                  <c:v>10.318185235892692</c:v>
                </c:pt>
                <c:pt idx="7">
                  <c:v>10.909862571692878</c:v>
                </c:pt>
                <c:pt idx="8">
                  <c:v>12.440231119333951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FE-1549-A5A2-F043AB2F59AC}"/>
            </c:ext>
          </c:extLst>
        </c:ser>
        <c:ser>
          <c:idx val="2"/>
          <c:order val="2"/>
          <c:tx>
            <c:strRef>
              <c:f>CI_STUDY_SUMMARY!$B$54</c:f>
              <c:strCache>
                <c:ptCount val="1"/>
                <c:pt idx="0">
                  <c:v>Tot.Dem. ELEC * ELEC Sv.Time /  Shift Len</c:v>
                </c:pt>
              </c:strCache>
            </c:strRef>
          </c:tx>
          <c:spPr>
            <a:ln w="2222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CI_STUDY_SUMMARY!$C$2:$K$2</c:f>
              <c:numCache>
                <c:formatCode>General</c:formatCode>
                <c:ptCount val="9"/>
                <c:pt idx="0">
                  <c:v>0.02</c:v>
                </c:pt>
                <c:pt idx="1">
                  <c:v>7.0000000000000007E-2</c:v>
                </c:pt>
                <c:pt idx="2">
                  <c:v>0.12</c:v>
                </c:pt>
                <c:pt idx="3">
                  <c:v>0.17</c:v>
                </c:pt>
                <c:pt idx="4">
                  <c:v>0.22</c:v>
                </c:pt>
                <c:pt idx="5">
                  <c:v>0.28000000000000003</c:v>
                </c:pt>
                <c:pt idx="6">
                  <c:v>0.33</c:v>
                </c:pt>
                <c:pt idx="7">
                  <c:v>0.38</c:v>
                </c:pt>
                <c:pt idx="8">
                  <c:v>0.43</c:v>
                </c:pt>
              </c:numCache>
            </c:numRef>
          </c:xVal>
          <c:yVal>
            <c:numRef>
              <c:f>CI_STUDY_SUMMARY!$C$54:$K$54</c:f>
              <c:numCache>
                <c:formatCode>0.0000</c:formatCode>
                <c:ptCount val="9"/>
                <c:pt idx="0">
                  <c:v>6.1328124999999997E-2</c:v>
                </c:pt>
                <c:pt idx="1">
                  <c:v>0.51750380104166671</c:v>
                </c:pt>
                <c:pt idx="2">
                  <c:v>1.0005767187499999</c:v>
                </c:pt>
                <c:pt idx="3">
                  <c:v>1.5416029427083333</c:v>
                </c:pt>
                <c:pt idx="4">
                  <c:v>1.7211918854166666</c:v>
                </c:pt>
                <c:pt idx="5">
                  <c:v>2.4436827604166664</c:v>
                </c:pt>
                <c:pt idx="6">
                  <c:v>2.904676625</c:v>
                </c:pt>
                <c:pt idx="7">
                  <c:v>3.0712399583333334</c:v>
                </c:pt>
                <c:pt idx="8">
                  <c:v>3.5020546458333333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FE-1549-A5A2-F043AB2F5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856831"/>
        <c:axId val="1174837487"/>
      </c:scatterChart>
      <c:valAx>
        <c:axId val="1174856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90000"/>
                  <a:lumOff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defRPr>
                </a:pPr>
                <a:r>
                  <a:rPr lang="de-DE" sz="120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rPr>
                  <a:t>Coverage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/>
                  </a:solidFill>
                  <a:latin typeface="Helvetica Neue" panose="02000503000000020004" pitchFamily="2" charset="0"/>
                  <a:ea typeface="Helvetica Neue" panose="02000503000000020004" pitchFamily="2" charset="0"/>
                  <a:cs typeface="Helvetica Neue" panose="02000503000000020004" pitchFamily="2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all" spc="120" normalizeH="0" baseline="0">
                <a:solidFill>
                  <a:schemeClr val="tx1"/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de-DE"/>
          </a:p>
        </c:txPr>
        <c:crossAx val="1174837487"/>
        <c:crosses val="autoZero"/>
        <c:crossBetween val="midCat"/>
      </c:valAx>
      <c:valAx>
        <c:axId val="11748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90000"/>
                  <a:lumOff val="10000"/>
                  <a:alpha val="71778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cap="all" baseline="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defRPr>
                </a:pPr>
                <a:r>
                  <a:rPr lang="de-DE" sz="120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rPr>
                  <a:t>demand</a:t>
                </a:r>
                <a:r>
                  <a:rPr lang="de-DE" sz="1200" baseline="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rPr>
                  <a:t> ratios</a:t>
                </a:r>
                <a:endParaRPr lang="de-DE" sz="1200">
                  <a:solidFill>
                    <a:schemeClr val="tx1"/>
                  </a:solidFill>
                  <a:latin typeface="Helvetica Neue" panose="02000503000000020004" pitchFamily="2" charset="0"/>
                  <a:ea typeface="Helvetica Neue" panose="02000503000000020004" pitchFamily="2" charset="0"/>
                  <a:cs typeface="Helvetica Neue" panose="02000503000000020004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cap="all" baseline="0">
                  <a:solidFill>
                    <a:schemeClr val="tx1"/>
                  </a:solidFill>
                  <a:latin typeface="Helvetica Neue" panose="02000503000000020004" pitchFamily="2" charset="0"/>
                  <a:ea typeface="Helvetica Neue" panose="02000503000000020004" pitchFamily="2" charset="0"/>
                  <a:cs typeface="Helvetica Neue" panose="02000503000000020004" pitchFamily="2" charset="0"/>
                </a:defRPr>
              </a:pPr>
              <a:endParaRPr lang="de-D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de-DE"/>
          </a:p>
        </c:txPr>
        <c:crossAx val="1174856831"/>
        <c:crosses val="autoZero"/>
        <c:crossBetween val="midCat"/>
      </c:valAx>
      <c:spPr>
        <a:noFill/>
        <a:ln>
          <a:solidFill>
            <a:schemeClr val="bg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584200</xdr:colOff>
      <xdr:row>0</xdr:row>
      <xdr:rowOff>76200</xdr:rowOff>
    </xdr:from>
    <xdr:to>
      <xdr:col>22</xdr:col>
      <xdr:colOff>139700</xdr:colOff>
      <xdr:row>25</xdr:row>
      <xdr:rowOff>12700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23883E4-5D91-8747-B371-5D83663711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279400</xdr:colOff>
      <xdr:row>0</xdr:row>
      <xdr:rowOff>107950</xdr:rowOff>
    </xdr:from>
    <xdr:to>
      <xdr:col>32</xdr:col>
      <xdr:colOff>215900</xdr:colOff>
      <xdr:row>24</xdr:row>
      <xdr:rowOff>50800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AD5CD5B1-B5E9-1D4A-AD3D-0893D02E86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596900</xdr:colOff>
      <xdr:row>25</xdr:row>
      <xdr:rowOff>50800</xdr:rowOff>
    </xdr:from>
    <xdr:to>
      <xdr:col>22</xdr:col>
      <xdr:colOff>152400</xdr:colOff>
      <xdr:row>49</xdr:row>
      <xdr:rowOff>88900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92148AFD-7DA2-2441-A3E1-74890F5B17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571500</xdr:colOff>
      <xdr:row>50</xdr:row>
      <xdr:rowOff>12700</xdr:rowOff>
    </xdr:from>
    <xdr:to>
      <xdr:col>22</xdr:col>
      <xdr:colOff>127000</xdr:colOff>
      <xdr:row>73</xdr:row>
      <xdr:rowOff>63500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F7AD4697-32A8-6642-8088-F66A91E9CA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241300</xdr:colOff>
      <xdr:row>50</xdr:row>
      <xdr:rowOff>12700</xdr:rowOff>
    </xdr:from>
    <xdr:to>
      <xdr:col>32</xdr:col>
      <xdr:colOff>469900</xdr:colOff>
      <xdr:row>73</xdr:row>
      <xdr:rowOff>63500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5CEB8C01-07F3-8F48-8572-929446730D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516172</xdr:colOff>
      <xdr:row>75</xdr:row>
      <xdr:rowOff>64615</xdr:rowOff>
    </xdr:from>
    <xdr:to>
      <xdr:col>22</xdr:col>
      <xdr:colOff>65730</xdr:colOff>
      <xdr:row>98</xdr:row>
      <xdr:rowOff>115416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3117DD90-9CDE-154D-B7E0-21F5A5A764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e35git" id="{2541BCAC-72D4-D84A-B5F1-8AFA3ADC305A}" userId="S::ge35git@forstudents.onmicrosoft.com::f767c171-9615-4647-8d20-380c31f6db8f" providerId="AD"/>
</personList>
</file>

<file path=xl/theme/theme1.xml><?xml version="1.0" encoding="utf-8"?>
<a:theme xmlns:a="http://schemas.openxmlformats.org/drawingml/2006/main" name="Office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7" dT="2022-05-29T20:12:20.10" personId="{2541BCAC-72D4-D84A-B5F1-8AFA3ADC305A}" id="{D1233B47-6869-1543-8885-725DC7D7D910}">
    <text xml:space="preserve">Demand Values are copied from File „Base Cases“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Q79"/>
  <sheetViews>
    <sheetView tabSelected="1" zoomScale="65" workbookViewId="0">
      <selection activeCell="B34" sqref="B34"/>
    </sheetView>
  </sheetViews>
  <sheetFormatPr baseColWidth="10" defaultColWidth="8.83203125" defaultRowHeight="15" x14ac:dyDescent="0.2"/>
  <cols>
    <col min="2" max="2" width="13.6640625" customWidth="1"/>
    <col min="3" max="3" width="13.5" customWidth="1"/>
    <col min="4" max="11" width="10.6640625" bestFit="1" customWidth="1"/>
  </cols>
  <sheetData>
    <row r="1" spans="1:11" x14ac:dyDescent="0.2">
      <c r="A1" s="1" t="s">
        <v>0</v>
      </c>
      <c r="B1" s="1" t="s">
        <v>1</v>
      </c>
      <c r="C1" s="1">
        <v>0</v>
      </c>
      <c r="D1" s="1">
        <v>3</v>
      </c>
      <c r="E1" s="1">
        <v>6</v>
      </c>
      <c r="F1" s="1">
        <v>9</v>
      </c>
      <c r="G1" s="1">
        <v>12</v>
      </c>
      <c r="H1" s="1">
        <v>15</v>
      </c>
      <c r="I1" s="1">
        <v>18</v>
      </c>
      <c r="J1" s="1">
        <v>21</v>
      </c>
      <c r="K1" s="1">
        <v>24</v>
      </c>
    </row>
    <row r="2" spans="1:11" x14ac:dyDescent="0.2">
      <c r="A2" s="2" t="s">
        <v>2</v>
      </c>
      <c r="B2" s="1" t="s">
        <v>5</v>
      </c>
      <c r="C2">
        <v>0.02</v>
      </c>
      <c r="D2">
        <v>7.0000000000000007E-2</v>
      </c>
      <c r="E2">
        <v>0.12</v>
      </c>
      <c r="F2">
        <v>0.17</v>
      </c>
      <c r="G2">
        <v>0.22</v>
      </c>
      <c r="H2">
        <v>0.28000000000000003</v>
      </c>
      <c r="I2">
        <v>0.33</v>
      </c>
      <c r="J2">
        <v>0.38</v>
      </c>
      <c r="K2">
        <v>0.43</v>
      </c>
    </row>
    <row r="3" spans="1:11" x14ac:dyDescent="0.2">
      <c r="A3" s="2" t="s">
        <v>2</v>
      </c>
      <c r="B3" s="1" t="s">
        <v>6</v>
      </c>
      <c r="C3">
        <v>14017.34</v>
      </c>
      <c r="D3">
        <v>14027.15</v>
      </c>
      <c r="E3">
        <v>14030.78</v>
      </c>
      <c r="F3">
        <v>28040.66</v>
      </c>
      <c r="G3">
        <v>28051.03</v>
      </c>
      <c r="H3">
        <v>38072.639999999999</v>
      </c>
      <c r="I3">
        <v>42066.34</v>
      </c>
      <c r="J3">
        <v>42074.44</v>
      </c>
      <c r="K3">
        <v>54084.54</v>
      </c>
    </row>
    <row r="4" spans="1:11" x14ac:dyDescent="0.2">
      <c r="A4" s="2" t="s">
        <v>2</v>
      </c>
      <c r="B4" s="1" t="s">
        <v>7</v>
      </c>
      <c r="C4">
        <v>14000</v>
      </c>
      <c r="D4">
        <v>14000</v>
      </c>
      <c r="E4">
        <v>14000</v>
      </c>
      <c r="F4">
        <v>28000</v>
      </c>
      <c r="G4">
        <v>28000</v>
      </c>
      <c r="H4">
        <v>38000</v>
      </c>
      <c r="I4">
        <v>42000</v>
      </c>
      <c r="J4">
        <v>42000</v>
      </c>
      <c r="K4">
        <v>54000</v>
      </c>
    </row>
    <row r="5" spans="1:11" x14ac:dyDescent="0.2">
      <c r="A5" s="2" t="s">
        <v>2</v>
      </c>
      <c r="B5" s="1" t="s">
        <v>8</v>
      </c>
      <c r="C5">
        <v>17.34</v>
      </c>
      <c r="D5">
        <v>27.15</v>
      </c>
      <c r="E5">
        <v>30.78</v>
      </c>
      <c r="F5">
        <v>40.659999999999997</v>
      </c>
      <c r="G5">
        <v>51.03</v>
      </c>
      <c r="H5">
        <v>72.64</v>
      </c>
      <c r="I5">
        <v>66.34</v>
      </c>
      <c r="J5">
        <v>74.44</v>
      </c>
      <c r="K5">
        <v>84.54</v>
      </c>
    </row>
    <row r="6" spans="1:11" x14ac:dyDescent="0.2">
      <c r="A6" s="2" t="s">
        <v>2</v>
      </c>
      <c r="B6" s="1" t="s">
        <v>9</v>
      </c>
      <c r="C6">
        <v>420.77</v>
      </c>
      <c r="D6">
        <v>658.86</v>
      </c>
      <c r="E6">
        <v>747.1</v>
      </c>
      <c r="F6">
        <v>986.8</v>
      </c>
      <c r="G6">
        <v>1238.69</v>
      </c>
      <c r="H6">
        <v>1763.01</v>
      </c>
      <c r="I6">
        <v>1610.3</v>
      </c>
      <c r="J6">
        <v>1806.84</v>
      </c>
      <c r="K6">
        <v>2051.9499999999998</v>
      </c>
    </row>
    <row r="7" spans="1:11" x14ac:dyDescent="0.2">
      <c r="A7" s="2" t="s">
        <v>2</v>
      </c>
      <c r="B7" s="1" t="s">
        <v>10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3</v>
      </c>
      <c r="J7">
        <v>3</v>
      </c>
      <c r="K7">
        <v>4</v>
      </c>
    </row>
    <row r="8" spans="1:11" x14ac:dyDescent="0.2">
      <c r="A8" s="2" t="s">
        <v>2</v>
      </c>
      <c r="B8" s="1" t="s">
        <v>11</v>
      </c>
      <c r="C8">
        <v>1</v>
      </c>
      <c r="D8">
        <v>1</v>
      </c>
      <c r="E8">
        <v>1</v>
      </c>
      <c r="F8">
        <v>1</v>
      </c>
      <c r="G8">
        <v>1</v>
      </c>
      <c r="H8">
        <v>3</v>
      </c>
      <c r="I8">
        <v>1</v>
      </c>
      <c r="J8">
        <v>1</v>
      </c>
      <c r="K8">
        <v>2</v>
      </c>
    </row>
    <row r="9" spans="1:11" x14ac:dyDescent="0.2">
      <c r="A9" s="2" t="s">
        <v>2</v>
      </c>
      <c r="B9" s="1" t="s">
        <v>12</v>
      </c>
      <c r="C9">
        <v>0.6</v>
      </c>
      <c r="D9">
        <v>0.8</v>
      </c>
      <c r="E9">
        <v>1</v>
      </c>
      <c r="F9">
        <v>0.7</v>
      </c>
      <c r="G9">
        <v>0.9</v>
      </c>
      <c r="H9">
        <v>1</v>
      </c>
      <c r="I9">
        <v>0.93</v>
      </c>
      <c r="J9">
        <v>1</v>
      </c>
      <c r="K9">
        <v>0.85</v>
      </c>
    </row>
    <row r="10" spans="1:11" x14ac:dyDescent="0.2">
      <c r="A10" s="2" t="s">
        <v>2</v>
      </c>
      <c r="B10" s="1" t="s">
        <v>13</v>
      </c>
      <c r="C10">
        <v>0</v>
      </c>
      <c r="D10">
        <v>0.04</v>
      </c>
      <c r="E10">
        <v>2.79</v>
      </c>
      <c r="F10">
        <v>2869.22</v>
      </c>
      <c r="G10">
        <v>814.22</v>
      </c>
      <c r="H10">
        <v>30000.42</v>
      </c>
      <c r="I10">
        <v>16166.8</v>
      </c>
      <c r="J10">
        <v>27234.53</v>
      </c>
      <c r="K10">
        <v>113754.02</v>
      </c>
    </row>
    <row r="11" spans="1:11" x14ac:dyDescent="0.2">
      <c r="A11" s="2" t="s">
        <v>2</v>
      </c>
      <c r="B11" s="1" t="s">
        <v>14</v>
      </c>
      <c r="C11">
        <v>0.14000000000000001</v>
      </c>
      <c r="D11">
        <v>0.14000000000000001</v>
      </c>
      <c r="E11">
        <v>0</v>
      </c>
      <c r="F11">
        <v>0.04</v>
      </c>
      <c r="G11">
        <v>0</v>
      </c>
      <c r="H11">
        <v>0.26</v>
      </c>
      <c r="I11">
        <v>0.19</v>
      </c>
      <c r="J11">
        <v>0</v>
      </c>
      <c r="K11">
        <v>0.22</v>
      </c>
    </row>
    <row r="12" spans="1:11" x14ac:dyDescent="0.2">
      <c r="A12" s="2" t="s">
        <v>3</v>
      </c>
      <c r="B12" s="1" t="s">
        <v>5</v>
      </c>
      <c r="C12">
        <v>0.02</v>
      </c>
      <c r="D12">
        <v>7.0000000000000007E-2</v>
      </c>
      <c r="E12">
        <v>0.12</v>
      </c>
      <c r="F12">
        <v>0.17</v>
      </c>
      <c r="G12">
        <v>0.22</v>
      </c>
      <c r="H12">
        <v>0.28000000000000003</v>
      </c>
      <c r="I12">
        <v>0.33</v>
      </c>
      <c r="J12">
        <v>0.38</v>
      </c>
      <c r="K12">
        <v>0.43</v>
      </c>
    </row>
    <row r="13" spans="1:11" x14ac:dyDescent="0.2">
      <c r="A13" s="2" t="s">
        <v>3</v>
      </c>
      <c r="B13" s="1" t="s">
        <v>6</v>
      </c>
      <c r="C13">
        <v>12005.78</v>
      </c>
      <c r="D13">
        <v>12018.1</v>
      </c>
      <c r="E13">
        <v>12023.55</v>
      </c>
      <c r="F13">
        <v>24040.41</v>
      </c>
      <c r="G13">
        <v>24046.11</v>
      </c>
      <c r="H13">
        <v>24050.02</v>
      </c>
      <c r="I13">
        <v>36065.17</v>
      </c>
      <c r="J13">
        <v>36071.550000000003</v>
      </c>
      <c r="K13">
        <v>36071.47</v>
      </c>
    </row>
    <row r="14" spans="1:11" x14ac:dyDescent="0.2">
      <c r="A14" s="2" t="s">
        <v>3</v>
      </c>
      <c r="B14" s="1" t="s">
        <v>7</v>
      </c>
      <c r="C14">
        <v>12000</v>
      </c>
      <c r="D14">
        <v>12000</v>
      </c>
      <c r="E14">
        <v>12000</v>
      </c>
      <c r="F14">
        <v>24000</v>
      </c>
      <c r="G14">
        <v>24000</v>
      </c>
      <c r="H14">
        <v>24000</v>
      </c>
      <c r="I14">
        <v>36000</v>
      </c>
      <c r="J14">
        <v>36000</v>
      </c>
      <c r="K14">
        <v>36000</v>
      </c>
    </row>
    <row r="15" spans="1:11" x14ac:dyDescent="0.2">
      <c r="A15" s="2" t="s">
        <v>3</v>
      </c>
      <c r="B15" s="1" t="s">
        <v>8</v>
      </c>
      <c r="C15">
        <v>5.78</v>
      </c>
      <c r="D15">
        <v>18.100000000000001</v>
      </c>
      <c r="E15">
        <v>23.55</v>
      </c>
      <c r="F15">
        <v>40.409999999999997</v>
      </c>
      <c r="G15">
        <v>46.11</v>
      </c>
      <c r="H15">
        <v>50.02</v>
      </c>
      <c r="I15">
        <v>65.17</v>
      </c>
      <c r="J15">
        <v>71.55</v>
      </c>
      <c r="K15">
        <v>71.47</v>
      </c>
    </row>
    <row r="16" spans="1:11" x14ac:dyDescent="0.2">
      <c r="A16" s="2" t="s">
        <v>3</v>
      </c>
      <c r="B16" s="1" t="s">
        <v>9</v>
      </c>
      <c r="C16">
        <v>140.26</v>
      </c>
      <c r="D16">
        <v>439.25</v>
      </c>
      <c r="E16">
        <v>571.54</v>
      </c>
      <c r="F16">
        <v>980.85</v>
      </c>
      <c r="G16">
        <v>1119.21</v>
      </c>
      <c r="H16">
        <v>1214.1099999999999</v>
      </c>
      <c r="I16">
        <v>1581.74</v>
      </c>
      <c r="J16">
        <v>1736.6</v>
      </c>
      <c r="K16">
        <v>1734.79</v>
      </c>
    </row>
    <row r="17" spans="1:11" x14ac:dyDescent="0.2">
      <c r="A17" s="2" t="s">
        <v>3</v>
      </c>
      <c r="B17" s="1" t="s">
        <v>10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3</v>
      </c>
      <c r="J17">
        <v>3</v>
      </c>
      <c r="K17">
        <v>3</v>
      </c>
    </row>
    <row r="18" spans="1:11" x14ac:dyDescent="0.2">
      <c r="A18" s="2" t="s">
        <v>3</v>
      </c>
      <c r="B18" s="1" t="s">
        <v>11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">
      <c r="A19" s="2" t="s">
        <v>3</v>
      </c>
      <c r="B19" s="1" t="s">
        <v>12</v>
      </c>
      <c r="C19">
        <v>0.2</v>
      </c>
      <c r="D19">
        <v>0.6</v>
      </c>
      <c r="E19">
        <v>0.8</v>
      </c>
      <c r="F19">
        <v>0.8</v>
      </c>
      <c r="G19">
        <v>0.7</v>
      </c>
      <c r="H19">
        <v>1</v>
      </c>
      <c r="I19">
        <v>0.87</v>
      </c>
      <c r="J19">
        <v>0.8</v>
      </c>
      <c r="K19">
        <v>0.87</v>
      </c>
    </row>
    <row r="20" spans="1:11" x14ac:dyDescent="0.2">
      <c r="A20" s="2" t="s">
        <v>3</v>
      </c>
      <c r="B20" s="1" t="s">
        <v>13</v>
      </c>
      <c r="C20">
        <v>0.13</v>
      </c>
      <c r="D20">
        <v>0.15</v>
      </c>
      <c r="E20">
        <v>0.15</v>
      </c>
      <c r="F20">
        <v>2.63</v>
      </c>
      <c r="G20">
        <v>93.06</v>
      </c>
      <c r="H20">
        <v>141.5</v>
      </c>
      <c r="I20">
        <v>740.84</v>
      </c>
      <c r="J20">
        <v>1608.24</v>
      </c>
      <c r="K20">
        <v>3834.66</v>
      </c>
    </row>
    <row r="21" spans="1:11" x14ac:dyDescent="0.2">
      <c r="A21" s="2" t="s">
        <v>3</v>
      </c>
      <c r="B21" s="1" t="s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s="2" t="s">
        <v>4</v>
      </c>
      <c r="B22" s="1" t="s">
        <v>5</v>
      </c>
      <c r="C22">
        <v>0.02</v>
      </c>
      <c r="D22">
        <v>7.0000000000000007E-2</v>
      </c>
      <c r="E22">
        <v>0.12</v>
      </c>
      <c r="F22">
        <v>0.17</v>
      </c>
      <c r="G22">
        <v>0.22</v>
      </c>
      <c r="H22">
        <v>0.28000000000000003</v>
      </c>
      <c r="I22">
        <v>0.33</v>
      </c>
      <c r="J22">
        <v>0.38</v>
      </c>
      <c r="K22">
        <v>0.43</v>
      </c>
    </row>
    <row r="23" spans="1:11" x14ac:dyDescent="0.2">
      <c r="A23" s="2" t="s">
        <v>4</v>
      </c>
      <c r="B23" s="1" t="s">
        <v>6</v>
      </c>
      <c r="C23">
        <v>12005.78</v>
      </c>
      <c r="D23">
        <v>12024.01</v>
      </c>
      <c r="E23">
        <v>12027.67</v>
      </c>
      <c r="F23">
        <v>24039.99</v>
      </c>
      <c r="G23">
        <v>24041.55</v>
      </c>
      <c r="H23">
        <v>24049.89</v>
      </c>
      <c r="I23">
        <v>36067.300000000003</v>
      </c>
      <c r="J23">
        <v>36072.76</v>
      </c>
      <c r="K23">
        <v>48074.45</v>
      </c>
    </row>
    <row r="24" spans="1:11" x14ac:dyDescent="0.2">
      <c r="A24" s="2" t="s">
        <v>4</v>
      </c>
      <c r="B24" s="1" t="s">
        <v>7</v>
      </c>
      <c r="C24">
        <v>12000</v>
      </c>
      <c r="D24">
        <v>12000</v>
      </c>
      <c r="E24">
        <v>12000</v>
      </c>
      <c r="F24">
        <v>24000</v>
      </c>
      <c r="G24">
        <v>24000</v>
      </c>
      <c r="H24">
        <v>24000</v>
      </c>
      <c r="I24">
        <v>36000</v>
      </c>
      <c r="J24">
        <v>36000</v>
      </c>
      <c r="K24">
        <v>48000</v>
      </c>
    </row>
    <row r="25" spans="1:11" x14ac:dyDescent="0.2">
      <c r="A25" s="2" t="s">
        <v>4</v>
      </c>
      <c r="B25" s="1" t="s">
        <v>8</v>
      </c>
      <c r="C25">
        <v>5.78</v>
      </c>
      <c r="D25">
        <v>24.01</v>
      </c>
      <c r="E25">
        <v>27.67</v>
      </c>
      <c r="F25">
        <v>39.99</v>
      </c>
      <c r="G25">
        <v>41.55</v>
      </c>
      <c r="H25">
        <v>49.89</v>
      </c>
      <c r="I25">
        <v>67.3</v>
      </c>
      <c r="J25">
        <v>72.760000000000005</v>
      </c>
      <c r="K25">
        <v>74.45</v>
      </c>
    </row>
    <row r="26" spans="1:11" x14ac:dyDescent="0.2">
      <c r="A26" s="2" t="s">
        <v>4</v>
      </c>
      <c r="B26" s="1" t="s">
        <v>9</v>
      </c>
      <c r="C26">
        <v>140.26</v>
      </c>
      <c r="D26">
        <v>582.76</v>
      </c>
      <c r="E26">
        <v>671.49</v>
      </c>
      <c r="F26">
        <v>970.55</v>
      </c>
      <c r="G26">
        <v>1008.42</v>
      </c>
      <c r="H26">
        <v>1210.8800000000001</v>
      </c>
      <c r="I26">
        <v>1633.54</v>
      </c>
      <c r="J26">
        <v>1765.91</v>
      </c>
      <c r="K26">
        <v>1807.15</v>
      </c>
    </row>
    <row r="27" spans="1:11" x14ac:dyDescent="0.2">
      <c r="A27" s="2" t="s">
        <v>4</v>
      </c>
      <c r="B27" s="1" t="s">
        <v>10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3</v>
      </c>
      <c r="J27">
        <v>3</v>
      </c>
      <c r="K27">
        <v>4</v>
      </c>
    </row>
    <row r="28" spans="1:11" x14ac:dyDescent="0.2">
      <c r="A28" s="2" t="s">
        <v>4</v>
      </c>
      <c r="B28" s="1" t="s">
        <v>11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">
      <c r="A29" s="2" t="s">
        <v>4</v>
      </c>
      <c r="B29" s="1" t="s">
        <v>12</v>
      </c>
      <c r="C29">
        <v>0.2</v>
      </c>
      <c r="D29">
        <v>0.8</v>
      </c>
      <c r="E29">
        <v>1</v>
      </c>
      <c r="F29">
        <v>0.8</v>
      </c>
      <c r="G29">
        <v>0.8</v>
      </c>
      <c r="H29">
        <v>1</v>
      </c>
      <c r="I29">
        <v>0.93</v>
      </c>
      <c r="J29">
        <v>1</v>
      </c>
      <c r="K29">
        <v>0.8</v>
      </c>
    </row>
    <row r="30" spans="1:11" x14ac:dyDescent="0.2">
      <c r="A30" s="2" t="s">
        <v>4</v>
      </c>
      <c r="B30" s="1" t="s">
        <v>13</v>
      </c>
      <c r="C30">
        <v>0</v>
      </c>
      <c r="D30">
        <v>0.04</v>
      </c>
      <c r="E30">
        <v>1.63</v>
      </c>
      <c r="F30">
        <v>7.51</v>
      </c>
      <c r="G30">
        <v>89.86</v>
      </c>
      <c r="H30">
        <v>727.34</v>
      </c>
      <c r="I30">
        <v>95.87</v>
      </c>
      <c r="J30">
        <v>1456.96</v>
      </c>
      <c r="K30">
        <v>44540.36</v>
      </c>
    </row>
    <row r="31" spans="1:11" x14ac:dyDescent="0.2">
      <c r="A31" s="2" t="s">
        <v>4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0.25</v>
      </c>
    </row>
    <row r="34" spans="1:11" x14ac:dyDescent="0.2">
      <c r="A34" s="15" t="s">
        <v>32</v>
      </c>
      <c r="B34" s="15"/>
      <c r="C34" s="17">
        <v>0</v>
      </c>
      <c r="D34" s="18">
        <v>3</v>
      </c>
      <c r="E34" s="18">
        <v>6</v>
      </c>
      <c r="F34" s="18">
        <v>9</v>
      </c>
      <c r="G34" s="18">
        <v>12</v>
      </c>
      <c r="H34" s="18">
        <v>15</v>
      </c>
      <c r="I34" s="18">
        <v>18</v>
      </c>
      <c r="J34" s="18">
        <v>21</v>
      </c>
      <c r="K34" s="18">
        <v>24</v>
      </c>
    </row>
    <row r="35" spans="1:11" x14ac:dyDescent="0.2">
      <c r="A35" s="15" t="s">
        <v>15</v>
      </c>
      <c r="B35" s="16"/>
      <c r="C35">
        <f>C27+C17</f>
        <v>2</v>
      </c>
      <c r="D35">
        <f>D27+D17</f>
        <v>2</v>
      </c>
      <c r="E35">
        <f>E27+E17</f>
        <v>2</v>
      </c>
      <c r="F35">
        <f>F27+F17</f>
        <v>4</v>
      </c>
      <c r="G35">
        <f>G27+G17</f>
        <v>4</v>
      </c>
      <c r="H35">
        <f>H27+H17</f>
        <v>4</v>
      </c>
      <c r="I35">
        <f>I27+I17</f>
        <v>6</v>
      </c>
      <c r="J35">
        <f>J27+J17</f>
        <v>6</v>
      </c>
      <c r="K35">
        <f>K27+K17</f>
        <v>7</v>
      </c>
    </row>
    <row r="36" spans="1:11" x14ac:dyDescent="0.2">
      <c r="A36" s="15" t="s">
        <v>16</v>
      </c>
      <c r="B36" s="16"/>
      <c r="C36">
        <f>C26+C16</f>
        <v>280.52</v>
      </c>
      <c r="D36">
        <f>D26+D16</f>
        <v>1022.01</v>
      </c>
      <c r="E36">
        <f>E26+E16</f>
        <v>1243.03</v>
      </c>
      <c r="F36">
        <f>F26+F16</f>
        <v>1951.4</v>
      </c>
      <c r="G36">
        <f>G26+G16</f>
        <v>2127.63</v>
      </c>
      <c r="H36">
        <f>H26+H16</f>
        <v>2424.9899999999998</v>
      </c>
      <c r="I36">
        <f>I26+I16</f>
        <v>3215.2799999999997</v>
      </c>
      <c r="J36">
        <f>J26+J16</f>
        <v>3502.51</v>
      </c>
      <c r="K36">
        <f>K26+K16</f>
        <v>3541.94</v>
      </c>
    </row>
    <row r="38" spans="1:11" x14ac:dyDescent="0.2">
      <c r="A38" s="19" t="s">
        <v>17</v>
      </c>
      <c r="B38" s="20"/>
      <c r="C38" s="17">
        <v>0</v>
      </c>
      <c r="D38" s="18">
        <v>3</v>
      </c>
      <c r="E38" s="18">
        <v>6</v>
      </c>
      <c r="F38" s="18">
        <v>9</v>
      </c>
      <c r="G38" s="18">
        <v>12</v>
      </c>
      <c r="H38" s="18">
        <v>15</v>
      </c>
      <c r="I38" s="18">
        <v>18</v>
      </c>
      <c r="J38" s="18">
        <v>21</v>
      </c>
      <c r="K38" s="18">
        <v>24</v>
      </c>
    </row>
    <row r="39" spans="1:11" x14ac:dyDescent="0.2">
      <c r="A39" s="15" t="s">
        <v>22</v>
      </c>
      <c r="B39" s="15"/>
      <c r="H39">
        <v>1</v>
      </c>
      <c r="K39">
        <v>1</v>
      </c>
    </row>
    <row r="40" spans="1:11" x14ac:dyDescent="0.2">
      <c r="A40" s="15" t="s">
        <v>23</v>
      </c>
      <c r="B40" s="15"/>
      <c r="H40">
        <v>1</v>
      </c>
    </row>
    <row r="41" spans="1:11" x14ac:dyDescent="0.2">
      <c r="A41" s="15" t="s">
        <v>21</v>
      </c>
      <c r="B41" s="15"/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I41">
        <v>3</v>
      </c>
      <c r="J41">
        <v>3</v>
      </c>
      <c r="K41">
        <v>3</v>
      </c>
    </row>
    <row r="43" spans="1:11" x14ac:dyDescent="0.2">
      <c r="A43" s="19" t="s">
        <v>18</v>
      </c>
      <c r="B43" s="20"/>
      <c r="C43" s="17">
        <v>0</v>
      </c>
      <c r="D43" s="18">
        <v>3</v>
      </c>
      <c r="E43" s="18">
        <v>6</v>
      </c>
      <c r="F43" s="18">
        <v>9</v>
      </c>
      <c r="G43" s="18">
        <v>12</v>
      </c>
      <c r="H43" s="18">
        <v>15</v>
      </c>
      <c r="I43" s="18">
        <v>18</v>
      </c>
      <c r="J43" s="18">
        <v>21</v>
      </c>
      <c r="K43" s="18">
        <v>24</v>
      </c>
    </row>
    <row r="44" spans="1:11" ht="16" x14ac:dyDescent="0.2">
      <c r="A44" s="21" t="s">
        <v>20</v>
      </c>
      <c r="B44" s="22"/>
      <c r="C44" s="3">
        <v>37500</v>
      </c>
      <c r="D44" s="3">
        <v>187500</v>
      </c>
      <c r="E44" s="3">
        <v>300000</v>
      </c>
      <c r="F44" s="3">
        <v>450000</v>
      </c>
      <c r="G44" s="3">
        <v>562500</v>
      </c>
      <c r="H44" s="3">
        <v>750000</v>
      </c>
      <c r="I44" s="3">
        <v>862500</v>
      </c>
      <c r="J44" s="3">
        <v>975000</v>
      </c>
      <c r="K44" s="3">
        <v>1087500</v>
      </c>
    </row>
    <row r="45" spans="1:11" ht="16" x14ac:dyDescent="0.2">
      <c r="A45" s="21" t="s">
        <v>19</v>
      </c>
      <c r="B45" s="22"/>
      <c r="C45" s="3">
        <v>1570.002</v>
      </c>
      <c r="D45" s="3">
        <v>6228.6540000000005</v>
      </c>
      <c r="E45" s="3">
        <v>10579.82</v>
      </c>
      <c r="F45" s="3">
        <v>13474.2</v>
      </c>
      <c r="G45" s="3">
        <v>16224.41</v>
      </c>
      <c r="H45" s="3">
        <v>21205.26</v>
      </c>
      <c r="I45" s="3">
        <v>26374.36</v>
      </c>
      <c r="J45" s="3">
        <v>28822.47</v>
      </c>
      <c r="K45" s="3">
        <v>33215.01</v>
      </c>
    </row>
    <row r="46" spans="1:11" x14ac:dyDescent="0.2">
      <c r="A46" s="23"/>
      <c r="B46" s="23"/>
    </row>
    <row r="47" spans="1:11" x14ac:dyDescent="0.2">
      <c r="A47" s="19" t="s">
        <v>33</v>
      </c>
      <c r="B47" s="20"/>
      <c r="C47" s="17">
        <v>0</v>
      </c>
      <c r="D47" s="18">
        <v>3</v>
      </c>
      <c r="E47" s="18">
        <v>6</v>
      </c>
      <c r="F47" s="18">
        <v>9</v>
      </c>
      <c r="G47" s="18">
        <v>12</v>
      </c>
      <c r="H47" s="18">
        <v>15</v>
      </c>
      <c r="I47" s="18">
        <v>18</v>
      </c>
      <c r="J47" s="18">
        <v>21</v>
      </c>
      <c r="K47" s="18">
        <v>24</v>
      </c>
    </row>
    <row r="48" spans="1:11" ht="16" x14ac:dyDescent="0.2">
      <c r="A48" s="22" t="s">
        <v>25</v>
      </c>
      <c r="B48" s="22"/>
      <c r="C48" s="3">
        <v>1177.5</v>
      </c>
      <c r="D48" s="3">
        <v>9936.0729800000008</v>
      </c>
      <c r="E48" s="3">
        <v>19211.073</v>
      </c>
      <c r="F48" s="3">
        <v>29598.7765</v>
      </c>
      <c r="G48" s="3">
        <v>33046.8842</v>
      </c>
      <c r="H48" s="3">
        <v>46918.709000000003</v>
      </c>
      <c r="I48" s="3">
        <v>55769.7912</v>
      </c>
      <c r="J48" s="3">
        <v>58967.807200000003</v>
      </c>
      <c r="K48" s="3">
        <v>67239.449200000003</v>
      </c>
    </row>
    <row r="49" spans="1:13" ht="16" x14ac:dyDescent="0.2">
      <c r="A49" s="22" t="s">
        <v>24</v>
      </c>
      <c r="B49" s="22"/>
      <c r="C49" s="3">
        <v>11.15094</v>
      </c>
      <c r="D49" s="3">
        <v>48.979579999999999</v>
      </c>
      <c r="E49" s="3">
        <v>86.621089999999995</v>
      </c>
      <c r="F49" s="3">
        <v>113.2782</v>
      </c>
      <c r="G49" s="3">
        <v>141.93879999999999</v>
      </c>
      <c r="H49" s="3">
        <v>199.5581</v>
      </c>
      <c r="I49" s="3">
        <v>251.2655</v>
      </c>
      <c r="J49" s="3">
        <v>276.64789999999999</v>
      </c>
      <c r="K49" s="3">
        <v>327.46370000000002</v>
      </c>
    </row>
    <row r="50" spans="1:13" x14ac:dyDescent="0.2">
      <c r="A50" s="25" t="s">
        <v>34</v>
      </c>
      <c r="B50" s="25"/>
    </row>
    <row r="51" spans="1:13" ht="16" x14ac:dyDescent="0.2">
      <c r="A51" s="25">
        <v>5405</v>
      </c>
      <c r="B51" s="25" t="s">
        <v>27</v>
      </c>
      <c r="C51" s="3">
        <f>C48/$A$51</f>
        <v>0.21785383903792785</v>
      </c>
      <c r="D51" s="3">
        <f>D48/$A$51</f>
        <v>1.8383113746530992</v>
      </c>
      <c r="E51" s="3">
        <f>E48/$A$51</f>
        <v>3.5543150786308972</v>
      </c>
      <c r="F51" s="3">
        <f>F48/$A$51</f>
        <v>5.476184366327475</v>
      </c>
      <c r="G51" s="3">
        <f>G48/$A$51</f>
        <v>6.1141321369102686</v>
      </c>
      <c r="H51" s="3">
        <f>H48/$A$51</f>
        <v>8.6806122109158199</v>
      </c>
      <c r="I51" s="3">
        <f>I48/$A$51</f>
        <v>10.318185235892692</v>
      </c>
      <c r="J51" s="3">
        <f>J48/$A$51</f>
        <v>10.909862571692878</v>
      </c>
      <c r="K51" s="3">
        <f>K48/$A$51</f>
        <v>12.440231119333951</v>
      </c>
    </row>
    <row r="52" spans="1:13" ht="16" x14ac:dyDescent="0.2">
      <c r="A52" s="25">
        <v>10000</v>
      </c>
      <c r="B52" s="25" t="s">
        <v>26</v>
      </c>
      <c r="C52" s="3">
        <f>C49/$A$52</f>
        <v>1.1150940000000001E-3</v>
      </c>
      <c r="D52" s="3">
        <f>D49/$A$52</f>
        <v>4.897958E-3</v>
      </c>
      <c r="E52" s="3">
        <f>E49/$A$52</f>
        <v>8.6621089999999994E-3</v>
      </c>
      <c r="F52" s="3">
        <f>F49/$A$52</f>
        <v>1.1327820000000001E-2</v>
      </c>
      <c r="G52" s="3">
        <f>G49/$A$52</f>
        <v>1.4193879999999999E-2</v>
      </c>
      <c r="H52" s="3">
        <f>H49/$A$52</f>
        <v>1.9955810000000001E-2</v>
      </c>
      <c r="I52" s="3">
        <f>I49/$A$52</f>
        <v>2.5126550000000001E-2</v>
      </c>
      <c r="J52" s="3">
        <f>J49/$A$52</f>
        <v>2.7664789999999998E-2</v>
      </c>
      <c r="K52" s="3">
        <f>K49/$A$52</f>
        <v>3.2746370000000004E-2</v>
      </c>
    </row>
    <row r="53" spans="1:13" ht="16" x14ac:dyDescent="0.2">
      <c r="A53" s="24" t="s">
        <v>35</v>
      </c>
      <c r="B53" s="24"/>
      <c r="C53" s="3"/>
    </row>
    <row r="54" spans="1:13" ht="16" x14ac:dyDescent="0.2">
      <c r="A54" s="22">
        <f>(5/60)/200</f>
        <v>4.1666666666666664E-4</v>
      </c>
      <c r="B54" s="22" t="s">
        <v>28</v>
      </c>
      <c r="C54" s="14">
        <f>C48*$A$54/8</f>
        <v>6.1328124999999997E-2</v>
      </c>
      <c r="D54" s="14">
        <f>D48*$A$54/8</f>
        <v>0.51750380104166671</v>
      </c>
      <c r="E54" s="14">
        <f>E48*$A$54/8</f>
        <v>1.0005767187499999</v>
      </c>
      <c r="F54" s="14">
        <f>F48*$A$54/8</f>
        <v>1.5416029427083333</v>
      </c>
      <c r="G54" s="14">
        <f>G48*$A$54/8</f>
        <v>1.7211918854166666</v>
      </c>
      <c r="H54" s="14">
        <f>H48*$A$54/8</f>
        <v>2.4436827604166664</v>
      </c>
      <c r="I54" s="14">
        <f>I48*$A$54/8</f>
        <v>2.904676625</v>
      </c>
      <c r="J54" s="14">
        <f>J48*$A$54/8</f>
        <v>3.0712399583333334</v>
      </c>
      <c r="K54" s="14">
        <f>K48*$A$54/8</f>
        <v>3.5020546458333333</v>
      </c>
    </row>
    <row r="55" spans="1:13" ht="16" x14ac:dyDescent="0.2">
      <c r="A55" s="22">
        <f>0.25</f>
        <v>0.25</v>
      </c>
      <c r="B55" s="22" t="s">
        <v>29</v>
      </c>
      <c r="C55" s="14">
        <f>C49*$A$55/8</f>
        <v>0.34846687500000001</v>
      </c>
      <c r="D55" s="14">
        <f>D49*$A$55/8</f>
        <v>1.530611875</v>
      </c>
      <c r="E55" s="14">
        <f>E49*$A$55/8</f>
        <v>2.7069090624999999</v>
      </c>
      <c r="F55" s="14">
        <f>F49*$A$55/8</f>
        <v>3.5399437499999999</v>
      </c>
      <c r="G55" s="14">
        <f>G49*$A$55/8</f>
        <v>4.4355874999999996</v>
      </c>
      <c r="H55" s="14">
        <f>H49*$A$55/8</f>
        <v>6.2361906249999999</v>
      </c>
      <c r="I55" s="14">
        <f>I49*$A$55/8</f>
        <v>7.8520468750000001</v>
      </c>
      <c r="J55" s="14">
        <f>J49*$A$55/8</f>
        <v>8.6452468749999998</v>
      </c>
      <c r="K55" s="14">
        <f>K49*$A$55/8</f>
        <v>10.233240625000001</v>
      </c>
    </row>
    <row r="56" spans="1:13" ht="16" x14ac:dyDescent="0.2">
      <c r="A56" s="23"/>
      <c r="B56" s="23"/>
      <c r="C56" s="3"/>
      <c r="E56" s="3"/>
      <c r="F56" s="3"/>
    </row>
    <row r="58" spans="1:13" x14ac:dyDescent="0.2">
      <c r="L58">
        <f>SUM(L32:L56)</f>
        <v>0</v>
      </c>
      <c r="M58">
        <f>SUM(M32:M56)</f>
        <v>0</v>
      </c>
    </row>
    <row r="59" spans="1:13" ht="16" x14ac:dyDescent="0.2">
      <c r="C59" s="3"/>
    </row>
    <row r="62" spans="1:13" ht="16" x14ac:dyDescent="0.2">
      <c r="C62" s="3"/>
      <c r="D62" s="3"/>
      <c r="E62" s="3"/>
      <c r="F62" s="3"/>
      <c r="G62" s="3"/>
      <c r="H62" s="3"/>
      <c r="I62" s="3"/>
      <c r="J62" s="3"/>
    </row>
    <row r="63" spans="1:13" ht="16" x14ac:dyDescent="0.2">
      <c r="C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16" x14ac:dyDescent="0.2">
      <c r="C64" s="3"/>
    </row>
    <row r="65" spans="2:17" ht="16" x14ac:dyDescent="0.2">
      <c r="C65" s="3"/>
    </row>
    <row r="66" spans="2:17" ht="16" x14ac:dyDescent="0.2">
      <c r="C66" s="3"/>
      <c r="E66" s="3"/>
      <c r="I66" s="3"/>
      <c r="J66" s="3"/>
      <c r="K66" s="3"/>
      <c r="L66" s="3"/>
      <c r="M66" s="3"/>
      <c r="N66" s="3"/>
      <c r="O66" s="3"/>
      <c r="P66" s="3"/>
      <c r="Q66" s="3"/>
    </row>
    <row r="67" spans="2:17" ht="16" x14ac:dyDescent="0.2">
      <c r="C67" s="3"/>
      <c r="E67" s="3"/>
    </row>
    <row r="68" spans="2:17" ht="16" x14ac:dyDescent="0.2">
      <c r="C68" s="3"/>
      <c r="E68" s="3"/>
      <c r="F68" s="3"/>
    </row>
    <row r="69" spans="2:17" ht="16" x14ac:dyDescent="0.2">
      <c r="C69" s="3"/>
      <c r="E69" s="3"/>
      <c r="F69" s="3"/>
    </row>
    <row r="70" spans="2:17" ht="16" x14ac:dyDescent="0.2">
      <c r="C70" s="3"/>
      <c r="E70" s="3"/>
      <c r="F70" s="3"/>
    </row>
    <row r="71" spans="2:17" ht="16" x14ac:dyDescent="0.2">
      <c r="E71" s="3"/>
      <c r="F71" s="3"/>
    </row>
    <row r="72" spans="2:17" ht="16" x14ac:dyDescent="0.2">
      <c r="E72" s="3"/>
      <c r="F72" s="3"/>
    </row>
    <row r="73" spans="2:17" ht="16" x14ac:dyDescent="0.2">
      <c r="E73" s="3"/>
      <c r="F73" s="3"/>
    </row>
    <row r="74" spans="2:17" ht="16" x14ac:dyDescent="0.2">
      <c r="E74" s="3"/>
      <c r="F74" s="3"/>
    </row>
    <row r="75" spans="2:17" ht="16" x14ac:dyDescent="0.2">
      <c r="F75" s="3"/>
    </row>
    <row r="76" spans="2:17" ht="16" x14ac:dyDescent="0.2">
      <c r="F76" s="3"/>
    </row>
    <row r="78" spans="2:17" x14ac:dyDescent="0.2">
      <c r="I78" t="s">
        <v>31</v>
      </c>
    </row>
    <row r="79" spans="2:17" ht="16" x14ac:dyDescent="0.2">
      <c r="B79" s="3"/>
      <c r="C79" s="3"/>
      <c r="D79" s="3"/>
      <c r="E79" s="3"/>
      <c r="F79" s="3"/>
      <c r="G79" s="3"/>
      <c r="H79" s="3"/>
      <c r="I79" s="3"/>
      <c r="J79" s="3"/>
    </row>
  </sheetData>
  <mergeCells count="4">
    <mergeCell ref="A38:B38"/>
    <mergeCell ref="A43:B43"/>
    <mergeCell ref="A47:B47"/>
    <mergeCell ref="A53:B53"/>
  </mergeCells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0BE6-6899-A545-BE3F-F71BCA8DA162}">
  <dimension ref="A1:K31"/>
  <sheetViews>
    <sheetView workbookViewId="0">
      <selection activeCell="C29" sqref="C29"/>
    </sheetView>
  </sheetViews>
  <sheetFormatPr baseColWidth="10" defaultRowHeight="15" x14ac:dyDescent="0.2"/>
  <sheetData>
    <row r="1" spans="1:11" x14ac:dyDescent="0.2">
      <c r="A1" s="13" t="s">
        <v>0</v>
      </c>
      <c r="B1" s="13" t="s">
        <v>1</v>
      </c>
      <c r="C1" s="13">
        <v>0</v>
      </c>
      <c r="D1" s="13">
        <v>3</v>
      </c>
      <c r="E1" s="13">
        <v>6</v>
      </c>
      <c r="F1" s="13">
        <v>9</v>
      </c>
      <c r="G1" s="13">
        <v>12</v>
      </c>
      <c r="H1" s="13">
        <v>15</v>
      </c>
      <c r="I1" s="13">
        <v>18</v>
      </c>
      <c r="J1" s="13">
        <v>21</v>
      </c>
      <c r="K1" s="13">
        <v>24</v>
      </c>
    </row>
    <row r="2" spans="1:11" x14ac:dyDescent="0.2">
      <c r="A2" s="5" t="s">
        <v>2</v>
      </c>
      <c r="B2" s="4" t="s">
        <v>5</v>
      </c>
      <c r="C2" s="6">
        <v>0.02</v>
      </c>
      <c r="D2" s="6">
        <v>7.0000000000000007E-2</v>
      </c>
      <c r="E2" s="6">
        <v>0.12</v>
      </c>
      <c r="F2" s="6">
        <v>0.17</v>
      </c>
      <c r="G2" s="6">
        <v>0.22</v>
      </c>
      <c r="H2" s="6">
        <v>0.28000000000000003</v>
      </c>
      <c r="I2" s="6">
        <v>0.33</v>
      </c>
      <c r="J2" s="6">
        <v>0.38</v>
      </c>
      <c r="K2" s="6">
        <v>0.43</v>
      </c>
    </row>
    <row r="3" spans="1:11" x14ac:dyDescent="0.2">
      <c r="A3" s="5" t="s">
        <v>2</v>
      </c>
      <c r="B3" s="4" t="s">
        <v>6</v>
      </c>
      <c r="C3" s="6">
        <v>14017.34</v>
      </c>
      <c r="D3" s="6">
        <v>14027.15</v>
      </c>
      <c r="E3" s="6">
        <v>14030.78</v>
      </c>
      <c r="F3" s="6">
        <v>28040.66</v>
      </c>
      <c r="G3" s="6">
        <v>28051.03</v>
      </c>
      <c r="H3" s="6">
        <v>38072.639999999999</v>
      </c>
      <c r="I3" s="6">
        <v>42066.34</v>
      </c>
      <c r="J3" s="6">
        <v>42074.44</v>
      </c>
      <c r="K3" s="6">
        <v>54084.54</v>
      </c>
    </row>
    <row r="4" spans="1:11" x14ac:dyDescent="0.2">
      <c r="A4" s="5" t="s">
        <v>2</v>
      </c>
      <c r="B4" s="4" t="s">
        <v>7</v>
      </c>
      <c r="C4" s="6">
        <v>14000</v>
      </c>
      <c r="D4" s="6">
        <v>14000</v>
      </c>
      <c r="E4" s="6">
        <v>14000</v>
      </c>
      <c r="F4" s="6">
        <v>28000</v>
      </c>
      <c r="G4" s="6">
        <v>28000</v>
      </c>
      <c r="H4" s="6">
        <v>38000</v>
      </c>
      <c r="I4" s="6">
        <v>42000</v>
      </c>
      <c r="J4" s="6">
        <v>42000</v>
      </c>
      <c r="K4" s="6">
        <v>54000</v>
      </c>
    </row>
    <row r="5" spans="1:11" x14ac:dyDescent="0.2">
      <c r="A5" s="5" t="s">
        <v>2</v>
      </c>
      <c r="B5" s="4" t="s">
        <v>8</v>
      </c>
      <c r="C5" s="6">
        <v>17.34</v>
      </c>
      <c r="D5" s="6">
        <v>27.15</v>
      </c>
      <c r="E5" s="6">
        <v>30.78</v>
      </c>
      <c r="F5" s="6">
        <v>40.659999999999997</v>
      </c>
      <c r="G5" s="6">
        <v>51.03</v>
      </c>
      <c r="H5" s="6">
        <v>72.64</v>
      </c>
      <c r="I5" s="6">
        <v>66.34</v>
      </c>
      <c r="J5" s="6">
        <v>74.44</v>
      </c>
      <c r="K5" s="6">
        <v>84.54</v>
      </c>
    </row>
    <row r="6" spans="1:11" x14ac:dyDescent="0.2">
      <c r="A6" s="5" t="s">
        <v>2</v>
      </c>
      <c r="B6" s="4" t="s">
        <v>9</v>
      </c>
      <c r="C6" s="6">
        <v>420.77</v>
      </c>
      <c r="D6" s="6">
        <v>658.86</v>
      </c>
      <c r="E6" s="6">
        <v>747.1</v>
      </c>
      <c r="F6" s="6">
        <v>986.8</v>
      </c>
      <c r="G6" s="6">
        <v>1238.69</v>
      </c>
      <c r="H6" s="6">
        <v>1763.01</v>
      </c>
      <c r="I6" s="6">
        <v>1610.3</v>
      </c>
      <c r="J6" s="6">
        <v>1806.84</v>
      </c>
      <c r="K6" s="6">
        <v>2051.9499999999998</v>
      </c>
    </row>
    <row r="7" spans="1:11" x14ac:dyDescent="0.2">
      <c r="A7" s="5" t="s">
        <v>2</v>
      </c>
      <c r="B7" s="4" t="s">
        <v>10</v>
      </c>
      <c r="C7" s="6">
        <v>1</v>
      </c>
      <c r="D7" s="6">
        <v>1</v>
      </c>
      <c r="E7" s="6">
        <v>1</v>
      </c>
      <c r="F7" s="6">
        <v>2</v>
      </c>
      <c r="G7" s="6">
        <v>2</v>
      </c>
      <c r="H7" s="6">
        <v>3</v>
      </c>
      <c r="I7" s="6">
        <v>3</v>
      </c>
      <c r="J7" s="6">
        <v>3</v>
      </c>
      <c r="K7" s="6">
        <v>4</v>
      </c>
    </row>
    <row r="8" spans="1:11" x14ac:dyDescent="0.2">
      <c r="A8" s="5" t="s">
        <v>2</v>
      </c>
      <c r="B8" s="4" t="s">
        <v>11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3</v>
      </c>
      <c r="I8" s="6">
        <v>1</v>
      </c>
      <c r="J8" s="6">
        <v>1</v>
      </c>
      <c r="K8" s="6">
        <v>2</v>
      </c>
    </row>
    <row r="9" spans="1:11" x14ac:dyDescent="0.2">
      <c r="A9" s="5" t="s">
        <v>2</v>
      </c>
      <c r="B9" s="4" t="s">
        <v>12</v>
      </c>
      <c r="C9" s="6">
        <v>0.6</v>
      </c>
      <c r="D9" s="6">
        <v>0.8</v>
      </c>
      <c r="E9" s="6">
        <v>1</v>
      </c>
      <c r="F9" s="6">
        <v>0.7</v>
      </c>
      <c r="G9" s="6">
        <v>0.9</v>
      </c>
      <c r="H9" s="6">
        <v>1</v>
      </c>
      <c r="I9" s="6">
        <v>0.93</v>
      </c>
      <c r="J9" s="6">
        <v>1</v>
      </c>
      <c r="K9" s="6">
        <v>0.85</v>
      </c>
    </row>
    <row r="10" spans="1:11" x14ac:dyDescent="0.2">
      <c r="A10" s="5" t="s">
        <v>2</v>
      </c>
      <c r="B10" s="4" t="s">
        <v>13</v>
      </c>
      <c r="C10" s="6">
        <v>0</v>
      </c>
      <c r="D10" s="6">
        <v>0.04</v>
      </c>
      <c r="E10" s="6">
        <v>2.79</v>
      </c>
      <c r="F10" s="6">
        <v>2869.22</v>
      </c>
      <c r="G10" s="6">
        <v>814.22</v>
      </c>
      <c r="H10" s="6">
        <v>30000.42</v>
      </c>
      <c r="I10" s="6">
        <v>16166.8</v>
      </c>
      <c r="J10" s="6">
        <v>27234.53</v>
      </c>
      <c r="K10" s="6">
        <v>113754.02</v>
      </c>
    </row>
    <row r="11" spans="1:11" x14ac:dyDescent="0.2">
      <c r="A11" s="7" t="s">
        <v>2</v>
      </c>
      <c r="B11" s="8" t="s">
        <v>14</v>
      </c>
      <c r="C11" s="9">
        <v>0.14000000000000001</v>
      </c>
      <c r="D11" s="9">
        <v>0.14000000000000001</v>
      </c>
      <c r="E11" s="9">
        <v>0</v>
      </c>
      <c r="F11" s="9">
        <v>0.04</v>
      </c>
      <c r="G11" s="9">
        <v>0</v>
      </c>
      <c r="H11" s="9">
        <v>0.26</v>
      </c>
      <c r="I11" s="9">
        <v>0.19</v>
      </c>
      <c r="J11" s="9">
        <v>0</v>
      </c>
      <c r="K11" s="9">
        <v>0.22</v>
      </c>
    </row>
    <row r="12" spans="1:11" x14ac:dyDescent="0.2">
      <c r="A12" s="5" t="s">
        <v>3</v>
      </c>
      <c r="B12" s="4" t="s">
        <v>5</v>
      </c>
      <c r="C12" s="6">
        <v>0.02</v>
      </c>
      <c r="D12" s="6">
        <v>7.0000000000000007E-2</v>
      </c>
      <c r="E12" s="6">
        <v>0.12</v>
      </c>
      <c r="F12" s="6">
        <v>0.17</v>
      </c>
      <c r="G12" s="6">
        <v>0.22</v>
      </c>
      <c r="H12" s="6">
        <v>0.28000000000000003</v>
      </c>
      <c r="I12" s="6">
        <v>0.33</v>
      </c>
      <c r="J12" s="6">
        <v>0.38</v>
      </c>
      <c r="K12" s="6">
        <v>0.43</v>
      </c>
    </row>
    <row r="13" spans="1:11" x14ac:dyDescent="0.2">
      <c r="A13" s="5" t="s">
        <v>3</v>
      </c>
      <c r="B13" s="4" t="s">
        <v>6</v>
      </c>
      <c r="C13" s="6">
        <v>12005.78</v>
      </c>
      <c r="D13" s="6">
        <v>12018.1</v>
      </c>
      <c r="E13" s="6">
        <v>12023.55</v>
      </c>
      <c r="F13" s="6">
        <v>24040.41</v>
      </c>
      <c r="G13" s="6">
        <v>24046.11</v>
      </c>
      <c r="H13" s="6">
        <v>24050.02</v>
      </c>
      <c r="I13" s="6">
        <v>36065.17</v>
      </c>
      <c r="J13" s="6">
        <v>36071.550000000003</v>
      </c>
      <c r="K13" s="6">
        <v>36071.47</v>
      </c>
    </row>
    <row r="14" spans="1:11" x14ac:dyDescent="0.2">
      <c r="A14" s="5" t="s">
        <v>3</v>
      </c>
      <c r="B14" s="4" t="s">
        <v>7</v>
      </c>
      <c r="C14" s="6">
        <v>12000</v>
      </c>
      <c r="D14" s="6">
        <v>12000</v>
      </c>
      <c r="E14" s="6">
        <v>12000</v>
      </c>
      <c r="F14" s="6">
        <v>24000</v>
      </c>
      <c r="G14" s="6">
        <v>24000</v>
      </c>
      <c r="H14" s="6">
        <v>24000</v>
      </c>
      <c r="I14" s="6">
        <v>36000</v>
      </c>
      <c r="J14" s="6">
        <v>36000</v>
      </c>
      <c r="K14" s="6">
        <v>36000</v>
      </c>
    </row>
    <row r="15" spans="1:11" x14ac:dyDescent="0.2">
      <c r="A15" s="5" t="s">
        <v>3</v>
      </c>
      <c r="B15" s="4" t="s">
        <v>8</v>
      </c>
      <c r="C15" s="6">
        <v>5.78</v>
      </c>
      <c r="D15" s="6">
        <v>18.100000000000001</v>
      </c>
      <c r="E15" s="6">
        <v>23.55</v>
      </c>
      <c r="F15" s="6">
        <v>40.409999999999997</v>
      </c>
      <c r="G15" s="6">
        <v>46.11</v>
      </c>
      <c r="H15" s="6">
        <v>50.02</v>
      </c>
      <c r="I15" s="6">
        <v>65.17</v>
      </c>
      <c r="J15" s="6">
        <v>71.55</v>
      </c>
      <c r="K15" s="6">
        <v>71.47</v>
      </c>
    </row>
    <row r="16" spans="1:11" x14ac:dyDescent="0.2">
      <c r="A16" s="5" t="s">
        <v>3</v>
      </c>
      <c r="B16" s="4" t="s">
        <v>9</v>
      </c>
      <c r="C16" s="6">
        <v>140.26</v>
      </c>
      <c r="D16" s="6">
        <v>439.25</v>
      </c>
      <c r="E16" s="6">
        <v>571.54</v>
      </c>
      <c r="F16" s="6">
        <v>980.85</v>
      </c>
      <c r="G16" s="6">
        <v>1119.21</v>
      </c>
      <c r="H16" s="6">
        <v>1214.1099999999999</v>
      </c>
      <c r="I16" s="6">
        <v>1581.74</v>
      </c>
      <c r="J16" s="6">
        <v>1736.6</v>
      </c>
      <c r="K16" s="6">
        <v>1734.79</v>
      </c>
    </row>
    <row r="17" spans="1:11" x14ac:dyDescent="0.2">
      <c r="A17" s="5" t="s">
        <v>3</v>
      </c>
      <c r="B17" s="4" t="s">
        <v>10</v>
      </c>
      <c r="C17" s="6">
        <v>1</v>
      </c>
      <c r="D17" s="6">
        <v>1</v>
      </c>
      <c r="E17" s="6">
        <v>1</v>
      </c>
      <c r="F17" s="6">
        <v>2</v>
      </c>
      <c r="G17" s="6">
        <v>2</v>
      </c>
      <c r="H17" s="6">
        <v>2</v>
      </c>
      <c r="I17" s="6">
        <v>3</v>
      </c>
      <c r="J17" s="6">
        <v>3</v>
      </c>
      <c r="K17" s="6">
        <v>3</v>
      </c>
    </row>
    <row r="18" spans="1:11" x14ac:dyDescent="0.2">
      <c r="A18" s="5" t="s">
        <v>3</v>
      </c>
      <c r="B18" s="4" t="s">
        <v>11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</row>
    <row r="19" spans="1:11" x14ac:dyDescent="0.2">
      <c r="A19" s="5" t="s">
        <v>3</v>
      </c>
      <c r="B19" s="4" t="s">
        <v>12</v>
      </c>
      <c r="C19" s="6">
        <v>0.2</v>
      </c>
      <c r="D19" s="6">
        <v>0.6</v>
      </c>
      <c r="E19" s="6">
        <v>0.8</v>
      </c>
      <c r="F19" s="6">
        <v>0.8</v>
      </c>
      <c r="G19" s="6">
        <v>0.7</v>
      </c>
      <c r="H19" s="6">
        <v>1</v>
      </c>
      <c r="I19" s="6">
        <v>0.87</v>
      </c>
      <c r="J19" s="6">
        <v>0.8</v>
      </c>
      <c r="K19" s="6">
        <v>0.87</v>
      </c>
    </row>
    <row r="20" spans="1:11" x14ac:dyDescent="0.2">
      <c r="A20" s="5" t="s">
        <v>3</v>
      </c>
      <c r="B20" s="4" t="s">
        <v>13</v>
      </c>
      <c r="C20" s="6">
        <v>0.13</v>
      </c>
      <c r="D20" s="6">
        <v>0.15</v>
      </c>
      <c r="E20" s="6">
        <v>0.15</v>
      </c>
      <c r="F20" s="6">
        <v>2.63</v>
      </c>
      <c r="G20" s="6">
        <v>93.06</v>
      </c>
      <c r="H20" s="6">
        <v>141.5</v>
      </c>
      <c r="I20" s="6">
        <v>740.84</v>
      </c>
      <c r="J20" s="6">
        <v>1608.24</v>
      </c>
      <c r="K20" s="6">
        <v>3834.66</v>
      </c>
    </row>
    <row r="21" spans="1:11" x14ac:dyDescent="0.2">
      <c r="A21" s="7" t="s">
        <v>3</v>
      </c>
      <c r="B21" s="8" t="s">
        <v>14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</row>
    <row r="22" spans="1:11" x14ac:dyDescent="0.2">
      <c r="A22" s="5" t="s">
        <v>4</v>
      </c>
      <c r="B22" s="4" t="s">
        <v>5</v>
      </c>
      <c r="C22" s="6">
        <v>0.02</v>
      </c>
      <c r="D22" s="6">
        <v>7.0000000000000007E-2</v>
      </c>
      <c r="E22" s="6">
        <v>0.12</v>
      </c>
      <c r="F22" s="6">
        <v>0.17</v>
      </c>
      <c r="G22" s="6">
        <v>0.22</v>
      </c>
      <c r="H22" s="6">
        <v>0.28000000000000003</v>
      </c>
      <c r="I22" s="6">
        <v>0.33</v>
      </c>
      <c r="J22" s="6">
        <v>0.38</v>
      </c>
      <c r="K22" s="6">
        <v>0.43</v>
      </c>
    </row>
    <row r="23" spans="1:11" x14ac:dyDescent="0.2">
      <c r="A23" s="5" t="s">
        <v>4</v>
      </c>
      <c r="B23" s="4" t="s">
        <v>6</v>
      </c>
      <c r="C23" s="6">
        <v>12005.78</v>
      </c>
      <c r="D23" s="6">
        <v>12024.01</v>
      </c>
      <c r="E23" s="6">
        <v>12027.67</v>
      </c>
      <c r="F23" s="6">
        <v>24039.99</v>
      </c>
      <c r="G23" s="6">
        <v>24041.55</v>
      </c>
      <c r="H23" s="6">
        <v>24049.89</v>
      </c>
      <c r="I23" s="6">
        <v>36067.300000000003</v>
      </c>
      <c r="J23" s="6">
        <v>36072.76</v>
      </c>
      <c r="K23" s="6">
        <v>48074.45</v>
      </c>
    </row>
    <row r="24" spans="1:11" x14ac:dyDescent="0.2">
      <c r="A24" s="5" t="s">
        <v>4</v>
      </c>
      <c r="B24" s="4" t="s">
        <v>7</v>
      </c>
      <c r="C24" s="6">
        <v>12000</v>
      </c>
      <c r="D24" s="6">
        <v>12000</v>
      </c>
      <c r="E24" s="6">
        <v>12000</v>
      </c>
      <c r="F24" s="6">
        <v>24000</v>
      </c>
      <c r="G24" s="6">
        <v>24000</v>
      </c>
      <c r="H24" s="6">
        <v>24000</v>
      </c>
      <c r="I24" s="6">
        <v>36000</v>
      </c>
      <c r="J24" s="6">
        <v>36000</v>
      </c>
      <c r="K24" s="6">
        <v>48000</v>
      </c>
    </row>
    <row r="25" spans="1:11" x14ac:dyDescent="0.2">
      <c r="A25" s="5" t="s">
        <v>4</v>
      </c>
      <c r="B25" s="4" t="s">
        <v>8</v>
      </c>
      <c r="C25" s="6">
        <v>5.78</v>
      </c>
      <c r="D25" s="6">
        <v>24.01</v>
      </c>
      <c r="E25" s="6">
        <v>27.67</v>
      </c>
      <c r="F25" s="6">
        <v>39.99</v>
      </c>
      <c r="G25" s="6">
        <v>41.55</v>
      </c>
      <c r="H25" s="6">
        <v>49.89</v>
      </c>
      <c r="I25" s="6">
        <v>67.3</v>
      </c>
      <c r="J25" s="6">
        <v>72.760000000000005</v>
      </c>
      <c r="K25" s="6">
        <v>74.45</v>
      </c>
    </row>
    <row r="26" spans="1:11" x14ac:dyDescent="0.2">
      <c r="A26" s="5" t="s">
        <v>4</v>
      </c>
      <c r="B26" s="4" t="s">
        <v>9</v>
      </c>
      <c r="C26" s="6">
        <v>140.26</v>
      </c>
      <c r="D26" s="6">
        <v>582.76</v>
      </c>
      <c r="E26" s="6">
        <v>671.49</v>
      </c>
      <c r="F26" s="6">
        <v>970.55</v>
      </c>
      <c r="G26" s="6">
        <v>1008.42</v>
      </c>
      <c r="H26" s="6">
        <v>1210.8800000000001</v>
      </c>
      <c r="I26" s="6">
        <v>1633.54</v>
      </c>
      <c r="J26" s="6">
        <v>1765.91</v>
      </c>
      <c r="K26" s="6">
        <v>1807.15</v>
      </c>
    </row>
    <row r="27" spans="1:11" x14ac:dyDescent="0.2">
      <c r="A27" s="5" t="s">
        <v>4</v>
      </c>
      <c r="B27" s="4" t="s">
        <v>10</v>
      </c>
      <c r="C27" s="6">
        <v>1</v>
      </c>
      <c r="D27" s="6">
        <v>1</v>
      </c>
      <c r="E27" s="6">
        <v>1</v>
      </c>
      <c r="F27" s="6">
        <v>2</v>
      </c>
      <c r="G27" s="6">
        <v>2</v>
      </c>
      <c r="H27" s="6">
        <v>2</v>
      </c>
      <c r="I27" s="6">
        <v>3</v>
      </c>
      <c r="J27" s="6">
        <v>3</v>
      </c>
      <c r="K27" s="6">
        <v>4</v>
      </c>
    </row>
    <row r="28" spans="1:11" x14ac:dyDescent="0.2">
      <c r="A28" s="5" t="s">
        <v>4</v>
      </c>
      <c r="B28" s="4" t="s">
        <v>11</v>
      </c>
      <c r="C28" s="6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</row>
    <row r="29" spans="1:11" x14ac:dyDescent="0.2">
      <c r="A29" s="5" t="s">
        <v>4</v>
      </c>
      <c r="B29" s="4" t="s">
        <v>12</v>
      </c>
      <c r="C29" s="6" t="s">
        <v>30</v>
      </c>
      <c r="D29" s="6">
        <v>0.8</v>
      </c>
      <c r="E29" s="6">
        <v>1</v>
      </c>
      <c r="F29" s="6">
        <v>0.8</v>
      </c>
      <c r="G29" s="6">
        <v>0.8</v>
      </c>
      <c r="H29" s="6">
        <v>1</v>
      </c>
      <c r="I29" s="6">
        <v>0.93</v>
      </c>
      <c r="J29" s="6">
        <v>1</v>
      </c>
      <c r="K29" s="6">
        <v>0.8</v>
      </c>
    </row>
    <row r="30" spans="1:11" x14ac:dyDescent="0.2">
      <c r="A30" s="5" t="s">
        <v>4</v>
      </c>
      <c r="B30" s="4" t="s">
        <v>13</v>
      </c>
      <c r="C30" s="6">
        <v>0</v>
      </c>
      <c r="D30" s="6">
        <v>0.04</v>
      </c>
      <c r="E30" s="6">
        <v>1.63</v>
      </c>
      <c r="F30" s="6">
        <v>7.51</v>
      </c>
      <c r="G30" s="6">
        <v>89.86</v>
      </c>
      <c r="H30" s="6">
        <v>727.34</v>
      </c>
      <c r="I30" s="6">
        <v>95.87</v>
      </c>
      <c r="J30" s="6">
        <v>1456.96</v>
      </c>
      <c r="K30" s="6">
        <v>44540.36</v>
      </c>
    </row>
    <row r="31" spans="1:11" ht="16" thickBot="1" x14ac:dyDescent="0.25">
      <c r="A31" s="10" t="s">
        <v>4</v>
      </c>
      <c r="B31" s="11" t="s">
        <v>14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0.25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CI_STUDY_SUMMARY</vt:lpstr>
      <vt:lpstr>F_Latex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ge35git</cp:lastModifiedBy>
  <dcterms:created xsi:type="dcterms:W3CDTF">2022-05-17T19:38:48Z</dcterms:created>
  <dcterms:modified xsi:type="dcterms:W3CDTF">2022-05-29T20:12:25Z</dcterms:modified>
</cp:coreProperties>
</file>