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ere\PycharmProjects\ABM---hospital\"/>
    </mc:Choice>
  </mc:AlternateContent>
  <xr:revisionPtr revIDLastSave="0" documentId="13_ncr:1_{70D7D928-9FE3-4BFB-8F14-54E6FB3B34B2}" xr6:coauthVersionLast="46" xr6:coauthVersionMax="46" xr10:uidLastSave="{00000000-0000-0000-0000-000000000000}"/>
  <bookViews>
    <workbookView xWindow="28680" yWindow="-120" windowWidth="29040" windowHeight="16440" xr2:uid="{3D08B538-DB8C-4D4E-BD62-B68A7ED57B49}"/>
  </bookViews>
  <sheets>
    <sheet name="Prediksjon sykdomstall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1" l="1"/>
  <c r="O23" i="1"/>
  <c r="M23" i="1"/>
  <c r="N23" i="1" s="1"/>
  <c r="M24" i="1"/>
  <c r="N24" i="1" s="1"/>
  <c r="Q23" i="1"/>
  <c r="Q24" i="1"/>
  <c r="P24" i="1"/>
  <c r="P23" i="1"/>
  <c r="G37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2" i="1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Q26" i="1"/>
  <c r="R8" i="1"/>
  <c r="S8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B2" i="1"/>
  <c r="B3" i="1" s="1"/>
  <c r="M12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H14" i="1"/>
  <c r="J14" i="1" s="1"/>
  <c r="K14" i="1" s="1"/>
  <c r="H13" i="1"/>
  <c r="J13" i="1" s="1"/>
  <c r="K13" i="1" s="1"/>
  <c r="H28" i="1"/>
  <c r="J28" i="1" s="1"/>
  <c r="K28" i="1" s="1"/>
  <c r="H12" i="1"/>
  <c r="J12" i="1" s="1"/>
  <c r="K12" i="1" s="1"/>
  <c r="H23" i="1"/>
  <c r="J23" i="1" s="1"/>
  <c r="K23" i="1" s="1"/>
  <c r="H7" i="1"/>
  <c r="J7" i="1" s="1"/>
  <c r="K7" i="1" s="1"/>
  <c r="H22" i="1"/>
  <c r="J22" i="1" s="1"/>
  <c r="K22" i="1" s="1"/>
  <c r="H6" i="1"/>
  <c r="J6" i="1" s="1"/>
  <c r="K6" i="1" s="1"/>
  <c r="H21" i="1"/>
  <c r="J21" i="1" s="1"/>
  <c r="K21" i="1" s="1"/>
  <c r="H5" i="1"/>
  <c r="J5" i="1" s="1"/>
  <c r="K5" i="1" s="1"/>
  <c r="H20" i="1"/>
  <c r="J20" i="1" s="1"/>
  <c r="K20" i="1" s="1"/>
  <c r="H4" i="1"/>
  <c r="J4" i="1" s="1"/>
  <c r="K4" i="1" s="1"/>
  <c r="H15" i="1"/>
  <c r="J15" i="1" s="1"/>
  <c r="K15" i="1" s="1"/>
  <c r="H3" i="1"/>
  <c r="J3" i="1" s="1"/>
  <c r="K3" i="1" s="1"/>
  <c r="H18" i="1"/>
  <c r="J18" i="1" s="1"/>
  <c r="K18" i="1" s="1"/>
  <c r="H2" i="1"/>
  <c r="J2" i="1" s="1"/>
  <c r="K2" i="1" s="1"/>
  <c r="H17" i="1"/>
  <c r="J17" i="1" s="1"/>
  <c r="K17" i="1" s="1"/>
  <c r="H9" i="1"/>
  <c r="J9" i="1" s="1"/>
  <c r="K9" i="1" s="1"/>
  <c r="H35" i="1"/>
  <c r="J35" i="1" s="1"/>
  <c r="K35" i="1" s="1"/>
  <c r="H27" i="1"/>
  <c r="J27" i="1" s="1"/>
  <c r="K27" i="1" s="1"/>
  <c r="H19" i="1"/>
  <c r="J19" i="1" s="1"/>
  <c r="K19" i="1" s="1"/>
  <c r="H11" i="1"/>
  <c r="J11" i="1" s="1"/>
  <c r="K11" i="1" s="1"/>
  <c r="H26" i="1"/>
  <c r="J26" i="1" s="1"/>
  <c r="K26" i="1" s="1"/>
  <c r="H10" i="1"/>
  <c r="J10" i="1" s="1"/>
  <c r="K10" i="1" s="1"/>
  <c r="H32" i="1"/>
  <c r="J32" i="1" s="1"/>
  <c r="K32" i="1" s="1"/>
  <c r="H24" i="1"/>
  <c r="J24" i="1" s="1"/>
  <c r="K24" i="1" s="1"/>
  <c r="H16" i="1"/>
  <c r="J16" i="1" s="1"/>
  <c r="K16" i="1" s="1"/>
  <c r="H8" i="1"/>
  <c r="J8" i="1" s="1"/>
  <c r="K8" i="1" s="1"/>
  <c r="C2" i="1"/>
  <c r="C3" i="1"/>
  <c r="E2" i="1" l="1"/>
  <c r="F2" i="1" s="1"/>
  <c r="D2" i="1"/>
  <c r="E3" i="1"/>
  <c r="F3" i="1" s="1"/>
  <c r="D3" i="1"/>
  <c r="H40" i="1"/>
  <c r="J40" i="1" s="1"/>
  <c r="K40" i="1" s="1"/>
  <c r="H36" i="1"/>
  <c r="J36" i="1" s="1"/>
  <c r="K36" i="1" s="1"/>
  <c r="H34" i="1"/>
  <c r="J34" i="1" s="1"/>
  <c r="K34" i="1" s="1"/>
  <c r="H37" i="1"/>
  <c r="J37" i="1" s="1"/>
  <c r="K37" i="1" s="1"/>
  <c r="H38" i="1"/>
  <c r="J38" i="1" s="1"/>
  <c r="K38" i="1" s="1"/>
  <c r="H42" i="1"/>
  <c r="J42" i="1" s="1"/>
  <c r="K42" i="1" s="1"/>
  <c r="H25" i="1"/>
  <c r="J25" i="1" s="1"/>
  <c r="K25" i="1" s="1"/>
  <c r="H39" i="1"/>
  <c r="J39" i="1" s="1"/>
  <c r="K39" i="1" s="1"/>
  <c r="H29" i="1"/>
  <c r="J29" i="1" s="1"/>
  <c r="K29" i="1" s="1"/>
  <c r="H43" i="1"/>
  <c r="J43" i="1" s="1"/>
  <c r="K43" i="1" s="1"/>
  <c r="H33" i="1"/>
  <c r="J33" i="1" s="1"/>
  <c r="K33" i="1" s="1"/>
  <c r="H41" i="1"/>
  <c r="J41" i="1" s="1"/>
  <c r="K41" i="1" s="1"/>
  <c r="H31" i="1"/>
  <c r="J31" i="1" s="1"/>
  <c r="K31" i="1" s="1"/>
  <c r="H30" i="1"/>
  <c r="J30" i="1" s="1"/>
  <c r="K30" i="1" s="1"/>
  <c r="C6" i="1"/>
  <c r="C7" i="1"/>
  <c r="C10" i="1"/>
  <c r="C22" i="1"/>
  <c r="C13" i="1"/>
  <c r="C8" i="1"/>
  <c r="C15" i="1"/>
  <c r="C20" i="1"/>
  <c r="C5" i="1"/>
  <c r="C19" i="1"/>
  <c r="C21" i="1"/>
  <c r="C9" i="1"/>
  <c r="C12" i="1"/>
  <c r="C17" i="1"/>
  <c r="C11" i="1"/>
  <c r="C14" i="1"/>
  <c r="C4" i="1"/>
  <c r="C16" i="1"/>
  <c r="C18" i="1"/>
  <c r="H44" i="1"/>
  <c r="J44" i="1" s="1"/>
  <c r="K44" i="1" s="1"/>
  <c r="E17" i="1" l="1"/>
  <c r="F17" i="1" s="1"/>
  <c r="D17" i="1"/>
  <c r="E12" i="1"/>
  <c r="F12" i="1" s="1"/>
  <c r="D12" i="1"/>
  <c r="E22" i="1"/>
  <c r="F22" i="1" s="1"/>
  <c r="D22" i="1"/>
  <c r="E21" i="1"/>
  <c r="F21" i="1" s="1"/>
  <c r="D21" i="1"/>
  <c r="E7" i="1"/>
  <c r="F7" i="1" s="1"/>
  <c r="D7" i="1"/>
  <c r="E9" i="1"/>
  <c r="F9" i="1" s="1"/>
  <c r="D9" i="1"/>
  <c r="E18" i="1"/>
  <c r="F18" i="1" s="1"/>
  <c r="D18" i="1"/>
  <c r="E19" i="1"/>
  <c r="F19" i="1" s="1"/>
  <c r="D19" i="1"/>
  <c r="E4" i="1"/>
  <c r="F4" i="1" s="1"/>
  <c r="D4" i="1"/>
  <c r="E5" i="1"/>
  <c r="F5" i="1" s="1"/>
  <c r="D5" i="1"/>
  <c r="E6" i="1"/>
  <c r="F6" i="1" s="1"/>
  <c r="D6" i="1"/>
  <c r="E8" i="1"/>
  <c r="F8" i="1" s="1"/>
  <c r="D8" i="1"/>
  <c r="E10" i="1"/>
  <c r="F10" i="1" s="1"/>
  <c r="D10" i="1"/>
  <c r="E16" i="1"/>
  <c r="F16" i="1" s="1"/>
  <c r="D16" i="1"/>
  <c r="E14" i="1"/>
  <c r="F14" i="1" s="1"/>
  <c r="D14" i="1"/>
  <c r="E20" i="1"/>
  <c r="F20" i="1" s="1"/>
  <c r="D20" i="1"/>
  <c r="E13" i="1"/>
  <c r="F13" i="1" s="1"/>
  <c r="D13" i="1"/>
  <c r="E11" i="1"/>
  <c r="F11" i="1" s="1"/>
  <c r="D11" i="1"/>
  <c r="E15" i="1"/>
  <c r="F15" i="1" s="1"/>
  <c r="D15" i="1"/>
  <c r="C23" i="1"/>
  <c r="H45" i="1"/>
  <c r="J45" i="1" s="1"/>
  <c r="K45" i="1" s="1"/>
  <c r="E23" i="1" l="1"/>
  <c r="F23" i="1" s="1"/>
  <c r="D23" i="1"/>
  <c r="C24" i="1"/>
  <c r="H46" i="1"/>
  <c r="J46" i="1" s="1"/>
  <c r="K46" i="1" s="1"/>
  <c r="E24" i="1" l="1"/>
  <c r="F24" i="1" s="1"/>
  <c r="D24" i="1"/>
  <c r="C25" i="1"/>
  <c r="H47" i="1"/>
  <c r="J47" i="1" s="1"/>
  <c r="K47" i="1" s="1"/>
  <c r="E25" i="1" l="1"/>
  <c r="F25" i="1" s="1"/>
  <c r="D25" i="1"/>
  <c r="C26" i="1"/>
  <c r="H48" i="1"/>
  <c r="J48" i="1" s="1"/>
  <c r="K48" i="1" s="1"/>
  <c r="E26" i="1" l="1"/>
  <c r="F26" i="1" s="1"/>
  <c r="D26" i="1"/>
  <c r="C27" i="1"/>
  <c r="H49" i="1"/>
  <c r="J49" i="1" s="1"/>
  <c r="K49" i="1" s="1"/>
  <c r="E27" i="1" l="1"/>
  <c r="F27" i="1" s="1"/>
  <c r="D27" i="1"/>
  <c r="C28" i="1"/>
  <c r="H50" i="1"/>
  <c r="J50" i="1" s="1"/>
  <c r="K50" i="1" s="1"/>
  <c r="E28" i="1" l="1"/>
  <c r="F28" i="1" s="1"/>
  <c r="D28" i="1"/>
  <c r="C29" i="1"/>
  <c r="H51" i="1"/>
  <c r="J51" i="1" s="1"/>
  <c r="K51" i="1" s="1"/>
  <c r="E29" i="1" l="1"/>
  <c r="F29" i="1" s="1"/>
  <c r="D29" i="1"/>
  <c r="C30" i="1"/>
  <c r="H52" i="1"/>
  <c r="J52" i="1" s="1"/>
  <c r="K52" i="1" s="1"/>
  <c r="E30" i="1" l="1"/>
  <c r="F30" i="1" s="1"/>
  <c r="D30" i="1"/>
  <c r="C31" i="1"/>
  <c r="H53" i="1"/>
  <c r="J53" i="1" s="1"/>
  <c r="K53" i="1" s="1"/>
  <c r="E31" i="1" l="1"/>
  <c r="F31" i="1" s="1"/>
  <c r="D31" i="1"/>
  <c r="C32" i="1"/>
  <c r="H54" i="1"/>
  <c r="J54" i="1" s="1"/>
  <c r="K54" i="1" s="1"/>
  <c r="E32" i="1" l="1"/>
  <c r="F32" i="1" s="1"/>
  <c r="D32" i="1"/>
  <c r="C33" i="1"/>
  <c r="H55" i="1"/>
  <c r="J55" i="1" s="1"/>
  <c r="K55" i="1" s="1"/>
  <c r="E33" i="1" l="1"/>
  <c r="F33" i="1" s="1"/>
  <c r="D33" i="1"/>
  <c r="C34" i="1"/>
  <c r="H56" i="1"/>
  <c r="J56" i="1" s="1"/>
  <c r="K56" i="1" s="1"/>
  <c r="E34" i="1" l="1"/>
  <c r="F34" i="1" s="1"/>
  <c r="D34" i="1"/>
  <c r="C35" i="1"/>
  <c r="H57" i="1"/>
  <c r="J57" i="1" s="1"/>
  <c r="K57" i="1" s="1"/>
  <c r="E35" i="1" l="1"/>
  <c r="F35" i="1" s="1"/>
  <c r="D35" i="1"/>
  <c r="C36" i="1"/>
  <c r="H58" i="1"/>
  <c r="J58" i="1" s="1"/>
  <c r="K58" i="1" s="1"/>
  <c r="E36" i="1" l="1"/>
  <c r="F36" i="1" s="1"/>
  <c r="D36" i="1"/>
  <c r="C37" i="1"/>
  <c r="H59" i="1"/>
  <c r="J59" i="1" s="1"/>
  <c r="K59" i="1" s="1"/>
  <c r="E37" i="1" l="1"/>
  <c r="F37" i="1" s="1"/>
  <c r="D37" i="1"/>
  <c r="C38" i="1"/>
  <c r="H60" i="1"/>
  <c r="J60" i="1" s="1"/>
  <c r="K60" i="1" s="1"/>
  <c r="E38" i="1" l="1"/>
  <c r="F38" i="1" s="1"/>
  <c r="D38" i="1"/>
  <c r="C39" i="1"/>
  <c r="H61" i="1"/>
  <c r="J61" i="1" s="1"/>
  <c r="K61" i="1" s="1"/>
  <c r="E39" i="1" l="1"/>
  <c r="F39" i="1" s="1"/>
  <c r="D39" i="1"/>
  <c r="C40" i="1"/>
  <c r="H62" i="1"/>
  <c r="J62" i="1" s="1"/>
  <c r="K62" i="1" s="1"/>
  <c r="E40" i="1" l="1"/>
  <c r="F40" i="1" s="1"/>
  <c r="D40" i="1"/>
  <c r="C41" i="1"/>
  <c r="H63" i="1"/>
  <c r="J63" i="1" s="1"/>
  <c r="K63" i="1" s="1"/>
  <c r="E41" i="1" l="1"/>
  <c r="F41" i="1" s="1"/>
  <c r="D41" i="1"/>
  <c r="C42" i="1"/>
  <c r="H64" i="1"/>
  <c r="J64" i="1" s="1"/>
  <c r="K64" i="1" s="1"/>
  <c r="E42" i="1" l="1"/>
  <c r="F42" i="1" s="1"/>
  <c r="D42" i="1"/>
  <c r="C43" i="1"/>
  <c r="H65" i="1"/>
  <c r="J65" i="1" s="1"/>
  <c r="K65" i="1" s="1"/>
  <c r="E43" i="1" l="1"/>
  <c r="F43" i="1" s="1"/>
  <c r="D43" i="1"/>
  <c r="C44" i="1"/>
  <c r="H66" i="1"/>
  <c r="J66" i="1" s="1"/>
  <c r="K66" i="1" s="1"/>
  <c r="E44" i="1" l="1"/>
  <c r="F44" i="1" s="1"/>
  <c r="D44" i="1"/>
  <c r="C45" i="1"/>
  <c r="H67" i="1"/>
  <c r="J67" i="1" s="1"/>
  <c r="K67" i="1" s="1"/>
  <c r="E45" i="1" l="1"/>
  <c r="F45" i="1" s="1"/>
  <c r="D45" i="1"/>
  <c r="C46" i="1"/>
  <c r="H68" i="1"/>
  <c r="J68" i="1" s="1"/>
  <c r="K68" i="1" s="1"/>
  <c r="E46" i="1" l="1"/>
  <c r="F46" i="1" s="1"/>
  <c r="D46" i="1"/>
  <c r="C47" i="1"/>
  <c r="H69" i="1"/>
  <c r="J69" i="1" s="1"/>
  <c r="K69" i="1" s="1"/>
  <c r="E47" i="1" l="1"/>
  <c r="F47" i="1" s="1"/>
  <c r="D47" i="1"/>
  <c r="C48" i="1"/>
  <c r="H70" i="1"/>
  <c r="J70" i="1" s="1"/>
  <c r="K70" i="1" s="1"/>
  <c r="E48" i="1" l="1"/>
  <c r="F48" i="1" s="1"/>
  <c r="D48" i="1"/>
  <c r="C49" i="1"/>
  <c r="H71" i="1"/>
  <c r="J71" i="1" s="1"/>
  <c r="K71" i="1" s="1"/>
  <c r="E49" i="1" l="1"/>
  <c r="F49" i="1" s="1"/>
  <c r="D49" i="1"/>
  <c r="C50" i="1"/>
  <c r="H72" i="1"/>
  <c r="J72" i="1" s="1"/>
  <c r="K72" i="1" s="1"/>
  <c r="E50" i="1" l="1"/>
  <c r="F50" i="1" s="1"/>
  <c r="D50" i="1"/>
  <c r="C51" i="1"/>
  <c r="H73" i="1"/>
  <c r="J73" i="1" s="1"/>
  <c r="K73" i="1" s="1"/>
  <c r="E51" i="1" l="1"/>
  <c r="F51" i="1" s="1"/>
  <c r="D51" i="1"/>
  <c r="C52" i="1"/>
  <c r="H74" i="1"/>
  <c r="J74" i="1" s="1"/>
  <c r="K74" i="1" s="1"/>
  <c r="E52" i="1" l="1"/>
  <c r="F52" i="1" s="1"/>
  <c r="D52" i="1"/>
  <c r="C53" i="1"/>
  <c r="H75" i="1"/>
  <c r="J75" i="1" s="1"/>
  <c r="K75" i="1" s="1"/>
  <c r="E53" i="1" l="1"/>
  <c r="F53" i="1" s="1"/>
  <c r="D53" i="1"/>
  <c r="C54" i="1"/>
  <c r="H76" i="1"/>
  <c r="J76" i="1" s="1"/>
  <c r="K76" i="1" s="1"/>
  <c r="E54" i="1" l="1"/>
  <c r="F54" i="1" s="1"/>
  <c r="D54" i="1"/>
  <c r="C55" i="1"/>
  <c r="H77" i="1"/>
  <c r="J77" i="1" s="1"/>
  <c r="K77" i="1" s="1"/>
  <c r="E55" i="1" l="1"/>
  <c r="F55" i="1" s="1"/>
  <c r="D55" i="1"/>
  <c r="C56" i="1"/>
  <c r="H78" i="1"/>
  <c r="J78" i="1" s="1"/>
  <c r="K78" i="1" s="1"/>
  <c r="E56" i="1" l="1"/>
  <c r="F56" i="1" s="1"/>
  <c r="D56" i="1"/>
  <c r="C57" i="1"/>
  <c r="H79" i="1"/>
  <c r="J79" i="1" s="1"/>
  <c r="K79" i="1" s="1"/>
  <c r="E57" i="1" l="1"/>
  <c r="F57" i="1" s="1"/>
  <c r="D57" i="1"/>
  <c r="C58" i="1"/>
  <c r="H80" i="1"/>
  <c r="J80" i="1" s="1"/>
  <c r="K80" i="1" s="1"/>
  <c r="E58" i="1" l="1"/>
  <c r="F58" i="1" s="1"/>
  <c r="D58" i="1"/>
  <c r="C59" i="1"/>
  <c r="H81" i="1"/>
  <c r="J81" i="1" s="1"/>
  <c r="K81" i="1" s="1"/>
  <c r="E59" i="1" l="1"/>
  <c r="F59" i="1" s="1"/>
  <c r="D59" i="1"/>
  <c r="C60" i="1"/>
  <c r="H82" i="1"/>
  <c r="J82" i="1" s="1"/>
  <c r="K82" i="1" s="1"/>
  <c r="E60" i="1" l="1"/>
  <c r="F60" i="1" s="1"/>
  <c r="D60" i="1"/>
  <c r="C61" i="1"/>
  <c r="H83" i="1"/>
  <c r="J83" i="1" s="1"/>
  <c r="K83" i="1" s="1"/>
  <c r="E61" i="1" l="1"/>
  <c r="F61" i="1" s="1"/>
  <c r="D61" i="1"/>
  <c r="C62" i="1"/>
  <c r="H84" i="1"/>
  <c r="J84" i="1" s="1"/>
  <c r="K84" i="1" s="1"/>
  <c r="E62" i="1" l="1"/>
  <c r="F62" i="1" s="1"/>
  <c r="D62" i="1"/>
  <c r="C63" i="1"/>
  <c r="H85" i="1"/>
  <c r="J85" i="1" s="1"/>
  <c r="K85" i="1" s="1"/>
  <c r="E63" i="1" l="1"/>
  <c r="F63" i="1" s="1"/>
  <c r="D63" i="1"/>
  <c r="C64" i="1"/>
  <c r="H86" i="1"/>
  <c r="J86" i="1" s="1"/>
  <c r="K86" i="1" s="1"/>
  <c r="E64" i="1" l="1"/>
  <c r="F64" i="1" s="1"/>
  <c r="D64" i="1"/>
  <c r="C65" i="1"/>
  <c r="H87" i="1"/>
  <c r="J87" i="1" s="1"/>
  <c r="K87" i="1" s="1"/>
  <c r="E65" i="1" l="1"/>
  <c r="F65" i="1" s="1"/>
  <c r="D65" i="1"/>
  <c r="C66" i="1"/>
  <c r="H88" i="1"/>
  <c r="J88" i="1" s="1"/>
  <c r="K88" i="1" s="1"/>
  <c r="E66" i="1" l="1"/>
  <c r="F66" i="1" s="1"/>
  <c r="D66" i="1"/>
  <c r="C67" i="1"/>
  <c r="H89" i="1"/>
  <c r="J89" i="1" s="1"/>
  <c r="K89" i="1" s="1"/>
  <c r="E67" i="1" l="1"/>
  <c r="F67" i="1" s="1"/>
  <c r="D67" i="1"/>
  <c r="C68" i="1"/>
  <c r="H90" i="1"/>
  <c r="J90" i="1" s="1"/>
  <c r="K90" i="1" s="1"/>
  <c r="E68" i="1" l="1"/>
  <c r="F68" i="1" s="1"/>
  <c r="D68" i="1"/>
  <c r="C69" i="1"/>
  <c r="H91" i="1"/>
  <c r="J91" i="1" s="1"/>
  <c r="K91" i="1" s="1"/>
  <c r="E69" i="1" l="1"/>
  <c r="F69" i="1" s="1"/>
  <c r="D69" i="1"/>
  <c r="C70" i="1"/>
  <c r="H92" i="1"/>
  <c r="J92" i="1" s="1"/>
  <c r="K92" i="1" s="1"/>
  <c r="E70" i="1" l="1"/>
  <c r="F70" i="1" s="1"/>
  <c r="D70" i="1"/>
  <c r="C71" i="1"/>
  <c r="H93" i="1"/>
  <c r="J93" i="1" s="1"/>
  <c r="K93" i="1" s="1"/>
  <c r="E71" i="1" l="1"/>
  <c r="F71" i="1" s="1"/>
  <c r="D71" i="1"/>
  <c r="C72" i="1"/>
  <c r="H94" i="1"/>
  <c r="J94" i="1" s="1"/>
  <c r="K94" i="1" s="1"/>
  <c r="E72" i="1" l="1"/>
  <c r="F72" i="1" s="1"/>
  <c r="D72" i="1"/>
  <c r="C73" i="1"/>
  <c r="H95" i="1"/>
  <c r="J95" i="1" s="1"/>
  <c r="K95" i="1" s="1"/>
  <c r="E73" i="1" l="1"/>
  <c r="F73" i="1" s="1"/>
  <c r="D73" i="1"/>
  <c r="C74" i="1"/>
  <c r="H96" i="1"/>
  <c r="J96" i="1" s="1"/>
  <c r="K96" i="1" s="1"/>
  <c r="E74" i="1" l="1"/>
  <c r="F74" i="1" s="1"/>
  <c r="D74" i="1"/>
  <c r="C75" i="1"/>
  <c r="H97" i="1"/>
  <c r="J97" i="1" s="1"/>
  <c r="K97" i="1" s="1"/>
  <c r="E75" i="1" l="1"/>
  <c r="F75" i="1" s="1"/>
  <c r="D75" i="1"/>
  <c r="C76" i="1"/>
  <c r="H98" i="1"/>
  <c r="J98" i="1" s="1"/>
  <c r="K98" i="1" s="1"/>
  <c r="E76" i="1" l="1"/>
  <c r="F76" i="1" s="1"/>
  <c r="D76" i="1"/>
  <c r="C77" i="1"/>
  <c r="H99" i="1"/>
  <c r="J99" i="1" s="1"/>
  <c r="K99" i="1" s="1"/>
  <c r="E77" i="1" l="1"/>
  <c r="F77" i="1" s="1"/>
  <c r="D77" i="1"/>
  <c r="C78" i="1"/>
  <c r="H100" i="1"/>
  <c r="J100" i="1" s="1"/>
  <c r="K100" i="1" s="1"/>
  <c r="E78" i="1" l="1"/>
  <c r="F78" i="1" s="1"/>
  <c r="D78" i="1"/>
  <c r="C79" i="1"/>
  <c r="H101" i="1"/>
  <c r="J101" i="1" s="1"/>
  <c r="K101" i="1" s="1"/>
  <c r="E79" i="1" l="1"/>
  <c r="F79" i="1" s="1"/>
  <c r="D79" i="1"/>
  <c r="C80" i="1"/>
  <c r="H102" i="1"/>
  <c r="J102" i="1" s="1"/>
  <c r="K102" i="1" s="1"/>
  <c r="E80" i="1" l="1"/>
  <c r="F80" i="1" s="1"/>
  <c r="D80" i="1"/>
  <c r="C81" i="1"/>
  <c r="H103" i="1"/>
  <c r="J103" i="1" s="1"/>
  <c r="K103" i="1" s="1"/>
  <c r="E81" i="1" l="1"/>
  <c r="F81" i="1" s="1"/>
  <c r="D81" i="1"/>
  <c r="C82" i="1"/>
  <c r="H104" i="1"/>
  <c r="J104" i="1" s="1"/>
  <c r="K104" i="1" s="1"/>
  <c r="E82" i="1" l="1"/>
  <c r="F82" i="1" s="1"/>
  <c r="D82" i="1"/>
  <c r="C83" i="1"/>
  <c r="H105" i="1"/>
  <c r="J105" i="1" s="1"/>
  <c r="K105" i="1" s="1"/>
  <c r="E83" i="1" l="1"/>
  <c r="F83" i="1" s="1"/>
  <c r="D83" i="1"/>
  <c r="C84" i="1"/>
  <c r="H106" i="1"/>
  <c r="J106" i="1" s="1"/>
  <c r="K106" i="1" s="1"/>
  <c r="E84" i="1" l="1"/>
  <c r="F84" i="1" s="1"/>
  <c r="D84" i="1"/>
  <c r="C85" i="1"/>
  <c r="H107" i="1"/>
  <c r="J107" i="1" s="1"/>
  <c r="K107" i="1" s="1"/>
  <c r="E85" i="1" l="1"/>
  <c r="F85" i="1" s="1"/>
  <c r="D85" i="1"/>
  <c r="C86" i="1"/>
  <c r="H108" i="1"/>
  <c r="J108" i="1" s="1"/>
  <c r="K108" i="1" s="1"/>
  <c r="E86" i="1" l="1"/>
  <c r="F86" i="1" s="1"/>
  <c r="D86" i="1"/>
  <c r="C87" i="1"/>
  <c r="H109" i="1"/>
  <c r="J109" i="1" s="1"/>
  <c r="K109" i="1" s="1"/>
  <c r="E87" i="1" l="1"/>
  <c r="F87" i="1" s="1"/>
  <c r="D87" i="1"/>
  <c r="C88" i="1"/>
  <c r="H110" i="1"/>
  <c r="J110" i="1" s="1"/>
  <c r="K110" i="1" s="1"/>
  <c r="E88" i="1" l="1"/>
  <c r="F88" i="1" s="1"/>
  <c r="D88" i="1"/>
  <c r="C89" i="1"/>
  <c r="H112" i="1"/>
  <c r="J112" i="1" s="1"/>
  <c r="K112" i="1" s="1"/>
  <c r="H111" i="1"/>
  <c r="J111" i="1" s="1"/>
  <c r="K111" i="1" s="1"/>
  <c r="E89" i="1" l="1"/>
  <c r="F89" i="1" s="1"/>
  <c r="D89" i="1"/>
  <c r="C90" i="1"/>
  <c r="E90" i="1" l="1"/>
  <c r="F90" i="1" s="1"/>
  <c r="D90" i="1"/>
  <c r="C91" i="1"/>
  <c r="E91" i="1" l="1"/>
  <c r="F91" i="1" s="1"/>
  <c r="D91" i="1"/>
  <c r="C92" i="1"/>
  <c r="E92" i="1" l="1"/>
  <c r="F92" i="1" s="1"/>
  <c r="D92" i="1"/>
  <c r="C93" i="1"/>
  <c r="E93" i="1" l="1"/>
  <c r="F93" i="1" s="1"/>
  <c r="D93" i="1"/>
  <c r="C94" i="1"/>
  <c r="E94" i="1" l="1"/>
  <c r="F94" i="1" s="1"/>
  <c r="D94" i="1"/>
  <c r="C95" i="1"/>
  <c r="E95" i="1" l="1"/>
  <c r="F95" i="1" s="1"/>
  <c r="D95" i="1"/>
  <c r="C96" i="1"/>
  <c r="E96" i="1" l="1"/>
  <c r="F96" i="1" s="1"/>
  <c r="D96" i="1"/>
  <c r="C97" i="1"/>
  <c r="E97" i="1" l="1"/>
  <c r="F97" i="1" s="1"/>
  <c r="D97" i="1"/>
  <c r="C98" i="1"/>
  <c r="E98" i="1" l="1"/>
  <c r="F98" i="1" s="1"/>
  <c r="D98" i="1"/>
  <c r="C99" i="1"/>
  <c r="E99" i="1" l="1"/>
  <c r="F99" i="1" s="1"/>
  <c r="D99" i="1"/>
  <c r="C100" i="1"/>
  <c r="E100" i="1" l="1"/>
  <c r="F100" i="1" s="1"/>
  <c r="D100" i="1"/>
  <c r="C101" i="1"/>
  <c r="E101" i="1" l="1"/>
  <c r="F101" i="1" s="1"/>
  <c r="D101" i="1"/>
  <c r="C102" i="1"/>
  <c r="E102" i="1" l="1"/>
  <c r="F102" i="1" s="1"/>
  <c r="D102" i="1"/>
  <c r="C103" i="1"/>
  <c r="E103" i="1" l="1"/>
  <c r="F103" i="1" s="1"/>
  <c r="D103" i="1"/>
  <c r="C104" i="1"/>
  <c r="E104" i="1" l="1"/>
  <c r="F104" i="1" s="1"/>
  <c r="D104" i="1"/>
  <c r="C105" i="1"/>
  <c r="E105" i="1" l="1"/>
  <c r="F105" i="1" s="1"/>
  <c r="D105" i="1"/>
  <c r="C106" i="1"/>
  <c r="E106" i="1" l="1"/>
  <c r="F106" i="1" s="1"/>
  <c r="D106" i="1"/>
  <c r="C107" i="1"/>
  <c r="E107" i="1" l="1"/>
  <c r="F107" i="1" s="1"/>
  <c r="D107" i="1"/>
  <c r="C108" i="1"/>
  <c r="E108" i="1" l="1"/>
  <c r="F108" i="1" s="1"/>
  <c r="D108" i="1"/>
  <c r="C109" i="1"/>
  <c r="E109" i="1" l="1"/>
  <c r="F109" i="1" s="1"/>
  <c r="D109" i="1"/>
  <c r="C110" i="1"/>
  <c r="E110" i="1" l="1"/>
  <c r="F110" i="1" s="1"/>
  <c r="D110" i="1"/>
  <c r="C112" i="1"/>
  <c r="C111" i="1"/>
  <c r="E111" i="1" l="1"/>
  <c r="F111" i="1" s="1"/>
  <c r="D111" i="1"/>
  <c r="E112" i="1"/>
  <c r="F112" i="1" s="1"/>
  <c r="D112" i="1"/>
</calcChain>
</file>

<file path=xl/sharedStrings.xml><?xml version="1.0" encoding="utf-8"?>
<sst xmlns="http://schemas.openxmlformats.org/spreadsheetml/2006/main" count="38" uniqueCount="29">
  <si>
    <t>Populasjon</t>
  </si>
  <si>
    <t>Sykehus andel</t>
  </si>
  <si>
    <t>Av innlagte - intensiv</t>
  </si>
  <si>
    <t>Latenstid</t>
  </si>
  <si>
    <t>Smittsom periode</t>
  </si>
  <si>
    <t>Antall start</t>
  </si>
  <si>
    <t>Tid før innlagt</t>
  </si>
  <si>
    <t>Dato</t>
  </si>
  <si>
    <t>Infeksjon-scenario 1</t>
  </si>
  <si>
    <t>Infeksjon-scenario 2</t>
  </si>
  <si>
    <t>Innlagte</t>
  </si>
  <si>
    <t>Intensiv</t>
  </si>
  <si>
    <t>R-tall - mars</t>
  </si>
  <si>
    <t>AHUS</t>
  </si>
  <si>
    <t>https://www.helsedirektoratet.no/statistikk/antall-innlagte-pasienter-pa-sykehus-med-pavist-covid-19</t>
  </si>
  <si>
    <t>Antall smittede 12.03.2020</t>
  </si>
  <si>
    <t>Innlagte på sykehus 12.03.2020</t>
  </si>
  <si>
    <t xml:space="preserve"> </t>
  </si>
  <si>
    <t>R-tall-april</t>
  </si>
  <si>
    <t>Simulasjon stopp</t>
  </si>
  <si>
    <t xml:space="preserve">Scenario lav </t>
  </si>
  <si>
    <t>R tallet snur ikke før 15.04</t>
  </si>
  <si>
    <t xml:space="preserve">Scenario høy </t>
  </si>
  <si>
    <t>R tallet snur ikke før 31.03</t>
  </si>
  <si>
    <t>Avrundet</t>
  </si>
  <si>
    <t>Ahus innlagte R 1.3 scenario høy</t>
  </si>
  <si>
    <t>AHUS-innlagte-r 1.1 scenario lav</t>
  </si>
  <si>
    <t>Sum pasienter 60 dager</t>
  </si>
  <si>
    <t>Sum smittede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</si>
</sst>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ABD-6C74-46B1-9358-C8CB71465545}">
  <sheetPr codeName="Ark1"/>
  <dimension ref="A1:T112"/>
  <sheetViews>
    <sheetView tabSelected="1" topLeftCell="E1" zoomScale="160" zoomScaleNormal="160" workbookViewId="0">
      <selection activeCell="O20" sqref="O20"/>
    </sheetView>
  </sheetViews>
  <sheetFormatPr baseColWidth="10" defaultRowHeight="10.5" x14ac:dyDescent="0.25"/>
  <cols>
    <col min="2" max="2" width="17.375" bestFit="1" customWidth="1"/>
    <col min="3" max="6" width="17.375" customWidth="1"/>
    <col min="7" max="7" width="17.375" bestFit="1" customWidth="1"/>
    <col min="10" max="10" width="8.375" bestFit="1" customWidth="1"/>
    <col min="11" max="11" width="15" bestFit="1" customWidth="1"/>
    <col min="12" max="12" width="15" customWidth="1"/>
    <col min="13" max="13" width="14.625" bestFit="1" customWidth="1"/>
    <col min="15" max="15" width="15.625" bestFit="1" customWidth="1"/>
    <col min="17" max="17" width="26.875" bestFit="1" customWidth="1"/>
    <col min="18" max="18" width="18.125" bestFit="1" customWidth="1"/>
    <col min="19" max="19" width="25.125" customWidth="1"/>
  </cols>
  <sheetData>
    <row r="1" spans="1:20" x14ac:dyDescent="0.25">
      <c r="A1" t="s">
        <v>7</v>
      </c>
      <c r="B1" t="s">
        <v>8</v>
      </c>
      <c r="C1" t="s">
        <v>10</v>
      </c>
      <c r="D1" t="s">
        <v>13</v>
      </c>
      <c r="E1" t="s">
        <v>11</v>
      </c>
      <c r="F1" t="s">
        <v>13</v>
      </c>
      <c r="G1" t="s">
        <v>9</v>
      </c>
      <c r="H1" t="s">
        <v>10</v>
      </c>
      <c r="I1" t="s">
        <v>13</v>
      </c>
      <c r="J1" t="s">
        <v>11</v>
      </c>
      <c r="K1" t="s">
        <v>13</v>
      </c>
      <c r="M1" t="s">
        <v>12</v>
      </c>
      <c r="N1" t="s">
        <v>3</v>
      </c>
      <c r="O1" t="s">
        <v>4</v>
      </c>
      <c r="P1" t="s">
        <v>0</v>
      </c>
      <c r="Q1" t="s">
        <v>1</v>
      </c>
      <c r="R1" t="s">
        <v>2</v>
      </c>
      <c r="S1" t="s">
        <v>6</v>
      </c>
      <c r="T1" t="s">
        <v>5</v>
      </c>
    </row>
    <row r="2" spans="1:20" x14ac:dyDescent="0.25">
      <c r="A2" s="1">
        <v>43900</v>
      </c>
      <c r="B2">
        <f>T2</f>
        <v>766</v>
      </c>
      <c r="C2">
        <f t="shared" ref="C2:C33" si="0">B2*$Q$2</f>
        <v>22.98</v>
      </c>
      <c r="D2">
        <f>C2*0.109</f>
        <v>2.50482</v>
      </c>
      <c r="E2">
        <f t="shared" ref="E2:E33" si="1">C2*$R$2</f>
        <v>5.7450000000000001</v>
      </c>
      <c r="F2">
        <f>E2*0.109</f>
        <v>0.62620500000000001</v>
      </c>
      <c r="G2">
        <f>T3</f>
        <v>766</v>
      </c>
      <c r="H2">
        <f>G2*$Q$3</f>
        <v>30.64</v>
      </c>
      <c r="I2">
        <f>H2*0.109</f>
        <v>3.3397600000000001</v>
      </c>
      <c r="J2">
        <f>H2*$R$3</f>
        <v>7.66</v>
      </c>
      <c r="K2">
        <f>J2*0.109</f>
        <v>0.83494000000000002</v>
      </c>
      <c r="M2">
        <v>1.1000000000000001</v>
      </c>
      <c r="N2">
        <v>4</v>
      </c>
      <c r="O2">
        <v>5</v>
      </c>
      <c r="P2">
        <v>5238000</v>
      </c>
      <c r="Q2">
        <v>0.03</v>
      </c>
      <c r="R2">
        <v>0.25</v>
      </c>
      <c r="S2">
        <v>8</v>
      </c>
      <c r="T2">
        <v>766</v>
      </c>
    </row>
    <row r="3" spans="1:20" x14ac:dyDescent="0.25">
      <c r="A3" s="1">
        <v>43901</v>
      </c>
      <c r="B3">
        <f>B2*(1+($M2/($N2+$O2)))</f>
        <v>859.62222222222226</v>
      </c>
      <c r="C3">
        <f t="shared" si="0"/>
        <v>25.788666666666668</v>
      </c>
      <c r="D3">
        <f t="shared" ref="D3:D66" si="2">C3*0.109</f>
        <v>2.8109646666666666</v>
      </c>
      <c r="E3">
        <f t="shared" si="1"/>
        <v>6.4471666666666669</v>
      </c>
      <c r="F3">
        <f t="shared" ref="F3:F66" si="3">E3*0.109</f>
        <v>0.70274116666666664</v>
      </c>
      <c r="G3">
        <f>G2*(1+($M$3/($N$3+$O$3)))</f>
        <v>908.25714285714287</v>
      </c>
      <c r="H3">
        <f t="shared" ref="H3:H66" si="4">G3*$Q$3</f>
        <v>36.330285714285715</v>
      </c>
      <c r="I3">
        <f t="shared" ref="I3:I66" si="5">H3*0.109</f>
        <v>3.9600011428571431</v>
      </c>
      <c r="J3">
        <f t="shared" ref="J3:J66" si="6">H3*$R$3</f>
        <v>9.0825714285714287</v>
      </c>
      <c r="K3">
        <f t="shared" ref="K3:K66" si="7">J3*0.109</f>
        <v>0.99000028571428578</v>
      </c>
      <c r="M3">
        <v>1.3</v>
      </c>
      <c r="N3">
        <v>3</v>
      </c>
      <c r="O3">
        <v>4</v>
      </c>
      <c r="P3">
        <v>5238000</v>
      </c>
      <c r="Q3">
        <v>0.04</v>
      </c>
      <c r="R3">
        <v>0.25</v>
      </c>
      <c r="S3">
        <v>8</v>
      </c>
      <c r="T3">
        <v>766</v>
      </c>
    </row>
    <row r="4" spans="1:20" x14ac:dyDescent="0.25">
      <c r="A4" s="1">
        <v>43902</v>
      </c>
      <c r="B4">
        <f t="shared" ref="B4:B22" si="8">B3*(1+($M$2/($N$2+$O$2)))</f>
        <v>964.68716049382726</v>
      </c>
      <c r="C4">
        <f t="shared" si="0"/>
        <v>28.940614814814818</v>
      </c>
      <c r="D4">
        <f t="shared" si="2"/>
        <v>3.154527014814815</v>
      </c>
      <c r="E4">
        <f t="shared" si="1"/>
        <v>7.2351537037037046</v>
      </c>
      <c r="F4">
        <f t="shared" si="3"/>
        <v>0.78863175370370375</v>
      </c>
      <c r="G4">
        <f t="shared" ref="G4:G21" si="9">G3*(1+($M$3/($N$3+$O$3)))</f>
        <v>1076.9334693877552</v>
      </c>
      <c r="H4">
        <f t="shared" si="4"/>
        <v>43.077338775510206</v>
      </c>
      <c r="I4">
        <f t="shared" si="5"/>
        <v>4.6954299265306121</v>
      </c>
      <c r="J4">
        <f t="shared" si="6"/>
        <v>10.769334693877552</v>
      </c>
      <c r="K4">
        <f t="shared" si="7"/>
        <v>1.173857481632653</v>
      </c>
      <c r="M4" t="s">
        <v>18</v>
      </c>
    </row>
    <row r="5" spans="1:20" x14ac:dyDescent="0.25">
      <c r="A5" s="1">
        <v>43903</v>
      </c>
      <c r="B5">
        <f t="shared" si="8"/>
        <v>1082.5933689986284</v>
      </c>
      <c r="C5">
        <f t="shared" si="0"/>
        <v>32.477801069958851</v>
      </c>
      <c r="D5">
        <f t="shared" si="2"/>
        <v>3.5400803166255148</v>
      </c>
      <c r="E5">
        <f t="shared" si="1"/>
        <v>8.1194502674897127</v>
      </c>
      <c r="F5">
        <f t="shared" si="3"/>
        <v>0.8850200791563787</v>
      </c>
      <c r="G5">
        <f t="shared" si="9"/>
        <v>1276.9353994169096</v>
      </c>
      <c r="H5">
        <f t="shared" si="4"/>
        <v>51.077415976676384</v>
      </c>
      <c r="I5">
        <f t="shared" si="5"/>
        <v>5.5674383414577262</v>
      </c>
      <c r="J5">
        <f t="shared" si="6"/>
        <v>12.769353994169096</v>
      </c>
      <c r="K5">
        <f t="shared" si="7"/>
        <v>1.3918595853644316</v>
      </c>
      <c r="M5">
        <v>0.4</v>
      </c>
    </row>
    <row r="6" spans="1:20" x14ac:dyDescent="0.25">
      <c r="A6" s="1">
        <v>43904</v>
      </c>
      <c r="B6">
        <f t="shared" si="8"/>
        <v>1214.910336320683</v>
      </c>
      <c r="C6">
        <f t="shared" si="0"/>
        <v>36.447310089620487</v>
      </c>
      <c r="D6">
        <f t="shared" si="2"/>
        <v>3.9727567997686331</v>
      </c>
      <c r="E6">
        <f t="shared" si="1"/>
        <v>9.1118275224051217</v>
      </c>
      <c r="F6">
        <f t="shared" si="3"/>
        <v>0.99318919994215826</v>
      </c>
      <c r="G6">
        <f t="shared" si="9"/>
        <v>1514.080545022907</v>
      </c>
      <c r="H6">
        <f t="shared" si="4"/>
        <v>60.563221800916281</v>
      </c>
      <c r="I6">
        <f t="shared" si="5"/>
        <v>6.6013911762998747</v>
      </c>
      <c r="J6">
        <f t="shared" si="6"/>
        <v>15.14080545022907</v>
      </c>
      <c r="K6">
        <f t="shared" si="7"/>
        <v>1.6503477940749687</v>
      </c>
      <c r="M6">
        <v>0.1</v>
      </c>
    </row>
    <row r="7" spans="1:20" x14ac:dyDescent="0.25">
      <c r="A7" s="1">
        <v>43905</v>
      </c>
      <c r="B7">
        <f t="shared" si="8"/>
        <v>1363.3993774265443</v>
      </c>
      <c r="C7">
        <f t="shared" si="0"/>
        <v>40.901981322796331</v>
      </c>
      <c r="D7">
        <f t="shared" si="2"/>
        <v>4.4583159641848003</v>
      </c>
      <c r="E7">
        <f t="shared" si="1"/>
        <v>10.225495330699083</v>
      </c>
      <c r="F7">
        <f t="shared" si="3"/>
        <v>1.1145789910462001</v>
      </c>
      <c r="G7">
        <f t="shared" si="9"/>
        <v>1795.2669319557326</v>
      </c>
      <c r="H7">
        <f t="shared" si="4"/>
        <v>71.810677278229306</v>
      </c>
      <c r="I7">
        <f t="shared" si="5"/>
        <v>7.8273638233269942</v>
      </c>
      <c r="J7">
        <f t="shared" si="6"/>
        <v>17.952669319557327</v>
      </c>
      <c r="K7">
        <f t="shared" si="7"/>
        <v>1.9568409558317486</v>
      </c>
      <c r="Q7" t="s">
        <v>16</v>
      </c>
      <c r="R7" t="s">
        <v>17</v>
      </c>
      <c r="S7" t="s">
        <v>15</v>
      </c>
    </row>
    <row r="8" spans="1:20" x14ac:dyDescent="0.25">
      <c r="A8" s="1">
        <v>43906</v>
      </c>
      <c r="B8">
        <f t="shared" si="8"/>
        <v>1530.0370791120108</v>
      </c>
      <c r="C8">
        <f t="shared" si="0"/>
        <v>45.90111237336032</v>
      </c>
      <c r="D8">
        <f t="shared" si="2"/>
        <v>5.003221248696275</v>
      </c>
      <c r="E8">
        <f t="shared" si="1"/>
        <v>11.47527809334008</v>
      </c>
      <c r="F8">
        <f t="shared" si="3"/>
        <v>1.2508053121740688</v>
      </c>
      <c r="G8">
        <f t="shared" si="9"/>
        <v>2128.6736478903686</v>
      </c>
      <c r="H8">
        <f t="shared" si="4"/>
        <v>85.146945915614751</v>
      </c>
      <c r="I8">
        <f t="shared" si="5"/>
        <v>9.2810171048020074</v>
      </c>
      <c r="J8">
        <f t="shared" si="6"/>
        <v>21.286736478903688</v>
      </c>
      <c r="K8">
        <f t="shared" si="7"/>
        <v>2.3202542762005018</v>
      </c>
      <c r="Q8">
        <v>23</v>
      </c>
      <c r="R8">
        <f>23/3</f>
        <v>7.666666666666667</v>
      </c>
      <c r="S8">
        <f>R8*100</f>
        <v>766.66666666666674</v>
      </c>
    </row>
    <row r="9" spans="1:20" x14ac:dyDescent="0.25">
      <c r="A9" s="1">
        <v>43907</v>
      </c>
      <c r="B9">
        <f t="shared" si="8"/>
        <v>1717.0416110034789</v>
      </c>
      <c r="C9">
        <f t="shared" si="0"/>
        <v>51.511248330104365</v>
      </c>
      <c r="D9">
        <f t="shared" si="2"/>
        <v>5.6147260679813762</v>
      </c>
      <c r="E9">
        <f t="shared" si="1"/>
        <v>12.877812082526091</v>
      </c>
      <c r="F9">
        <f t="shared" si="3"/>
        <v>1.403681516995344</v>
      </c>
      <c r="G9">
        <f t="shared" si="9"/>
        <v>2523.9987539271515</v>
      </c>
      <c r="H9">
        <f t="shared" si="4"/>
        <v>100.95995015708606</v>
      </c>
      <c r="I9">
        <f t="shared" si="5"/>
        <v>11.00463456712238</v>
      </c>
      <c r="J9">
        <f t="shared" si="6"/>
        <v>25.239987539271514</v>
      </c>
      <c r="K9">
        <f t="shared" si="7"/>
        <v>2.7511586417805951</v>
      </c>
      <c r="S9" t="s">
        <v>14</v>
      </c>
      <c r="T9" t="s">
        <v>17</v>
      </c>
    </row>
    <row r="10" spans="1:20" x14ac:dyDescent="0.25">
      <c r="A10" s="1">
        <v>43908</v>
      </c>
      <c r="B10">
        <f t="shared" si="8"/>
        <v>1926.9022523483486</v>
      </c>
      <c r="C10">
        <f t="shared" si="0"/>
        <v>57.807067570450457</v>
      </c>
      <c r="D10">
        <f t="shared" si="2"/>
        <v>6.3009703651790998</v>
      </c>
      <c r="E10">
        <f t="shared" si="1"/>
        <v>14.451766892612614</v>
      </c>
      <c r="F10">
        <f t="shared" si="3"/>
        <v>1.575242591294775</v>
      </c>
      <c r="G10">
        <f t="shared" si="9"/>
        <v>2992.7413796564797</v>
      </c>
      <c r="H10">
        <f t="shared" si="4"/>
        <v>119.70965518625918</v>
      </c>
      <c r="I10">
        <f t="shared" si="5"/>
        <v>13.048352415302251</v>
      </c>
      <c r="J10">
        <f t="shared" si="6"/>
        <v>29.927413796564796</v>
      </c>
      <c r="K10">
        <f t="shared" si="7"/>
        <v>3.2620881038255627</v>
      </c>
    </row>
    <row r="11" spans="1:20" x14ac:dyDescent="0.25">
      <c r="A11" s="1">
        <v>43909</v>
      </c>
      <c r="B11">
        <f t="shared" si="8"/>
        <v>2162.4125276353689</v>
      </c>
      <c r="C11">
        <f t="shared" si="0"/>
        <v>64.87237582906107</v>
      </c>
      <c r="D11">
        <f t="shared" si="2"/>
        <v>7.0710889653676565</v>
      </c>
      <c r="E11">
        <f t="shared" si="1"/>
        <v>16.218093957265268</v>
      </c>
      <c r="F11">
        <f t="shared" si="3"/>
        <v>1.7677722413419141</v>
      </c>
      <c r="G11">
        <f t="shared" si="9"/>
        <v>3548.5362073069687</v>
      </c>
      <c r="H11">
        <f t="shared" si="4"/>
        <v>141.94144829227875</v>
      </c>
      <c r="I11">
        <f t="shared" si="5"/>
        <v>15.471617863858384</v>
      </c>
      <c r="J11">
        <f t="shared" si="6"/>
        <v>35.485362073069687</v>
      </c>
      <c r="K11">
        <f t="shared" si="7"/>
        <v>3.867904465964596</v>
      </c>
    </row>
    <row r="12" spans="1:20" x14ac:dyDescent="0.25">
      <c r="A12" s="1">
        <v>43910</v>
      </c>
      <c r="B12">
        <f t="shared" si="8"/>
        <v>2426.7073921241363</v>
      </c>
      <c r="C12">
        <f t="shared" si="0"/>
        <v>72.801221763724087</v>
      </c>
      <c r="D12">
        <f t="shared" si="2"/>
        <v>7.935333172245925</v>
      </c>
      <c r="E12">
        <f t="shared" si="1"/>
        <v>18.200305440931022</v>
      </c>
      <c r="F12">
        <f t="shared" si="3"/>
        <v>1.9838332930614813</v>
      </c>
      <c r="G12">
        <f t="shared" si="9"/>
        <v>4207.5500743782632</v>
      </c>
      <c r="H12">
        <f t="shared" si="4"/>
        <v>168.30200297513053</v>
      </c>
      <c r="I12">
        <f t="shared" si="5"/>
        <v>18.344918324289228</v>
      </c>
      <c r="J12">
        <f t="shared" si="6"/>
        <v>42.075500743782634</v>
      </c>
      <c r="K12">
        <f t="shared" si="7"/>
        <v>4.586229581072307</v>
      </c>
      <c r="M12">
        <f>B2*(1-($M$2/($N$2+$O$2)))</f>
        <v>672.37777777777774</v>
      </c>
    </row>
    <row r="13" spans="1:20" x14ac:dyDescent="0.25">
      <c r="A13" s="1">
        <v>43911</v>
      </c>
      <c r="B13">
        <f t="shared" si="8"/>
        <v>2723.3049622726417</v>
      </c>
      <c r="C13">
        <f t="shared" si="0"/>
        <v>81.69914886817925</v>
      </c>
      <c r="D13">
        <f t="shared" si="2"/>
        <v>8.9052072266315374</v>
      </c>
      <c r="E13">
        <f t="shared" si="1"/>
        <v>20.424787217044813</v>
      </c>
      <c r="F13">
        <f t="shared" si="3"/>
        <v>2.2263018066578844</v>
      </c>
      <c r="G13">
        <f t="shared" si="9"/>
        <v>4988.9522310485117</v>
      </c>
      <c r="H13">
        <f t="shared" si="4"/>
        <v>199.55808924194048</v>
      </c>
      <c r="I13">
        <f t="shared" si="5"/>
        <v>21.751831727371513</v>
      </c>
      <c r="J13">
        <f t="shared" si="6"/>
        <v>49.88952231048512</v>
      </c>
      <c r="K13">
        <f t="shared" si="7"/>
        <v>5.4379579318428783</v>
      </c>
      <c r="O13" t="s">
        <v>19</v>
      </c>
      <c r="P13" s="1">
        <v>43959</v>
      </c>
    </row>
    <row r="14" spans="1:20" x14ac:dyDescent="0.25">
      <c r="A14" s="1">
        <v>43912</v>
      </c>
      <c r="B14">
        <f t="shared" si="8"/>
        <v>3056.153346550409</v>
      </c>
      <c r="C14">
        <f t="shared" si="0"/>
        <v>91.684600396512266</v>
      </c>
      <c r="D14">
        <f t="shared" si="2"/>
        <v>9.9936214432198369</v>
      </c>
      <c r="E14">
        <f t="shared" si="1"/>
        <v>22.921150099128067</v>
      </c>
      <c r="F14">
        <f t="shared" si="3"/>
        <v>2.4984053608049592</v>
      </c>
      <c r="G14">
        <f t="shared" si="9"/>
        <v>5915.4719311003782</v>
      </c>
      <c r="H14">
        <f t="shared" si="4"/>
        <v>236.61887724401512</v>
      </c>
      <c r="I14">
        <f t="shared" si="5"/>
        <v>25.791457619597647</v>
      </c>
      <c r="J14">
        <f t="shared" si="6"/>
        <v>59.154719311003781</v>
      </c>
      <c r="K14">
        <f t="shared" si="7"/>
        <v>6.4478644048994118</v>
      </c>
      <c r="O14" t="s">
        <v>20</v>
      </c>
      <c r="P14" t="s">
        <v>21</v>
      </c>
    </row>
    <row r="15" spans="1:20" x14ac:dyDescent="0.25">
      <c r="A15" s="1">
        <v>43913</v>
      </c>
      <c r="B15">
        <f t="shared" si="8"/>
        <v>3429.6832000176814</v>
      </c>
      <c r="C15">
        <f t="shared" si="0"/>
        <v>102.89049600053043</v>
      </c>
      <c r="D15">
        <f t="shared" si="2"/>
        <v>11.215064064057817</v>
      </c>
      <c r="E15">
        <f t="shared" si="1"/>
        <v>25.722624000132608</v>
      </c>
      <c r="F15">
        <f t="shared" si="3"/>
        <v>2.8037660160144542</v>
      </c>
      <c r="G15">
        <f t="shared" si="9"/>
        <v>7014.0595754475917</v>
      </c>
      <c r="H15">
        <f t="shared" si="4"/>
        <v>280.5623830179037</v>
      </c>
      <c r="I15">
        <f t="shared" si="5"/>
        <v>30.581299748951505</v>
      </c>
      <c r="J15">
        <f t="shared" si="6"/>
        <v>70.140595754475925</v>
      </c>
      <c r="K15">
        <f t="shared" si="7"/>
        <v>7.6453249372378762</v>
      </c>
      <c r="O15" t="s">
        <v>22</v>
      </c>
      <c r="P15" t="s">
        <v>23</v>
      </c>
    </row>
    <row r="16" spans="1:20" x14ac:dyDescent="0.25">
      <c r="A16" s="1">
        <v>43914</v>
      </c>
      <c r="B16">
        <f t="shared" si="8"/>
        <v>3848.8667022420645</v>
      </c>
      <c r="C16">
        <f t="shared" si="0"/>
        <v>115.46600106726193</v>
      </c>
      <c r="D16">
        <f t="shared" si="2"/>
        <v>12.585794116331551</v>
      </c>
      <c r="E16">
        <f t="shared" si="1"/>
        <v>28.866500266815482</v>
      </c>
      <c r="F16">
        <f t="shared" si="3"/>
        <v>3.1464485290828876</v>
      </c>
      <c r="G16">
        <f t="shared" si="9"/>
        <v>8316.6706394592875</v>
      </c>
      <c r="H16">
        <f t="shared" si="4"/>
        <v>332.66682557837152</v>
      </c>
      <c r="I16">
        <f t="shared" si="5"/>
        <v>36.260683988042494</v>
      </c>
      <c r="J16">
        <f t="shared" si="6"/>
        <v>83.166706394592879</v>
      </c>
      <c r="K16">
        <f t="shared" si="7"/>
        <v>9.0651709970106236</v>
      </c>
    </row>
    <row r="17" spans="1:17" x14ac:dyDescent="0.25">
      <c r="A17" s="1">
        <v>43915</v>
      </c>
      <c r="B17">
        <f t="shared" si="8"/>
        <v>4319.2837436272057</v>
      </c>
      <c r="C17">
        <f t="shared" si="0"/>
        <v>129.57851230881616</v>
      </c>
      <c r="D17">
        <f t="shared" si="2"/>
        <v>14.124057841660962</v>
      </c>
      <c r="E17">
        <f t="shared" si="1"/>
        <v>32.39462807720404</v>
      </c>
      <c r="F17">
        <f t="shared" si="3"/>
        <v>3.5310144604152405</v>
      </c>
      <c r="G17">
        <f t="shared" si="9"/>
        <v>9861.1951867874413</v>
      </c>
      <c r="H17">
        <f t="shared" si="4"/>
        <v>394.44780747149764</v>
      </c>
      <c r="I17">
        <f t="shared" si="5"/>
        <v>42.994811014393242</v>
      </c>
      <c r="J17">
        <f t="shared" si="6"/>
        <v>98.61195186787441</v>
      </c>
      <c r="K17">
        <f t="shared" si="7"/>
        <v>10.748702753598311</v>
      </c>
    </row>
    <row r="18" spans="1:17" x14ac:dyDescent="0.25">
      <c r="A18" s="1">
        <v>43916</v>
      </c>
      <c r="B18">
        <f t="shared" si="8"/>
        <v>4847.1962011816422</v>
      </c>
      <c r="C18">
        <f t="shared" si="0"/>
        <v>145.41588603544926</v>
      </c>
      <c r="D18">
        <f t="shared" si="2"/>
        <v>15.850331577863969</v>
      </c>
      <c r="E18">
        <f t="shared" si="1"/>
        <v>36.353971508862315</v>
      </c>
      <c r="F18">
        <f t="shared" si="3"/>
        <v>3.9625828944659922</v>
      </c>
      <c r="G18">
        <f t="shared" si="9"/>
        <v>11692.560007190823</v>
      </c>
      <c r="H18">
        <f t="shared" si="4"/>
        <v>467.70240028763294</v>
      </c>
      <c r="I18">
        <f t="shared" si="5"/>
        <v>50.979561631351991</v>
      </c>
      <c r="J18">
        <f t="shared" si="6"/>
        <v>116.92560007190824</v>
      </c>
      <c r="K18">
        <f t="shared" si="7"/>
        <v>12.744890407837998</v>
      </c>
    </row>
    <row r="19" spans="1:17" x14ac:dyDescent="0.25">
      <c r="A19" s="1">
        <v>43917</v>
      </c>
      <c r="B19">
        <f t="shared" si="8"/>
        <v>5439.6312924371759</v>
      </c>
      <c r="C19">
        <f t="shared" si="0"/>
        <v>163.18893877311527</v>
      </c>
      <c r="D19">
        <f t="shared" si="2"/>
        <v>17.787594326269563</v>
      </c>
      <c r="E19">
        <f t="shared" si="1"/>
        <v>40.797234693278817</v>
      </c>
      <c r="F19">
        <f t="shared" si="3"/>
        <v>4.4468985815673907</v>
      </c>
      <c r="G19">
        <f t="shared" si="9"/>
        <v>13864.035437097689</v>
      </c>
      <c r="H19">
        <f t="shared" si="4"/>
        <v>554.56141748390758</v>
      </c>
      <c r="I19">
        <f t="shared" si="5"/>
        <v>60.447194505745927</v>
      </c>
      <c r="J19">
        <f t="shared" si="6"/>
        <v>138.64035437097689</v>
      </c>
      <c r="K19">
        <f t="shared" si="7"/>
        <v>15.111798626436482</v>
      </c>
    </row>
    <row r="20" spans="1:17" x14ac:dyDescent="0.25">
      <c r="A20" s="1">
        <v>43918</v>
      </c>
      <c r="B20">
        <f t="shared" si="8"/>
        <v>6104.4751170683867</v>
      </c>
      <c r="C20">
        <f t="shared" si="0"/>
        <v>183.1342535120516</v>
      </c>
      <c r="D20">
        <f t="shared" si="2"/>
        <v>19.961633632813623</v>
      </c>
      <c r="E20">
        <f t="shared" si="1"/>
        <v>45.7835633780129</v>
      </c>
      <c r="F20">
        <f t="shared" si="3"/>
        <v>4.9904084082034057</v>
      </c>
      <c r="G20">
        <f t="shared" si="9"/>
        <v>16438.784875415833</v>
      </c>
      <c r="H20">
        <f t="shared" si="4"/>
        <v>657.55139501663336</v>
      </c>
      <c r="I20">
        <f t="shared" si="5"/>
        <v>71.673102056813036</v>
      </c>
      <c r="J20">
        <f t="shared" si="6"/>
        <v>164.38784875415834</v>
      </c>
      <c r="K20">
        <f t="shared" si="7"/>
        <v>17.918275514203259</v>
      </c>
    </row>
    <row r="21" spans="1:17" x14ac:dyDescent="0.25">
      <c r="A21" s="1">
        <v>43919</v>
      </c>
      <c r="B21">
        <f t="shared" si="8"/>
        <v>6850.5776313767456</v>
      </c>
      <c r="C21">
        <f t="shared" si="0"/>
        <v>205.51732894130237</v>
      </c>
      <c r="D21">
        <f t="shared" si="2"/>
        <v>22.401388854601958</v>
      </c>
      <c r="E21">
        <f t="shared" si="1"/>
        <v>51.379332235325592</v>
      </c>
      <c r="F21">
        <f t="shared" si="3"/>
        <v>5.6003472136504895</v>
      </c>
      <c r="G21">
        <f t="shared" si="9"/>
        <v>19491.702066564489</v>
      </c>
      <c r="H21">
        <f t="shared" si="4"/>
        <v>779.66808266257954</v>
      </c>
      <c r="I21">
        <f t="shared" si="5"/>
        <v>84.983821010221163</v>
      </c>
      <c r="J21">
        <f t="shared" si="6"/>
        <v>194.91702066564488</v>
      </c>
      <c r="K21">
        <f t="shared" si="7"/>
        <v>21.245955252555291</v>
      </c>
    </row>
    <row r="22" spans="1:17" x14ac:dyDescent="0.25">
      <c r="A22" s="1">
        <v>43920</v>
      </c>
      <c r="B22">
        <f t="shared" si="8"/>
        <v>7687.8704529894594</v>
      </c>
      <c r="C22">
        <f t="shared" si="0"/>
        <v>230.63611358968376</v>
      </c>
      <c r="D22">
        <f t="shared" si="2"/>
        <v>25.13933638127553</v>
      </c>
      <c r="E22">
        <f t="shared" si="1"/>
        <v>57.65902839742094</v>
      </c>
      <c r="F22">
        <f t="shared" si="3"/>
        <v>6.2848340953188826</v>
      </c>
      <c r="G22">
        <f>G21*(1+($M$3/($N$3+$O$3)))</f>
        <v>23111.589593212178</v>
      </c>
      <c r="H22">
        <f t="shared" si="4"/>
        <v>924.46358372848715</v>
      </c>
      <c r="I22">
        <f t="shared" si="5"/>
        <v>100.7665306264051</v>
      </c>
      <c r="J22">
        <f t="shared" si="6"/>
        <v>231.11589593212179</v>
      </c>
      <c r="K22">
        <f t="shared" si="7"/>
        <v>25.191632656601275</v>
      </c>
      <c r="M22" t="s">
        <v>28</v>
      </c>
      <c r="P22" t="s">
        <v>27</v>
      </c>
    </row>
    <row r="23" spans="1:17" x14ac:dyDescent="0.25">
      <c r="A23" s="1">
        <v>43921</v>
      </c>
      <c r="B23">
        <f t="shared" ref="B23:B37" si="10">B22*(1+($M$2/($N$2+$O$2)))</f>
        <v>8627.4990639103926</v>
      </c>
      <c r="C23">
        <f t="shared" si="0"/>
        <v>258.82497191731176</v>
      </c>
      <c r="D23">
        <f t="shared" si="2"/>
        <v>28.211921938986983</v>
      </c>
      <c r="E23">
        <f t="shared" si="1"/>
        <v>64.706242979327939</v>
      </c>
      <c r="F23">
        <f t="shared" si="3"/>
        <v>7.0529804847467457</v>
      </c>
      <c r="G23">
        <f>G22*(1-($M$6/($N$3+$O$3)))</f>
        <v>22781.424027594861</v>
      </c>
      <c r="H23">
        <f t="shared" si="4"/>
        <v>911.25696110379442</v>
      </c>
      <c r="I23">
        <f t="shared" si="5"/>
        <v>99.327008760313589</v>
      </c>
      <c r="J23">
        <f t="shared" si="6"/>
        <v>227.81424027594861</v>
      </c>
      <c r="K23">
        <f t="shared" si="7"/>
        <v>24.831752190078397</v>
      </c>
      <c r="M23">
        <f>SUM(B2:B62)</f>
        <v>1024682.6789310077</v>
      </c>
      <c r="N23">
        <f>M23*0.109</f>
        <v>111690.41200347984</v>
      </c>
      <c r="O23">
        <f>N23*0.0012</f>
        <v>134.0284944041758</v>
      </c>
      <c r="P23">
        <f>SUM(F2:F62)</f>
        <v>837.67809002609852</v>
      </c>
      <c r="Q23">
        <f>P23*0.029</f>
        <v>24.292664610756859</v>
      </c>
    </row>
    <row r="24" spans="1:17" x14ac:dyDescent="0.25">
      <c r="A24" s="1">
        <v>43922</v>
      </c>
      <c r="B24">
        <f t="shared" si="10"/>
        <v>9681.9711717216633</v>
      </c>
      <c r="C24">
        <f t="shared" si="0"/>
        <v>290.45913515164989</v>
      </c>
      <c r="D24">
        <f t="shared" si="2"/>
        <v>31.660045731529838</v>
      </c>
      <c r="E24">
        <f t="shared" si="1"/>
        <v>72.614783787912472</v>
      </c>
      <c r="F24">
        <f t="shared" si="3"/>
        <v>7.9150114328824595</v>
      </c>
      <c r="G24">
        <f t="shared" ref="G24:G87" si="11">G23*(1-($M$6/($N$3+$O$3)))</f>
        <v>22455.975112914937</v>
      </c>
      <c r="H24">
        <f t="shared" si="4"/>
        <v>898.23900451659756</v>
      </c>
      <c r="I24">
        <f t="shared" si="5"/>
        <v>97.908051492309127</v>
      </c>
      <c r="J24">
        <f t="shared" si="6"/>
        <v>224.55975112914939</v>
      </c>
      <c r="K24">
        <f t="shared" si="7"/>
        <v>24.477012873077282</v>
      </c>
      <c r="M24">
        <f>SUM(G2:G62)</f>
        <v>841281.35577732231</v>
      </c>
      <c r="N24">
        <f>M24*0.109</f>
        <v>91699.66777972813</v>
      </c>
      <c r="O24">
        <f>N24*0.0012</f>
        <v>110.03960133567375</v>
      </c>
      <c r="P24">
        <f>SUM(K2:K62)</f>
        <v>916.99667779728111</v>
      </c>
      <c r="Q24">
        <f>P24*0.029</f>
        <v>26.592903656121152</v>
      </c>
    </row>
    <row r="25" spans="1:17" x14ac:dyDescent="0.25">
      <c r="A25" s="1">
        <v>43923</v>
      </c>
      <c r="B25">
        <f t="shared" si="10"/>
        <v>10865.323203820977</v>
      </c>
      <c r="C25">
        <f t="shared" si="0"/>
        <v>325.95969611462931</v>
      </c>
      <c r="D25">
        <f t="shared" si="2"/>
        <v>35.529606876494597</v>
      </c>
      <c r="E25">
        <f t="shared" si="1"/>
        <v>81.489924028657327</v>
      </c>
      <c r="F25">
        <f t="shared" si="3"/>
        <v>8.8824017191236493</v>
      </c>
      <c r="G25">
        <f t="shared" si="11"/>
        <v>22135.175468444726</v>
      </c>
      <c r="H25">
        <f t="shared" si="4"/>
        <v>885.40701873778903</v>
      </c>
      <c r="I25">
        <f t="shared" si="5"/>
        <v>96.509365042419006</v>
      </c>
      <c r="J25">
        <f t="shared" si="6"/>
        <v>221.35175468444726</v>
      </c>
      <c r="K25">
        <f t="shared" si="7"/>
        <v>24.127341260604751</v>
      </c>
    </row>
    <row r="26" spans="1:17" x14ac:dyDescent="0.25">
      <c r="A26" s="1">
        <v>43924</v>
      </c>
      <c r="B26">
        <f t="shared" si="10"/>
        <v>12193.307150954652</v>
      </c>
      <c r="C26">
        <f t="shared" si="0"/>
        <v>365.79921452863954</v>
      </c>
      <c r="D26">
        <f t="shared" si="2"/>
        <v>39.872114383621707</v>
      </c>
      <c r="E26">
        <f t="shared" si="1"/>
        <v>91.449803632159885</v>
      </c>
      <c r="F26">
        <f t="shared" si="3"/>
        <v>9.9680285959054267</v>
      </c>
      <c r="G26">
        <f t="shared" si="11"/>
        <v>21818.958676038375</v>
      </c>
      <c r="H26">
        <f t="shared" si="4"/>
        <v>872.75834704153499</v>
      </c>
      <c r="I26">
        <f t="shared" si="5"/>
        <v>95.13065982752731</v>
      </c>
      <c r="J26">
        <f t="shared" si="6"/>
        <v>218.18958676038375</v>
      </c>
      <c r="K26">
        <f t="shared" si="7"/>
        <v>23.782664956881828</v>
      </c>
      <c r="Q26">
        <f>_xlfn.DAYS(A62,A2)</f>
        <v>60</v>
      </c>
    </row>
    <row r="27" spans="1:17" x14ac:dyDescent="0.25">
      <c r="A27" s="1">
        <v>43925</v>
      </c>
      <c r="B27">
        <f t="shared" si="10"/>
        <v>13683.600247182443</v>
      </c>
      <c r="C27">
        <f t="shared" si="0"/>
        <v>410.50800741547329</v>
      </c>
      <c r="D27">
        <f t="shared" si="2"/>
        <v>44.745372808286589</v>
      </c>
      <c r="E27">
        <f t="shared" si="1"/>
        <v>102.62700185386832</v>
      </c>
      <c r="F27">
        <f t="shared" si="3"/>
        <v>11.186343202071647</v>
      </c>
      <c r="G27">
        <f t="shared" si="11"/>
        <v>21507.259266380686</v>
      </c>
      <c r="H27">
        <f t="shared" si="4"/>
        <v>860.29037065522743</v>
      </c>
      <c r="I27">
        <f t="shared" si="5"/>
        <v>93.771650401419791</v>
      </c>
      <c r="J27">
        <f t="shared" si="6"/>
        <v>215.07259266380686</v>
      </c>
      <c r="K27">
        <f t="shared" si="7"/>
        <v>23.442912600354948</v>
      </c>
    </row>
    <row r="28" spans="1:17" x14ac:dyDescent="0.25">
      <c r="A28" s="1">
        <v>43926</v>
      </c>
      <c r="B28">
        <f t="shared" si="10"/>
        <v>15356.040277393631</v>
      </c>
      <c r="C28">
        <f t="shared" si="0"/>
        <v>460.68120832180892</v>
      </c>
      <c r="D28">
        <f t="shared" si="2"/>
        <v>50.214251707077175</v>
      </c>
      <c r="E28">
        <f t="shared" si="1"/>
        <v>115.17030208045223</v>
      </c>
      <c r="F28">
        <f t="shared" si="3"/>
        <v>12.553562926769294</v>
      </c>
      <c r="G28">
        <f t="shared" si="11"/>
        <v>21200.012705432393</v>
      </c>
      <c r="H28">
        <f t="shared" si="4"/>
        <v>848.00050821729576</v>
      </c>
      <c r="I28">
        <f t="shared" si="5"/>
        <v>92.432055395685239</v>
      </c>
      <c r="J28">
        <f t="shared" si="6"/>
        <v>212.00012705432394</v>
      </c>
      <c r="K28">
        <f t="shared" si="7"/>
        <v>23.10801384892131</v>
      </c>
    </row>
    <row r="29" spans="1:17" x14ac:dyDescent="0.25">
      <c r="A29" s="1">
        <v>43927</v>
      </c>
      <c r="B29">
        <f t="shared" si="10"/>
        <v>17232.889644630632</v>
      </c>
      <c r="C29">
        <f t="shared" si="0"/>
        <v>516.98668933891895</v>
      </c>
      <c r="D29">
        <f t="shared" si="2"/>
        <v>56.351549137942165</v>
      </c>
      <c r="E29">
        <f t="shared" si="1"/>
        <v>129.24667233472974</v>
      </c>
      <c r="F29">
        <f t="shared" si="3"/>
        <v>14.087887284485541</v>
      </c>
      <c r="G29">
        <f t="shared" si="11"/>
        <v>20897.155381069075</v>
      </c>
      <c r="H29">
        <f t="shared" si="4"/>
        <v>835.886215242763</v>
      </c>
      <c r="I29">
        <f t="shared" si="5"/>
        <v>91.111597461461173</v>
      </c>
      <c r="J29">
        <f t="shared" si="6"/>
        <v>208.97155381069075</v>
      </c>
      <c r="K29">
        <f t="shared" si="7"/>
        <v>22.777899365365293</v>
      </c>
    </row>
    <row r="30" spans="1:17" x14ac:dyDescent="0.25">
      <c r="A30" s="1">
        <v>43928</v>
      </c>
      <c r="B30">
        <f t="shared" si="10"/>
        <v>19339.13171230771</v>
      </c>
      <c r="C30">
        <f t="shared" si="0"/>
        <v>580.1739513692313</v>
      </c>
      <c r="D30">
        <f t="shared" si="2"/>
        <v>63.238960699246213</v>
      </c>
      <c r="E30">
        <f t="shared" si="1"/>
        <v>145.04348784230783</v>
      </c>
      <c r="F30">
        <f t="shared" si="3"/>
        <v>15.809740174811553</v>
      </c>
      <c r="G30">
        <f t="shared" si="11"/>
        <v>20598.624589910945</v>
      </c>
      <c r="H30">
        <f t="shared" si="4"/>
        <v>823.94498359643785</v>
      </c>
      <c r="I30">
        <f t="shared" si="5"/>
        <v>89.810003212011722</v>
      </c>
      <c r="J30">
        <f t="shared" si="6"/>
        <v>205.98624589910946</v>
      </c>
      <c r="K30">
        <f t="shared" si="7"/>
        <v>22.45250080300293</v>
      </c>
    </row>
    <row r="31" spans="1:17" x14ac:dyDescent="0.25">
      <c r="A31" s="1">
        <v>43929</v>
      </c>
      <c r="B31">
        <f t="shared" si="10"/>
        <v>21702.803366034208</v>
      </c>
      <c r="C31">
        <f t="shared" si="0"/>
        <v>651.08410098102627</v>
      </c>
      <c r="D31">
        <f t="shared" si="2"/>
        <v>70.968167006931864</v>
      </c>
      <c r="E31">
        <f t="shared" si="1"/>
        <v>162.77102524525657</v>
      </c>
      <c r="F31">
        <f t="shared" si="3"/>
        <v>17.742041751732966</v>
      </c>
      <c r="G31">
        <f t="shared" si="11"/>
        <v>20304.358524340791</v>
      </c>
      <c r="H31">
        <f t="shared" si="4"/>
        <v>812.17434097363162</v>
      </c>
      <c r="I31">
        <f t="shared" si="5"/>
        <v>88.527003166125851</v>
      </c>
      <c r="J31">
        <f t="shared" si="6"/>
        <v>203.0435852434079</v>
      </c>
      <c r="K31">
        <f t="shared" si="7"/>
        <v>22.131750791531463</v>
      </c>
    </row>
    <row r="32" spans="1:17" x14ac:dyDescent="0.25">
      <c r="A32" s="1">
        <v>43930</v>
      </c>
      <c r="B32">
        <f t="shared" si="10"/>
        <v>24355.368221882833</v>
      </c>
      <c r="C32">
        <f t="shared" si="0"/>
        <v>730.66104665648493</v>
      </c>
      <c r="D32">
        <f t="shared" si="2"/>
        <v>79.64205408555685</v>
      </c>
      <c r="E32">
        <f t="shared" si="1"/>
        <v>182.66526166412123</v>
      </c>
      <c r="F32">
        <f t="shared" si="3"/>
        <v>19.910513521389213</v>
      </c>
      <c r="G32">
        <f t="shared" si="11"/>
        <v>20014.296259707353</v>
      </c>
      <c r="H32">
        <f t="shared" si="4"/>
        <v>800.57185038829414</v>
      </c>
      <c r="I32">
        <f t="shared" si="5"/>
        <v>87.262331692324054</v>
      </c>
      <c r="J32">
        <f t="shared" si="6"/>
        <v>200.14296259707353</v>
      </c>
      <c r="K32">
        <f t="shared" si="7"/>
        <v>21.815582923081013</v>
      </c>
    </row>
    <row r="33" spans="1:11" x14ac:dyDescent="0.25">
      <c r="A33" s="1">
        <v>43931</v>
      </c>
      <c r="B33">
        <f t="shared" si="10"/>
        <v>27332.135449001846</v>
      </c>
      <c r="C33">
        <f t="shared" si="0"/>
        <v>819.96406347005529</v>
      </c>
      <c r="D33">
        <f t="shared" si="2"/>
        <v>89.376082918236023</v>
      </c>
      <c r="E33">
        <f t="shared" si="1"/>
        <v>204.99101586751382</v>
      </c>
      <c r="F33">
        <f t="shared" si="3"/>
        <v>22.344020729559006</v>
      </c>
      <c r="G33">
        <f t="shared" si="11"/>
        <v>19728.377741711534</v>
      </c>
      <c r="H33">
        <f t="shared" si="4"/>
        <v>789.13510966846138</v>
      </c>
      <c r="I33">
        <f t="shared" si="5"/>
        <v>86.015726953862284</v>
      </c>
      <c r="J33">
        <f t="shared" si="6"/>
        <v>197.28377741711535</v>
      </c>
      <c r="K33">
        <f t="shared" si="7"/>
        <v>21.503931738465571</v>
      </c>
    </row>
    <row r="34" spans="1:11" x14ac:dyDescent="0.25">
      <c r="A34" s="1">
        <v>43932</v>
      </c>
      <c r="B34">
        <f t="shared" si="10"/>
        <v>30672.729781657628</v>
      </c>
      <c r="C34">
        <f t="shared" ref="C34:C65" si="12">B34*$Q$2</f>
        <v>920.18189344972882</v>
      </c>
      <c r="D34">
        <f t="shared" si="2"/>
        <v>100.29982638602044</v>
      </c>
      <c r="E34">
        <f t="shared" ref="E34:E65" si="13">C34*$R$2</f>
        <v>230.0454733624322</v>
      </c>
      <c r="F34">
        <f t="shared" si="3"/>
        <v>25.07495659650511</v>
      </c>
      <c r="G34">
        <f t="shared" si="11"/>
        <v>19446.5437739728</v>
      </c>
      <c r="H34">
        <f t="shared" si="4"/>
        <v>777.86175095891201</v>
      </c>
      <c r="I34">
        <f t="shared" si="5"/>
        <v>84.786930854521415</v>
      </c>
      <c r="J34">
        <f t="shared" si="6"/>
        <v>194.465437739728</v>
      </c>
      <c r="K34">
        <f t="shared" si="7"/>
        <v>21.196732713630354</v>
      </c>
    </row>
    <row r="35" spans="1:11" x14ac:dyDescent="0.25">
      <c r="A35" s="1">
        <v>43933</v>
      </c>
      <c r="B35">
        <f t="shared" si="10"/>
        <v>34421.618977193561</v>
      </c>
      <c r="C35">
        <f t="shared" si="12"/>
        <v>1032.6485693158068</v>
      </c>
      <c r="D35">
        <f t="shared" si="2"/>
        <v>112.55869405542293</v>
      </c>
      <c r="E35">
        <f t="shared" si="13"/>
        <v>258.16214232895169</v>
      </c>
      <c r="F35">
        <f t="shared" si="3"/>
        <v>28.139673513855733</v>
      </c>
      <c r="G35">
        <f t="shared" si="11"/>
        <v>19168.736005773189</v>
      </c>
      <c r="H35">
        <f t="shared" si="4"/>
        <v>766.74944023092758</v>
      </c>
      <c r="I35">
        <f t="shared" si="5"/>
        <v>83.575688985171112</v>
      </c>
      <c r="J35">
        <f t="shared" si="6"/>
        <v>191.68736005773189</v>
      </c>
      <c r="K35">
        <f t="shared" si="7"/>
        <v>20.893922246292778</v>
      </c>
    </row>
    <row r="36" spans="1:11" x14ac:dyDescent="0.25">
      <c r="A36" s="1">
        <v>43934</v>
      </c>
      <c r="B36">
        <f t="shared" si="10"/>
        <v>38628.705741072772</v>
      </c>
      <c r="C36">
        <f t="shared" si="12"/>
        <v>1158.8611722321832</v>
      </c>
      <c r="D36">
        <f t="shared" si="2"/>
        <v>126.31586777330797</v>
      </c>
      <c r="E36">
        <f t="shared" si="13"/>
        <v>289.7152930580458</v>
      </c>
      <c r="F36">
        <f t="shared" si="3"/>
        <v>31.578966943326993</v>
      </c>
      <c r="G36">
        <f t="shared" si="11"/>
        <v>18894.896919976429</v>
      </c>
      <c r="H36">
        <f t="shared" si="4"/>
        <v>755.79587679905717</v>
      </c>
      <c r="I36">
        <f t="shared" si="5"/>
        <v>82.381750571097228</v>
      </c>
      <c r="J36">
        <f t="shared" si="6"/>
        <v>188.94896919976429</v>
      </c>
      <c r="K36">
        <f t="shared" si="7"/>
        <v>20.595437642774307</v>
      </c>
    </row>
    <row r="37" spans="1:11" x14ac:dyDescent="0.25">
      <c r="A37" s="1">
        <v>43935</v>
      </c>
      <c r="B37">
        <f t="shared" si="10"/>
        <v>43349.991998315003</v>
      </c>
      <c r="C37">
        <f t="shared" si="12"/>
        <v>1300.49975994945</v>
      </c>
      <c r="D37">
        <f t="shared" si="2"/>
        <v>141.75447383449006</v>
      </c>
      <c r="E37">
        <f t="shared" si="13"/>
        <v>325.1249399873625</v>
      </c>
      <c r="F37">
        <f t="shared" si="3"/>
        <v>35.438618458622514</v>
      </c>
      <c r="G37">
        <f t="shared" si="11"/>
        <v>18624.969821119623</v>
      </c>
      <c r="H37">
        <f t="shared" si="4"/>
        <v>744.99879284478493</v>
      </c>
      <c r="I37">
        <f t="shared" si="5"/>
        <v>81.204868420081553</v>
      </c>
      <c r="J37">
        <f t="shared" si="6"/>
        <v>186.24969821119623</v>
      </c>
      <c r="K37">
        <f t="shared" si="7"/>
        <v>20.301217105020388</v>
      </c>
    </row>
    <row r="38" spans="1:11" x14ac:dyDescent="0.25">
      <c r="A38" s="1">
        <v>43936</v>
      </c>
      <c r="B38">
        <f t="shared" ref="B38:B97" si="14">B37*(1-($M$5/($N$2+$O$2)))</f>
        <v>41423.325687278782</v>
      </c>
      <c r="C38">
        <f t="shared" si="12"/>
        <v>1242.6997706183633</v>
      </c>
      <c r="D38">
        <f t="shared" si="2"/>
        <v>135.4542749974016</v>
      </c>
      <c r="E38">
        <f t="shared" si="13"/>
        <v>310.67494265459084</v>
      </c>
      <c r="F38">
        <f t="shared" si="3"/>
        <v>33.863568749350399</v>
      </c>
      <c r="G38">
        <f t="shared" si="11"/>
        <v>18358.898823675059</v>
      </c>
      <c r="H38">
        <f t="shared" si="4"/>
        <v>734.35595294700238</v>
      </c>
      <c r="I38">
        <f t="shared" si="5"/>
        <v>80.044798871223264</v>
      </c>
      <c r="J38">
        <f t="shared" si="6"/>
        <v>183.58898823675059</v>
      </c>
      <c r="K38">
        <f t="shared" si="7"/>
        <v>20.011199717805816</v>
      </c>
    </row>
    <row r="39" spans="1:11" x14ac:dyDescent="0.25">
      <c r="A39" s="1">
        <v>43937</v>
      </c>
      <c r="B39">
        <f t="shared" si="14"/>
        <v>39582.288990066394</v>
      </c>
      <c r="C39">
        <f t="shared" si="12"/>
        <v>1187.4686697019918</v>
      </c>
      <c r="D39">
        <f t="shared" si="2"/>
        <v>129.43408499751709</v>
      </c>
      <c r="E39">
        <f t="shared" si="13"/>
        <v>296.86716742549794</v>
      </c>
      <c r="F39">
        <f t="shared" si="3"/>
        <v>32.358521249379272</v>
      </c>
      <c r="G39">
        <f t="shared" si="11"/>
        <v>18096.628840479701</v>
      </c>
      <c r="H39">
        <f t="shared" si="4"/>
        <v>723.86515361918805</v>
      </c>
      <c r="I39">
        <f t="shared" si="5"/>
        <v>78.901301744491491</v>
      </c>
      <c r="J39">
        <f t="shared" si="6"/>
        <v>180.96628840479701</v>
      </c>
      <c r="K39">
        <f t="shared" si="7"/>
        <v>19.725325436122873</v>
      </c>
    </row>
    <row r="40" spans="1:11" x14ac:dyDescent="0.25">
      <c r="A40" s="1">
        <v>43938</v>
      </c>
      <c r="B40">
        <f t="shared" si="14"/>
        <v>37823.076146063446</v>
      </c>
      <c r="C40">
        <f t="shared" si="12"/>
        <v>1134.6922843819034</v>
      </c>
      <c r="D40">
        <f t="shared" si="2"/>
        <v>123.68145899762747</v>
      </c>
      <c r="E40">
        <f t="shared" si="13"/>
        <v>283.67307109547585</v>
      </c>
      <c r="F40">
        <f t="shared" si="3"/>
        <v>30.920364749406868</v>
      </c>
      <c r="G40">
        <f t="shared" si="11"/>
        <v>17838.105571329994</v>
      </c>
      <c r="H40">
        <f t="shared" si="4"/>
        <v>713.52422285319972</v>
      </c>
      <c r="I40">
        <f t="shared" si="5"/>
        <v>77.774140290998773</v>
      </c>
      <c r="J40">
        <f t="shared" si="6"/>
        <v>178.38105571329993</v>
      </c>
      <c r="K40">
        <f t="shared" si="7"/>
        <v>19.443535072749693</v>
      </c>
    </row>
    <row r="41" spans="1:11" x14ac:dyDescent="0.25">
      <c r="A41" s="1">
        <v>43939</v>
      </c>
      <c r="B41">
        <f t="shared" si="14"/>
        <v>36142.050539571741</v>
      </c>
      <c r="C41">
        <f t="shared" si="12"/>
        <v>1084.2615161871522</v>
      </c>
      <c r="D41">
        <f t="shared" si="2"/>
        <v>118.18450526439959</v>
      </c>
      <c r="E41">
        <f t="shared" si="13"/>
        <v>271.06537904678805</v>
      </c>
      <c r="F41">
        <f t="shared" si="3"/>
        <v>29.546126316099897</v>
      </c>
      <c r="G41">
        <f t="shared" si="11"/>
        <v>17583.275491739565</v>
      </c>
      <c r="H41">
        <f t="shared" si="4"/>
        <v>703.33101966958259</v>
      </c>
      <c r="I41">
        <f t="shared" si="5"/>
        <v>76.663081143984499</v>
      </c>
      <c r="J41">
        <f t="shared" si="6"/>
        <v>175.83275491739565</v>
      </c>
      <c r="K41">
        <f t="shared" si="7"/>
        <v>19.165770285996125</v>
      </c>
    </row>
    <row r="42" spans="1:11" x14ac:dyDescent="0.25">
      <c r="A42" s="1">
        <v>43940</v>
      </c>
      <c r="B42">
        <f t="shared" si="14"/>
        <v>34535.737182257442</v>
      </c>
      <c r="C42">
        <f t="shared" si="12"/>
        <v>1036.0721154677233</v>
      </c>
      <c r="D42">
        <f t="shared" si="2"/>
        <v>112.93186058598184</v>
      </c>
      <c r="E42">
        <f t="shared" si="13"/>
        <v>259.01802886693082</v>
      </c>
      <c r="F42">
        <f t="shared" si="3"/>
        <v>28.232965146495459</v>
      </c>
      <c r="G42">
        <f t="shared" si="11"/>
        <v>17332.085841857574</v>
      </c>
      <c r="H42">
        <f t="shared" si="4"/>
        <v>693.28343367430296</v>
      </c>
      <c r="I42">
        <f t="shared" si="5"/>
        <v>75.567894270499025</v>
      </c>
      <c r="J42">
        <f t="shared" si="6"/>
        <v>173.32085841857574</v>
      </c>
      <c r="K42">
        <f t="shared" si="7"/>
        <v>18.891973567624756</v>
      </c>
    </row>
    <row r="43" spans="1:11" x14ac:dyDescent="0.25">
      <c r="A43" s="1">
        <v>43941</v>
      </c>
      <c r="B43">
        <f t="shared" si="14"/>
        <v>33000.815529712672</v>
      </c>
      <c r="C43">
        <f t="shared" si="12"/>
        <v>990.02446589138015</v>
      </c>
      <c r="D43">
        <f t="shared" si="2"/>
        <v>107.91266678216043</v>
      </c>
      <c r="E43">
        <f t="shared" si="13"/>
        <v>247.50611647284504</v>
      </c>
      <c r="F43">
        <f t="shared" si="3"/>
        <v>26.978166695540107</v>
      </c>
      <c r="G43">
        <f t="shared" si="11"/>
        <v>17084.484615545323</v>
      </c>
      <c r="H43">
        <f t="shared" si="4"/>
        <v>683.37938462181296</v>
      </c>
      <c r="I43">
        <f t="shared" si="5"/>
        <v>74.488352923777612</v>
      </c>
      <c r="J43">
        <f t="shared" si="6"/>
        <v>170.84484615545324</v>
      </c>
      <c r="K43">
        <f t="shared" si="7"/>
        <v>18.622088230944403</v>
      </c>
    </row>
    <row r="44" spans="1:11" x14ac:dyDescent="0.25">
      <c r="A44" s="1">
        <v>43942</v>
      </c>
      <c r="B44">
        <f t="shared" si="14"/>
        <v>31534.112617281</v>
      </c>
      <c r="C44">
        <f t="shared" si="12"/>
        <v>946.02337851842992</v>
      </c>
      <c r="D44">
        <f t="shared" si="2"/>
        <v>103.11654825850886</v>
      </c>
      <c r="E44">
        <f t="shared" si="13"/>
        <v>236.50584462960748</v>
      </c>
      <c r="F44">
        <f t="shared" si="3"/>
        <v>25.779137064627214</v>
      </c>
      <c r="G44">
        <f t="shared" si="11"/>
        <v>16840.420549608963</v>
      </c>
      <c r="H44">
        <f t="shared" si="4"/>
        <v>673.61682198435858</v>
      </c>
      <c r="I44">
        <f t="shared" si="5"/>
        <v>73.424233596295082</v>
      </c>
      <c r="J44">
        <f t="shared" si="6"/>
        <v>168.40420549608965</v>
      </c>
      <c r="K44">
        <f t="shared" si="7"/>
        <v>18.35605839907377</v>
      </c>
    </row>
    <row r="45" spans="1:11" x14ac:dyDescent="0.25">
      <c r="A45" s="1">
        <v>43943</v>
      </c>
      <c r="B45">
        <f t="shared" si="14"/>
        <v>30132.596500957403</v>
      </c>
      <c r="C45">
        <f t="shared" si="12"/>
        <v>903.97789502872206</v>
      </c>
      <c r="D45">
        <f t="shared" si="2"/>
        <v>98.533590558130697</v>
      </c>
      <c r="E45">
        <f t="shared" si="13"/>
        <v>225.99447375718051</v>
      </c>
      <c r="F45">
        <f t="shared" si="3"/>
        <v>24.633397639532674</v>
      </c>
      <c r="G45">
        <f t="shared" si="11"/>
        <v>16599.84311318598</v>
      </c>
      <c r="H45">
        <f t="shared" si="4"/>
        <v>663.99372452743921</v>
      </c>
      <c r="I45">
        <f t="shared" si="5"/>
        <v>72.375315973490871</v>
      </c>
      <c r="J45">
        <f t="shared" si="6"/>
        <v>165.9984311318598</v>
      </c>
      <c r="K45">
        <f t="shared" si="7"/>
        <v>18.093828993372718</v>
      </c>
    </row>
    <row r="46" spans="1:11" x14ac:dyDescent="0.25">
      <c r="A46" s="1">
        <v>43944</v>
      </c>
      <c r="B46">
        <f t="shared" si="14"/>
        <v>28793.369989803741</v>
      </c>
      <c r="C46">
        <f t="shared" si="12"/>
        <v>863.80109969411217</v>
      </c>
      <c r="D46">
        <f t="shared" si="2"/>
        <v>94.154319866658227</v>
      </c>
      <c r="E46">
        <f t="shared" si="13"/>
        <v>215.95027492352804</v>
      </c>
      <c r="F46">
        <f t="shared" si="3"/>
        <v>23.538579966664557</v>
      </c>
      <c r="G46">
        <f t="shared" si="11"/>
        <v>16362.702497283324</v>
      </c>
      <c r="H46">
        <f t="shared" si="4"/>
        <v>654.50809989133302</v>
      </c>
      <c r="I46">
        <f t="shared" si="5"/>
        <v>71.341382888155294</v>
      </c>
      <c r="J46">
        <f t="shared" si="6"/>
        <v>163.62702497283325</v>
      </c>
      <c r="K46">
        <f t="shared" si="7"/>
        <v>17.835345722038824</v>
      </c>
    </row>
    <row r="47" spans="1:11" x14ac:dyDescent="0.25">
      <c r="A47" s="1">
        <v>43945</v>
      </c>
      <c r="B47">
        <f t="shared" si="14"/>
        <v>27513.664656923575</v>
      </c>
      <c r="C47">
        <f t="shared" si="12"/>
        <v>825.40993970770717</v>
      </c>
      <c r="D47">
        <f t="shared" si="2"/>
        <v>89.969683428140087</v>
      </c>
      <c r="E47">
        <f t="shared" si="13"/>
        <v>206.35248492692679</v>
      </c>
      <c r="F47">
        <f t="shared" si="3"/>
        <v>22.492420857035022</v>
      </c>
      <c r="G47">
        <f t="shared" si="11"/>
        <v>16128.949604464991</v>
      </c>
      <c r="H47">
        <f t="shared" si="4"/>
        <v>645.15798417859969</v>
      </c>
      <c r="I47">
        <f t="shared" si="5"/>
        <v>70.322220275467373</v>
      </c>
      <c r="J47">
        <f t="shared" si="6"/>
        <v>161.28949604464992</v>
      </c>
      <c r="K47">
        <f t="shared" si="7"/>
        <v>17.580555068866843</v>
      </c>
    </row>
    <row r="48" spans="1:11" x14ac:dyDescent="0.25">
      <c r="A48" s="1">
        <v>43946</v>
      </c>
      <c r="B48">
        <f t="shared" si="14"/>
        <v>26290.835116615861</v>
      </c>
      <c r="C48">
        <f t="shared" si="12"/>
        <v>788.72505349847575</v>
      </c>
      <c r="D48">
        <f t="shared" si="2"/>
        <v>85.971030831333863</v>
      </c>
      <c r="E48">
        <f t="shared" si="13"/>
        <v>197.18126337461894</v>
      </c>
      <c r="F48">
        <f t="shared" si="3"/>
        <v>21.492757707833466</v>
      </c>
      <c r="G48">
        <f t="shared" si="11"/>
        <v>15898.536038686922</v>
      </c>
      <c r="H48">
        <f t="shared" si="4"/>
        <v>635.94144154747687</v>
      </c>
      <c r="I48">
        <f t="shared" si="5"/>
        <v>69.317617128674982</v>
      </c>
      <c r="J48">
        <f t="shared" si="6"/>
        <v>158.98536038686922</v>
      </c>
      <c r="K48">
        <f t="shared" si="7"/>
        <v>17.329404282168746</v>
      </c>
    </row>
    <row r="49" spans="1:13" x14ac:dyDescent="0.25">
      <c r="A49" s="1">
        <v>43947</v>
      </c>
      <c r="B49">
        <f t="shared" si="14"/>
        <v>25122.35355587738</v>
      </c>
      <c r="C49">
        <f t="shared" si="12"/>
        <v>753.67060667632143</v>
      </c>
      <c r="D49">
        <f t="shared" si="2"/>
        <v>82.150096127719038</v>
      </c>
      <c r="E49">
        <f t="shared" si="13"/>
        <v>188.41765166908036</v>
      </c>
      <c r="F49">
        <f t="shared" si="3"/>
        <v>20.53752403192976</v>
      </c>
      <c r="G49">
        <f t="shared" si="11"/>
        <v>15671.414095277109</v>
      </c>
      <c r="H49">
        <f t="shared" si="4"/>
        <v>626.85656381108436</v>
      </c>
      <c r="I49">
        <f t="shared" si="5"/>
        <v>68.327365455408199</v>
      </c>
      <c r="J49">
        <f t="shared" si="6"/>
        <v>156.71414095277109</v>
      </c>
      <c r="K49">
        <f t="shared" si="7"/>
        <v>17.08184136385205</v>
      </c>
    </row>
    <row r="50" spans="1:13" x14ac:dyDescent="0.25">
      <c r="A50" s="1">
        <v>43948</v>
      </c>
      <c r="B50">
        <f t="shared" si="14"/>
        <v>24005.804508949499</v>
      </c>
      <c r="C50">
        <f t="shared" si="12"/>
        <v>720.17413526848497</v>
      </c>
      <c r="D50">
        <f t="shared" si="2"/>
        <v>78.498980744264856</v>
      </c>
      <c r="E50">
        <f t="shared" si="13"/>
        <v>180.04353381712124</v>
      </c>
      <c r="F50">
        <f t="shared" si="3"/>
        <v>19.624745186066214</v>
      </c>
      <c r="G50">
        <f t="shared" si="11"/>
        <v>15447.536751058866</v>
      </c>
      <c r="H50">
        <f t="shared" si="4"/>
        <v>617.90147004235462</v>
      </c>
      <c r="I50">
        <f t="shared" si="5"/>
        <v>67.351260234616646</v>
      </c>
      <c r="J50">
        <f t="shared" si="6"/>
        <v>154.47536751058865</v>
      </c>
      <c r="K50">
        <f t="shared" si="7"/>
        <v>16.837815058654162</v>
      </c>
    </row>
    <row r="51" spans="1:13" x14ac:dyDescent="0.25">
      <c r="A51" s="1">
        <v>43949</v>
      </c>
      <c r="B51">
        <f t="shared" si="14"/>
        <v>22938.879864107301</v>
      </c>
      <c r="C51">
        <f t="shared" si="12"/>
        <v>688.16639592321894</v>
      </c>
      <c r="D51">
        <f t="shared" si="2"/>
        <v>75.010137155630858</v>
      </c>
      <c r="E51">
        <f t="shared" si="13"/>
        <v>172.04159898080474</v>
      </c>
      <c r="F51">
        <f t="shared" si="3"/>
        <v>18.752534288907714</v>
      </c>
      <c r="G51">
        <f t="shared" si="11"/>
        <v>15226.857654615169</v>
      </c>
      <c r="H51">
        <f t="shared" si="4"/>
        <v>609.07430618460683</v>
      </c>
      <c r="I51">
        <f t="shared" si="5"/>
        <v>66.389099374122139</v>
      </c>
      <c r="J51">
        <f t="shared" si="6"/>
        <v>152.26857654615171</v>
      </c>
      <c r="K51">
        <f t="shared" si="7"/>
        <v>16.597274843530535</v>
      </c>
    </row>
    <row r="52" spans="1:13" x14ac:dyDescent="0.25">
      <c r="A52" s="1">
        <v>43950</v>
      </c>
      <c r="B52">
        <f t="shared" si="14"/>
        <v>21919.374092369198</v>
      </c>
      <c r="C52">
        <f t="shared" si="12"/>
        <v>657.58122277107589</v>
      </c>
      <c r="D52">
        <f t="shared" si="2"/>
        <v>71.676353282047273</v>
      </c>
      <c r="E52">
        <f t="shared" si="13"/>
        <v>164.39530569276897</v>
      </c>
      <c r="F52">
        <f t="shared" si="3"/>
        <v>17.919088320511818</v>
      </c>
      <c r="G52">
        <f t="shared" si="11"/>
        <v>15009.331116692096</v>
      </c>
      <c r="H52">
        <f t="shared" si="4"/>
        <v>600.37324466768382</v>
      </c>
      <c r="I52">
        <f t="shared" si="5"/>
        <v>65.440683668777538</v>
      </c>
      <c r="J52">
        <f t="shared" si="6"/>
        <v>150.09331116692096</v>
      </c>
      <c r="K52">
        <f t="shared" si="7"/>
        <v>16.360170917194385</v>
      </c>
    </row>
    <row r="53" spans="1:13" x14ac:dyDescent="0.25">
      <c r="A53" s="1">
        <v>43951</v>
      </c>
      <c r="B53">
        <f t="shared" si="14"/>
        <v>20945.179688263903</v>
      </c>
      <c r="C53">
        <f t="shared" si="12"/>
        <v>628.35539064791703</v>
      </c>
      <c r="D53">
        <f t="shared" si="2"/>
        <v>68.490737580622962</v>
      </c>
      <c r="E53">
        <f t="shared" si="13"/>
        <v>157.08884766197926</v>
      </c>
      <c r="F53">
        <f t="shared" si="3"/>
        <v>17.122684395155741</v>
      </c>
      <c r="G53">
        <f t="shared" si="11"/>
        <v>14794.912100739351</v>
      </c>
      <c r="H53">
        <f t="shared" si="4"/>
        <v>591.79648402957412</v>
      </c>
      <c r="I53">
        <f t="shared" si="5"/>
        <v>64.505816759223578</v>
      </c>
      <c r="J53">
        <f t="shared" si="6"/>
        <v>147.94912100739353</v>
      </c>
      <c r="K53">
        <f t="shared" si="7"/>
        <v>16.126454189805894</v>
      </c>
    </row>
    <row r="54" spans="1:13" x14ac:dyDescent="0.25">
      <c r="A54" s="1">
        <v>43952</v>
      </c>
      <c r="B54">
        <f t="shared" si="14"/>
        <v>20014.282813229951</v>
      </c>
      <c r="C54">
        <f t="shared" si="12"/>
        <v>600.42848439689851</v>
      </c>
      <c r="D54">
        <f t="shared" si="2"/>
        <v>65.446704799261937</v>
      </c>
      <c r="E54">
        <f t="shared" si="13"/>
        <v>150.10712109922463</v>
      </c>
      <c r="F54">
        <f t="shared" si="3"/>
        <v>16.361676199815484</v>
      </c>
      <c r="G54">
        <f t="shared" si="11"/>
        <v>14583.556213585933</v>
      </c>
      <c r="H54">
        <f t="shared" si="4"/>
        <v>583.34224854343734</v>
      </c>
      <c r="I54">
        <f t="shared" si="5"/>
        <v>63.584305091234668</v>
      </c>
      <c r="J54">
        <f t="shared" si="6"/>
        <v>145.83556213585933</v>
      </c>
      <c r="K54">
        <f t="shared" si="7"/>
        <v>15.896076272808667</v>
      </c>
    </row>
    <row r="55" spans="1:13" x14ac:dyDescent="0.25">
      <c r="A55" s="1">
        <v>43953</v>
      </c>
      <c r="B55">
        <f t="shared" si="14"/>
        <v>19124.759132641953</v>
      </c>
      <c r="C55">
        <f t="shared" si="12"/>
        <v>573.74277397925857</v>
      </c>
      <c r="D55">
        <f t="shared" si="2"/>
        <v>62.537962363739183</v>
      </c>
      <c r="E55">
        <f t="shared" si="13"/>
        <v>143.43569349481464</v>
      </c>
      <c r="F55">
        <f t="shared" si="3"/>
        <v>15.634490590934796</v>
      </c>
      <c r="G55">
        <f t="shared" si="11"/>
        <v>14375.219696248991</v>
      </c>
      <c r="H55">
        <f t="shared" si="4"/>
        <v>575.00878784995962</v>
      </c>
      <c r="I55">
        <f t="shared" si="5"/>
        <v>62.675957875645601</v>
      </c>
      <c r="J55">
        <f t="shared" si="6"/>
        <v>143.7521969624899</v>
      </c>
      <c r="K55">
        <f t="shared" si="7"/>
        <v>15.6689894689114</v>
      </c>
    </row>
    <row r="56" spans="1:13" x14ac:dyDescent="0.25">
      <c r="A56" s="1">
        <v>43954</v>
      </c>
      <c r="B56">
        <f t="shared" si="14"/>
        <v>18274.769837857868</v>
      </c>
      <c r="C56">
        <f t="shared" si="12"/>
        <v>548.24309513573598</v>
      </c>
      <c r="D56">
        <f t="shared" si="2"/>
        <v>59.758497369795222</v>
      </c>
      <c r="E56">
        <f t="shared" si="13"/>
        <v>137.060773783934</v>
      </c>
      <c r="F56">
        <f t="shared" si="3"/>
        <v>14.939624342448806</v>
      </c>
      <c r="G56">
        <f t="shared" si="11"/>
        <v>14169.859414874007</v>
      </c>
      <c r="H56">
        <f t="shared" si="4"/>
        <v>566.79437659496023</v>
      </c>
      <c r="I56">
        <f t="shared" si="5"/>
        <v>61.780587048850663</v>
      </c>
      <c r="J56">
        <f t="shared" si="6"/>
        <v>141.69859414874006</v>
      </c>
      <c r="K56">
        <f t="shared" si="7"/>
        <v>15.445146762212666</v>
      </c>
    </row>
    <row r="57" spans="1:13" x14ac:dyDescent="0.25">
      <c r="A57" s="1">
        <v>43955</v>
      </c>
      <c r="B57">
        <f t="shared" si="14"/>
        <v>17462.557845064184</v>
      </c>
      <c r="C57">
        <f t="shared" si="12"/>
        <v>523.8767353519255</v>
      </c>
      <c r="D57">
        <f t="shared" si="2"/>
        <v>57.102564153359879</v>
      </c>
      <c r="E57">
        <f t="shared" si="13"/>
        <v>130.96918383798138</v>
      </c>
      <c r="F57">
        <f t="shared" si="3"/>
        <v>14.27564103833997</v>
      </c>
      <c r="G57">
        <f t="shared" si="11"/>
        <v>13967.432851804379</v>
      </c>
      <c r="H57">
        <f t="shared" si="4"/>
        <v>558.69731407217512</v>
      </c>
      <c r="I57">
        <f t="shared" si="5"/>
        <v>60.898007233867091</v>
      </c>
      <c r="J57">
        <f t="shared" si="6"/>
        <v>139.67432851804378</v>
      </c>
      <c r="K57">
        <f t="shared" si="7"/>
        <v>15.224501808466773</v>
      </c>
    </row>
    <row r="58" spans="1:13" x14ac:dyDescent="0.25">
      <c r="A58" s="1">
        <v>43956</v>
      </c>
      <c r="B58">
        <f t="shared" si="14"/>
        <v>16686.444163061333</v>
      </c>
      <c r="C58">
        <f t="shared" si="12"/>
        <v>500.59332489183998</v>
      </c>
      <c r="D58">
        <f t="shared" si="2"/>
        <v>54.564672413210559</v>
      </c>
      <c r="E58">
        <f t="shared" si="13"/>
        <v>125.14833122296</v>
      </c>
      <c r="F58">
        <f t="shared" si="3"/>
        <v>13.64116810330264</v>
      </c>
      <c r="G58">
        <f t="shared" si="11"/>
        <v>13767.898096778603</v>
      </c>
      <c r="H58">
        <f t="shared" si="4"/>
        <v>550.71592387114413</v>
      </c>
      <c r="I58">
        <f t="shared" si="5"/>
        <v>60.028035701954707</v>
      </c>
      <c r="J58">
        <f t="shared" si="6"/>
        <v>137.67898096778603</v>
      </c>
      <c r="K58">
        <f t="shared" si="7"/>
        <v>15.007008925488677</v>
      </c>
    </row>
    <row r="59" spans="1:13" x14ac:dyDescent="0.25">
      <c r="A59" s="1">
        <v>43957</v>
      </c>
      <c r="B59">
        <f t="shared" si="14"/>
        <v>15944.82442248083</v>
      </c>
      <c r="C59">
        <f t="shared" si="12"/>
        <v>478.34473267442485</v>
      </c>
      <c r="D59">
        <f t="shared" si="2"/>
        <v>52.139575861512306</v>
      </c>
      <c r="E59">
        <f t="shared" si="13"/>
        <v>119.58618316860621</v>
      </c>
      <c r="F59">
        <f t="shared" si="3"/>
        <v>13.034893965378076</v>
      </c>
      <c r="G59">
        <f t="shared" si="11"/>
        <v>13571.213838253196</v>
      </c>
      <c r="H59">
        <f t="shared" si="4"/>
        <v>542.84855353012779</v>
      </c>
      <c r="I59">
        <f t="shared" si="5"/>
        <v>59.17049233478393</v>
      </c>
      <c r="J59">
        <f t="shared" si="6"/>
        <v>135.71213838253195</v>
      </c>
      <c r="K59">
        <f t="shared" si="7"/>
        <v>14.792623083695982</v>
      </c>
    </row>
    <row r="60" spans="1:13" x14ac:dyDescent="0.25">
      <c r="A60" s="1">
        <v>43958</v>
      </c>
      <c r="B60">
        <f t="shared" si="14"/>
        <v>15236.16555925946</v>
      </c>
      <c r="C60">
        <f t="shared" si="12"/>
        <v>457.08496677778379</v>
      </c>
      <c r="D60">
        <f t="shared" si="2"/>
        <v>49.822261378778435</v>
      </c>
      <c r="E60">
        <f t="shared" si="13"/>
        <v>114.27124169444595</v>
      </c>
      <c r="F60">
        <f t="shared" si="3"/>
        <v>12.455565344694609</v>
      </c>
      <c r="G60">
        <f t="shared" si="11"/>
        <v>13377.339354849579</v>
      </c>
      <c r="H60">
        <f t="shared" si="4"/>
        <v>535.09357419398316</v>
      </c>
      <c r="I60">
        <f t="shared" si="5"/>
        <v>58.325199587144162</v>
      </c>
      <c r="J60">
        <f t="shared" si="6"/>
        <v>133.77339354849579</v>
      </c>
      <c r="K60">
        <f t="shared" si="7"/>
        <v>14.581299896786041</v>
      </c>
    </row>
    <row r="61" spans="1:13" x14ac:dyDescent="0.25">
      <c r="A61" s="1">
        <v>43959</v>
      </c>
      <c r="B61">
        <f t="shared" si="14"/>
        <v>14559.002645514596</v>
      </c>
      <c r="C61">
        <f t="shared" si="12"/>
        <v>436.77007936543788</v>
      </c>
      <c r="D61">
        <f t="shared" si="2"/>
        <v>47.607938650832729</v>
      </c>
      <c r="E61">
        <f t="shared" si="13"/>
        <v>109.19251984135947</v>
      </c>
      <c r="F61">
        <f t="shared" si="3"/>
        <v>11.901984662708182</v>
      </c>
      <c r="G61">
        <f t="shared" si="11"/>
        <v>13186.234506923156</v>
      </c>
      <c r="H61">
        <f t="shared" si="4"/>
        <v>527.44938027692626</v>
      </c>
      <c r="I61">
        <f t="shared" si="5"/>
        <v>57.491982450184963</v>
      </c>
      <c r="J61">
        <f t="shared" si="6"/>
        <v>131.86234506923157</v>
      </c>
      <c r="K61">
        <f t="shared" si="7"/>
        <v>14.372995612546241</v>
      </c>
      <c r="M61" t="s">
        <v>19</v>
      </c>
    </row>
    <row r="62" spans="1:13" x14ac:dyDescent="0.25">
      <c r="A62" s="1">
        <v>43960</v>
      </c>
      <c r="B62">
        <f t="shared" si="14"/>
        <v>13911.935861269503</v>
      </c>
      <c r="C62">
        <f t="shared" si="12"/>
        <v>417.35807583808509</v>
      </c>
      <c r="D62">
        <f t="shared" si="2"/>
        <v>45.492030266351271</v>
      </c>
      <c r="E62">
        <f t="shared" si="13"/>
        <v>104.33951895952127</v>
      </c>
      <c r="F62">
        <f t="shared" si="3"/>
        <v>11.373007566587818</v>
      </c>
      <c r="G62">
        <f t="shared" si="11"/>
        <v>12997.859728252826</v>
      </c>
      <c r="H62">
        <f t="shared" si="4"/>
        <v>519.91438913011302</v>
      </c>
      <c r="I62">
        <f t="shared" si="5"/>
        <v>56.67066841518232</v>
      </c>
      <c r="J62">
        <f t="shared" si="6"/>
        <v>129.97859728252826</v>
      </c>
      <c r="K62">
        <f t="shared" si="7"/>
        <v>14.16766710379558</v>
      </c>
    </row>
    <row r="63" spans="1:13" x14ac:dyDescent="0.25">
      <c r="A63" s="1">
        <v>43961</v>
      </c>
      <c r="B63">
        <f t="shared" si="14"/>
        <v>13293.627600768637</v>
      </c>
      <c r="C63">
        <f t="shared" si="12"/>
        <v>398.80882802305911</v>
      </c>
      <c r="D63">
        <f t="shared" si="2"/>
        <v>43.47016225451344</v>
      </c>
      <c r="E63">
        <f t="shared" si="13"/>
        <v>99.702207005764777</v>
      </c>
      <c r="F63">
        <f t="shared" si="3"/>
        <v>10.86754056362836</v>
      </c>
      <c r="G63">
        <f t="shared" si="11"/>
        <v>12812.176017849215</v>
      </c>
      <c r="H63">
        <f t="shared" si="4"/>
        <v>512.48704071396855</v>
      </c>
      <c r="I63">
        <f t="shared" si="5"/>
        <v>55.861087437822569</v>
      </c>
      <c r="J63">
        <f t="shared" si="6"/>
        <v>128.12176017849214</v>
      </c>
      <c r="K63">
        <f t="shared" si="7"/>
        <v>13.965271859455642</v>
      </c>
    </row>
    <row r="64" spans="1:13" x14ac:dyDescent="0.25">
      <c r="A64" s="1">
        <v>43962</v>
      </c>
      <c r="B64">
        <f t="shared" si="14"/>
        <v>12702.799707401144</v>
      </c>
      <c r="C64">
        <f t="shared" si="12"/>
        <v>381.08399122203429</v>
      </c>
      <c r="D64">
        <f t="shared" si="2"/>
        <v>41.538155043201733</v>
      </c>
      <c r="E64">
        <f t="shared" si="13"/>
        <v>95.270997805508571</v>
      </c>
      <c r="F64">
        <f t="shared" si="3"/>
        <v>10.384538760800433</v>
      </c>
      <c r="G64">
        <f t="shared" si="11"/>
        <v>12629.14493187994</v>
      </c>
      <c r="H64">
        <f t="shared" si="4"/>
        <v>505.16579727519763</v>
      </c>
      <c r="I64">
        <f t="shared" si="5"/>
        <v>55.063071902996541</v>
      </c>
      <c r="J64">
        <f t="shared" si="6"/>
        <v>126.29144931879941</v>
      </c>
      <c r="K64">
        <f t="shared" si="7"/>
        <v>13.765767975749135</v>
      </c>
    </row>
    <row r="65" spans="1:11" x14ac:dyDescent="0.25">
      <c r="A65" s="1">
        <v>43963</v>
      </c>
      <c r="B65">
        <f t="shared" si="14"/>
        <v>12138.230831516648</v>
      </c>
      <c r="C65">
        <f t="shared" si="12"/>
        <v>364.14692494549945</v>
      </c>
      <c r="D65">
        <f t="shared" si="2"/>
        <v>39.692014819059438</v>
      </c>
      <c r="E65">
        <f t="shared" si="13"/>
        <v>91.036731236374862</v>
      </c>
      <c r="F65">
        <f t="shared" si="3"/>
        <v>9.9230037047648594</v>
      </c>
      <c r="G65">
        <f t="shared" si="11"/>
        <v>12448.728575710227</v>
      </c>
      <c r="H65">
        <f t="shared" si="4"/>
        <v>497.94914302840908</v>
      </c>
      <c r="I65">
        <f t="shared" si="5"/>
        <v>54.276456590096586</v>
      </c>
      <c r="J65">
        <f t="shared" si="6"/>
        <v>124.48728575710227</v>
      </c>
      <c r="K65">
        <f t="shared" si="7"/>
        <v>13.569114147524147</v>
      </c>
    </row>
    <row r="66" spans="1:11" x14ac:dyDescent="0.25">
      <c r="A66" s="1">
        <v>43964</v>
      </c>
      <c r="B66">
        <f t="shared" si="14"/>
        <v>11598.753905671465</v>
      </c>
      <c r="C66">
        <f t="shared" ref="C66:C97" si="15">B66*$Q$2</f>
        <v>347.96261717014391</v>
      </c>
      <c r="D66">
        <f t="shared" si="2"/>
        <v>37.927925271545689</v>
      </c>
      <c r="E66">
        <f t="shared" ref="E66:E97" si="16">C66*$R$2</f>
        <v>86.990654292535979</v>
      </c>
      <c r="F66">
        <f t="shared" si="3"/>
        <v>9.4819813178864223</v>
      </c>
      <c r="G66">
        <f t="shared" si="11"/>
        <v>12270.889596057224</v>
      </c>
      <c r="H66">
        <f t="shared" si="4"/>
        <v>490.835583842289</v>
      </c>
      <c r="I66">
        <f t="shared" si="5"/>
        <v>53.501078638809503</v>
      </c>
      <c r="J66">
        <f t="shared" si="6"/>
        <v>122.70889596057225</v>
      </c>
      <c r="K66">
        <f t="shared" si="7"/>
        <v>13.375269659702376</v>
      </c>
    </row>
    <row r="67" spans="1:11" x14ac:dyDescent="0.25">
      <c r="A67" s="1">
        <v>43965</v>
      </c>
      <c r="B67">
        <f t="shared" si="14"/>
        <v>11083.253732086067</v>
      </c>
      <c r="C67">
        <f t="shared" si="15"/>
        <v>332.49761196258197</v>
      </c>
      <c r="D67">
        <f t="shared" ref="D67:D112" si="17">C67*0.109</f>
        <v>36.242239703921435</v>
      </c>
      <c r="E67">
        <f t="shared" si="16"/>
        <v>83.124402990645493</v>
      </c>
      <c r="F67">
        <f t="shared" ref="F67:F112" si="18">E67*0.109</f>
        <v>9.0605599259803586</v>
      </c>
      <c r="G67">
        <f t="shared" si="11"/>
        <v>12095.591173256407</v>
      </c>
      <c r="H67">
        <f t="shared" ref="H67:H112" si="19">G67*$Q$3</f>
        <v>483.8236469302563</v>
      </c>
      <c r="I67">
        <f t="shared" ref="I67:I112" si="20">H67*0.109</f>
        <v>52.736777515397939</v>
      </c>
      <c r="J67">
        <f t="shared" ref="J67:J112" si="21">H67*$R$3</f>
        <v>120.95591173256408</v>
      </c>
      <c r="K67">
        <f t="shared" ref="K67:K112" si="22">J67*0.109</f>
        <v>13.184194378849485</v>
      </c>
    </row>
    <row r="68" spans="1:11" x14ac:dyDescent="0.25">
      <c r="A68" s="1">
        <v>43966</v>
      </c>
      <c r="B68">
        <f t="shared" si="14"/>
        <v>10590.664677326686</v>
      </c>
      <c r="C68">
        <f t="shared" si="15"/>
        <v>317.71994031980057</v>
      </c>
      <c r="D68">
        <f t="shared" si="17"/>
        <v>34.631473494858263</v>
      </c>
      <c r="E68">
        <f t="shared" si="16"/>
        <v>79.429985079950143</v>
      </c>
      <c r="F68">
        <f t="shared" si="18"/>
        <v>8.6578683737145656</v>
      </c>
      <c r="G68">
        <f t="shared" si="11"/>
        <v>11922.797013638459</v>
      </c>
      <c r="H68">
        <f t="shared" si="19"/>
        <v>476.91188054553839</v>
      </c>
      <c r="I68">
        <f t="shared" si="20"/>
        <v>51.983394979463682</v>
      </c>
      <c r="J68">
        <f t="shared" si="21"/>
        <v>119.2279701363846</v>
      </c>
      <c r="K68">
        <f t="shared" si="22"/>
        <v>12.995848744865921</v>
      </c>
    </row>
    <row r="69" spans="1:11" x14ac:dyDescent="0.25">
      <c r="A69" s="1">
        <v>43967</v>
      </c>
      <c r="B69">
        <f t="shared" si="14"/>
        <v>10119.968469445501</v>
      </c>
      <c r="C69">
        <f t="shared" si="15"/>
        <v>303.59905408336499</v>
      </c>
      <c r="D69">
        <f t="shared" si="17"/>
        <v>33.092296895086783</v>
      </c>
      <c r="E69">
        <f t="shared" si="16"/>
        <v>75.899763520841248</v>
      </c>
      <c r="F69">
        <f t="shared" si="18"/>
        <v>8.2730742237716957</v>
      </c>
      <c r="G69">
        <f t="shared" si="11"/>
        <v>11752.471342015053</v>
      </c>
      <c r="H69">
        <f t="shared" si="19"/>
        <v>470.09885368060213</v>
      </c>
      <c r="I69">
        <f t="shared" si="20"/>
        <v>51.240775051185629</v>
      </c>
      <c r="J69">
        <f t="shared" si="21"/>
        <v>117.52471342015053</v>
      </c>
      <c r="K69">
        <f t="shared" si="22"/>
        <v>12.810193762796407</v>
      </c>
    </row>
    <row r="70" spans="1:11" x14ac:dyDescent="0.25">
      <c r="A70" s="1">
        <v>43968</v>
      </c>
      <c r="B70">
        <f t="shared" si="14"/>
        <v>9670.192093025702</v>
      </c>
      <c r="C70">
        <f t="shared" si="15"/>
        <v>290.10576279077105</v>
      </c>
      <c r="D70">
        <f t="shared" si="17"/>
        <v>31.621528144194045</v>
      </c>
      <c r="E70">
        <f t="shared" si="16"/>
        <v>72.526440697692763</v>
      </c>
      <c r="F70">
        <f t="shared" si="18"/>
        <v>7.9053820360485112</v>
      </c>
      <c r="G70">
        <f t="shared" si="11"/>
        <v>11584.578894271981</v>
      </c>
      <c r="H70">
        <f t="shared" si="19"/>
        <v>463.38315577087923</v>
      </c>
      <c r="I70">
        <f t="shared" si="20"/>
        <v>50.508763979025836</v>
      </c>
      <c r="J70">
        <f t="shared" si="21"/>
        <v>115.84578894271981</v>
      </c>
      <c r="K70">
        <f t="shared" si="22"/>
        <v>12.627190994756459</v>
      </c>
    </row>
    <row r="71" spans="1:11" x14ac:dyDescent="0.25">
      <c r="A71" s="1">
        <v>43969</v>
      </c>
      <c r="B71">
        <f t="shared" si="14"/>
        <v>9240.4057777801154</v>
      </c>
      <c r="C71">
        <f t="shared" si="15"/>
        <v>277.21217333340343</v>
      </c>
      <c r="D71">
        <f t="shared" si="17"/>
        <v>30.216126893340974</v>
      </c>
      <c r="E71">
        <f t="shared" si="16"/>
        <v>69.303043333350857</v>
      </c>
      <c r="F71">
        <f t="shared" si="18"/>
        <v>7.5540317233352434</v>
      </c>
      <c r="G71">
        <f t="shared" si="11"/>
        <v>11419.084910068095</v>
      </c>
      <c r="H71">
        <f t="shared" si="19"/>
        <v>456.7633964027238</v>
      </c>
      <c r="I71">
        <f t="shared" si="20"/>
        <v>49.787210207896891</v>
      </c>
      <c r="J71">
        <f t="shared" si="21"/>
        <v>114.19084910068095</v>
      </c>
      <c r="K71">
        <f t="shared" si="22"/>
        <v>12.446802551974223</v>
      </c>
    </row>
    <row r="72" spans="1:11" x14ac:dyDescent="0.25">
      <c r="A72" s="1">
        <v>43970</v>
      </c>
      <c r="B72">
        <f t="shared" si="14"/>
        <v>8829.7210765454438</v>
      </c>
      <c r="C72">
        <f t="shared" si="15"/>
        <v>264.8916322963633</v>
      </c>
      <c r="D72">
        <f t="shared" si="17"/>
        <v>28.8731879203036</v>
      </c>
      <c r="E72">
        <f t="shared" si="16"/>
        <v>66.222908074090824</v>
      </c>
      <c r="F72">
        <f t="shared" si="18"/>
        <v>7.2182969800759</v>
      </c>
      <c r="G72">
        <f t="shared" si="11"/>
        <v>11255.955125638551</v>
      </c>
      <c r="H72">
        <f t="shared" si="19"/>
        <v>450.23820502554207</v>
      </c>
      <c r="I72">
        <f t="shared" si="20"/>
        <v>49.075964347784087</v>
      </c>
      <c r="J72">
        <f t="shared" si="21"/>
        <v>112.55955125638552</v>
      </c>
      <c r="K72">
        <f t="shared" si="22"/>
        <v>12.268991086946022</v>
      </c>
    </row>
    <row r="73" spans="1:11" x14ac:dyDescent="0.25">
      <c r="A73" s="1">
        <v>43971</v>
      </c>
      <c r="B73">
        <f t="shared" si="14"/>
        <v>8437.2890286989805</v>
      </c>
      <c r="C73">
        <f t="shared" si="15"/>
        <v>253.11867086096942</v>
      </c>
      <c r="D73">
        <f t="shared" si="17"/>
        <v>27.589935123845667</v>
      </c>
      <c r="E73">
        <f t="shared" si="16"/>
        <v>63.279667715242354</v>
      </c>
      <c r="F73">
        <f t="shared" si="18"/>
        <v>6.8974837809614167</v>
      </c>
      <c r="G73">
        <f t="shared" si="11"/>
        <v>11095.155766700858</v>
      </c>
      <c r="H73">
        <f t="shared" si="19"/>
        <v>443.80623066803435</v>
      </c>
      <c r="I73">
        <f t="shared" si="20"/>
        <v>48.374879142815743</v>
      </c>
      <c r="J73">
        <f t="shared" si="21"/>
        <v>110.95155766700859</v>
      </c>
      <c r="K73">
        <f t="shared" si="22"/>
        <v>12.093719785703936</v>
      </c>
    </row>
    <row r="74" spans="1:11" x14ac:dyDescent="0.25">
      <c r="A74" s="1">
        <v>43972</v>
      </c>
      <c r="B74">
        <f t="shared" si="14"/>
        <v>8062.298405201248</v>
      </c>
      <c r="C74">
        <f t="shared" si="15"/>
        <v>241.86895215603744</v>
      </c>
      <c r="D74">
        <f t="shared" si="17"/>
        <v>26.363715785008079</v>
      </c>
      <c r="E74">
        <f t="shared" si="16"/>
        <v>60.467238039009359</v>
      </c>
      <c r="F74">
        <f t="shared" si="18"/>
        <v>6.5909289462520197</v>
      </c>
      <c r="G74">
        <f t="shared" si="11"/>
        <v>10936.653541462276</v>
      </c>
      <c r="H74">
        <f t="shared" si="19"/>
        <v>437.46614165849104</v>
      </c>
      <c r="I74">
        <f t="shared" si="20"/>
        <v>47.683809440775526</v>
      </c>
      <c r="J74">
        <f t="shared" si="21"/>
        <v>109.36653541462276</v>
      </c>
      <c r="K74">
        <f t="shared" si="22"/>
        <v>11.920952360193882</v>
      </c>
    </row>
    <row r="75" spans="1:11" x14ac:dyDescent="0.25">
      <c r="A75" s="1">
        <v>43973</v>
      </c>
      <c r="B75">
        <f t="shared" si="14"/>
        <v>7703.9740316367488</v>
      </c>
      <c r="C75">
        <f t="shared" si="15"/>
        <v>231.11922094910244</v>
      </c>
      <c r="D75">
        <f t="shared" si="17"/>
        <v>25.191995083452166</v>
      </c>
      <c r="E75">
        <f t="shared" si="16"/>
        <v>57.77980523727561</v>
      </c>
      <c r="F75">
        <f t="shared" si="18"/>
        <v>6.2979987708630416</v>
      </c>
      <c r="G75">
        <f t="shared" si="11"/>
        <v>10780.415633727102</v>
      </c>
      <c r="H75">
        <f t="shared" si="19"/>
        <v>431.2166253490841</v>
      </c>
      <c r="I75">
        <f t="shared" si="20"/>
        <v>47.002612163050166</v>
      </c>
      <c r="J75">
        <f t="shared" si="21"/>
        <v>107.80415633727102</v>
      </c>
      <c r="K75">
        <f t="shared" si="22"/>
        <v>11.750653040762542</v>
      </c>
    </row>
    <row r="76" spans="1:11" x14ac:dyDescent="0.25">
      <c r="A76" s="1">
        <v>43974</v>
      </c>
      <c r="B76">
        <f t="shared" si="14"/>
        <v>7361.5751857862269</v>
      </c>
      <c r="C76">
        <f t="shared" si="15"/>
        <v>220.84725557358681</v>
      </c>
      <c r="D76">
        <f t="shared" si="17"/>
        <v>24.072350857520963</v>
      </c>
      <c r="E76">
        <f t="shared" si="16"/>
        <v>55.211813893396702</v>
      </c>
      <c r="F76">
        <f t="shared" si="18"/>
        <v>6.0180877143802407</v>
      </c>
      <c r="G76">
        <f t="shared" si="11"/>
        <v>10626.40969610243</v>
      </c>
      <c r="H76">
        <f t="shared" si="19"/>
        <v>425.05638784409717</v>
      </c>
      <c r="I76">
        <f t="shared" si="20"/>
        <v>46.331146275006589</v>
      </c>
      <c r="J76">
        <f t="shared" si="21"/>
        <v>106.26409696102429</v>
      </c>
      <c r="K76">
        <f t="shared" si="22"/>
        <v>11.582786568751647</v>
      </c>
    </row>
    <row r="77" spans="1:11" x14ac:dyDescent="0.25">
      <c r="A77" s="1">
        <v>43975</v>
      </c>
      <c r="B77">
        <f t="shared" si="14"/>
        <v>7034.3940664179509</v>
      </c>
      <c r="C77">
        <f t="shared" si="15"/>
        <v>211.03182199253851</v>
      </c>
      <c r="D77">
        <f t="shared" si="17"/>
        <v>23.002468597186699</v>
      </c>
      <c r="E77">
        <f t="shared" si="16"/>
        <v>52.757955498134628</v>
      </c>
      <c r="F77">
        <f t="shared" si="18"/>
        <v>5.7506171492966747</v>
      </c>
      <c r="G77">
        <f t="shared" si="11"/>
        <v>10474.603843300967</v>
      </c>
      <c r="H77">
        <f t="shared" si="19"/>
        <v>418.98415373203869</v>
      </c>
      <c r="I77">
        <f t="shared" si="20"/>
        <v>45.669272756792218</v>
      </c>
      <c r="J77">
        <f t="shared" si="21"/>
        <v>104.74603843300967</v>
      </c>
      <c r="K77">
        <f t="shared" si="22"/>
        <v>11.417318189198054</v>
      </c>
    </row>
    <row r="78" spans="1:11" x14ac:dyDescent="0.25">
      <c r="A78" s="1">
        <v>43976</v>
      </c>
      <c r="B78">
        <f t="shared" si="14"/>
        <v>6721.7543301327087</v>
      </c>
      <c r="C78">
        <f t="shared" si="15"/>
        <v>201.65262990398125</v>
      </c>
      <c r="D78">
        <f t="shared" si="17"/>
        <v>21.980136659533954</v>
      </c>
      <c r="E78">
        <f t="shared" si="16"/>
        <v>50.413157475995312</v>
      </c>
      <c r="F78">
        <f t="shared" si="18"/>
        <v>5.4950341648834886</v>
      </c>
      <c r="G78">
        <f t="shared" si="11"/>
        <v>10324.966645539525</v>
      </c>
      <c r="H78">
        <f t="shared" si="19"/>
        <v>412.99866582158103</v>
      </c>
      <c r="I78">
        <f t="shared" si="20"/>
        <v>45.016854574552333</v>
      </c>
      <c r="J78">
        <f t="shared" si="21"/>
        <v>103.24966645539526</v>
      </c>
      <c r="K78">
        <f t="shared" si="22"/>
        <v>11.254213643638083</v>
      </c>
    </row>
    <row r="79" spans="1:11" x14ac:dyDescent="0.25">
      <c r="A79" s="1">
        <v>43977</v>
      </c>
      <c r="B79">
        <f t="shared" si="14"/>
        <v>6423.009693237922</v>
      </c>
      <c r="C79">
        <f t="shared" si="15"/>
        <v>192.69029079713766</v>
      </c>
      <c r="D79">
        <f t="shared" si="17"/>
        <v>21.003241696888004</v>
      </c>
      <c r="E79">
        <f t="shared" si="16"/>
        <v>48.172572699284416</v>
      </c>
      <c r="F79">
        <f t="shared" si="18"/>
        <v>5.2508104242220011</v>
      </c>
      <c r="G79">
        <f t="shared" si="11"/>
        <v>10177.467122031818</v>
      </c>
      <c r="H79">
        <f t="shared" si="19"/>
        <v>407.09868488127273</v>
      </c>
      <c r="I79">
        <f t="shared" si="20"/>
        <v>44.373756652058731</v>
      </c>
      <c r="J79">
        <f t="shared" si="21"/>
        <v>101.77467122031818</v>
      </c>
      <c r="K79">
        <f t="shared" si="22"/>
        <v>11.093439163014683</v>
      </c>
    </row>
    <row r="80" spans="1:11" x14ac:dyDescent="0.25">
      <c r="A80" s="1">
        <v>43978</v>
      </c>
      <c r="B80">
        <f t="shared" si="14"/>
        <v>6137.5425957606813</v>
      </c>
      <c r="C80">
        <f t="shared" si="15"/>
        <v>184.12627787282042</v>
      </c>
      <c r="D80">
        <f t="shared" si="17"/>
        <v>20.069764288137428</v>
      </c>
      <c r="E80">
        <f t="shared" si="16"/>
        <v>46.031569468205106</v>
      </c>
      <c r="F80">
        <f t="shared" si="18"/>
        <v>5.017441072034357</v>
      </c>
      <c r="G80">
        <f t="shared" si="11"/>
        <v>10032.07473457422</v>
      </c>
      <c r="H80">
        <f t="shared" si="19"/>
        <v>401.28298938296882</v>
      </c>
      <c r="I80">
        <f t="shared" si="20"/>
        <v>43.739845842743598</v>
      </c>
      <c r="J80">
        <f t="shared" si="21"/>
        <v>100.32074734574221</v>
      </c>
      <c r="K80">
        <f t="shared" si="22"/>
        <v>10.9349614606859</v>
      </c>
    </row>
    <row r="81" spans="1:11" x14ac:dyDescent="0.25">
      <c r="A81" s="1">
        <v>43979</v>
      </c>
      <c r="B81">
        <f t="shared" si="14"/>
        <v>5864.7629248379844</v>
      </c>
      <c r="C81">
        <f t="shared" si="15"/>
        <v>175.94288774513953</v>
      </c>
      <c r="D81">
        <f t="shared" si="17"/>
        <v>19.17777476422021</v>
      </c>
      <c r="E81">
        <f t="shared" si="16"/>
        <v>43.985721936284882</v>
      </c>
      <c r="F81">
        <f t="shared" si="18"/>
        <v>4.7944436910550525</v>
      </c>
      <c r="G81">
        <f t="shared" si="11"/>
        <v>9888.7593812231607</v>
      </c>
      <c r="H81">
        <f t="shared" si="19"/>
        <v>395.55037524892646</v>
      </c>
      <c r="I81">
        <f t="shared" si="20"/>
        <v>43.11499090213298</v>
      </c>
      <c r="J81">
        <f t="shared" si="21"/>
        <v>98.887593812231614</v>
      </c>
      <c r="K81">
        <f t="shared" si="22"/>
        <v>10.778747725533245</v>
      </c>
    </row>
    <row r="82" spans="1:11" x14ac:dyDescent="0.25">
      <c r="A82" s="1">
        <v>43980</v>
      </c>
      <c r="B82">
        <f t="shared" si="14"/>
        <v>5604.1067948451855</v>
      </c>
      <c r="C82">
        <f t="shared" si="15"/>
        <v>168.12320384535556</v>
      </c>
      <c r="D82">
        <f t="shared" si="17"/>
        <v>18.325429219143757</v>
      </c>
      <c r="E82">
        <f t="shared" si="16"/>
        <v>42.03080096133889</v>
      </c>
      <c r="F82">
        <f t="shared" si="18"/>
        <v>4.5813573047859393</v>
      </c>
      <c r="G82">
        <f t="shared" si="11"/>
        <v>9747.4913900628308</v>
      </c>
      <c r="H82">
        <f t="shared" si="19"/>
        <v>389.89965560251323</v>
      </c>
      <c r="I82">
        <f t="shared" si="20"/>
        <v>42.49906246067394</v>
      </c>
      <c r="J82">
        <f t="shared" si="21"/>
        <v>97.474913900628309</v>
      </c>
      <c r="K82">
        <f t="shared" si="22"/>
        <v>10.624765615168485</v>
      </c>
    </row>
    <row r="83" spans="1:11" x14ac:dyDescent="0.25">
      <c r="A83" s="1">
        <v>43981</v>
      </c>
      <c r="B83">
        <f t="shared" si="14"/>
        <v>5355.035381740955</v>
      </c>
      <c r="C83">
        <f t="shared" si="15"/>
        <v>160.65106145222865</v>
      </c>
      <c r="D83">
        <f t="shared" si="17"/>
        <v>17.510965698292921</v>
      </c>
      <c r="E83">
        <f t="shared" si="16"/>
        <v>40.162765363057161</v>
      </c>
      <c r="F83">
        <f t="shared" si="18"/>
        <v>4.3777414245732302</v>
      </c>
      <c r="G83">
        <f t="shared" si="11"/>
        <v>9608.2415130619338</v>
      </c>
      <c r="H83">
        <f t="shared" si="19"/>
        <v>384.32966052247735</v>
      </c>
      <c r="I83">
        <f t="shared" si="20"/>
        <v>41.891932996950032</v>
      </c>
      <c r="J83">
        <f t="shared" si="21"/>
        <v>96.082415130619339</v>
      </c>
      <c r="K83">
        <f t="shared" si="22"/>
        <v>10.472983249237508</v>
      </c>
    </row>
    <row r="84" spans="1:11" x14ac:dyDescent="0.25">
      <c r="A84" s="1">
        <v>43982</v>
      </c>
      <c r="B84">
        <f t="shared" si="14"/>
        <v>5117.033809219135</v>
      </c>
      <c r="C84">
        <f t="shared" si="15"/>
        <v>153.51101427657406</v>
      </c>
      <c r="D84">
        <f t="shared" si="17"/>
        <v>16.732700556146572</v>
      </c>
      <c r="E84">
        <f t="shared" si="16"/>
        <v>38.377753569143515</v>
      </c>
      <c r="F84">
        <f t="shared" si="18"/>
        <v>4.183175139036643</v>
      </c>
      <c r="G84">
        <f t="shared" si="11"/>
        <v>9470.9809200181917</v>
      </c>
      <c r="H84">
        <f t="shared" si="19"/>
        <v>378.83923680072769</v>
      </c>
      <c r="I84">
        <f t="shared" si="20"/>
        <v>41.293476811279319</v>
      </c>
      <c r="J84">
        <f t="shared" si="21"/>
        <v>94.709809200181923</v>
      </c>
      <c r="K84">
        <f t="shared" si="22"/>
        <v>10.32336920281983</v>
      </c>
    </row>
    <row r="85" spans="1:11" x14ac:dyDescent="0.25">
      <c r="A85" s="1">
        <v>43983</v>
      </c>
      <c r="B85">
        <f t="shared" si="14"/>
        <v>4889.6100843649519</v>
      </c>
      <c r="C85">
        <f t="shared" si="15"/>
        <v>146.68830253094856</v>
      </c>
      <c r="D85">
        <f t="shared" si="17"/>
        <v>15.989024975873393</v>
      </c>
      <c r="E85">
        <f t="shared" si="16"/>
        <v>36.67207563273714</v>
      </c>
      <c r="F85">
        <f t="shared" si="18"/>
        <v>3.9972562439683483</v>
      </c>
      <c r="G85">
        <f t="shared" si="11"/>
        <v>9335.6811925893617</v>
      </c>
      <c r="H85">
        <f t="shared" si="19"/>
        <v>373.42724770357449</v>
      </c>
      <c r="I85">
        <f t="shared" si="20"/>
        <v>40.70356999968962</v>
      </c>
      <c r="J85">
        <f t="shared" si="21"/>
        <v>93.356811925893624</v>
      </c>
      <c r="K85">
        <f t="shared" si="22"/>
        <v>10.175892499922405</v>
      </c>
    </row>
    <row r="86" spans="1:11" x14ac:dyDescent="0.25">
      <c r="A86" s="1">
        <v>43984</v>
      </c>
      <c r="B86">
        <f t="shared" si="14"/>
        <v>4672.2940806153983</v>
      </c>
      <c r="C86">
        <f t="shared" si="15"/>
        <v>140.16882241846196</v>
      </c>
      <c r="D86">
        <f t="shared" si="17"/>
        <v>15.278401643612353</v>
      </c>
      <c r="E86">
        <f t="shared" si="16"/>
        <v>35.042205604615489</v>
      </c>
      <c r="F86">
        <f t="shared" si="18"/>
        <v>3.8196004109030883</v>
      </c>
      <c r="G86">
        <f t="shared" si="11"/>
        <v>9202.3143184095134</v>
      </c>
      <c r="H86">
        <f t="shared" si="19"/>
        <v>368.09257273638053</v>
      </c>
      <c r="I86">
        <f t="shared" si="20"/>
        <v>40.12209042826548</v>
      </c>
      <c r="J86">
        <f t="shared" si="21"/>
        <v>92.023143184095133</v>
      </c>
      <c r="K86">
        <f t="shared" si="22"/>
        <v>10.03052260706637</v>
      </c>
    </row>
    <row r="87" spans="1:11" x14ac:dyDescent="0.25">
      <c r="A87" s="1">
        <v>43985</v>
      </c>
      <c r="B87">
        <f t="shared" si="14"/>
        <v>4464.6365659213807</v>
      </c>
      <c r="C87">
        <f t="shared" si="15"/>
        <v>133.93909697764141</v>
      </c>
      <c r="D87">
        <f t="shared" si="17"/>
        <v>14.599361570562914</v>
      </c>
      <c r="E87">
        <f t="shared" si="16"/>
        <v>33.484774244410353</v>
      </c>
      <c r="F87">
        <f t="shared" si="18"/>
        <v>3.6498403926407286</v>
      </c>
      <c r="G87">
        <f t="shared" si="11"/>
        <v>9070.8526852893774</v>
      </c>
      <c r="H87">
        <f t="shared" si="19"/>
        <v>362.83410741157508</v>
      </c>
      <c r="I87">
        <f t="shared" si="20"/>
        <v>39.548917707861683</v>
      </c>
      <c r="J87">
        <f t="shared" si="21"/>
        <v>90.708526852893769</v>
      </c>
      <c r="K87">
        <f t="shared" si="22"/>
        <v>9.8872294269654208</v>
      </c>
    </row>
    <row r="88" spans="1:11" x14ac:dyDescent="0.25">
      <c r="A88" s="1">
        <v>43986</v>
      </c>
      <c r="B88">
        <f t="shared" si="14"/>
        <v>4266.2082741026525</v>
      </c>
      <c r="C88">
        <f t="shared" si="15"/>
        <v>127.98624822307957</v>
      </c>
      <c r="D88">
        <f t="shared" si="17"/>
        <v>13.950501056315673</v>
      </c>
      <c r="E88">
        <f t="shared" si="16"/>
        <v>31.996562055769893</v>
      </c>
      <c r="F88">
        <f t="shared" si="18"/>
        <v>3.4876252640789183</v>
      </c>
      <c r="G88">
        <f t="shared" ref="G88:G112" si="23">G87*(1-($M$6/($N$3+$O$3)))</f>
        <v>8941.2690754995292</v>
      </c>
      <c r="H88">
        <f t="shared" si="19"/>
        <v>357.65076301998118</v>
      </c>
      <c r="I88">
        <f t="shared" si="20"/>
        <v>38.983933169177952</v>
      </c>
      <c r="J88">
        <f t="shared" si="21"/>
        <v>89.412690754995296</v>
      </c>
      <c r="K88">
        <f t="shared" si="22"/>
        <v>9.745983292294488</v>
      </c>
    </row>
    <row r="89" spans="1:11" x14ac:dyDescent="0.25">
      <c r="A89" s="1">
        <v>43987</v>
      </c>
      <c r="B89">
        <f t="shared" si="14"/>
        <v>4076.5990174758681</v>
      </c>
      <c r="C89">
        <f t="shared" si="15"/>
        <v>122.29797052427604</v>
      </c>
      <c r="D89">
        <f t="shared" si="17"/>
        <v>13.330478787146088</v>
      </c>
      <c r="E89">
        <f t="shared" si="16"/>
        <v>30.57449263106901</v>
      </c>
      <c r="F89">
        <f t="shared" si="18"/>
        <v>3.332619696786522</v>
      </c>
      <c r="G89">
        <f t="shared" si="23"/>
        <v>8813.5366601352507</v>
      </c>
      <c r="H89">
        <f t="shared" si="19"/>
        <v>352.54146640541006</v>
      </c>
      <c r="I89">
        <f t="shared" si="20"/>
        <v>38.427019838189693</v>
      </c>
      <c r="J89">
        <f t="shared" si="21"/>
        <v>88.135366601352516</v>
      </c>
      <c r="K89">
        <f t="shared" si="22"/>
        <v>9.6067549595474233</v>
      </c>
    </row>
    <row r="90" spans="1:11" x14ac:dyDescent="0.25">
      <c r="A90" s="1">
        <v>43988</v>
      </c>
      <c r="B90">
        <f t="shared" si="14"/>
        <v>3895.4168389213851</v>
      </c>
      <c r="C90">
        <f t="shared" si="15"/>
        <v>116.86250516764154</v>
      </c>
      <c r="D90">
        <f t="shared" si="17"/>
        <v>12.738013063272929</v>
      </c>
      <c r="E90">
        <f t="shared" si="16"/>
        <v>29.215626291910386</v>
      </c>
      <c r="F90">
        <f t="shared" si="18"/>
        <v>3.1845032658182322</v>
      </c>
      <c r="G90">
        <f t="shared" si="23"/>
        <v>8687.6289935618897</v>
      </c>
      <c r="H90">
        <f t="shared" si="19"/>
        <v>347.5051597424756</v>
      </c>
      <c r="I90">
        <f t="shared" si="20"/>
        <v>37.878062411929839</v>
      </c>
      <c r="J90">
        <f t="shared" si="21"/>
        <v>86.8762899356189</v>
      </c>
      <c r="K90">
        <f t="shared" si="22"/>
        <v>9.4695156029824599</v>
      </c>
    </row>
    <row r="91" spans="1:11" x14ac:dyDescent="0.25">
      <c r="A91" s="1">
        <v>43989</v>
      </c>
      <c r="B91">
        <f t="shared" si="14"/>
        <v>3722.2872016359902</v>
      </c>
      <c r="C91">
        <f t="shared" si="15"/>
        <v>111.6686160490797</v>
      </c>
      <c r="D91">
        <f t="shared" si="17"/>
        <v>12.171879149349687</v>
      </c>
      <c r="E91">
        <f t="shared" si="16"/>
        <v>27.917154012269926</v>
      </c>
      <c r="F91">
        <f t="shared" si="18"/>
        <v>3.0429697873374217</v>
      </c>
      <c r="G91">
        <f t="shared" si="23"/>
        <v>8563.5200079395781</v>
      </c>
      <c r="H91">
        <f t="shared" si="19"/>
        <v>342.54080031758315</v>
      </c>
      <c r="I91">
        <f t="shared" si="20"/>
        <v>37.336947234616567</v>
      </c>
      <c r="J91">
        <f t="shared" si="21"/>
        <v>85.635200079395787</v>
      </c>
      <c r="K91">
        <f t="shared" si="22"/>
        <v>9.3342368086541416</v>
      </c>
    </row>
    <row r="92" spans="1:11" x14ac:dyDescent="0.25">
      <c r="A92" s="1">
        <v>43990</v>
      </c>
      <c r="B92">
        <f t="shared" si="14"/>
        <v>3556.8522148966131</v>
      </c>
      <c r="C92">
        <f t="shared" si="15"/>
        <v>106.70556644689839</v>
      </c>
      <c r="D92">
        <f t="shared" si="17"/>
        <v>11.630906742711923</v>
      </c>
      <c r="E92">
        <f t="shared" si="16"/>
        <v>26.676391611724597</v>
      </c>
      <c r="F92">
        <f t="shared" si="18"/>
        <v>2.9077266856779809</v>
      </c>
      <c r="G92">
        <f t="shared" si="23"/>
        <v>8441.1840078261557</v>
      </c>
      <c r="H92">
        <f t="shared" si="19"/>
        <v>337.64736031304625</v>
      </c>
      <c r="I92">
        <f t="shared" si="20"/>
        <v>36.803562274122044</v>
      </c>
      <c r="J92">
        <f t="shared" si="21"/>
        <v>84.411840078261562</v>
      </c>
      <c r="K92">
        <f t="shared" si="22"/>
        <v>9.2008905685305109</v>
      </c>
    </row>
    <row r="93" spans="1:11" x14ac:dyDescent="0.25">
      <c r="A93" s="1">
        <v>43991</v>
      </c>
      <c r="B93">
        <f t="shared" si="14"/>
        <v>3398.7698942345414</v>
      </c>
      <c r="C93">
        <f t="shared" si="15"/>
        <v>101.96309682703624</v>
      </c>
      <c r="D93">
        <f t="shared" si="17"/>
        <v>11.113977554146951</v>
      </c>
      <c r="E93">
        <f t="shared" si="16"/>
        <v>25.49077420675906</v>
      </c>
      <c r="F93">
        <f t="shared" si="18"/>
        <v>2.7784943885367377</v>
      </c>
      <c r="G93">
        <f t="shared" si="23"/>
        <v>8320.5956648572119</v>
      </c>
      <c r="H93">
        <f t="shared" si="19"/>
        <v>332.82382659428851</v>
      </c>
      <c r="I93">
        <f t="shared" si="20"/>
        <v>36.277797098777448</v>
      </c>
      <c r="J93">
        <f t="shared" si="21"/>
        <v>83.205956648572126</v>
      </c>
      <c r="K93">
        <f t="shared" si="22"/>
        <v>9.069449274694362</v>
      </c>
    </row>
    <row r="94" spans="1:11" x14ac:dyDescent="0.25">
      <c r="A94" s="1">
        <v>43992</v>
      </c>
      <c r="B94">
        <f t="shared" si="14"/>
        <v>3247.713454490784</v>
      </c>
      <c r="C94">
        <f t="shared" si="15"/>
        <v>97.431403634723523</v>
      </c>
      <c r="D94">
        <f t="shared" si="17"/>
        <v>10.620022996184863</v>
      </c>
      <c r="E94">
        <f t="shared" si="16"/>
        <v>24.357850908680881</v>
      </c>
      <c r="F94">
        <f t="shared" si="18"/>
        <v>2.6550057490462158</v>
      </c>
      <c r="G94">
        <f t="shared" si="23"/>
        <v>8201.7300125021102</v>
      </c>
      <c r="H94">
        <f t="shared" si="19"/>
        <v>328.06920050008443</v>
      </c>
      <c r="I94">
        <f t="shared" si="20"/>
        <v>35.759542854509206</v>
      </c>
      <c r="J94">
        <f t="shared" si="21"/>
        <v>82.017300125021109</v>
      </c>
      <c r="K94">
        <f t="shared" si="22"/>
        <v>8.9398857136273016</v>
      </c>
    </row>
    <row r="95" spans="1:11" x14ac:dyDescent="0.25">
      <c r="A95" s="1">
        <v>43993</v>
      </c>
      <c r="B95">
        <f t="shared" si="14"/>
        <v>3103.3706342911937</v>
      </c>
      <c r="C95">
        <f t="shared" si="15"/>
        <v>93.101119028735809</v>
      </c>
      <c r="D95">
        <f t="shared" si="17"/>
        <v>10.148021974132202</v>
      </c>
      <c r="E95">
        <f t="shared" si="16"/>
        <v>23.275279757183952</v>
      </c>
      <c r="F95">
        <f t="shared" si="18"/>
        <v>2.5370054935330506</v>
      </c>
      <c r="G95">
        <f t="shared" si="23"/>
        <v>8084.5624408949379</v>
      </c>
      <c r="H95">
        <f t="shared" si="19"/>
        <v>323.38249763579751</v>
      </c>
      <c r="I95">
        <f t="shared" si="20"/>
        <v>35.248692242301928</v>
      </c>
      <c r="J95">
        <f t="shared" si="21"/>
        <v>80.845624408949377</v>
      </c>
      <c r="K95">
        <f t="shared" si="22"/>
        <v>8.812173060575482</v>
      </c>
    </row>
    <row r="96" spans="1:11" x14ac:dyDescent="0.25">
      <c r="A96" s="1">
        <v>43994</v>
      </c>
      <c r="B96">
        <f t="shared" si="14"/>
        <v>2965.4430505449186</v>
      </c>
      <c r="C96">
        <f t="shared" si="15"/>
        <v>88.963291516347553</v>
      </c>
      <c r="D96">
        <f t="shared" si="17"/>
        <v>9.6969987752818838</v>
      </c>
      <c r="E96">
        <f t="shared" si="16"/>
        <v>22.240822879086888</v>
      </c>
      <c r="F96">
        <f t="shared" si="18"/>
        <v>2.424249693820471</v>
      </c>
      <c r="G96">
        <f t="shared" si="23"/>
        <v>7969.0686917392968</v>
      </c>
      <c r="H96">
        <f t="shared" si="19"/>
        <v>318.76274766957187</v>
      </c>
      <c r="I96">
        <f t="shared" si="20"/>
        <v>34.745139495983331</v>
      </c>
      <c r="J96">
        <f t="shared" si="21"/>
        <v>79.690686917392966</v>
      </c>
      <c r="K96">
        <f t="shared" si="22"/>
        <v>8.6862848739958327</v>
      </c>
    </row>
    <row r="97" spans="1:11" x14ac:dyDescent="0.25">
      <c r="A97" s="1">
        <v>43995</v>
      </c>
      <c r="B97">
        <f t="shared" si="14"/>
        <v>2833.6455816318112</v>
      </c>
      <c r="C97">
        <f t="shared" si="15"/>
        <v>85.009367448954336</v>
      </c>
      <c r="D97">
        <f t="shared" si="17"/>
        <v>9.266021051936022</v>
      </c>
      <c r="E97">
        <f t="shared" si="16"/>
        <v>21.252341862238584</v>
      </c>
      <c r="F97">
        <f t="shared" si="18"/>
        <v>2.3165052629840055</v>
      </c>
      <c r="G97">
        <f t="shared" si="23"/>
        <v>7855.2248532858785</v>
      </c>
      <c r="H97">
        <f t="shared" si="19"/>
        <v>314.20899413143513</v>
      </c>
      <c r="I97">
        <f t="shared" si="20"/>
        <v>34.248780360326428</v>
      </c>
      <c r="J97">
        <f t="shared" si="21"/>
        <v>78.552248532858783</v>
      </c>
      <c r="K97">
        <f t="shared" si="22"/>
        <v>8.5621950900816071</v>
      </c>
    </row>
    <row r="98" spans="1:11" x14ac:dyDescent="0.25">
      <c r="A98" s="1">
        <v>43996</v>
      </c>
      <c r="B98">
        <f t="shared" ref="B98:B112" si="24">B97*(1-($M$5/($N$2+$O$2)))</f>
        <v>2707.7057780037308</v>
      </c>
      <c r="C98">
        <f t="shared" ref="C98:C129" si="25">B98*$Q$2</f>
        <v>81.231173340111923</v>
      </c>
      <c r="D98">
        <f t="shared" si="17"/>
        <v>8.8541978940722004</v>
      </c>
      <c r="E98">
        <f t="shared" ref="E98:E129" si="26">C98*$R$2</f>
        <v>20.307793335027981</v>
      </c>
      <c r="F98">
        <f t="shared" si="18"/>
        <v>2.2135494735180501</v>
      </c>
      <c r="G98">
        <f t="shared" si="23"/>
        <v>7743.0073553817947</v>
      </c>
      <c r="H98">
        <f t="shared" si="19"/>
        <v>309.72029421527179</v>
      </c>
      <c r="I98">
        <f t="shared" si="20"/>
        <v>33.759512069464627</v>
      </c>
      <c r="J98">
        <f t="shared" si="21"/>
        <v>77.430073553817948</v>
      </c>
      <c r="K98">
        <f t="shared" si="22"/>
        <v>8.4398780173661567</v>
      </c>
    </row>
    <row r="99" spans="1:11" x14ac:dyDescent="0.25">
      <c r="A99" s="1">
        <v>43997</v>
      </c>
      <c r="B99">
        <f t="shared" si="24"/>
        <v>2587.3632989813427</v>
      </c>
      <c r="C99">
        <f t="shared" si="25"/>
        <v>77.620898969440276</v>
      </c>
      <c r="D99">
        <f t="shared" si="17"/>
        <v>8.4606779876689906</v>
      </c>
      <c r="E99">
        <f t="shared" si="26"/>
        <v>19.405224742360069</v>
      </c>
      <c r="F99">
        <f t="shared" si="18"/>
        <v>2.1151694969172476</v>
      </c>
      <c r="G99">
        <f t="shared" si="23"/>
        <v>7632.3929645906264</v>
      </c>
      <c r="H99">
        <f t="shared" si="19"/>
        <v>305.29571858362505</v>
      </c>
      <c r="I99">
        <f t="shared" si="20"/>
        <v>33.277233325615128</v>
      </c>
      <c r="J99">
        <f t="shared" si="21"/>
        <v>76.323929645906261</v>
      </c>
      <c r="K99">
        <f t="shared" si="22"/>
        <v>8.3193083314037821</v>
      </c>
    </row>
    <row r="100" spans="1:11" x14ac:dyDescent="0.25">
      <c r="A100" s="1">
        <v>43998</v>
      </c>
      <c r="B100">
        <f t="shared" si="24"/>
        <v>2472.369374582172</v>
      </c>
      <c r="C100">
        <f t="shared" si="25"/>
        <v>74.17108123746516</v>
      </c>
      <c r="D100">
        <f t="shared" si="17"/>
        <v>8.084647854883702</v>
      </c>
      <c r="E100">
        <f t="shared" si="26"/>
        <v>18.54277030936629</v>
      </c>
      <c r="F100">
        <f t="shared" si="18"/>
        <v>2.0211619637209255</v>
      </c>
      <c r="G100">
        <f t="shared" si="23"/>
        <v>7523.3587793821889</v>
      </c>
      <c r="H100">
        <f t="shared" si="19"/>
        <v>300.93435117528759</v>
      </c>
      <c r="I100">
        <f t="shared" si="20"/>
        <v>32.801844278106344</v>
      </c>
      <c r="J100">
        <f t="shared" si="21"/>
        <v>75.233587793821897</v>
      </c>
      <c r="K100">
        <f t="shared" si="22"/>
        <v>8.200461069526586</v>
      </c>
    </row>
    <row r="101" spans="1:11" x14ac:dyDescent="0.25">
      <c r="A101" s="1">
        <v>43999</v>
      </c>
      <c r="B101">
        <f t="shared" si="24"/>
        <v>2362.4862912674089</v>
      </c>
      <c r="C101">
        <f t="shared" si="25"/>
        <v>70.874588738022268</v>
      </c>
      <c r="D101">
        <f t="shared" si="17"/>
        <v>7.7253301724444272</v>
      </c>
      <c r="E101">
        <f t="shared" si="26"/>
        <v>17.718647184505567</v>
      </c>
      <c r="F101">
        <f t="shared" si="18"/>
        <v>1.9313325431111068</v>
      </c>
      <c r="G101">
        <f t="shared" si="23"/>
        <v>7415.8822253910148</v>
      </c>
      <c r="H101">
        <f t="shared" si="19"/>
        <v>296.63528901564058</v>
      </c>
      <c r="I101">
        <f t="shared" si="20"/>
        <v>32.333246502704824</v>
      </c>
      <c r="J101">
        <f t="shared" si="21"/>
        <v>74.158822253910145</v>
      </c>
      <c r="K101">
        <f t="shared" si="22"/>
        <v>8.0833116256762061</v>
      </c>
    </row>
    <row r="102" spans="1:11" x14ac:dyDescent="0.25">
      <c r="A102" s="1">
        <v>44000</v>
      </c>
      <c r="B102">
        <f t="shared" si="24"/>
        <v>2257.4869005444129</v>
      </c>
      <c r="C102">
        <f t="shared" si="25"/>
        <v>67.724607016332385</v>
      </c>
      <c r="D102">
        <f t="shared" si="17"/>
        <v>7.3819821647802302</v>
      </c>
      <c r="E102">
        <f t="shared" si="26"/>
        <v>16.931151754083096</v>
      </c>
      <c r="F102">
        <f t="shared" si="18"/>
        <v>1.8454955411950575</v>
      </c>
      <c r="G102">
        <f t="shared" si="23"/>
        <v>7309.9410507425719</v>
      </c>
      <c r="H102">
        <f t="shared" si="19"/>
        <v>292.39764202970287</v>
      </c>
      <c r="I102">
        <f t="shared" si="20"/>
        <v>31.871342981237611</v>
      </c>
      <c r="J102">
        <f t="shared" si="21"/>
        <v>73.099410507425716</v>
      </c>
      <c r="K102">
        <f t="shared" si="22"/>
        <v>7.9678357453094026</v>
      </c>
    </row>
    <row r="103" spans="1:11" x14ac:dyDescent="0.25">
      <c r="A103" s="1">
        <v>44001</v>
      </c>
      <c r="B103">
        <f t="shared" si="24"/>
        <v>2157.1541494091057</v>
      </c>
      <c r="C103">
        <f t="shared" si="25"/>
        <v>64.714624482273166</v>
      </c>
      <c r="D103">
        <f t="shared" si="17"/>
        <v>7.0538940685677751</v>
      </c>
      <c r="E103">
        <f t="shared" si="26"/>
        <v>16.178656120568291</v>
      </c>
      <c r="F103">
        <f t="shared" si="18"/>
        <v>1.7634735171419438</v>
      </c>
      <c r="G103">
        <f t="shared" si="23"/>
        <v>7205.5133214462494</v>
      </c>
      <c r="H103">
        <f t="shared" si="19"/>
        <v>288.22053285785</v>
      </c>
      <c r="I103">
        <f t="shared" si="20"/>
        <v>31.416038081505651</v>
      </c>
      <c r="J103">
        <f t="shared" si="21"/>
        <v>72.055133214462501</v>
      </c>
      <c r="K103">
        <f t="shared" si="22"/>
        <v>7.8540095203764126</v>
      </c>
    </row>
    <row r="104" spans="1:11" x14ac:dyDescent="0.25">
      <c r="A104" s="1">
        <v>44002</v>
      </c>
      <c r="B104">
        <f t="shared" si="24"/>
        <v>2061.2806316575898</v>
      </c>
      <c r="C104">
        <f t="shared" si="25"/>
        <v>61.838418949727689</v>
      </c>
      <c r="D104">
        <f t="shared" si="17"/>
        <v>6.7403876655203181</v>
      </c>
      <c r="E104">
        <f t="shared" si="26"/>
        <v>15.459604737431922</v>
      </c>
      <c r="F104">
        <f t="shared" si="18"/>
        <v>1.6850969163800795</v>
      </c>
      <c r="G104">
        <f t="shared" si="23"/>
        <v>7102.5774168541602</v>
      </c>
      <c r="H104">
        <f t="shared" si="19"/>
        <v>284.10309667416641</v>
      </c>
      <c r="I104">
        <f t="shared" si="20"/>
        <v>30.967237537484138</v>
      </c>
      <c r="J104">
        <f t="shared" si="21"/>
        <v>71.025774168541602</v>
      </c>
      <c r="K104">
        <f t="shared" si="22"/>
        <v>7.7418093843710345</v>
      </c>
    </row>
    <row r="105" spans="1:11" x14ac:dyDescent="0.25">
      <c r="A105" s="1">
        <v>44003</v>
      </c>
      <c r="B105">
        <f t="shared" si="24"/>
        <v>1969.6681591394747</v>
      </c>
      <c r="C105">
        <f t="shared" si="25"/>
        <v>59.090044774184236</v>
      </c>
      <c r="D105">
        <f t="shared" si="17"/>
        <v>6.4408148803860819</v>
      </c>
      <c r="E105">
        <f t="shared" si="26"/>
        <v>14.772511193546059</v>
      </c>
      <c r="F105">
        <f t="shared" si="18"/>
        <v>1.6102037200965205</v>
      </c>
      <c r="G105">
        <f t="shared" si="23"/>
        <v>7001.1120251848151</v>
      </c>
      <c r="H105">
        <f t="shared" si="19"/>
        <v>280.04448100739262</v>
      </c>
      <c r="I105">
        <f t="shared" si="20"/>
        <v>30.524848429805797</v>
      </c>
      <c r="J105">
        <f t="shared" si="21"/>
        <v>70.011120251848155</v>
      </c>
      <c r="K105">
        <f t="shared" si="22"/>
        <v>7.6312121074514492</v>
      </c>
    </row>
    <row r="106" spans="1:11" x14ac:dyDescent="0.25">
      <c r="A106" s="1">
        <v>44004</v>
      </c>
      <c r="B106">
        <f t="shared" si="24"/>
        <v>1882.1273520666093</v>
      </c>
      <c r="C106">
        <f t="shared" si="25"/>
        <v>56.463820561998276</v>
      </c>
      <c r="D106">
        <f t="shared" si="17"/>
        <v>6.154556441257812</v>
      </c>
      <c r="E106">
        <f t="shared" si="26"/>
        <v>14.115955140499569</v>
      </c>
      <c r="F106">
        <f t="shared" si="18"/>
        <v>1.538639110314453</v>
      </c>
      <c r="G106">
        <f t="shared" si="23"/>
        <v>6901.0961391107467</v>
      </c>
      <c r="H106">
        <f t="shared" si="19"/>
        <v>276.04384556442989</v>
      </c>
      <c r="I106">
        <f t="shared" si="20"/>
        <v>30.088779166522858</v>
      </c>
      <c r="J106">
        <f t="shared" si="21"/>
        <v>69.010961391107472</v>
      </c>
      <c r="K106">
        <f t="shared" si="22"/>
        <v>7.5221947916307146</v>
      </c>
    </row>
    <row r="107" spans="1:11" x14ac:dyDescent="0.25">
      <c r="A107" s="1">
        <v>44005</v>
      </c>
      <c r="B107">
        <f t="shared" si="24"/>
        <v>1798.4772475303157</v>
      </c>
      <c r="C107">
        <f t="shared" si="25"/>
        <v>53.954317425909473</v>
      </c>
      <c r="D107">
        <f t="shared" si="17"/>
        <v>5.8810205994241329</v>
      </c>
      <c r="E107">
        <f t="shared" si="26"/>
        <v>13.488579356477368</v>
      </c>
      <c r="F107">
        <f t="shared" si="18"/>
        <v>1.4702551498560332</v>
      </c>
      <c r="G107">
        <f t="shared" si="23"/>
        <v>6802.5090514091653</v>
      </c>
      <c r="H107">
        <f t="shared" si="19"/>
        <v>272.10036205636663</v>
      </c>
      <c r="I107">
        <f t="shared" si="20"/>
        <v>29.658939464143963</v>
      </c>
      <c r="J107">
        <f t="shared" si="21"/>
        <v>68.025090514091659</v>
      </c>
      <c r="K107">
        <f t="shared" si="22"/>
        <v>7.4147348660359906</v>
      </c>
    </row>
    <row r="108" spans="1:11" x14ac:dyDescent="0.25">
      <c r="A108" s="1">
        <v>44006</v>
      </c>
      <c r="B108">
        <f t="shared" si="24"/>
        <v>1718.5449254178573</v>
      </c>
      <c r="C108">
        <f t="shared" si="25"/>
        <v>51.556347762535715</v>
      </c>
      <c r="D108">
        <f t="shared" si="17"/>
        <v>5.6196419061163931</v>
      </c>
      <c r="E108">
        <f t="shared" si="26"/>
        <v>12.889086940633929</v>
      </c>
      <c r="F108">
        <f t="shared" si="18"/>
        <v>1.4049104765290983</v>
      </c>
      <c r="G108">
        <f t="shared" si="23"/>
        <v>6705.3303506747488</v>
      </c>
      <c r="H108">
        <f t="shared" si="19"/>
        <v>268.21321402698993</v>
      </c>
      <c r="I108">
        <f t="shared" si="20"/>
        <v>29.235240328941902</v>
      </c>
      <c r="J108">
        <f t="shared" si="21"/>
        <v>67.053303506747483</v>
      </c>
      <c r="K108">
        <f t="shared" si="22"/>
        <v>7.3088100822354756</v>
      </c>
    </row>
    <row r="109" spans="1:11" x14ac:dyDescent="0.25">
      <c r="A109" s="1">
        <v>44007</v>
      </c>
      <c r="B109">
        <f t="shared" si="24"/>
        <v>1642.1651509548415</v>
      </c>
      <c r="C109">
        <f t="shared" si="25"/>
        <v>49.264954528645241</v>
      </c>
      <c r="D109">
        <f t="shared" si="17"/>
        <v>5.3698800436223308</v>
      </c>
      <c r="E109">
        <f t="shared" si="26"/>
        <v>12.31623863216131</v>
      </c>
      <c r="F109">
        <f t="shared" si="18"/>
        <v>1.3424700109055827</v>
      </c>
      <c r="G109">
        <f t="shared" si="23"/>
        <v>6609.5399170936817</v>
      </c>
      <c r="H109">
        <f t="shared" si="19"/>
        <v>264.38159668374726</v>
      </c>
      <c r="I109">
        <f t="shared" si="20"/>
        <v>28.817594038528451</v>
      </c>
      <c r="J109">
        <f t="shared" si="21"/>
        <v>66.095399170936815</v>
      </c>
      <c r="K109">
        <f t="shared" si="22"/>
        <v>7.2043985096321128</v>
      </c>
    </row>
    <row r="110" spans="1:11" x14ac:dyDescent="0.25">
      <c r="A110" s="1">
        <v>44008</v>
      </c>
      <c r="B110">
        <f t="shared" si="24"/>
        <v>1569.1800331346265</v>
      </c>
      <c r="C110">
        <f t="shared" si="25"/>
        <v>47.075400994038795</v>
      </c>
      <c r="D110">
        <f t="shared" si="17"/>
        <v>5.1312187083502288</v>
      </c>
      <c r="E110">
        <f t="shared" si="26"/>
        <v>11.768850248509699</v>
      </c>
      <c r="F110">
        <f t="shared" si="18"/>
        <v>1.2828046770875572</v>
      </c>
      <c r="G110">
        <f t="shared" si="23"/>
        <v>6515.1179182780579</v>
      </c>
      <c r="H110">
        <f t="shared" si="19"/>
        <v>260.60471673112232</v>
      </c>
      <c r="I110">
        <f t="shared" si="20"/>
        <v>28.405914123692334</v>
      </c>
      <c r="J110">
        <f t="shared" si="21"/>
        <v>65.151179182780581</v>
      </c>
      <c r="K110">
        <f t="shared" si="22"/>
        <v>7.1014785309230835</v>
      </c>
    </row>
    <row r="111" spans="1:11" x14ac:dyDescent="0.25">
      <c r="A111" s="1">
        <v>44009</v>
      </c>
      <c r="B111">
        <f t="shared" si="24"/>
        <v>1499.4386983286431</v>
      </c>
      <c r="C111">
        <f t="shared" si="25"/>
        <v>44.98316094985929</v>
      </c>
      <c r="D111">
        <f t="shared" si="17"/>
        <v>4.9031645435346629</v>
      </c>
      <c r="E111">
        <f t="shared" si="26"/>
        <v>11.245790237464822</v>
      </c>
      <c r="F111">
        <f t="shared" si="18"/>
        <v>1.2257911358836657</v>
      </c>
      <c r="G111">
        <f t="shared" si="23"/>
        <v>6422.0448051598005</v>
      </c>
      <c r="H111">
        <f t="shared" si="19"/>
        <v>256.88179220639205</v>
      </c>
      <c r="I111">
        <f t="shared" si="20"/>
        <v>28.000115350496735</v>
      </c>
      <c r="J111">
        <f t="shared" si="21"/>
        <v>64.220448051598012</v>
      </c>
      <c r="K111">
        <f t="shared" si="22"/>
        <v>7.0000288376241837</v>
      </c>
    </row>
    <row r="112" spans="1:11" x14ac:dyDescent="0.25">
      <c r="A112" s="1">
        <v>44010</v>
      </c>
      <c r="B112">
        <f t="shared" si="24"/>
        <v>1432.7969784029258</v>
      </c>
      <c r="C112">
        <f t="shared" si="25"/>
        <v>42.983909352087771</v>
      </c>
      <c r="D112">
        <f t="shared" si="17"/>
        <v>4.6852461193775667</v>
      </c>
      <c r="E112">
        <f t="shared" si="26"/>
        <v>10.745977338021943</v>
      </c>
      <c r="F112">
        <f t="shared" si="18"/>
        <v>1.1713115298443917</v>
      </c>
      <c r="G112">
        <f t="shared" si="23"/>
        <v>6330.3013079432321</v>
      </c>
      <c r="H112">
        <f t="shared" si="19"/>
        <v>253.2120523177293</v>
      </c>
      <c r="I112">
        <f t="shared" si="20"/>
        <v>27.600113702632495</v>
      </c>
      <c r="J112">
        <f t="shared" si="21"/>
        <v>63.303013079432326</v>
      </c>
      <c r="K112">
        <f t="shared" si="22"/>
        <v>6.9000284256581237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5BB8-8042-41E8-B2B8-6F2B060ED930}">
  <dimension ref="A1:G112"/>
  <sheetViews>
    <sheetView workbookViewId="0">
      <selection activeCell="H2" sqref="H2"/>
    </sheetView>
  </sheetViews>
  <sheetFormatPr baseColWidth="10" defaultRowHeight="10.5" x14ac:dyDescent="0.25"/>
  <cols>
    <col min="2" max="2" width="27.25" bestFit="1" customWidth="1"/>
    <col min="4" max="4" width="27.5" bestFit="1" customWidth="1"/>
  </cols>
  <sheetData>
    <row r="1" spans="1:5" x14ac:dyDescent="0.25">
      <c r="A1" t="s">
        <v>7</v>
      </c>
      <c r="B1" t="s">
        <v>26</v>
      </c>
      <c r="C1" t="s">
        <v>24</v>
      </c>
      <c r="D1" t="s">
        <v>25</v>
      </c>
      <c r="E1" t="s">
        <v>24</v>
      </c>
    </row>
    <row r="2" spans="1:5" x14ac:dyDescent="0.25">
      <c r="A2" s="1">
        <v>43900</v>
      </c>
      <c r="B2">
        <v>2.50482</v>
      </c>
      <c r="C2">
        <f t="shared" ref="C2:C11" si="0">ROUND(B2,0)</f>
        <v>3</v>
      </c>
      <c r="D2">
        <v>3.3397600000000001</v>
      </c>
      <c r="E2">
        <f>ROUND(D2,0)</f>
        <v>3</v>
      </c>
    </row>
    <row r="3" spans="1:5" x14ac:dyDescent="0.25">
      <c r="A3" s="1">
        <v>43901</v>
      </c>
      <c r="B3">
        <v>2.8109646666666666</v>
      </c>
      <c r="C3">
        <f t="shared" si="0"/>
        <v>3</v>
      </c>
      <c r="D3">
        <v>3.9600011428571431</v>
      </c>
      <c r="E3">
        <f t="shared" ref="E3:E66" si="1">ROUND(D3,0)</f>
        <v>4</v>
      </c>
    </row>
    <row r="4" spans="1:5" x14ac:dyDescent="0.25">
      <c r="A4" s="1">
        <v>43902</v>
      </c>
      <c r="B4">
        <v>3.154527014814815</v>
      </c>
      <c r="C4">
        <f t="shared" si="0"/>
        <v>3</v>
      </c>
      <c r="D4">
        <v>4.6954299265306121</v>
      </c>
      <c r="E4">
        <f t="shared" si="1"/>
        <v>5</v>
      </c>
    </row>
    <row r="5" spans="1:5" x14ac:dyDescent="0.25">
      <c r="A5" s="1">
        <v>43903</v>
      </c>
      <c r="B5">
        <v>3.5400803166255148</v>
      </c>
      <c r="C5">
        <f t="shared" si="0"/>
        <v>4</v>
      </c>
      <c r="D5">
        <v>5.5674383414577262</v>
      </c>
      <c r="E5">
        <f t="shared" si="1"/>
        <v>6</v>
      </c>
    </row>
    <row r="6" spans="1:5" x14ac:dyDescent="0.25">
      <c r="A6" s="1">
        <v>43904</v>
      </c>
      <c r="B6">
        <v>3.9727567997686331</v>
      </c>
      <c r="C6">
        <f t="shared" si="0"/>
        <v>4</v>
      </c>
      <c r="D6">
        <v>6.6013911762998747</v>
      </c>
      <c r="E6">
        <f t="shared" si="1"/>
        <v>7</v>
      </c>
    </row>
    <row r="7" spans="1:5" x14ac:dyDescent="0.25">
      <c r="A7" s="1">
        <v>43905</v>
      </c>
      <c r="B7">
        <v>4.4583159641848003</v>
      </c>
      <c r="C7">
        <f t="shared" si="0"/>
        <v>4</v>
      </c>
      <c r="D7">
        <v>7.8273638233269942</v>
      </c>
      <c r="E7">
        <f t="shared" si="1"/>
        <v>8</v>
      </c>
    </row>
    <row r="8" spans="1:5" x14ac:dyDescent="0.25">
      <c r="A8" s="1">
        <v>43906</v>
      </c>
      <c r="B8">
        <v>5.003221248696275</v>
      </c>
      <c r="C8">
        <f t="shared" si="0"/>
        <v>5</v>
      </c>
      <c r="D8">
        <v>9.2810171048020074</v>
      </c>
      <c r="E8">
        <f t="shared" si="1"/>
        <v>9</v>
      </c>
    </row>
    <row r="9" spans="1:5" x14ac:dyDescent="0.25">
      <c r="A9" s="1">
        <v>43907</v>
      </c>
      <c r="B9">
        <v>5.6147260679813762</v>
      </c>
      <c r="C9">
        <f t="shared" si="0"/>
        <v>6</v>
      </c>
      <c r="D9">
        <v>11.00463456712238</v>
      </c>
      <c r="E9">
        <f t="shared" si="1"/>
        <v>11</v>
      </c>
    </row>
    <row r="10" spans="1:5" x14ac:dyDescent="0.25">
      <c r="A10" s="1">
        <v>43908</v>
      </c>
      <c r="B10">
        <v>6.3009703651790998</v>
      </c>
      <c r="C10">
        <f t="shared" si="0"/>
        <v>6</v>
      </c>
      <c r="D10">
        <v>13.048352415302251</v>
      </c>
      <c r="E10">
        <f t="shared" si="1"/>
        <v>13</v>
      </c>
    </row>
    <row r="11" spans="1:5" x14ac:dyDescent="0.25">
      <c r="A11" s="1">
        <v>43909</v>
      </c>
      <c r="B11">
        <v>7.0710889653676565</v>
      </c>
      <c r="C11">
        <f t="shared" si="0"/>
        <v>7</v>
      </c>
      <c r="D11">
        <v>15.471617863858384</v>
      </c>
      <c r="E11">
        <f t="shared" si="1"/>
        <v>15</v>
      </c>
    </row>
    <row r="12" spans="1:5" x14ac:dyDescent="0.25">
      <c r="A12" s="1">
        <v>43910</v>
      </c>
      <c r="B12">
        <v>7.935333172245925</v>
      </c>
      <c r="C12">
        <f t="shared" ref="C12:C75" si="2">ROUND(B12,0)</f>
        <v>8</v>
      </c>
      <c r="D12">
        <v>18.344918324289228</v>
      </c>
      <c r="E12">
        <f t="shared" si="1"/>
        <v>18</v>
      </c>
    </row>
    <row r="13" spans="1:5" x14ac:dyDescent="0.25">
      <c r="A13" s="1">
        <v>43911</v>
      </c>
      <c r="B13">
        <v>8.9052072266315374</v>
      </c>
      <c r="C13">
        <f t="shared" si="2"/>
        <v>9</v>
      </c>
      <c r="D13">
        <v>21.751831727371513</v>
      </c>
      <c r="E13">
        <f t="shared" si="1"/>
        <v>22</v>
      </c>
    </row>
    <row r="14" spans="1:5" x14ac:dyDescent="0.25">
      <c r="A14" s="1">
        <v>43912</v>
      </c>
      <c r="B14">
        <v>9.9936214432198369</v>
      </c>
      <c r="C14">
        <f t="shared" si="2"/>
        <v>10</v>
      </c>
      <c r="D14">
        <v>25.791457619597647</v>
      </c>
      <c r="E14">
        <f t="shared" si="1"/>
        <v>26</v>
      </c>
    </row>
    <row r="15" spans="1:5" x14ac:dyDescent="0.25">
      <c r="A15" s="1">
        <v>43913</v>
      </c>
      <c r="B15">
        <v>11.215064064057817</v>
      </c>
      <c r="C15">
        <f t="shared" si="2"/>
        <v>11</v>
      </c>
      <c r="D15">
        <v>30.581299748951505</v>
      </c>
      <c r="E15">
        <f t="shared" si="1"/>
        <v>31</v>
      </c>
    </row>
    <row r="16" spans="1:5" x14ac:dyDescent="0.25">
      <c r="A16" s="1">
        <v>43914</v>
      </c>
      <c r="B16">
        <v>12.585794116331551</v>
      </c>
      <c r="C16">
        <f t="shared" si="2"/>
        <v>13</v>
      </c>
      <c r="D16">
        <v>36.260683988042494</v>
      </c>
      <c r="E16">
        <f t="shared" si="1"/>
        <v>36</v>
      </c>
    </row>
    <row r="17" spans="1:5" x14ac:dyDescent="0.25">
      <c r="A17" s="1">
        <v>43915</v>
      </c>
      <c r="B17">
        <v>14.124057841660962</v>
      </c>
      <c r="C17">
        <f t="shared" si="2"/>
        <v>14</v>
      </c>
      <c r="D17">
        <v>42.994811014393242</v>
      </c>
      <c r="E17">
        <f t="shared" si="1"/>
        <v>43</v>
      </c>
    </row>
    <row r="18" spans="1:5" x14ac:dyDescent="0.25">
      <c r="A18" s="1">
        <v>43916</v>
      </c>
      <c r="B18">
        <v>15.850331577863969</v>
      </c>
      <c r="C18">
        <f t="shared" si="2"/>
        <v>16</v>
      </c>
      <c r="D18">
        <v>50.979561631351991</v>
      </c>
      <c r="E18">
        <f t="shared" si="1"/>
        <v>51</v>
      </c>
    </row>
    <row r="19" spans="1:5" x14ac:dyDescent="0.25">
      <c r="A19" s="1">
        <v>43917</v>
      </c>
      <c r="B19">
        <v>17.787594326269563</v>
      </c>
      <c r="C19">
        <f t="shared" si="2"/>
        <v>18</v>
      </c>
      <c r="D19">
        <v>60.447194505745927</v>
      </c>
      <c r="E19">
        <f t="shared" si="1"/>
        <v>60</v>
      </c>
    </row>
    <row r="20" spans="1:5" x14ac:dyDescent="0.25">
      <c r="A20" s="1">
        <v>43918</v>
      </c>
      <c r="B20">
        <v>19.961633632813623</v>
      </c>
      <c r="C20">
        <f t="shared" si="2"/>
        <v>20</v>
      </c>
      <c r="D20">
        <v>71.673102056813036</v>
      </c>
      <c r="E20">
        <f t="shared" si="1"/>
        <v>72</v>
      </c>
    </row>
    <row r="21" spans="1:5" x14ac:dyDescent="0.25">
      <c r="A21" s="1">
        <v>43919</v>
      </c>
      <c r="B21">
        <v>22.401388854601958</v>
      </c>
      <c r="C21">
        <f t="shared" si="2"/>
        <v>22</v>
      </c>
      <c r="D21">
        <v>84.983821010221163</v>
      </c>
      <c r="E21">
        <f t="shared" si="1"/>
        <v>85</v>
      </c>
    </row>
    <row r="22" spans="1:5" x14ac:dyDescent="0.25">
      <c r="A22" s="1">
        <v>43920</v>
      </c>
      <c r="B22">
        <v>25.13933638127553</v>
      </c>
      <c r="C22">
        <f t="shared" si="2"/>
        <v>25</v>
      </c>
      <c r="D22">
        <v>100.7665306264051</v>
      </c>
      <c r="E22">
        <f t="shared" si="1"/>
        <v>101</v>
      </c>
    </row>
    <row r="23" spans="1:5" x14ac:dyDescent="0.25">
      <c r="A23" s="1">
        <v>43921</v>
      </c>
      <c r="B23">
        <v>28.211921938986983</v>
      </c>
      <c r="C23">
        <f t="shared" si="2"/>
        <v>28</v>
      </c>
      <c r="D23">
        <v>99.327008760313589</v>
      </c>
      <c r="E23">
        <f t="shared" si="1"/>
        <v>99</v>
      </c>
    </row>
    <row r="24" spans="1:5" x14ac:dyDescent="0.25">
      <c r="A24" s="1">
        <v>43922</v>
      </c>
      <c r="B24">
        <v>31.660045731529838</v>
      </c>
      <c r="C24">
        <f t="shared" si="2"/>
        <v>32</v>
      </c>
      <c r="D24">
        <v>97.908051492309127</v>
      </c>
      <c r="E24">
        <f t="shared" si="1"/>
        <v>98</v>
      </c>
    </row>
    <row r="25" spans="1:5" x14ac:dyDescent="0.25">
      <c r="A25" s="1">
        <v>43923</v>
      </c>
      <c r="B25">
        <v>35.529606876494597</v>
      </c>
      <c r="C25">
        <f t="shared" si="2"/>
        <v>36</v>
      </c>
      <c r="D25">
        <v>96.509365042419006</v>
      </c>
      <c r="E25">
        <f t="shared" si="1"/>
        <v>97</v>
      </c>
    </row>
    <row r="26" spans="1:5" x14ac:dyDescent="0.25">
      <c r="A26" s="1">
        <v>43924</v>
      </c>
      <c r="B26">
        <v>39.872114383621707</v>
      </c>
      <c r="C26">
        <f t="shared" si="2"/>
        <v>40</v>
      </c>
      <c r="D26">
        <v>95.13065982752731</v>
      </c>
      <c r="E26">
        <f t="shared" si="1"/>
        <v>95</v>
      </c>
    </row>
    <row r="27" spans="1:5" x14ac:dyDescent="0.25">
      <c r="A27" s="1">
        <v>43925</v>
      </c>
      <c r="B27">
        <v>44.745372808286589</v>
      </c>
      <c r="C27">
        <f t="shared" si="2"/>
        <v>45</v>
      </c>
      <c r="D27">
        <v>93.771650401419791</v>
      </c>
      <c r="E27">
        <f t="shared" si="1"/>
        <v>94</v>
      </c>
    </row>
    <row r="28" spans="1:5" x14ac:dyDescent="0.25">
      <c r="A28" s="1">
        <v>43926</v>
      </c>
      <c r="B28">
        <v>50.214251707077175</v>
      </c>
      <c r="C28">
        <f t="shared" si="2"/>
        <v>50</v>
      </c>
      <c r="D28">
        <v>92.432055395685239</v>
      </c>
      <c r="E28">
        <f t="shared" si="1"/>
        <v>92</v>
      </c>
    </row>
    <row r="29" spans="1:5" x14ac:dyDescent="0.25">
      <c r="A29" s="1">
        <v>43927</v>
      </c>
      <c r="B29">
        <v>56.351549137942165</v>
      </c>
      <c r="C29">
        <f t="shared" si="2"/>
        <v>56</v>
      </c>
      <c r="D29">
        <v>91.111597461461173</v>
      </c>
      <c r="E29">
        <f t="shared" si="1"/>
        <v>91</v>
      </c>
    </row>
    <row r="30" spans="1:5" x14ac:dyDescent="0.25">
      <c r="A30" s="1">
        <v>43928</v>
      </c>
      <c r="B30">
        <v>63.238960699246213</v>
      </c>
      <c r="C30">
        <f t="shared" si="2"/>
        <v>63</v>
      </c>
      <c r="D30">
        <v>89.810003212011722</v>
      </c>
      <c r="E30">
        <f t="shared" si="1"/>
        <v>90</v>
      </c>
    </row>
    <row r="31" spans="1:5" x14ac:dyDescent="0.25">
      <c r="A31" s="1">
        <v>43929</v>
      </c>
      <c r="B31">
        <v>70.968167006931864</v>
      </c>
      <c r="C31">
        <f t="shared" si="2"/>
        <v>71</v>
      </c>
      <c r="D31">
        <v>88.527003166125851</v>
      </c>
      <c r="E31">
        <f t="shared" si="1"/>
        <v>89</v>
      </c>
    </row>
    <row r="32" spans="1:5" x14ac:dyDescent="0.25">
      <c r="A32" s="1">
        <v>43930</v>
      </c>
      <c r="B32">
        <v>79.64205408555685</v>
      </c>
      <c r="C32">
        <f t="shared" si="2"/>
        <v>80</v>
      </c>
      <c r="D32">
        <v>87.262331692324054</v>
      </c>
      <c r="E32">
        <f t="shared" si="1"/>
        <v>87</v>
      </c>
    </row>
    <row r="33" spans="1:7" x14ac:dyDescent="0.25">
      <c r="A33" s="1">
        <v>43931</v>
      </c>
      <c r="B33">
        <v>89.376082918236023</v>
      </c>
      <c r="C33">
        <f t="shared" si="2"/>
        <v>89</v>
      </c>
      <c r="D33">
        <v>86.015726953862284</v>
      </c>
      <c r="E33">
        <f t="shared" si="1"/>
        <v>86</v>
      </c>
    </row>
    <row r="34" spans="1:7" x14ac:dyDescent="0.25">
      <c r="A34" s="1">
        <v>43932</v>
      </c>
      <c r="B34">
        <v>100.29982638602044</v>
      </c>
      <c r="C34">
        <f t="shared" si="2"/>
        <v>100</v>
      </c>
      <c r="D34">
        <v>84.786930854521415</v>
      </c>
      <c r="E34">
        <f t="shared" si="1"/>
        <v>85</v>
      </c>
    </row>
    <row r="35" spans="1:7" x14ac:dyDescent="0.25">
      <c r="A35" s="1">
        <v>43933</v>
      </c>
      <c r="B35">
        <v>112.55869405542293</v>
      </c>
      <c r="C35">
        <f t="shared" si="2"/>
        <v>113</v>
      </c>
      <c r="D35">
        <v>83.575688985171112</v>
      </c>
      <c r="E35">
        <f t="shared" si="1"/>
        <v>84</v>
      </c>
    </row>
    <row r="36" spans="1:7" x14ac:dyDescent="0.25">
      <c r="A36" s="1">
        <v>43934</v>
      </c>
      <c r="B36">
        <v>126.31586777330797</v>
      </c>
      <c r="C36">
        <f t="shared" si="2"/>
        <v>126</v>
      </c>
      <c r="D36">
        <v>82.381750571097228</v>
      </c>
      <c r="E36">
        <f t="shared" si="1"/>
        <v>82</v>
      </c>
    </row>
    <row r="37" spans="1:7" x14ac:dyDescent="0.25">
      <c r="A37" s="1">
        <v>43935</v>
      </c>
      <c r="B37">
        <v>141.75447383449006</v>
      </c>
      <c r="C37">
        <f t="shared" si="2"/>
        <v>142</v>
      </c>
      <c r="D37">
        <v>81.204868420081553</v>
      </c>
      <c r="E37">
        <f t="shared" si="1"/>
        <v>81</v>
      </c>
      <c r="G37">
        <f>_xlfn.DAYS(A38,A2)</f>
        <v>36</v>
      </c>
    </row>
    <row r="38" spans="1:7" x14ac:dyDescent="0.25">
      <c r="A38" s="1">
        <v>43936</v>
      </c>
      <c r="B38">
        <v>135.4542749974016</v>
      </c>
      <c r="C38">
        <f t="shared" si="2"/>
        <v>135</v>
      </c>
      <c r="D38">
        <v>80.044798871223264</v>
      </c>
      <c r="E38">
        <f t="shared" si="1"/>
        <v>80</v>
      </c>
    </row>
    <row r="39" spans="1:7" x14ac:dyDescent="0.25">
      <c r="A39" s="1">
        <v>43937</v>
      </c>
      <c r="B39">
        <v>129.43408499751709</v>
      </c>
      <c r="C39">
        <f t="shared" si="2"/>
        <v>129</v>
      </c>
      <c r="D39">
        <v>78.901301744491491</v>
      </c>
      <c r="E39">
        <f t="shared" si="1"/>
        <v>79</v>
      </c>
    </row>
    <row r="40" spans="1:7" x14ac:dyDescent="0.25">
      <c r="A40" s="1">
        <v>43938</v>
      </c>
      <c r="B40">
        <v>123.68145899762747</v>
      </c>
      <c r="C40">
        <f t="shared" si="2"/>
        <v>124</v>
      </c>
      <c r="D40">
        <v>77.774140290998773</v>
      </c>
      <c r="E40">
        <f t="shared" si="1"/>
        <v>78</v>
      </c>
    </row>
    <row r="41" spans="1:7" x14ac:dyDescent="0.25">
      <c r="A41" s="1">
        <v>43939</v>
      </c>
      <c r="B41">
        <v>118.18450526439959</v>
      </c>
      <c r="C41">
        <f t="shared" si="2"/>
        <v>118</v>
      </c>
      <c r="D41">
        <v>76.663081143984499</v>
      </c>
      <c r="E41">
        <f t="shared" si="1"/>
        <v>77</v>
      </c>
    </row>
    <row r="42" spans="1:7" x14ac:dyDescent="0.25">
      <c r="A42" s="1">
        <v>43940</v>
      </c>
      <c r="B42">
        <v>112.93186058598184</v>
      </c>
      <c r="C42">
        <f t="shared" si="2"/>
        <v>113</v>
      </c>
      <c r="D42">
        <v>75.567894270499025</v>
      </c>
      <c r="E42">
        <f t="shared" si="1"/>
        <v>76</v>
      </c>
    </row>
    <row r="43" spans="1:7" x14ac:dyDescent="0.25">
      <c r="A43" s="1">
        <v>43941</v>
      </c>
      <c r="B43">
        <v>107.91266678216043</v>
      </c>
      <c r="C43">
        <f t="shared" si="2"/>
        <v>108</v>
      </c>
      <c r="D43">
        <v>74.488352923777612</v>
      </c>
      <c r="E43">
        <f t="shared" si="1"/>
        <v>74</v>
      </c>
    </row>
    <row r="44" spans="1:7" x14ac:dyDescent="0.25">
      <c r="A44" s="1">
        <v>43942</v>
      </c>
      <c r="B44">
        <v>103.11654825850886</v>
      </c>
      <c r="C44">
        <f t="shared" si="2"/>
        <v>103</v>
      </c>
      <c r="D44">
        <v>73.424233596295082</v>
      </c>
      <c r="E44">
        <f t="shared" si="1"/>
        <v>73</v>
      </c>
    </row>
    <row r="45" spans="1:7" x14ac:dyDescent="0.25">
      <c r="A45" s="1">
        <v>43943</v>
      </c>
      <c r="B45">
        <v>98.533590558130697</v>
      </c>
      <c r="C45">
        <f t="shared" si="2"/>
        <v>99</v>
      </c>
      <c r="D45">
        <v>72.375315973490871</v>
      </c>
      <c r="E45">
        <f t="shared" si="1"/>
        <v>72</v>
      </c>
    </row>
    <row r="46" spans="1:7" x14ac:dyDescent="0.25">
      <c r="A46" s="1">
        <v>43944</v>
      </c>
      <c r="B46">
        <v>94.154319866658227</v>
      </c>
      <c r="C46">
        <f t="shared" si="2"/>
        <v>94</v>
      </c>
      <c r="D46">
        <v>71.341382888155294</v>
      </c>
      <c r="E46">
        <f t="shared" si="1"/>
        <v>71</v>
      </c>
    </row>
    <row r="47" spans="1:7" x14ac:dyDescent="0.25">
      <c r="A47" s="1">
        <v>43945</v>
      </c>
      <c r="B47">
        <v>89.969683428140087</v>
      </c>
      <c r="C47">
        <f t="shared" si="2"/>
        <v>90</v>
      </c>
      <c r="D47">
        <v>70.322220275467373</v>
      </c>
      <c r="E47">
        <f t="shared" si="1"/>
        <v>70</v>
      </c>
    </row>
    <row r="48" spans="1:7" x14ac:dyDescent="0.25">
      <c r="A48" s="1">
        <v>43946</v>
      </c>
      <c r="B48">
        <v>85.971030831333863</v>
      </c>
      <c r="C48">
        <f t="shared" si="2"/>
        <v>86</v>
      </c>
      <c r="D48">
        <v>69.317617128674982</v>
      </c>
      <c r="E48">
        <f t="shared" si="1"/>
        <v>69</v>
      </c>
    </row>
    <row r="49" spans="1:5" x14ac:dyDescent="0.25">
      <c r="A49" s="1">
        <v>43947</v>
      </c>
      <c r="B49">
        <v>82.150096127719038</v>
      </c>
      <c r="C49">
        <f t="shared" si="2"/>
        <v>82</v>
      </c>
      <c r="D49">
        <v>68.327365455408199</v>
      </c>
      <c r="E49">
        <f t="shared" si="1"/>
        <v>68</v>
      </c>
    </row>
    <row r="50" spans="1:5" x14ac:dyDescent="0.25">
      <c r="A50" s="1">
        <v>43948</v>
      </c>
      <c r="B50">
        <v>78.498980744264856</v>
      </c>
      <c r="C50">
        <f t="shared" si="2"/>
        <v>78</v>
      </c>
      <c r="D50">
        <v>67.351260234616646</v>
      </c>
      <c r="E50">
        <f t="shared" si="1"/>
        <v>67</v>
      </c>
    </row>
    <row r="51" spans="1:5" x14ac:dyDescent="0.25">
      <c r="A51" s="1">
        <v>43949</v>
      </c>
      <c r="B51">
        <v>75.010137155630858</v>
      </c>
      <c r="C51">
        <f t="shared" si="2"/>
        <v>75</v>
      </c>
      <c r="D51">
        <v>66.389099374122139</v>
      </c>
      <c r="E51">
        <f t="shared" si="1"/>
        <v>66</v>
      </c>
    </row>
    <row r="52" spans="1:5" x14ac:dyDescent="0.25">
      <c r="A52" s="1">
        <v>43950</v>
      </c>
      <c r="B52">
        <v>71.676353282047273</v>
      </c>
      <c r="C52">
        <f t="shared" si="2"/>
        <v>72</v>
      </c>
      <c r="D52">
        <v>65.440683668777538</v>
      </c>
      <c r="E52">
        <f t="shared" si="1"/>
        <v>65</v>
      </c>
    </row>
    <row r="53" spans="1:5" x14ac:dyDescent="0.25">
      <c r="A53" s="1">
        <v>43951</v>
      </c>
      <c r="B53">
        <v>68.490737580622962</v>
      </c>
      <c r="C53">
        <f t="shared" si="2"/>
        <v>68</v>
      </c>
      <c r="D53">
        <v>64.505816759223578</v>
      </c>
      <c r="E53">
        <f t="shared" si="1"/>
        <v>65</v>
      </c>
    </row>
    <row r="54" spans="1:5" x14ac:dyDescent="0.25">
      <c r="A54" s="1">
        <v>43952</v>
      </c>
      <c r="B54">
        <v>65.446704799261937</v>
      </c>
      <c r="C54">
        <f t="shared" si="2"/>
        <v>65</v>
      </c>
      <c r="D54">
        <v>63.584305091234668</v>
      </c>
      <c r="E54">
        <f t="shared" si="1"/>
        <v>64</v>
      </c>
    </row>
    <row r="55" spans="1:5" x14ac:dyDescent="0.25">
      <c r="A55" s="1">
        <v>43953</v>
      </c>
      <c r="B55">
        <v>62.537962363739183</v>
      </c>
      <c r="C55">
        <f t="shared" si="2"/>
        <v>63</v>
      </c>
      <c r="D55">
        <v>62.675957875645601</v>
      </c>
      <c r="E55">
        <f t="shared" si="1"/>
        <v>63</v>
      </c>
    </row>
    <row r="56" spans="1:5" x14ac:dyDescent="0.25">
      <c r="A56" s="1">
        <v>43954</v>
      </c>
      <c r="B56">
        <v>59.758497369795222</v>
      </c>
      <c r="C56">
        <f t="shared" si="2"/>
        <v>60</v>
      </c>
      <c r="D56">
        <v>61.780587048850663</v>
      </c>
      <c r="E56">
        <f t="shared" si="1"/>
        <v>62</v>
      </c>
    </row>
    <row r="57" spans="1:5" x14ac:dyDescent="0.25">
      <c r="A57" s="1">
        <v>43955</v>
      </c>
      <c r="B57">
        <v>57.102564153359879</v>
      </c>
      <c r="C57">
        <f t="shared" si="2"/>
        <v>57</v>
      </c>
      <c r="D57">
        <v>60.898007233867091</v>
      </c>
      <c r="E57">
        <f t="shared" si="1"/>
        <v>61</v>
      </c>
    </row>
    <row r="58" spans="1:5" x14ac:dyDescent="0.25">
      <c r="A58" s="1">
        <v>43956</v>
      </c>
      <c r="B58">
        <v>54.564672413210559</v>
      </c>
      <c r="C58">
        <f t="shared" si="2"/>
        <v>55</v>
      </c>
      <c r="D58">
        <v>60.028035701954707</v>
      </c>
      <c r="E58">
        <f t="shared" si="1"/>
        <v>60</v>
      </c>
    </row>
    <row r="59" spans="1:5" x14ac:dyDescent="0.25">
      <c r="A59" s="1">
        <v>43957</v>
      </c>
      <c r="B59">
        <v>52.139575861512306</v>
      </c>
      <c r="C59">
        <f t="shared" si="2"/>
        <v>52</v>
      </c>
      <c r="D59">
        <v>59.17049233478393</v>
      </c>
      <c r="E59">
        <f t="shared" si="1"/>
        <v>59</v>
      </c>
    </row>
    <row r="60" spans="1:5" x14ac:dyDescent="0.25">
      <c r="A60" s="1">
        <v>43958</v>
      </c>
      <c r="B60">
        <v>49.822261378778435</v>
      </c>
      <c r="C60">
        <f t="shared" si="2"/>
        <v>50</v>
      </c>
      <c r="D60">
        <v>58.325199587144162</v>
      </c>
      <c r="E60">
        <f t="shared" si="1"/>
        <v>58</v>
      </c>
    </row>
    <row r="61" spans="1:5" x14ac:dyDescent="0.25">
      <c r="A61" s="1">
        <v>43959</v>
      </c>
      <c r="B61">
        <v>47.607938650832729</v>
      </c>
      <c r="C61">
        <f t="shared" si="2"/>
        <v>48</v>
      </c>
      <c r="D61">
        <v>57.491982450184963</v>
      </c>
      <c r="E61">
        <f t="shared" si="1"/>
        <v>57</v>
      </c>
    </row>
    <row r="62" spans="1:5" x14ac:dyDescent="0.25">
      <c r="A62" s="1">
        <v>43960</v>
      </c>
      <c r="B62">
        <v>45.492030266351271</v>
      </c>
      <c r="C62">
        <f t="shared" si="2"/>
        <v>45</v>
      </c>
      <c r="D62">
        <v>56.67066841518232</v>
      </c>
      <c r="E62">
        <f t="shared" si="1"/>
        <v>57</v>
      </c>
    </row>
    <row r="63" spans="1:5" x14ac:dyDescent="0.25">
      <c r="A63" s="1">
        <v>43961</v>
      </c>
      <c r="B63">
        <v>43.47016225451344</v>
      </c>
      <c r="C63">
        <f t="shared" si="2"/>
        <v>43</v>
      </c>
      <c r="D63">
        <v>55.861087437822569</v>
      </c>
      <c r="E63">
        <f t="shared" si="1"/>
        <v>56</v>
      </c>
    </row>
    <row r="64" spans="1:5" x14ac:dyDescent="0.25">
      <c r="A64" s="1">
        <v>43962</v>
      </c>
      <c r="B64">
        <v>41.538155043201733</v>
      </c>
      <c r="C64">
        <f t="shared" si="2"/>
        <v>42</v>
      </c>
      <c r="D64">
        <v>55.063071902996541</v>
      </c>
      <c r="E64">
        <f t="shared" si="1"/>
        <v>55</v>
      </c>
    </row>
    <row r="65" spans="1:5" x14ac:dyDescent="0.25">
      <c r="A65" s="1">
        <v>43963</v>
      </c>
      <c r="B65">
        <v>39.692014819059438</v>
      </c>
      <c r="C65">
        <f t="shared" si="2"/>
        <v>40</v>
      </c>
      <c r="D65">
        <v>54.276456590096586</v>
      </c>
      <c r="E65">
        <f t="shared" si="1"/>
        <v>54</v>
      </c>
    </row>
    <row r="66" spans="1:5" x14ac:dyDescent="0.25">
      <c r="A66" s="1">
        <v>43964</v>
      </c>
      <c r="B66">
        <v>37.927925271545689</v>
      </c>
      <c r="C66">
        <f t="shared" si="2"/>
        <v>38</v>
      </c>
      <c r="D66">
        <v>53.501078638809503</v>
      </c>
      <c r="E66">
        <f t="shared" si="1"/>
        <v>54</v>
      </c>
    </row>
    <row r="67" spans="1:5" x14ac:dyDescent="0.25">
      <c r="A67" s="1">
        <v>43965</v>
      </c>
      <c r="B67">
        <v>36.242239703921435</v>
      </c>
      <c r="C67">
        <f t="shared" si="2"/>
        <v>36</v>
      </c>
      <c r="D67">
        <v>52.736777515397939</v>
      </c>
      <c r="E67">
        <f t="shared" ref="E67:E112" si="3">ROUND(D67,0)</f>
        <v>53</v>
      </c>
    </row>
    <row r="68" spans="1:5" x14ac:dyDescent="0.25">
      <c r="A68" s="1">
        <v>43966</v>
      </c>
      <c r="B68">
        <v>34.631473494858263</v>
      </c>
      <c r="C68">
        <f t="shared" si="2"/>
        <v>35</v>
      </c>
      <c r="D68">
        <v>51.983394979463682</v>
      </c>
      <c r="E68">
        <f t="shared" si="3"/>
        <v>52</v>
      </c>
    </row>
    <row r="69" spans="1:5" x14ac:dyDescent="0.25">
      <c r="A69" s="1">
        <v>43967</v>
      </c>
      <c r="B69">
        <v>33.092296895086783</v>
      </c>
      <c r="C69">
        <f t="shared" si="2"/>
        <v>33</v>
      </c>
      <c r="D69">
        <v>51.240775051185629</v>
      </c>
      <c r="E69">
        <f t="shared" si="3"/>
        <v>51</v>
      </c>
    </row>
    <row r="70" spans="1:5" x14ac:dyDescent="0.25">
      <c r="A70" s="1">
        <v>43968</v>
      </c>
      <c r="B70">
        <v>31.621528144194045</v>
      </c>
      <c r="C70">
        <f t="shared" si="2"/>
        <v>32</v>
      </c>
      <c r="D70">
        <v>50.508763979025836</v>
      </c>
      <c r="E70">
        <f t="shared" si="3"/>
        <v>51</v>
      </c>
    </row>
    <row r="71" spans="1:5" x14ac:dyDescent="0.25">
      <c r="A71" s="1">
        <v>43969</v>
      </c>
      <c r="B71">
        <v>30.216126893340974</v>
      </c>
      <c r="C71">
        <f t="shared" si="2"/>
        <v>30</v>
      </c>
      <c r="D71">
        <v>49.787210207896891</v>
      </c>
      <c r="E71">
        <f t="shared" si="3"/>
        <v>50</v>
      </c>
    </row>
    <row r="72" spans="1:5" x14ac:dyDescent="0.25">
      <c r="A72" s="1">
        <v>43970</v>
      </c>
      <c r="B72">
        <v>28.8731879203036</v>
      </c>
      <c r="C72">
        <f t="shared" si="2"/>
        <v>29</v>
      </c>
      <c r="D72">
        <v>49.075964347784087</v>
      </c>
      <c r="E72">
        <f t="shared" si="3"/>
        <v>49</v>
      </c>
    </row>
    <row r="73" spans="1:5" x14ac:dyDescent="0.25">
      <c r="A73" s="1">
        <v>43971</v>
      </c>
      <c r="B73">
        <v>27.589935123845667</v>
      </c>
      <c r="C73">
        <f t="shared" si="2"/>
        <v>28</v>
      </c>
      <c r="D73">
        <v>48.374879142815743</v>
      </c>
      <c r="E73">
        <f t="shared" si="3"/>
        <v>48</v>
      </c>
    </row>
    <row r="74" spans="1:5" x14ac:dyDescent="0.25">
      <c r="A74" s="1">
        <v>43972</v>
      </c>
      <c r="B74">
        <v>26.363715785008079</v>
      </c>
      <c r="C74">
        <f t="shared" si="2"/>
        <v>26</v>
      </c>
      <c r="D74">
        <v>47.683809440775526</v>
      </c>
      <c r="E74">
        <f t="shared" si="3"/>
        <v>48</v>
      </c>
    </row>
    <row r="75" spans="1:5" x14ac:dyDescent="0.25">
      <c r="A75" s="1">
        <v>43973</v>
      </c>
      <c r="B75">
        <v>25.191995083452166</v>
      </c>
      <c r="C75">
        <f t="shared" si="2"/>
        <v>25</v>
      </c>
      <c r="D75">
        <v>47.002612163050166</v>
      </c>
      <c r="E75">
        <f t="shared" si="3"/>
        <v>47</v>
      </c>
    </row>
    <row r="76" spans="1:5" x14ac:dyDescent="0.25">
      <c r="A76" s="1">
        <v>43974</v>
      </c>
      <c r="B76">
        <v>24.072350857520963</v>
      </c>
      <c r="C76">
        <f t="shared" ref="C76:C112" si="4">ROUND(B76,0)</f>
        <v>24</v>
      </c>
      <c r="D76">
        <v>46.331146275006589</v>
      </c>
      <c r="E76">
        <f t="shared" si="3"/>
        <v>46</v>
      </c>
    </row>
    <row r="77" spans="1:5" x14ac:dyDescent="0.25">
      <c r="A77" s="1">
        <v>43975</v>
      </c>
      <c r="B77">
        <v>23.002468597186699</v>
      </c>
      <c r="C77">
        <f t="shared" si="4"/>
        <v>23</v>
      </c>
      <c r="D77">
        <v>45.669272756792218</v>
      </c>
      <c r="E77">
        <f t="shared" si="3"/>
        <v>46</v>
      </c>
    </row>
    <row r="78" spans="1:5" x14ac:dyDescent="0.25">
      <c r="A78" s="1">
        <v>43976</v>
      </c>
      <c r="B78">
        <v>21.980136659533954</v>
      </c>
      <c r="C78">
        <f t="shared" si="4"/>
        <v>22</v>
      </c>
      <c r="D78">
        <v>45.016854574552333</v>
      </c>
      <c r="E78">
        <f t="shared" si="3"/>
        <v>45</v>
      </c>
    </row>
    <row r="79" spans="1:5" x14ac:dyDescent="0.25">
      <c r="A79" s="1">
        <v>43977</v>
      </c>
      <c r="B79">
        <v>21.003241696888004</v>
      </c>
      <c r="C79">
        <f t="shared" si="4"/>
        <v>21</v>
      </c>
      <c r="D79">
        <v>44.373756652058731</v>
      </c>
      <c r="E79">
        <f t="shared" si="3"/>
        <v>44</v>
      </c>
    </row>
    <row r="80" spans="1:5" x14ac:dyDescent="0.25">
      <c r="A80" s="1">
        <v>43978</v>
      </c>
      <c r="B80">
        <v>20.069764288137428</v>
      </c>
      <c r="C80">
        <f t="shared" si="4"/>
        <v>20</v>
      </c>
      <c r="D80">
        <v>43.739845842743598</v>
      </c>
      <c r="E80">
        <f t="shared" si="3"/>
        <v>44</v>
      </c>
    </row>
    <row r="81" spans="1:5" x14ac:dyDescent="0.25">
      <c r="A81" s="1">
        <v>43979</v>
      </c>
      <c r="B81">
        <v>19.17777476422021</v>
      </c>
      <c r="C81">
        <f t="shared" si="4"/>
        <v>19</v>
      </c>
      <c r="D81">
        <v>43.11499090213298</v>
      </c>
      <c r="E81">
        <f t="shared" si="3"/>
        <v>43</v>
      </c>
    </row>
    <row r="82" spans="1:5" x14ac:dyDescent="0.25">
      <c r="A82" s="1">
        <v>43980</v>
      </c>
      <c r="B82">
        <v>18.325429219143757</v>
      </c>
      <c r="C82">
        <f t="shared" si="4"/>
        <v>18</v>
      </c>
      <c r="D82">
        <v>42.49906246067394</v>
      </c>
      <c r="E82">
        <f t="shared" si="3"/>
        <v>42</v>
      </c>
    </row>
    <row r="83" spans="1:5" x14ac:dyDescent="0.25">
      <c r="A83" s="1">
        <v>43981</v>
      </c>
      <c r="B83">
        <v>17.510965698292921</v>
      </c>
      <c r="C83">
        <f t="shared" si="4"/>
        <v>18</v>
      </c>
      <c r="D83">
        <v>41.891932996950032</v>
      </c>
      <c r="E83">
        <f t="shared" si="3"/>
        <v>42</v>
      </c>
    </row>
    <row r="84" spans="1:5" x14ac:dyDescent="0.25">
      <c r="A84" s="1">
        <v>43982</v>
      </c>
      <c r="B84">
        <v>16.732700556146572</v>
      </c>
      <c r="C84">
        <f t="shared" si="4"/>
        <v>17</v>
      </c>
      <c r="D84">
        <v>41.293476811279319</v>
      </c>
      <c r="E84">
        <f t="shared" si="3"/>
        <v>41</v>
      </c>
    </row>
    <row r="85" spans="1:5" x14ac:dyDescent="0.25">
      <c r="A85" s="1">
        <v>43983</v>
      </c>
      <c r="B85">
        <v>15.989024975873393</v>
      </c>
      <c r="C85">
        <f t="shared" si="4"/>
        <v>16</v>
      </c>
      <c r="D85">
        <v>40.70356999968962</v>
      </c>
      <c r="E85">
        <f t="shared" si="3"/>
        <v>41</v>
      </c>
    </row>
    <row r="86" spans="1:5" x14ac:dyDescent="0.25">
      <c r="A86" s="1">
        <v>43984</v>
      </c>
      <c r="B86">
        <v>15.278401643612353</v>
      </c>
      <c r="C86">
        <f t="shared" si="4"/>
        <v>15</v>
      </c>
      <c r="D86">
        <v>40.12209042826548</v>
      </c>
      <c r="E86">
        <f t="shared" si="3"/>
        <v>40</v>
      </c>
    </row>
    <row r="87" spans="1:5" x14ac:dyDescent="0.25">
      <c r="A87" s="1">
        <v>43985</v>
      </c>
      <c r="B87">
        <v>14.599361570562914</v>
      </c>
      <c r="C87">
        <f t="shared" si="4"/>
        <v>15</v>
      </c>
      <c r="D87">
        <v>39.548917707861683</v>
      </c>
      <c r="E87">
        <f t="shared" si="3"/>
        <v>40</v>
      </c>
    </row>
    <row r="88" spans="1:5" x14ac:dyDescent="0.25">
      <c r="A88" s="1">
        <v>43986</v>
      </c>
      <c r="B88">
        <v>13.950501056315673</v>
      </c>
      <c r="C88">
        <f t="shared" si="4"/>
        <v>14</v>
      </c>
      <c r="D88">
        <v>38.983933169177952</v>
      </c>
      <c r="E88">
        <f t="shared" si="3"/>
        <v>39</v>
      </c>
    </row>
    <row r="89" spans="1:5" x14ac:dyDescent="0.25">
      <c r="A89" s="1">
        <v>43987</v>
      </c>
      <c r="B89">
        <v>13.330478787146088</v>
      </c>
      <c r="C89">
        <f t="shared" si="4"/>
        <v>13</v>
      </c>
      <c r="D89">
        <v>38.427019838189693</v>
      </c>
      <c r="E89">
        <f t="shared" si="3"/>
        <v>38</v>
      </c>
    </row>
    <row r="90" spans="1:5" x14ac:dyDescent="0.25">
      <c r="A90" s="1">
        <v>43988</v>
      </c>
      <c r="B90">
        <v>12.738013063272929</v>
      </c>
      <c r="C90">
        <f t="shared" si="4"/>
        <v>13</v>
      </c>
      <c r="D90">
        <v>37.878062411929839</v>
      </c>
      <c r="E90">
        <f t="shared" si="3"/>
        <v>38</v>
      </c>
    </row>
    <row r="91" spans="1:5" x14ac:dyDescent="0.25">
      <c r="A91" s="1">
        <v>43989</v>
      </c>
      <c r="B91">
        <v>12.171879149349687</v>
      </c>
      <c r="C91">
        <f t="shared" si="4"/>
        <v>12</v>
      </c>
      <c r="D91">
        <v>37.336947234616567</v>
      </c>
      <c r="E91">
        <f t="shared" si="3"/>
        <v>37</v>
      </c>
    </row>
    <row r="92" spans="1:5" x14ac:dyDescent="0.25">
      <c r="A92" s="1">
        <v>43990</v>
      </c>
      <c r="B92">
        <v>11.630906742711923</v>
      </c>
      <c r="C92">
        <f t="shared" si="4"/>
        <v>12</v>
      </c>
      <c r="D92">
        <v>36.803562274122044</v>
      </c>
      <c r="E92">
        <f t="shared" si="3"/>
        <v>37</v>
      </c>
    </row>
    <row r="93" spans="1:5" x14ac:dyDescent="0.25">
      <c r="A93" s="1">
        <v>43991</v>
      </c>
      <c r="B93">
        <v>11.113977554146951</v>
      </c>
      <c r="C93">
        <f t="shared" si="4"/>
        <v>11</v>
      </c>
      <c r="D93">
        <v>36.277797098777448</v>
      </c>
      <c r="E93">
        <f t="shared" si="3"/>
        <v>36</v>
      </c>
    </row>
    <row r="94" spans="1:5" x14ac:dyDescent="0.25">
      <c r="A94" s="1">
        <v>43992</v>
      </c>
      <c r="B94">
        <v>10.620022996184863</v>
      </c>
      <c r="C94">
        <f t="shared" si="4"/>
        <v>11</v>
      </c>
      <c r="D94">
        <v>35.759542854509206</v>
      </c>
      <c r="E94">
        <f t="shared" si="3"/>
        <v>36</v>
      </c>
    </row>
    <row r="95" spans="1:5" x14ac:dyDescent="0.25">
      <c r="A95" s="1">
        <v>43993</v>
      </c>
      <c r="B95">
        <v>10.148021974132202</v>
      </c>
      <c r="C95">
        <f t="shared" si="4"/>
        <v>10</v>
      </c>
      <c r="D95">
        <v>35.248692242301928</v>
      </c>
      <c r="E95">
        <f t="shared" si="3"/>
        <v>35</v>
      </c>
    </row>
    <row r="96" spans="1:5" x14ac:dyDescent="0.25">
      <c r="A96" s="1">
        <v>43994</v>
      </c>
      <c r="B96">
        <v>9.6969987752818838</v>
      </c>
      <c r="C96">
        <f t="shared" si="4"/>
        <v>10</v>
      </c>
      <c r="D96">
        <v>34.745139495983331</v>
      </c>
      <c r="E96">
        <f t="shared" si="3"/>
        <v>35</v>
      </c>
    </row>
    <row r="97" spans="1:5" x14ac:dyDescent="0.25">
      <c r="A97" s="1">
        <v>43995</v>
      </c>
      <c r="B97">
        <v>9.266021051936022</v>
      </c>
      <c r="C97">
        <f t="shared" si="4"/>
        <v>9</v>
      </c>
      <c r="D97">
        <v>34.248780360326428</v>
      </c>
      <c r="E97">
        <f t="shared" si="3"/>
        <v>34</v>
      </c>
    </row>
    <row r="98" spans="1:5" x14ac:dyDescent="0.25">
      <c r="A98" s="1">
        <v>43996</v>
      </c>
      <c r="B98">
        <v>8.8541978940722004</v>
      </c>
      <c r="C98">
        <f t="shared" si="4"/>
        <v>9</v>
      </c>
      <c r="D98">
        <v>33.759512069464627</v>
      </c>
      <c r="E98">
        <f t="shared" si="3"/>
        <v>34</v>
      </c>
    </row>
    <row r="99" spans="1:5" x14ac:dyDescent="0.25">
      <c r="A99" s="1">
        <v>43997</v>
      </c>
      <c r="B99">
        <v>8.4606779876689906</v>
      </c>
      <c r="C99">
        <f t="shared" si="4"/>
        <v>8</v>
      </c>
      <c r="D99">
        <v>33.277233325615128</v>
      </c>
      <c r="E99">
        <f t="shared" si="3"/>
        <v>33</v>
      </c>
    </row>
    <row r="100" spans="1:5" x14ac:dyDescent="0.25">
      <c r="A100" s="1">
        <v>43998</v>
      </c>
      <c r="B100">
        <v>8.084647854883702</v>
      </c>
      <c r="C100">
        <f t="shared" si="4"/>
        <v>8</v>
      </c>
      <c r="D100">
        <v>32.801844278106344</v>
      </c>
      <c r="E100">
        <f t="shared" si="3"/>
        <v>33</v>
      </c>
    </row>
    <row r="101" spans="1:5" x14ac:dyDescent="0.25">
      <c r="A101" s="1">
        <v>43999</v>
      </c>
      <c r="B101">
        <v>7.7253301724444272</v>
      </c>
      <c r="C101">
        <f t="shared" si="4"/>
        <v>8</v>
      </c>
      <c r="D101">
        <v>32.333246502704824</v>
      </c>
      <c r="E101">
        <f t="shared" si="3"/>
        <v>32</v>
      </c>
    </row>
    <row r="102" spans="1:5" x14ac:dyDescent="0.25">
      <c r="A102" s="1">
        <v>44000</v>
      </c>
      <c r="B102">
        <v>7.3819821647802302</v>
      </c>
      <c r="C102">
        <f t="shared" si="4"/>
        <v>7</v>
      </c>
      <c r="D102">
        <v>31.871342981237611</v>
      </c>
      <c r="E102">
        <f t="shared" si="3"/>
        <v>32</v>
      </c>
    </row>
    <row r="103" spans="1:5" x14ac:dyDescent="0.25">
      <c r="A103" s="1">
        <v>44001</v>
      </c>
      <c r="B103">
        <v>7.0538940685677751</v>
      </c>
      <c r="C103">
        <f t="shared" si="4"/>
        <v>7</v>
      </c>
      <c r="D103">
        <v>31.416038081505651</v>
      </c>
      <c r="E103">
        <f t="shared" si="3"/>
        <v>31</v>
      </c>
    </row>
    <row r="104" spans="1:5" x14ac:dyDescent="0.25">
      <c r="A104" s="1">
        <v>44002</v>
      </c>
      <c r="B104">
        <v>6.7403876655203181</v>
      </c>
      <c r="C104">
        <f t="shared" si="4"/>
        <v>7</v>
      </c>
      <c r="D104">
        <v>30.967237537484138</v>
      </c>
      <c r="E104">
        <f t="shared" si="3"/>
        <v>31</v>
      </c>
    </row>
    <row r="105" spans="1:5" x14ac:dyDescent="0.25">
      <c r="A105" s="1">
        <v>44003</v>
      </c>
      <c r="B105">
        <v>6.4408148803860819</v>
      </c>
      <c r="C105">
        <f t="shared" si="4"/>
        <v>6</v>
      </c>
      <c r="D105">
        <v>30.524848429805797</v>
      </c>
      <c r="E105">
        <f t="shared" si="3"/>
        <v>31</v>
      </c>
    </row>
    <row r="106" spans="1:5" x14ac:dyDescent="0.25">
      <c r="A106" s="1">
        <v>44004</v>
      </c>
      <c r="B106">
        <v>6.154556441257812</v>
      </c>
      <c r="C106">
        <f t="shared" si="4"/>
        <v>6</v>
      </c>
      <c r="D106">
        <v>30.088779166522858</v>
      </c>
      <c r="E106">
        <f t="shared" si="3"/>
        <v>30</v>
      </c>
    </row>
    <row r="107" spans="1:5" x14ac:dyDescent="0.25">
      <c r="A107" s="1">
        <v>44005</v>
      </c>
      <c r="B107">
        <v>5.8810205994241329</v>
      </c>
      <c r="C107">
        <f t="shared" si="4"/>
        <v>6</v>
      </c>
      <c r="D107">
        <v>29.658939464143963</v>
      </c>
      <c r="E107">
        <f t="shared" si="3"/>
        <v>30</v>
      </c>
    </row>
    <row r="108" spans="1:5" x14ac:dyDescent="0.25">
      <c r="A108" s="1">
        <v>44006</v>
      </c>
      <c r="B108">
        <v>5.6196419061163931</v>
      </c>
      <c r="C108">
        <f t="shared" si="4"/>
        <v>6</v>
      </c>
      <c r="D108">
        <v>29.235240328941902</v>
      </c>
      <c r="E108">
        <f t="shared" si="3"/>
        <v>29</v>
      </c>
    </row>
    <row r="109" spans="1:5" x14ac:dyDescent="0.25">
      <c r="A109" s="1">
        <v>44007</v>
      </c>
      <c r="B109">
        <v>5.3698800436223308</v>
      </c>
      <c r="C109">
        <f t="shared" si="4"/>
        <v>5</v>
      </c>
      <c r="D109">
        <v>28.817594038528451</v>
      </c>
      <c r="E109">
        <f t="shared" si="3"/>
        <v>29</v>
      </c>
    </row>
    <row r="110" spans="1:5" x14ac:dyDescent="0.25">
      <c r="A110" s="1">
        <v>44008</v>
      </c>
      <c r="B110">
        <v>5.1312187083502288</v>
      </c>
      <c r="C110">
        <f t="shared" si="4"/>
        <v>5</v>
      </c>
      <c r="D110">
        <v>28.405914123692334</v>
      </c>
      <c r="E110">
        <f t="shared" si="3"/>
        <v>28</v>
      </c>
    </row>
    <row r="111" spans="1:5" x14ac:dyDescent="0.25">
      <c r="A111" s="1">
        <v>44009</v>
      </c>
      <c r="B111">
        <v>4.9031645435346629</v>
      </c>
      <c r="C111">
        <f t="shared" si="4"/>
        <v>5</v>
      </c>
      <c r="D111">
        <v>28.000115350496735</v>
      </c>
      <c r="E111">
        <f t="shared" si="3"/>
        <v>28</v>
      </c>
    </row>
    <row r="112" spans="1:5" x14ac:dyDescent="0.25">
      <c r="A112" s="1">
        <v>44010</v>
      </c>
      <c r="B112">
        <v>4.6852461193775667</v>
      </c>
      <c r="C112">
        <f t="shared" si="4"/>
        <v>5</v>
      </c>
      <c r="D112">
        <v>27.600113702632495</v>
      </c>
      <c r="E112">
        <f t="shared" si="3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Prediksjon sykdomstall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Therese Seljevold</dc:creator>
  <cp:lastModifiedBy>Therese Seljevold</cp:lastModifiedBy>
  <dcterms:created xsi:type="dcterms:W3CDTF">2021-05-09T11:02:36Z</dcterms:created>
  <dcterms:modified xsi:type="dcterms:W3CDTF">2021-05-09T16:57:04Z</dcterms:modified>
</cp:coreProperties>
</file>