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780" windowWidth="21600" windowHeight="11385" tabRatio="600" firstSheet="0" activeTab="2" autoFilterDateGrouping="1"/>
  </bookViews>
  <sheets>
    <sheet name="Dispatchers" sheetId="1" state="visible" r:id="rId1"/>
    <sheet name="Crews" sheetId="2" state="visible" r:id="rId2"/>
    <sheet name="CCs" sheetId="3" state="visible" r:id="rId3"/>
    <sheet name="Forms" sheetId="4" state="visible" r:id="rId4"/>
    <sheet name="email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sz val="8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4"/>
      <scheme val="minor"/>
    </font>
    <font>
      <name val="Calibri"/>
      <family val="2"/>
      <color theme="0"/>
      <sz val="14"/>
      <scheme val="minor"/>
    </font>
    <font>
      <name val="Consolas"/>
      <family val="3"/>
      <color rgb="FF6A8759"/>
      <sz val="15"/>
    </font>
  </fonts>
  <fills count="7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"/>
        <bgColor theme="4" tint="0.799981688894314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2">
    <xf numFmtId="0" fontId="0" fillId="0" borderId="0" pivotButton="0" quotePrefix="0" xfId="0"/>
    <xf numFmtId="0" fontId="2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6" pivotButton="0" quotePrefix="0" xfId="0"/>
    <xf numFmtId="0" fontId="2" fillId="0" borderId="3" pivotButton="0" quotePrefix="0" xfId="0"/>
    <xf numFmtId="0" fontId="2" fillId="0" borderId="7" pivotButton="0" quotePrefix="0" xfId="0"/>
    <xf numFmtId="0" fontId="1" fillId="2" borderId="2" pivotButton="0" quotePrefix="0" xfId="0"/>
    <xf numFmtId="0" fontId="1" fillId="3" borderId="2" pivotButton="0" quotePrefix="0" xfId="0"/>
    <xf numFmtId="0" fontId="1" fillId="3" borderId="5" pivotButton="0" quotePrefix="0" xfId="0"/>
    <xf numFmtId="0" fontId="4" fillId="0" borderId="6" pivotButton="0" quotePrefix="0" xfId="1"/>
    <xf numFmtId="0" fontId="2" fillId="0" borderId="9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4" pivotButton="0" quotePrefix="0" xfId="0"/>
    <xf numFmtId="0" fontId="6" fillId="0" borderId="3" pivotButton="0" quotePrefix="0" xfId="0"/>
    <xf numFmtId="0" fontId="6" fillId="0" borderId="5" pivotButton="0" quotePrefix="0" xfId="0"/>
    <xf numFmtId="0" fontId="5" fillId="4" borderId="0" pivotButton="0" quotePrefix="0" xfId="0"/>
    <xf numFmtId="0" fontId="2" fillId="0" borderId="0" pivotButton="0" quotePrefix="0" xfId="0"/>
    <xf numFmtId="0" fontId="7" fillId="0" borderId="8" pivotButton="0" quotePrefix="0" xfId="0"/>
    <xf numFmtId="0" fontId="7" fillId="0" borderId="9" pivotButton="0" quotePrefix="0" xfId="0"/>
    <xf numFmtId="0" fontId="8" fillId="5" borderId="9" pivotButton="0" quotePrefix="0" xfId="0"/>
    <xf numFmtId="0" fontId="7" fillId="0" borderId="10" pivotButton="0" quotePrefix="0" xfId="0"/>
    <xf numFmtId="0" fontId="8" fillId="4" borderId="9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9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7" fillId="0" borderId="9" pivotButton="0" quotePrefix="0" xfId="0"/>
    <xf numFmtId="0" fontId="9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1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3" pivotButton="0" quotePrefix="0" xfId="0"/>
    <xf numFmtId="0" fontId="2" fillId="0" borderId="3" applyAlignment="1" pivotButton="0" quotePrefix="0" xfId="0">
      <alignment horizontal="center"/>
    </xf>
    <xf numFmtId="0" fontId="2" fillId="0" borderId="0" pivotButton="0" quotePrefix="0" xfId="0"/>
    <xf numFmtId="0" fontId="4" fillId="6" borderId="1" pivotButton="0" quotePrefix="0" xfId="1"/>
  </cellXfs>
  <cellStyles count="2">
    <cellStyle name="Normal" xfId="0" builtinId="0"/>
    <cellStyle name="Hyperlink" xfId="1" builtinId="8"/>
  </cellStyles>
  <dxfs count="38">
    <dxf>
      <font>
        <name val="Consolas"/>
        <family val="3"/>
        <strike val="0"/>
        <outline val="0"/>
        <shadow val="0"/>
        <condense val="0"/>
        <color rgb="FF6A8759"/>
        <extend val="0"/>
        <sz val="15"/>
        <vertAlign val="baseline"/>
      </font>
      <alignment horizontal="general" vertical="center"/>
    </dxf>
    <dxf>
      <font>
        <name val="Consolas"/>
        <family val="3"/>
        <strike val="0"/>
        <outline val="0"/>
        <shadow val="0"/>
        <condense val="0"/>
        <color rgb="FF6A8759"/>
        <extend val="0"/>
        <sz val="15"/>
        <vertAlign val="baseline"/>
      </font>
      <alignment horizontal="general" vertical="center"/>
    </dxf>
    <dxf>
      <font>
        <name val="Consolas"/>
        <family val="3"/>
        <strike val="0"/>
        <outline val="0"/>
        <shadow val="0"/>
        <condense val="0"/>
        <color rgb="FF6A8759"/>
        <extend val="0"/>
        <sz val="15"/>
        <vertAlign val="baseline"/>
      </font>
      <alignment horizontal="general" vertical="center"/>
    </dxf>
    <dxf>
      <font>
        <name val="Consolas"/>
        <family val="3"/>
        <strike val="0"/>
        <outline val="0"/>
        <shadow val="0"/>
        <condense val="0"/>
        <color rgb="FF6A8759"/>
        <extend val="0"/>
        <sz val="15"/>
        <vertAlign val="baseline"/>
      </font>
      <alignment horizontal="general" vertical="center"/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  <alignment horizontal="center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  <numFmt numFmtId="0" formatCode="General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  <alignment horizontal="center" vertical="bottom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</dxf>
    <dxf>
      <border outline="0"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4"/>
        <vertAlign val="baseline"/>
        <scheme val="minor"/>
      </font>
      <border outline="0">
        <left style="thin">
          <color indexed="64"/>
        </left>
        <right style="thin">
          <color indexed="64"/>
        </right>
        <top/>
        <bottom/>
      </border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  <numFmt numFmtId="0" formatCode="General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  <numFmt numFmtId="0" formatCode="General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  <numFmt numFmtId="0" formatCode="General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sz val="14"/>
        <vertAlign val="baseline"/>
        <scheme val="minor"/>
      </font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Dispatchers" displayName="Dispatchers" ref="A1:H17" headerRowCount="1" totalsRowShown="0" headerRowDxfId="35" dataDxfId="34" tableBorderDxfId="33">
  <autoFilter ref="A1:H17"/>
  <sortState ref="A2:H17">
    <sortCondition ref="F1:F17"/>
  </sortState>
  <tableColumns count="8">
    <tableColumn id="10" name="active" dataDxfId="32"/>
    <tableColumn id="5" name="Dispatcher ID" dataDxfId="31">
      <calculatedColumnFormula>1</calculatedColumnFormula>
    </tableColumn>
    <tableColumn id="1" name="name" dataDxfId="30"/>
    <tableColumn id="2" name="phone" dataDxfId="29"/>
    <tableColumn id="3" name="email" dataDxfId="28"/>
    <tableColumn id="7" name="Assigned Crews" dataDxfId="27">
      <calculatedColumnFormula array="1">_xlfn.TEXTJOIN(",",TRUE,_xlfn._xlws.FILTER(Crews[id],(Dispatchers[[#This Row],[Dispatcher ID]]=Crews[Dispatcher ID]) * (Crews[active]="YES"),"Not Assigned"))</calculatedColumnFormula>
    </tableColumn>
    <tableColumn id="6" name="assigned_crewIDs" dataDxfId="26">
      <calculatedColumnFormula array="1">_xlfn.TEXTJOIN(",",TRUE,_xlfn._xlws.FILTER(Crews[id],(Dispatchers[[#This Row],[Dispatcher ID]]=Crews[Dispatcher ID]) * (Crews[active]="YES")))</calculatedColumnFormula>
    </tableColumn>
    <tableColumn id="4" name="JSON for SCRIPT" dataDxfId="25">
      <calculatedColumnFormula>"{'name':'"&amp;TRIM(Dispatchers[[#This Row],[name]])&amp;"','phone':'"&amp;TRIM(Dispatchers[[#This Row],[phone]])&amp;"','email':'"&amp;TRIM(Dispatchers[[#This Row],[email]])&amp;"','assigned_crewIDs':['"&amp;TRIM(Dispatchers[[#This Row],[assigned_crewIDs]])&amp;"']},"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rews" displayName="Crews" ref="A1:J24" headerRowCount="1" totalsRowShown="0" headerRowDxfId="20" dataDxfId="18" headerRowBorderDxfId="19" tableBorderDxfId="17" totalsRowBorderDxfId="16">
  <autoFilter ref="A1:J24"/>
  <tableColumns count="10">
    <tableColumn id="11" name="active" dataDxfId="15"/>
    <tableColumn id="1" name="id" dataDxfId="14"/>
    <tableColumn id="2" name="Dispatcher" dataDxfId="13"/>
    <tableColumn id="9" name="Dispatcher ID" dataDxfId="12">
      <calculatedColumnFormula>IFERROR(INDEX(Dispatchers[Dispatcher ID],MATCH(Crews[[#This Row],[Dispatcher]],Dispatchers[name],0)),-1)</calculatedColumnFormula>
    </tableColumn>
    <tableColumn id="3" name="name" dataDxfId="11"/>
    <tableColumn id="4" name="Form Option Selection" dataDxfId="10">
      <calculatedColumnFormula>B2&amp;" - " &amp;E2</calculatedColumnFormula>
    </tableColumn>
    <tableColumn id="5" name="type" dataDxfId="9"/>
    <tableColumn id="6" name="phone" dataDxfId="8"/>
    <tableColumn id="7" name="email" dataDxfId="7"/>
    <tableColumn id="8" name="JSON for SCRIPT" dataDxfId="6">
      <calculatedColumnFormula>"{'name':'"&amp;TRIM(E2)&amp;"','phone':'"&amp;TRIM(H2)&amp;"','email':'"&amp;TRIM(I2)&amp;"','id':'"&amp;TRIM(B2)&amp;"','type':'"&amp;TRIM(G2)&amp;"'},"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A1:B5" headerRowCount="1" totalsRowShown="0">
  <autoFilter ref="A1:B5"/>
  <tableColumns count="2">
    <tableColumn id="1" name="email" dataDxfId="3"/>
    <tableColumn id="2" name="activ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2" headerRowCount="1" totalsRowShown="0" dataDxfId="2">
  <autoFilter ref="A1:B2"/>
  <tableColumns count="2">
    <tableColumn id="1" name="SR" dataDxfId="1"/>
    <tableColumn id="2" name="SR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iarra.cody@dteenergy.com" TargetMode="External" Id="rId1" /><Relationship Type="http://schemas.openxmlformats.org/officeDocument/2006/relationships/hyperlink" Target="mailto:Yvonne.Talmadge@dteenergy.com" TargetMode="External" Id="rId2" /><Relationship Type="http://schemas.openxmlformats.org/officeDocument/2006/relationships/hyperlink" Target="mailto:mohamad.saab@dteenergy.com" TargetMode="External" Id="rId3" /><Relationship Type="http://schemas.openxmlformats.org/officeDocument/2006/relationships/hyperlink" Target="mailto:caterina.jones@dteenergy.com" TargetMode="External" Id="rId4" /><Relationship Type="http://schemas.openxmlformats.org/officeDocument/2006/relationships/hyperlink" Target="mailto:Batoul.hakim@dteenergy.com" TargetMode="External" Id="rId5" /><Relationship Type="http://schemas.openxmlformats.org/officeDocument/2006/relationships/hyperlink" Target="mailto:maranda.hall@dteenergy.com" TargetMode="External" Id="rId6" /><Relationship Type="http://schemas.openxmlformats.org/officeDocument/2006/relationships/hyperlink" Target="mailto:Marquia.mann@dteenergy.com" TargetMode="External" Id="rId7" /><Relationship Type="http://schemas.openxmlformats.org/officeDocument/2006/relationships/hyperlink" Target="mailto:nichole.calhoun@dteenergy.com" TargetMode="External" Id="rId8" /><Relationship Type="http://schemas.openxmlformats.org/officeDocument/2006/relationships/table" Target="/xl/tables/table1.xml" Id="rId9" /></Relationships>
</file>

<file path=xl/worksheets/_rels/sheet2.xml.rels><Relationships xmlns="http://schemas.openxmlformats.org/package/2006/relationships"><Relationship Type="http://schemas.openxmlformats.org/officeDocument/2006/relationships/hyperlink" Target="mailto:jterry@xtremepowerline.com" TargetMode="External" Id="rId1" /><Relationship Type="http://schemas.openxmlformats.org/officeDocument/2006/relationships/hyperlink" Target="mailto:bblevins@serviceelectricco.com" TargetMode="External" Id="rId2" /><Relationship Type="http://schemas.openxmlformats.org/officeDocument/2006/relationships/hyperlink" Target="mailto:wdurham@serviceelectricco.com" TargetMode="External" Id="rId3" /><Relationship Type="http://schemas.openxmlformats.org/officeDocument/2006/relationships/hyperlink" Target="mailto:slborden@serviceelectricco.com" TargetMode="External" Id="rId4" /><Relationship Type="http://schemas.openxmlformats.org/officeDocument/2006/relationships/hyperlink" Target="mailto:jbritton@serviceelectricco.com" TargetMode="External" Id="rId5" /><Relationship Type="http://schemas.openxmlformats.org/officeDocument/2006/relationships/hyperlink" Target="mailto:abostic@serviceelectricco.com" TargetMode="External" Id="rId6" /><Relationship Type="http://schemas.openxmlformats.org/officeDocument/2006/relationships/hyperlink" Target="mailto:jjesse@dynamicusllc.com" TargetMode="External" Id="rId7" /><Relationship Type="http://schemas.openxmlformats.org/officeDocument/2006/relationships/hyperlink" Target="mailto:jhall@sparksinc.com" TargetMode="External" Id="rId8" /><Relationship Type="http://schemas.openxmlformats.org/officeDocument/2006/relationships/hyperlink" Target="mailto:gblineman@yahoo.com" TargetMode="External" Id="rId9" /><Relationship Type="http://schemas.openxmlformats.org/officeDocument/2006/relationships/hyperlink" Target="mailto:gblake082021@outlook.com" TargetMode="External" Id="rId10" /><Relationship Type="http://schemas.openxmlformats.org/officeDocument/2006/relationships/hyperlink" Target="mailto:alp321@icloud.com" TargetMode="External" Id="rId11" /><Relationship Type="http://schemas.openxmlformats.org/officeDocument/2006/relationships/hyperlink" Target="mailto:Steven.Harris@dteenergy.com" TargetMode="External" Id="rId12" /><Relationship Type="http://schemas.openxmlformats.org/officeDocument/2006/relationships/hyperlink" Target="mailto:john.locke@dteenergy.com" TargetMode="External" Id="rId13" /><Relationship Type="http://schemas.openxmlformats.org/officeDocument/2006/relationships/hyperlink" Target="mailto:Gbremerkamp@rauhornelec.com" TargetMode="External" Id="rId14" /><Relationship Type="http://schemas.openxmlformats.org/officeDocument/2006/relationships/hyperlink" Target="mailto:Joyce.Girard@dteenergy.com" TargetMode="External" Id="rId15" /><Relationship Type="http://schemas.openxmlformats.org/officeDocument/2006/relationships/hyperlink" Target="mailto:rong@ferndale-electric.com" TargetMode="External" Id="rId16" /><Relationship Type="http://schemas.openxmlformats.org/officeDocument/2006/relationships/hyperlink" Target="mailto:kevin.shaffer@eastcoastpowerline.com" TargetMode="External" Id="rId17" /><Relationship Type="http://schemas.openxmlformats.org/officeDocument/2006/relationships/table" Target="/xl/tables/table2.xml" Id="rId18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hyperlink" Target="mailto:jterry@xtremepowerline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"/>
  <sheetViews>
    <sheetView workbookViewId="0">
      <selection activeCell="C14" sqref="C14:C17"/>
    </sheetView>
  </sheetViews>
  <sheetFormatPr baseColWidth="8" defaultRowHeight="15"/>
  <cols>
    <col width="19" customWidth="1" style="28" min="1" max="1"/>
    <col width="19" bestFit="1" customWidth="1" style="28" min="2" max="2"/>
    <col width="17" customWidth="1" style="28" min="3" max="3"/>
    <col width="20.85546875" bestFit="1" customWidth="1" style="28" min="4" max="4"/>
    <col width="33.140625" customWidth="1" style="28" min="5" max="5"/>
    <col width="37.28515625" customWidth="1" style="28" min="6" max="6"/>
    <col hidden="1" width="31.140625" customWidth="1" style="28" min="7" max="7"/>
    <col hidden="1" width="46.42578125" customWidth="1" style="28" min="8" max="8"/>
  </cols>
  <sheetData>
    <row r="1" ht="36" customHeight="1" s="28">
      <c r="A1" s="24" t="inlineStr">
        <is>
          <t>active</t>
        </is>
      </c>
      <c r="B1" s="24" t="inlineStr">
        <is>
          <t>Dispatcher ID</t>
        </is>
      </c>
      <c r="C1" s="12" t="inlineStr">
        <is>
          <t>name</t>
        </is>
      </c>
      <c r="D1" s="13" t="inlineStr">
        <is>
          <t>phone</t>
        </is>
      </c>
      <c r="E1" s="14" t="inlineStr">
        <is>
          <t>email</t>
        </is>
      </c>
      <c r="F1" s="25" t="inlineStr">
        <is>
          <t>Assigned Crews</t>
        </is>
      </c>
      <c r="G1" s="15" t="inlineStr">
        <is>
          <t>assigned_crewIDs</t>
        </is>
      </c>
      <c r="H1" s="15" t="inlineStr">
        <is>
          <t>JSON for SCRIPT</t>
        </is>
      </c>
    </row>
    <row r="2">
      <c r="A2" s="32" t="inlineStr">
        <is>
          <t>NO</t>
        </is>
      </c>
      <c r="B2" s="32" t="n">
        <v>1</v>
      </c>
      <c r="C2" s="30" t="inlineStr">
        <is>
          <t>Tiarra</t>
        </is>
      </c>
      <c r="D2" s="30" t="n">
        <v>3137237088</v>
      </c>
      <c r="E2" s="30" t="inlineStr">
        <is>
          <t>Tiarra.cody@dteenergy.com</t>
        </is>
      </c>
      <c r="F2" s="30">
        <f t="array" ref="F2">_xlfn.TEXTJOIN(",",TRUE,_xlfn._xlws.FILTER(Crews[id],(Dispatchers[[#This Row],[Dispatcher ID]]=Crews[Dispatcher ID]) * (Crews[active]="YES"),"Not Assigned"))</f>
        <v/>
      </c>
      <c r="G2" s="32">
        <f t="array" ref="G2">_xlfn.TEXTJOIN(",",TRUE,_xlfn._xlws.FILTER(Crews[id],(Dispatchers[[#This Row],[Dispatcher ID]]=Crews[Dispatcher ID]) * (Crews[active]="YES")))</f>
        <v/>
      </c>
      <c r="H2" s="3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/>
      </c>
    </row>
    <row r="3">
      <c r="A3" s="30" t="inlineStr">
        <is>
          <t>NO</t>
        </is>
      </c>
      <c r="B3" s="32" t="n">
        <v>3</v>
      </c>
      <c r="C3" s="30" t="inlineStr">
        <is>
          <t>Yvonne</t>
        </is>
      </c>
      <c r="D3" s="30" t="n">
        <v>3139698986</v>
      </c>
      <c r="E3" s="30" t="inlineStr">
        <is>
          <t xml:space="preserve">Yvonne.Talmadge@dteenergy.com </t>
        </is>
      </c>
      <c r="F3" s="30">
        <f t="array" ref="F3">_xlfn.TEXTJOIN(",",TRUE,_xlfn._xlws.FILTER(Crews[id],(Dispatchers[[#This Row],[Dispatcher ID]]=Crews[Dispatcher ID]) * (Crews[active]="YES"),"Not Assigned"))</f>
        <v/>
      </c>
      <c r="G3" s="32">
        <f t="array" ref="G3">_xlfn.TEXTJOIN(",",TRUE,_xlfn._xlws.FILTER(Crews[id],(Dispatchers[[#This Row],[Dispatcher ID]]=Crews[Dispatcher ID]) * (Crews[active]="YES")))</f>
        <v/>
      </c>
      <c r="H3" s="3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/>
      </c>
    </row>
    <row r="4">
      <c r="A4" s="30" t="inlineStr">
        <is>
          <t>NO</t>
        </is>
      </c>
      <c r="B4" s="32" t="n">
        <v>6</v>
      </c>
      <c r="C4" s="30" t="inlineStr">
        <is>
          <t>Mohamad</t>
        </is>
      </c>
      <c r="D4" s="30" t="n">
        <v>3135505206</v>
      </c>
      <c r="E4" s="30" t="inlineStr">
        <is>
          <t>mohamad.saab@dteenergy.com</t>
        </is>
      </c>
      <c r="F4" s="30">
        <f t="array" ref="F4">_xlfn.TEXTJOIN(",",TRUE,_xlfn._xlws.FILTER(Crews[id],(Dispatchers[[#This Row],[Dispatcher ID]]=Crews[Dispatcher ID]) * (Crews[active]="YES"),"Not Assigned"))</f>
        <v/>
      </c>
      <c r="G4" s="32">
        <f t="array" ref="G4">_xlfn.TEXTJOIN(",",TRUE,_xlfn._xlws.FILTER(Crews[id],(Dispatchers[[#This Row],[Dispatcher ID]]=Crews[Dispatcher ID]) * (Crews[active]="YES")))</f>
        <v/>
      </c>
      <c r="H4" s="3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/>
      </c>
    </row>
    <row r="5">
      <c r="A5" s="30" t="inlineStr">
        <is>
          <t>YES</t>
        </is>
      </c>
      <c r="B5" s="32" t="n">
        <v>14</v>
      </c>
      <c r="C5" s="30" t="inlineStr">
        <is>
          <t>Marla</t>
        </is>
      </c>
      <c r="D5" s="30" t="n">
        <v>3134618312</v>
      </c>
      <c r="E5" s="30" t="inlineStr">
        <is>
          <t>Marla.Gibson@dteenergy.com</t>
        </is>
      </c>
      <c r="F5" s="30">
        <f t="array" ref="F5">_xlfn.TEXTJOIN(",",TRUE,_xlfn._xlws.FILTER(Crews[id],(Dispatchers[[#This Row],[Dispatcher ID]]=Crews[Dispatcher ID]) * (Crews[active]="YES"),"Not Assigned"))</f>
        <v/>
      </c>
      <c r="G5" s="32">
        <f t="array" ref="G5">_xlfn.TEXTJOIN(",",TRUE,_xlfn._xlws.FILTER(Crews[id],(Dispatchers[[#This Row],[Dispatcher ID]]=Crews[Dispatcher ID]) * (Crews[active]="YES")))</f>
        <v/>
      </c>
      <c r="H5" s="3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/>
      </c>
    </row>
    <row r="6">
      <c r="A6" s="30" t="inlineStr">
        <is>
          <t>YES</t>
        </is>
      </c>
      <c r="B6" s="32" t="n">
        <v>12</v>
      </c>
      <c r="C6" s="30" t="inlineStr">
        <is>
          <t>Tamara</t>
        </is>
      </c>
      <c r="D6" s="30" t="n">
        <v>3135307715</v>
      </c>
      <c r="E6" s="30" t="inlineStr">
        <is>
          <t>Tamara.Prechtel@dteenergy.com</t>
        </is>
      </c>
      <c r="F6" s="30">
        <f t="array" ref="F6">_xlfn.TEXTJOIN(",",TRUE,_xlfn._xlws.FILTER(Crews[id],(Dispatchers[[#This Row],[Dispatcher ID]]=Crews[Dispatcher ID]) * (Crews[active]="YES"),"Not Assigned"))</f>
        <v/>
      </c>
      <c r="G6" s="32">
        <f t="array" ref="G6">_xlfn.TEXTJOIN(",",TRUE,_xlfn._xlws.FILTER(Crews[id],(Dispatchers[[#This Row],[Dispatcher ID]]=Crews[Dispatcher ID]) * (Crews[active]="YES")))</f>
        <v/>
      </c>
      <c r="H6" s="3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/>
      </c>
    </row>
    <row r="7">
      <c r="A7" s="30" t="inlineStr">
        <is>
          <t>YES</t>
        </is>
      </c>
      <c r="B7" s="32" t="n">
        <v>9</v>
      </c>
      <c r="C7" s="30" t="inlineStr">
        <is>
          <t>Kim</t>
        </is>
      </c>
      <c r="D7" s="30" t="n">
        <v>3137205870</v>
      </c>
      <c r="E7" s="30" t="inlineStr">
        <is>
          <t>Kimberly.Marshall@dteenergy.com</t>
        </is>
      </c>
      <c r="F7" s="30">
        <f t="array" ref="F7">_xlfn.TEXTJOIN(",",TRUE,_xlfn._xlws.FILTER(Crews[id],(Dispatchers[[#This Row],[Dispatcher ID]]=Crews[Dispatcher ID]) * (Crews[active]="YES"),"Not Assigned"))</f>
        <v/>
      </c>
      <c r="G7" s="32">
        <f t="array" ref="G7">_xlfn.TEXTJOIN(",",TRUE,_xlfn._xlws.FILTER(Crews[id],(Dispatchers[[#This Row],[Dispatcher ID]]=Crews[Dispatcher ID]) * (Crews[active]="YES")))</f>
        <v/>
      </c>
      <c r="H7" s="3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/>
      </c>
    </row>
    <row r="8">
      <c r="A8" s="30" t="inlineStr">
        <is>
          <t>YES</t>
        </is>
      </c>
      <c r="B8" s="32" t="n">
        <v>10</v>
      </c>
      <c r="C8" s="30" t="inlineStr">
        <is>
          <t>Regina</t>
        </is>
      </c>
      <c r="D8" s="30" t="n">
        <v>3133335002</v>
      </c>
      <c r="E8" s="30" t="inlineStr">
        <is>
          <t>regina.ellison@dteenergy.com</t>
        </is>
      </c>
      <c r="F8" s="30">
        <f t="array" ref="F8">_xlfn.TEXTJOIN(",",TRUE,_xlfn._xlws.FILTER(Crews[id],(Dispatchers[[#This Row],[Dispatcher ID]]=Crews[Dispatcher ID]) * (Crews[active]="YES"),"Not Assigned"))</f>
        <v/>
      </c>
      <c r="G8" s="32">
        <f t="array" ref="G8">_xlfn.TEXTJOIN(",",TRUE,_xlfn._xlws.FILTER(Crews[id],(Dispatchers[[#This Row],[Dispatcher ID]]=Crews[Dispatcher ID]) * (Crews[active]="YES")))</f>
        <v/>
      </c>
      <c r="H8" s="3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/>
      </c>
    </row>
    <row r="9">
      <c r="A9" s="30" t="inlineStr">
        <is>
          <t>YES</t>
        </is>
      </c>
      <c r="B9" s="32" t="n">
        <v>8</v>
      </c>
      <c r="C9" s="30" t="inlineStr">
        <is>
          <t>Halston</t>
        </is>
      </c>
      <c r="D9" s="30" t="n">
        <v>3132359213</v>
      </c>
      <c r="E9" s="30" t="inlineStr">
        <is>
          <t>halston.mansoor@dteenergy.com</t>
        </is>
      </c>
      <c r="F9" s="30">
        <f t="array" ref="F9">_xlfn.TEXTJOIN(",",TRUE,_xlfn._xlws.FILTER(Crews[id],(Dispatchers[[#This Row],[Dispatcher ID]]=Crews[Dispatcher ID]) * (Crews[active]="YES"),"Not Assigned"))</f>
        <v/>
      </c>
      <c r="G9" s="32">
        <f t="array" ref="G9">_xlfn.TEXTJOIN(",",TRUE,_xlfn._xlws.FILTER(Crews[id],(Dispatchers[[#This Row],[Dispatcher ID]]=Crews[Dispatcher ID]) * (Crews[active]="YES")))</f>
        <v/>
      </c>
      <c r="H9" s="3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/>
      </c>
    </row>
    <row r="10">
      <c r="A10" s="30" t="inlineStr">
        <is>
          <t>YES</t>
        </is>
      </c>
      <c r="B10" s="32" t="n">
        <v>15</v>
      </c>
      <c r="C10" s="30" t="inlineStr">
        <is>
          <t>Trina</t>
        </is>
      </c>
      <c r="D10" s="30" t="n">
        <v>3132072012</v>
      </c>
      <c r="E10" s="30" t="inlineStr">
        <is>
          <t>caterina.jones@dteenergy.com</t>
        </is>
      </c>
      <c r="F10" s="30">
        <f t="array" ref="F10">_xlfn.TEXTJOIN(",",TRUE,_xlfn._xlws.FILTER(Crews[id],(Dispatchers[[#This Row],[Dispatcher ID]]=Crews[Dispatcher ID]) * (Crews[active]="YES"),"Not Assigned"))</f>
        <v/>
      </c>
      <c r="G10" s="32">
        <f t="array" ref="G10">_xlfn.TEXTJOIN(",",TRUE,_xlfn._xlws.FILTER(Crews[id],(Dispatchers[[#This Row],[Dispatcher ID]]=Crews[Dispatcher ID]) * (Crews[active]="YES")))</f>
        <v/>
      </c>
      <c r="H10" s="3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/>
      </c>
    </row>
    <row r="11">
      <c r="A11" s="30" t="inlineStr">
        <is>
          <t>YES</t>
        </is>
      </c>
      <c r="B11" s="32" t="n">
        <v>2</v>
      </c>
      <c r="C11" s="30" t="inlineStr">
        <is>
          <t>Batoul</t>
        </is>
      </c>
      <c r="D11" s="30" t="n">
        <v>3133123553</v>
      </c>
      <c r="E11" s="30" t="inlineStr">
        <is>
          <t>Batoul.hakim@dteenergy.com</t>
        </is>
      </c>
      <c r="F11" s="30">
        <f t="array" ref="F11">_xlfn.TEXTJOIN(",",TRUE,_xlfn._xlws.FILTER(Crews[id],(Dispatchers[[#This Row],[Dispatcher ID]]=Crews[Dispatcher ID]) * (Crews[active]="YES"),"Not Assigned"))</f>
        <v/>
      </c>
      <c r="G11" s="32">
        <f t="array" ref="G11">_xlfn.TEXTJOIN(",",TRUE,_xlfn._xlws.FILTER(Crews[id],(Dispatchers[[#This Row],[Dispatcher ID]]=Crews[Dispatcher ID]) * (Crews[active]="YES")))</f>
        <v/>
      </c>
      <c r="H11" s="3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/>
      </c>
    </row>
    <row r="12">
      <c r="A12" s="30" t="inlineStr">
        <is>
          <t>YES</t>
        </is>
      </c>
      <c r="B12" s="32" t="n">
        <v>16</v>
      </c>
      <c r="C12" s="30" t="inlineStr">
        <is>
          <t>Maranda</t>
        </is>
      </c>
      <c r="D12" s="30" t="n">
        <v>7348124192</v>
      </c>
      <c r="E12" s="30" t="inlineStr">
        <is>
          <t>maranda.hall@dteenergy.com</t>
        </is>
      </c>
      <c r="F12" s="30">
        <f t="array" ref="F12">_xlfn.TEXTJOIN(",",TRUE,_xlfn._xlws.FILTER(Crews[id],(Dispatchers[[#This Row],[Dispatcher ID]]=Crews[Dispatcher ID]) * (Crews[active]="YES"),"Not Assigned"))</f>
        <v/>
      </c>
      <c r="G12" s="32">
        <f t="array" ref="G12">_xlfn.TEXTJOIN(",",TRUE,_xlfn._xlws.FILTER(Crews[id],(Dispatchers[[#This Row],[Dispatcher ID]]=Crews[Dispatcher ID]) * (Crews[active]="YES")))</f>
        <v/>
      </c>
      <c r="H12" s="3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/>
      </c>
    </row>
    <row r="13">
      <c r="A13" s="30" t="inlineStr">
        <is>
          <t>YES</t>
        </is>
      </c>
      <c r="B13" s="32" t="n">
        <v>4</v>
      </c>
      <c r="C13" s="30" t="inlineStr">
        <is>
          <t>Marquia</t>
        </is>
      </c>
      <c r="D13" s="30" t="n">
        <v>3133165540</v>
      </c>
      <c r="E13" s="30" t="inlineStr">
        <is>
          <t>Marquia.mann@dteenergy.com</t>
        </is>
      </c>
      <c r="F13" s="30">
        <f t="array" ref="F13">_xlfn.TEXTJOIN(",",TRUE,_xlfn._xlws.FILTER(Crews[id],(Dispatchers[[#This Row],[Dispatcher ID]]=Crews[Dispatcher ID]) * (Crews[active]="YES"),"Not Assigned"))</f>
        <v/>
      </c>
      <c r="G13" s="32">
        <f t="array" ref="G13">_xlfn.TEXTJOIN(",",TRUE,_xlfn._xlws.FILTER(Crews[id],(Dispatchers[[#This Row],[Dispatcher ID]]=Crews[Dispatcher ID]) * (Crews[active]="YES")))</f>
        <v/>
      </c>
      <c r="H13" s="3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/>
      </c>
    </row>
    <row r="14">
      <c r="A14" s="30" t="inlineStr">
        <is>
          <t>YES</t>
        </is>
      </c>
      <c r="B14" s="32" t="n">
        <v>7</v>
      </c>
      <c r="C14" s="31" t="inlineStr">
        <is>
          <t>Erica</t>
        </is>
      </c>
      <c r="D14" s="31" t="n">
        <v>3132351325</v>
      </c>
      <c r="E14" s="36" t="inlineStr">
        <is>
          <t>erica.burton@dteenergy.com</t>
        </is>
      </c>
      <c r="F14" s="30">
        <f t="array" ref="F14">_xlfn.TEXTJOIN(",",TRUE,_xlfn._xlws.FILTER(Crews[id],(Dispatchers[[#This Row],[Dispatcher ID]]=Crews[Dispatcher ID]) * (Crews[active]="YES"),"Not Assigned"))</f>
        <v/>
      </c>
      <c r="G14" s="32">
        <f t="array" ref="G14">_xlfn.TEXTJOIN(",",TRUE,_xlfn._xlws.FILTER(Crews[id],(Dispatchers[[#This Row],[Dispatcher ID]]=Crews[Dispatcher ID]) * (Crews[active]="YES")))</f>
        <v/>
      </c>
      <c r="H14" s="3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/>
      </c>
    </row>
    <row r="15">
      <c r="A15" s="30" t="inlineStr">
        <is>
          <t>YES</t>
        </is>
      </c>
      <c r="B15" s="32" t="n">
        <v>5</v>
      </c>
      <c r="C15" s="31" t="inlineStr">
        <is>
          <t>David</t>
        </is>
      </c>
      <c r="D15" s="31" t="n">
        <v>5868995968</v>
      </c>
      <c r="E15" s="30" t="inlineStr">
        <is>
          <t>David.Krzysik@dteenergy.com</t>
        </is>
      </c>
      <c r="F15" s="30">
        <f t="array" ref="F15">_xlfn.TEXTJOIN(",",TRUE,_xlfn._xlws.FILTER(Crews[id],(Dispatchers[[#This Row],[Dispatcher ID]]=Crews[Dispatcher ID]) * (Crews[active]="YES"),"Not Assigned"))</f>
        <v/>
      </c>
      <c r="G15" s="32">
        <f t="array" ref="G15">_xlfn.TEXTJOIN(",",TRUE,_xlfn._xlws.FILTER(Crews[id],(Dispatchers[[#This Row],[Dispatcher ID]]=Crews[Dispatcher ID]) * (Crews[active]="YES")))</f>
        <v/>
      </c>
      <c r="H15" s="3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/>
      </c>
    </row>
    <row r="16">
      <c r="A16" s="30" t="inlineStr">
        <is>
          <t>YES</t>
        </is>
      </c>
      <c r="B16" s="32" t="n">
        <v>13</v>
      </c>
      <c r="C16" s="31" t="inlineStr">
        <is>
          <t>Bonnita</t>
        </is>
      </c>
      <c r="D16" s="31" t="n">
        <v>3134107690</v>
      </c>
      <c r="E16" s="30" t="inlineStr">
        <is>
          <t>bonnita.mcclure@dteenergy.com</t>
        </is>
      </c>
      <c r="F16" s="30">
        <f t="array" ref="F16">_xlfn.TEXTJOIN(",",TRUE,_xlfn._xlws.FILTER(Crews[id],(Dispatchers[[#This Row],[Dispatcher ID]]=Crews[Dispatcher ID]) * (Crews[active]="YES"),"Not Assigned"))</f>
        <v/>
      </c>
      <c r="G16" s="32">
        <f t="array" ref="G16">_xlfn.TEXTJOIN(",",TRUE,_xlfn._xlws.FILTER(Crews[id],(Dispatchers[[#This Row],[Dispatcher ID]]=Crews[Dispatcher ID]) * (Crews[active]="YES")))</f>
        <v/>
      </c>
      <c r="H16" s="3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/>
      </c>
    </row>
    <row r="17">
      <c r="A17" s="30" t="inlineStr">
        <is>
          <t>YES</t>
        </is>
      </c>
      <c r="B17" s="32" t="n">
        <v>11</v>
      </c>
      <c r="C17" s="31" t="inlineStr">
        <is>
          <t>Nichole</t>
        </is>
      </c>
      <c r="D17" s="31" t="n">
        <v>3137201841</v>
      </c>
      <c r="E17" s="30" t="inlineStr">
        <is>
          <t>nichole.calhoun@dteenergy.com</t>
        </is>
      </c>
      <c r="F17" s="30">
        <f t="array" ref="F17">_xlfn.TEXTJOIN(",",TRUE,_xlfn._xlws.FILTER(Crews[id],(Dispatchers[[#This Row],[Dispatcher ID]]=Crews[Dispatcher ID]) * (Crews[active]="YES"),"Not Assigned"))</f>
        <v/>
      </c>
      <c r="G17" s="32">
        <f t="array" ref="G17">_xlfn.TEXTJOIN(",",TRUE,_xlfn._xlws.FILTER(Crews[id],(Dispatchers[[#This Row],[Dispatcher ID]]=Crews[Dispatcher ID]) * (Crews[active]="YES")))</f>
        <v/>
      </c>
      <c r="H17" s="3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/>
      </c>
    </row>
  </sheetData>
  <conditionalFormatting sqref="A1:A1048576">
    <cfRule type="cellIs" priority="1" operator="equal" dxfId="37" stopIfTrue="1">
      <formula>"NO"</formula>
    </cfRule>
    <cfRule type="cellIs" priority="2" operator="equal" dxfId="36">
      <formula>"YES"</formula>
    </cfRule>
  </conditionalFormatting>
  <hyperlinks>
    <hyperlink ref="E2" display="mailto:Tiarra.cody@dteenergy.com" r:id="rId1"/>
    <hyperlink ref="E3" display="mailto:Yvonne.Talmadge@dteenergy.com" r:id="rId2"/>
    <hyperlink ref="E4" r:id="rId3"/>
    <hyperlink ref="E10" r:id="rId4"/>
    <hyperlink ref="E11" display="mailto:Batoul.hakim@dteenergy.com" r:id="rId5"/>
    <hyperlink ref="E12" r:id="rId6"/>
    <hyperlink ref="E13" display="mailto:Marquia.mann@dteenergy.com" r:id="rId7"/>
    <hyperlink ref="E17" r:id="rId8"/>
  </hyperlinks>
  <pageMargins left="0.7" right="0.7" top="0.75" bottom="0.75" header="0.3" footer="0.3"/>
  <pageSetup orientation="portrait"/>
  <tableParts count="1">
    <tablePart r:id="rId9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4"/>
  <sheetViews>
    <sheetView topLeftCell="A10" workbookViewId="0">
      <selection activeCell="B6" sqref="B6"/>
    </sheetView>
  </sheetViews>
  <sheetFormatPr baseColWidth="8" defaultRowHeight="15"/>
  <cols>
    <col width="16.28515625" customWidth="1" style="28" min="1" max="1"/>
    <col width="19.28515625" bestFit="1" customWidth="1" style="28" min="2" max="2"/>
    <col width="19.140625" customWidth="1" style="28" min="3" max="3"/>
    <col hidden="1" width="17.85546875" customWidth="1" style="28" min="4" max="4"/>
    <col width="28.85546875" bestFit="1" customWidth="1" style="28" min="5" max="5"/>
    <col width="35.28515625" customWidth="1" style="28" min="6" max="6"/>
    <col width="19.85546875" customWidth="1" style="28" min="7" max="7"/>
    <col width="27.42578125" bestFit="1" customWidth="1" style="28" min="8" max="8"/>
    <col width="54.5703125" customWidth="1" style="28" min="9" max="9"/>
    <col hidden="1" width="16.28515625" customWidth="1" style="28" min="10" max="10"/>
  </cols>
  <sheetData>
    <row r="1" ht="50.25" customHeight="1" s="28">
      <c r="A1" s="33" t="inlineStr">
        <is>
          <t>active</t>
        </is>
      </c>
      <c r="B1" s="17" t="inlineStr">
        <is>
          <t>id</t>
        </is>
      </c>
      <c r="C1" s="33" t="inlineStr">
        <is>
          <t>Dispatcher</t>
        </is>
      </c>
      <c r="D1" s="33" t="inlineStr">
        <is>
          <t>Dispatcher ID</t>
        </is>
      </c>
      <c r="E1" s="33" t="inlineStr">
        <is>
          <t>name</t>
        </is>
      </c>
      <c r="F1" s="19" t="inlineStr">
        <is>
          <t>Form Option Selection</t>
        </is>
      </c>
      <c r="G1" s="33" t="inlineStr">
        <is>
          <t>type</t>
        </is>
      </c>
      <c r="H1" s="33" t="inlineStr">
        <is>
          <t>phone</t>
        </is>
      </c>
      <c r="I1" s="20" t="inlineStr">
        <is>
          <t>email</t>
        </is>
      </c>
      <c r="J1" s="21" t="inlineStr">
        <is>
          <t>JSON for SCRIPT</t>
        </is>
      </c>
    </row>
    <row r="2">
      <c r="A2" s="35" t="inlineStr">
        <is>
          <t>NO</t>
        </is>
      </c>
      <c r="B2" s="6" t="inlineStr">
        <is>
          <t>SW9017</t>
        </is>
      </c>
      <c r="C2" s="29" t="inlineStr">
        <is>
          <t>David</t>
        </is>
      </c>
      <c r="D2" s="29">
        <f>IFERROR(INDEX(Dispatchers[Dispatcher ID],MATCH(Crews[[#This Row],[Dispatcher]],Dispatchers[name],0)),-1)</f>
        <v/>
      </c>
      <c r="E2" s="29" t="inlineStr">
        <is>
          <t>Jeremy Terry</t>
        </is>
      </c>
      <c r="F2" s="29">
        <f>B2&amp;" - " &amp;E2</f>
        <v/>
      </c>
      <c r="G2" s="6" t="inlineStr">
        <is>
          <t>SR</t>
        </is>
      </c>
      <c r="H2" s="29" t="n">
        <v>8109563796</v>
      </c>
      <c r="I2" s="9" t="inlineStr">
        <is>
          <t>jterry@xtremepowerline.com</t>
        </is>
      </c>
      <c r="J2" s="40">
        <f>"{'name':'"&amp;TRIM(E2)&amp;"','phone':'"&amp;TRIM(H2)&amp;"','email':'"&amp;TRIM(I2)&amp;"','id':'"&amp;TRIM(B2)&amp;"','type':'"&amp;TRIM(G2)&amp;"'},"</f>
        <v/>
      </c>
    </row>
    <row r="3">
      <c r="A3" s="35" t="inlineStr">
        <is>
          <t>YES</t>
        </is>
      </c>
      <c r="B3" s="6" t="inlineStr">
        <is>
          <t>SW9021</t>
        </is>
      </c>
      <c r="C3" s="29" t="inlineStr">
        <is>
          <t>Erica</t>
        </is>
      </c>
      <c r="D3" s="29">
        <f>IFERROR(INDEX(Dispatchers[Dispatcher ID],MATCH(Crews[[#This Row],[Dispatcher]],Dispatchers[name],0)),-1)</f>
        <v/>
      </c>
      <c r="E3" s="29" t="inlineStr">
        <is>
          <t>Jesse Alexander</t>
        </is>
      </c>
      <c r="F3" s="29">
        <f>B3&amp;" - " &amp;E3</f>
        <v/>
      </c>
      <c r="G3" s="6" t="inlineStr">
        <is>
          <t>SR</t>
        </is>
      </c>
      <c r="H3" s="29" t="n">
        <v>4234884216</v>
      </c>
      <c r="I3" s="36" t="inlineStr">
        <is>
          <t>erica.burton@dteenergy.com</t>
        </is>
      </c>
      <c r="J3" s="40">
        <f>"{'name':'"&amp;TRIM(E3)&amp;"','phone':'"&amp;TRIM(H3)&amp;"','email':'"&amp;TRIM(#REF!)&amp;"','id':'"&amp;TRIM(B3)&amp;"','type':'"&amp;TRIM(G3)&amp;"'},"</f>
        <v/>
      </c>
    </row>
    <row r="4">
      <c r="A4" s="35" t="inlineStr">
        <is>
          <t>YES</t>
        </is>
      </c>
      <c r="B4" s="6" t="inlineStr">
        <is>
          <t>SW9022</t>
        </is>
      </c>
      <c r="C4" s="29" t="inlineStr">
        <is>
          <t>Erica</t>
        </is>
      </c>
      <c r="D4" s="29">
        <f>IFERROR(INDEX(Dispatchers[Dispatcher ID],MATCH(Crews[[#This Row],[Dispatcher]],Dispatchers[name],0)),-1)</f>
        <v/>
      </c>
      <c r="E4" s="29" t="inlineStr">
        <is>
          <t>Ben Blevins</t>
        </is>
      </c>
      <c r="F4" s="29">
        <f>B4&amp;" - " &amp;E4</f>
        <v/>
      </c>
      <c r="G4" s="6" t="inlineStr">
        <is>
          <t>SR</t>
        </is>
      </c>
      <c r="H4" s="29" t="n">
        <v>4233052508</v>
      </c>
      <c r="I4" s="9" t="inlineStr">
        <is>
          <t>bblevins@serviceelectricco.com</t>
        </is>
      </c>
      <c r="J4" s="40">
        <f>"{'name':'"&amp;TRIM(E4)&amp;"','phone':'"&amp;TRIM(H4)&amp;"','email':'"&amp;TRIM(I4)&amp;"','id':'"&amp;TRIM(B4)&amp;"','type':'"&amp;TRIM(G4)&amp;"'},"</f>
        <v/>
      </c>
    </row>
    <row r="5">
      <c r="A5" s="35" t="inlineStr">
        <is>
          <t>YES</t>
        </is>
      </c>
      <c r="B5" s="6" t="inlineStr">
        <is>
          <t>SW9023</t>
        </is>
      </c>
      <c r="C5" s="29" t="inlineStr">
        <is>
          <t>David</t>
        </is>
      </c>
      <c r="D5" s="29">
        <f>IFERROR(INDEX(Dispatchers[Dispatcher ID],MATCH(Crews[[#This Row],[Dispatcher]],Dispatchers[name],0)),-1)</f>
        <v/>
      </c>
      <c r="E5" s="29" t="inlineStr">
        <is>
          <t>Wade Durham</t>
        </is>
      </c>
      <c r="F5" s="29">
        <f>B5&amp;" - " &amp;E5</f>
        <v/>
      </c>
      <c r="G5" s="6" t="inlineStr">
        <is>
          <t>SR</t>
        </is>
      </c>
      <c r="H5" s="29" t="n">
        <v>9319931057</v>
      </c>
      <c r="I5" s="3" t="inlineStr">
        <is>
          <t>wdurham@serviceelectricco.com</t>
        </is>
      </c>
      <c r="J5" s="40">
        <f>"{'name':'"&amp;TRIM(E5)&amp;"','phone':'"&amp;TRIM(H5)&amp;"','email':'"&amp;TRIM(I5)&amp;"','id':'"&amp;TRIM(B5)&amp;"','type':'"&amp;TRIM(G5)&amp;"'},"</f>
        <v/>
      </c>
    </row>
    <row r="6">
      <c r="A6" s="35" t="inlineStr">
        <is>
          <t>YES</t>
        </is>
      </c>
      <c r="B6" s="6" t="inlineStr">
        <is>
          <t>SW9024</t>
        </is>
      </c>
      <c r="C6" s="29" t="inlineStr">
        <is>
          <t>Bonnita</t>
        </is>
      </c>
      <c r="D6" s="29">
        <f>IFERROR(INDEX(Dispatchers[Dispatcher ID],MATCH(Crews[[#This Row],[Dispatcher]],Dispatchers[name],0)),-1)</f>
        <v/>
      </c>
      <c r="E6" s="29" t="inlineStr">
        <is>
          <t>Scott Borden</t>
        </is>
      </c>
      <c r="F6" s="29">
        <f>B6&amp;" - " &amp;E6</f>
        <v/>
      </c>
      <c r="G6" s="6" t="inlineStr">
        <is>
          <t>SR</t>
        </is>
      </c>
      <c r="H6" s="29" t="n">
        <v>4232609563</v>
      </c>
      <c r="I6" s="9" t="inlineStr">
        <is>
          <t>slborden@serviceelectricco.com</t>
        </is>
      </c>
      <c r="J6" s="40">
        <f>"{'name':'"&amp;TRIM(E6)&amp;"','phone':'"&amp;TRIM(H6)&amp;"','email':'"&amp;TRIM(I6)&amp;"','id':'"&amp;TRIM(B6)&amp;"','type':'"&amp;TRIM(G6)&amp;"'},"</f>
        <v/>
      </c>
    </row>
    <row r="7">
      <c r="A7" s="35" t="inlineStr">
        <is>
          <t>YES</t>
        </is>
      </c>
      <c r="B7" s="6" t="inlineStr">
        <is>
          <t>SW9025</t>
        </is>
      </c>
      <c r="C7" s="29" t="inlineStr">
        <is>
          <t>Nichole</t>
        </is>
      </c>
      <c r="D7" s="29">
        <f>IFERROR(INDEX(Dispatchers[Dispatcher ID],MATCH(Crews[[#This Row],[Dispatcher]],Dispatchers[name],0)),-1)</f>
        <v/>
      </c>
      <c r="E7" s="29" t="inlineStr">
        <is>
          <t>Jeremy Britton</t>
        </is>
      </c>
      <c r="F7" s="29">
        <f>B7&amp;" - " &amp;E7</f>
        <v/>
      </c>
      <c r="G7" s="6" t="inlineStr">
        <is>
          <t>SR</t>
        </is>
      </c>
      <c r="H7" s="29" t="n">
        <v>4233646508</v>
      </c>
      <c r="I7" s="9" t="inlineStr">
        <is>
          <t>jbritton@serviceelectricco.com</t>
        </is>
      </c>
      <c r="J7" s="40">
        <f>"{'name':'"&amp;TRIM(E7)&amp;"','phone':'"&amp;TRIM(H7)&amp;"','email':'"&amp;TRIM(I7)&amp;"','id':'"&amp;TRIM(B7)&amp;"','type':'"&amp;TRIM(G7)&amp;"'},"</f>
        <v/>
      </c>
    </row>
    <row r="8">
      <c r="A8" s="35" t="inlineStr">
        <is>
          <t>YES</t>
        </is>
      </c>
      <c r="B8" s="6" t="inlineStr">
        <is>
          <t>SW9018</t>
        </is>
      </c>
      <c r="C8" s="29" t="inlineStr">
        <is>
          <t>Nichole</t>
        </is>
      </c>
      <c r="D8" s="29">
        <f>IFERROR(INDEX(Dispatchers[Dispatcher ID],MATCH(Crews[[#This Row],[Dispatcher]],Dispatchers[name],0)),-1)</f>
        <v/>
      </c>
      <c r="E8" s="29" t="inlineStr">
        <is>
          <t>Allen Bostic</t>
        </is>
      </c>
      <c r="F8" s="29">
        <f>B8&amp;" - " &amp;E8</f>
        <v/>
      </c>
      <c r="G8" s="6" t="inlineStr">
        <is>
          <t>SR</t>
        </is>
      </c>
      <c r="H8" s="29" t="n">
        <v>4236935651</v>
      </c>
      <c r="I8" s="3" t="inlineStr">
        <is>
          <t>abostic@serviceelectricco.com</t>
        </is>
      </c>
      <c r="J8" s="40">
        <f>"{'name':'"&amp;TRIM(E8)&amp;"','phone':'"&amp;TRIM(H8)&amp;"','email':'"&amp;TRIM(I8)&amp;"','id':'"&amp;TRIM(B8)&amp;"','type':'"&amp;TRIM(G8)&amp;"'},"</f>
        <v/>
      </c>
    </row>
    <row r="9">
      <c r="A9" s="35" t="inlineStr">
        <is>
          <t>NO</t>
        </is>
      </c>
      <c r="B9" s="6" t="inlineStr">
        <is>
          <t>SW9020</t>
        </is>
      </c>
      <c r="C9" s="29" t="n"/>
      <c r="D9" s="29">
        <f>IFERROR(INDEX(Dispatchers[Dispatcher ID],MATCH(Crews[[#This Row],[Dispatcher]],Dispatchers[name],0)),-1)</f>
        <v/>
      </c>
      <c r="E9" s="29" t="n"/>
      <c r="F9" s="29">
        <f>B9&amp;" - " &amp;E9</f>
        <v/>
      </c>
      <c r="G9" s="6" t="inlineStr">
        <is>
          <t>SR</t>
        </is>
      </c>
      <c r="H9" s="29" t="n"/>
      <c r="I9" s="3" t="n"/>
      <c r="J9" s="40">
        <f>"{'name':'"&amp;TRIM(E9)&amp;"','phone':'"&amp;TRIM(H9)&amp;"','email':'"&amp;TRIM(I9)&amp;"','id':'"&amp;TRIM(B9)&amp;"','type':'"&amp;TRIM(G9)&amp;"'},"</f>
        <v/>
      </c>
    </row>
    <row r="10">
      <c r="A10" s="35" t="inlineStr">
        <is>
          <t>NO</t>
        </is>
      </c>
      <c r="B10" s="6" t="inlineStr">
        <is>
          <t>SW9027</t>
        </is>
      </c>
      <c r="C10" s="29" t="inlineStr">
        <is>
          <t>Erica</t>
        </is>
      </c>
      <c r="D10" s="29">
        <f>IFERROR(INDEX(Dispatchers[Dispatcher ID],MATCH(Crews[[#This Row],[Dispatcher]],Dispatchers[name],0)),-1)</f>
        <v/>
      </c>
      <c r="E10" s="29" t="inlineStr">
        <is>
          <t>JEREMY JESSE</t>
        </is>
      </c>
      <c r="F10" s="29">
        <f>B10&amp;" - " &amp;E10</f>
        <v/>
      </c>
      <c r="G10" s="6" t="inlineStr">
        <is>
          <t>SR</t>
        </is>
      </c>
      <c r="H10" s="29" t="n">
        <v>3123840207</v>
      </c>
      <c r="I10" s="3" t="inlineStr">
        <is>
          <t>jjesse@dynamicusllc.com</t>
        </is>
      </c>
      <c r="J10" s="40">
        <f>"{'name':'"&amp;TRIM(E10)&amp;"','phone':'"&amp;TRIM(H10)&amp;"','email':'"&amp;TRIM(I10)&amp;"','id':'"&amp;TRIM(B10)&amp;"','type':'"&amp;TRIM(G10)&amp;"'},"</f>
        <v/>
      </c>
    </row>
    <row r="11">
      <c r="A11" s="35" t="inlineStr">
        <is>
          <t>NO</t>
        </is>
      </c>
      <c r="B11" s="6" t="inlineStr">
        <is>
          <t>SW9026</t>
        </is>
      </c>
      <c r="C11" s="29" t="inlineStr">
        <is>
          <t>Halston</t>
        </is>
      </c>
      <c r="D11" s="29">
        <f>IFERROR(INDEX(Dispatchers[Dispatcher ID],MATCH(Crews[[#This Row],[Dispatcher]],Dispatchers[name],0)),-1)</f>
        <v/>
      </c>
      <c r="E11" s="29" t="inlineStr">
        <is>
          <t>Joe Hall</t>
        </is>
      </c>
      <c r="F11" s="29">
        <f>B11&amp;" - " &amp;E11</f>
        <v/>
      </c>
      <c r="G11" s="6" t="inlineStr">
        <is>
          <t>SR</t>
        </is>
      </c>
      <c r="H11" s="29" t="n">
        <v>7606045562</v>
      </c>
      <c r="I11" s="3" t="inlineStr">
        <is>
          <t>jhall@sparksinc.com</t>
        </is>
      </c>
      <c r="J11" s="40">
        <f>"{'name':'"&amp;TRIM(E11)&amp;"','phone':'"&amp;TRIM(H11)&amp;"','email':'"&amp;TRIM(I11)&amp;"','id':'"&amp;TRIM(B11)&amp;"','type':'"&amp;TRIM(G11)&amp;"'},"</f>
        <v/>
      </c>
    </row>
    <row r="12">
      <c r="A12" s="35" t="inlineStr">
        <is>
          <t>NO</t>
        </is>
      </c>
      <c r="B12" s="6" t="inlineStr">
        <is>
          <t>SW9028</t>
        </is>
      </c>
      <c r="C12" s="29" t="inlineStr">
        <is>
          <t>Erica</t>
        </is>
      </c>
      <c r="D12" s="29">
        <f>IFERROR(INDEX(Dispatchers[Dispatcher ID],MATCH(Crews[[#This Row],[Dispatcher]],Dispatchers[name],0)),-1)</f>
        <v/>
      </c>
      <c r="E12" s="29" t="inlineStr">
        <is>
          <t>Gary Bates</t>
        </is>
      </c>
      <c r="F12" s="29">
        <f>B12&amp;" - " &amp;E12</f>
        <v/>
      </c>
      <c r="G12" s="6" t="inlineStr">
        <is>
          <t>SR</t>
        </is>
      </c>
      <c r="H12" s="29" t="n">
        <v>5178124509</v>
      </c>
      <c r="I12" s="9" t="inlineStr">
        <is>
          <t>gblineman@yahoo.com</t>
        </is>
      </c>
      <c r="J12" s="40">
        <f>"{'name':'"&amp;TRIM(E12)&amp;"','phone':'"&amp;TRIM(H12)&amp;"','email':'"&amp;TRIM(I12)&amp;"','id':'"&amp;TRIM(B12)&amp;"','type':'"&amp;TRIM(G12)&amp;"'},"</f>
        <v/>
      </c>
    </row>
    <row r="13">
      <c r="A13" s="35" t="inlineStr">
        <is>
          <t>NO</t>
        </is>
      </c>
      <c r="B13" s="6" t="inlineStr">
        <is>
          <t>SW9029</t>
        </is>
      </c>
      <c r="C13" s="29" t="inlineStr">
        <is>
          <t>Halston</t>
        </is>
      </c>
      <c r="D13" s="29">
        <f>IFERROR(INDEX(Dispatchers[Dispatcher ID],MATCH(Crews[[#This Row],[Dispatcher]],Dispatchers[name],0)),-1)</f>
        <v/>
      </c>
      <c r="E13" s="29" t="inlineStr">
        <is>
          <t>Charles "Greg" Blake</t>
        </is>
      </c>
      <c r="F13" s="29">
        <f>B13&amp;" - " &amp;E13</f>
        <v/>
      </c>
      <c r="G13" s="6" t="inlineStr">
        <is>
          <t>SR</t>
        </is>
      </c>
      <c r="H13" s="29" t="n">
        <v>5593495373</v>
      </c>
      <c r="I13" s="9" t="inlineStr">
        <is>
          <t>gblake082021@outlook.com</t>
        </is>
      </c>
      <c r="J13" s="40">
        <f>"{'name':'"&amp;TRIM(E13)&amp;"','phone':'"&amp;TRIM(H13)&amp;"','email':'"&amp;TRIM(I13)&amp;"','id':'"&amp;TRIM(B13)&amp;"','type':'"&amp;TRIM(G13)&amp;"'},"</f>
        <v/>
      </c>
    </row>
    <row r="14">
      <c r="A14" s="35" t="inlineStr">
        <is>
          <t>NO</t>
        </is>
      </c>
      <c r="B14" s="6" t="inlineStr">
        <is>
          <t>SW9030</t>
        </is>
      </c>
      <c r="C14" s="29" t="inlineStr">
        <is>
          <t>Halston</t>
        </is>
      </c>
      <c r="D14" s="29">
        <f>IFERROR(INDEX(Dispatchers[Dispatcher ID],MATCH(Crews[[#This Row],[Dispatcher]],Dispatchers[name],0)),-1)</f>
        <v/>
      </c>
      <c r="E14" s="29" t="inlineStr">
        <is>
          <t>Anthony Paterno</t>
        </is>
      </c>
      <c r="F14" s="29">
        <f>B14&amp;" - " &amp;E14</f>
        <v/>
      </c>
      <c r="G14" s="6" t="inlineStr">
        <is>
          <t>SR</t>
        </is>
      </c>
      <c r="H14" s="29" t="n">
        <v>2089670101</v>
      </c>
      <c r="I14" s="3" t="inlineStr">
        <is>
          <t>alp321@icloud.com</t>
        </is>
      </c>
      <c r="J14" s="40">
        <f>"{'name':'"&amp;TRIM(E14)&amp;"','phone':'"&amp;TRIM(H14)&amp;"','email':'"&amp;TRIM(I14)&amp;"','id':'"&amp;TRIM(B14)&amp;"','type':'"&amp;TRIM(G14)&amp;"'},"</f>
        <v/>
      </c>
    </row>
    <row r="15">
      <c r="A15" s="35" t="inlineStr">
        <is>
          <t>YES</t>
        </is>
      </c>
      <c r="B15" s="7" t="inlineStr">
        <is>
          <t>SE9000</t>
        </is>
      </c>
      <c r="C15" s="29" t="inlineStr">
        <is>
          <t>Trina</t>
        </is>
      </c>
      <c r="D15" s="29">
        <f>IFERROR(INDEX(Dispatchers[Dispatcher ID],MATCH(Crews[[#This Row],[Dispatcher]],Dispatchers[name],0)),-1)</f>
        <v/>
      </c>
      <c r="E15" s="29" t="inlineStr">
        <is>
          <t>Jim Barner - Rauhorn</t>
        </is>
      </c>
      <c r="F15" s="29">
        <f>B15&amp;" - " &amp;E15</f>
        <v/>
      </c>
      <c r="G15" s="7" t="inlineStr">
        <is>
          <t>SRC</t>
        </is>
      </c>
      <c r="H15" s="29" t="n">
        <v>5865670043</v>
      </c>
      <c r="I15" s="3" t="inlineStr">
        <is>
          <t>James.Barner@dteenergy.com</t>
        </is>
      </c>
      <c r="J15" s="40">
        <f>"{'name':'"&amp;TRIM(E15)&amp;"','phone':'"&amp;TRIM(H15)&amp;"','email':'"&amp;TRIM(I15)&amp;"','id':'"&amp;TRIM(B15)&amp;"','type':'"&amp;TRIM(G15)&amp;"'},"</f>
        <v/>
      </c>
    </row>
    <row r="16">
      <c r="A16" s="35" t="inlineStr">
        <is>
          <t>YES</t>
        </is>
      </c>
      <c r="B16" s="7" t="inlineStr">
        <is>
          <t>SE9002</t>
        </is>
      </c>
      <c r="C16" s="29" t="inlineStr">
        <is>
          <t>Batoul</t>
        </is>
      </c>
      <c r="D16" s="29">
        <f>IFERROR(INDEX(Dispatchers[Dispatcher ID],MATCH(Crews[[#This Row],[Dispatcher]],Dispatchers[name],0)),-1)</f>
        <v/>
      </c>
      <c r="E16" s="29" t="inlineStr">
        <is>
          <t>Steve Harris - Ferndale</t>
        </is>
      </c>
      <c r="F16" s="29">
        <f>B16&amp;" - " &amp;E16</f>
        <v/>
      </c>
      <c r="G16" s="7" t="inlineStr">
        <is>
          <t>SRC</t>
        </is>
      </c>
      <c r="H16" s="29" t="n">
        <v>3133035216</v>
      </c>
      <c r="I16" s="3" t="inlineStr">
        <is>
          <t>Steven.Harris@dteenergy.com</t>
        </is>
      </c>
      <c r="J16" s="40">
        <f>"{'name':'"&amp;TRIM(E16)&amp;"','phone':'"&amp;TRIM(H16)&amp;"','email':'"&amp;TRIM(I16)&amp;"','id':'"&amp;TRIM(B16)&amp;"','type':'"&amp;TRIM(G16)&amp;"'},"</f>
        <v/>
      </c>
    </row>
    <row r="17">
      <c r="A17" s="35" t="inlineStr">
        <is>
          <t>YES</t>
        </is>
      </c>
      <c r="B17" s="7" t="inlineStr">
        <is>
          <t>SE9003</t>
        </is>
      </c>
      <c r="C17" s="29" t="inlineStr">
        <is>
          <t>Batoul</t>
        </is>
      </c>
      <c r="D17" s="29">
        <f>IFERROR(INDEX(Dispatchers[Dispatcher ID],MATCH(Crews[[#This Row],[Dispatcher]],Dispatchers[name],0)),-1)</f>
        <v/>
      </c>
      <c r="E17" s="29" t="inlineStr">
        <is>
          <t>John Locke - J. Ranck</t>
        </is>
      </c>
      <c r="F17" s="29">
        <f>B17&amp;" - " &amp;E17</f>
        <v/>
      </c>
      <c r="G17" s="7" t="inlineStr">
        <is>
          <t>SRC</t>
        </is>
      </c>
      <c r="H17" s="29" t="n">
        <v>8103053348</v>
      </c>
      <c r="I17" s="3" t="inlineStr">
        <is>
          <t>john.locke@dteenergy.com</t>
        </is>
      </c>
      <c r="J17" s="40">
        <f>"{'name':'"&amp;TRIM(E17)&amp;"','phone':'"&amp;TRIM(H17)&amp;"','email':'"&amp;TRIM(I17)&amp;"','id':'"&amp;TRIM(B17)&amp;"','type':'"&amp;TRIM(G17)&amp;"'},"</f>
        <v/>
      </c>
    </row>
    <row r="18">
      <c r="A18" s="35" t="inlineStr">
        <is>
          <t>YES</t>
        </is>
      </c>
      <c r="B18" s="7" t="inlineStr">
        <is>
          <t>SE9004</t>
        </is>
      </c>
      <c r="C18" s="29" t="inlineStr">
        <is>
          <t>Trina</t>
        </is>
      </c>
      <c r="D18" s="29">
        <f>IFERROR(INDEX(Dispatchers[Dispatcher ID],MATCH(Crews[[#This Row],[Dispatcher]],Dispatchers[name],0)),-1)</f>
        <v/>
      </c>
      <c r="E18" s="29" t="inlineStr">
        <is>
          <t>George Bremerkamp - Rauhorn</t>
        </is>
      </c>
      <c r="F18" s="29">
        <f>B18&amp;" - " &amp;E18</f>
        <v/>
      </c>
      <c r="G18" s="7" t="inlineStr">
        <is>
          <t>SRC</t>
        </is>
      </c>
      <c r="H18" s="29" t="n">
        <v>5864057803</v>
      </c>
      <c r="I18" s="9" t="inlineStr">
        <is>
          <t>Gbremerkamp@rauhornelec.com</t>
        </is>
      </c>
      <c r="J18" s="40">
        <f>"{'name':'"&amp;TRIM(E18)&amp;"','phone':'"&amp;TRIM(H18)&amp;"','email':'"&amp;TRIM(I18)&amp;"','id':'"&amp;TRIM(B18)&amp;"','type':'"&amp;TRIM(G18)&amp;"'},"</f>
        <v/>
      </c>
    </row>
    <row r="19">
      <c r="A19" s="35" t="inlineStr">
        <is>
          <t>YES</t>
        </is>
      </c>
      <c r="B19" s="7" t="inlineStr">
        <is>
          <t>SE9005</t>
        </is>
      </c>
      <c r="C19" s="29" t="inlineStr">
        <is>
          <t>Maranda</t>
        </is>
      </c>
      <c r="D19" s="29">
        <f>IFERROR(INDEX(Dispatchers[Dispatcher ID],MATCH(Crews[[#This Row],[Dispatcher]],Dispatchers[name],0)),-1)</f>
        <v/>
      </c>
      <c r="E19" s="29" t="inlineStr">
        <is>
          <t>Brandon Cohoon - Rauhorn</t>
        </is>
      </c>
      <c r="F19" s="29">
        <f>B19&amp;" - " &amp;E19</f>
        <v/>
      </c>
      <c r="G19" s="7" t="inlineStr">
        <is>
          <t>SRC</t>
        </is>
      </c>
      <c r="H19" s="29" t="n">
        <v>5867096655</v>
      </c>
      <c r="I19" s="3" t="inlineStr">
        <is>
          <t>bcohoon@rauhornelec.com</t>
        </is>
      </c>
      <c r="J19" s="40">
        <f>"{'name':'"&amp;TRIM(E19)&amp;"','phone':'"&amp;TRIM(H19)&amp;"','email':'"&amp;TRIM(I19)&amp;"','id':'"&amp;TRIM(B19)&amp;"','type':'"&amp;TRIM(G19)&amp;"'},"</f>
        <v/>
      </c>
    </row>
    <row r="20">
      <c r="A20" s="35" t="inlineStr">
        <is>
          <t>YES</t>
        </is>
      </c>
      <c r="B20" s="7" t="inlineStr">
        <is>
          <t>SE9011</t>
        </is>
      </c>
      <c r="C20" s="29" t="inlineStr">
        <is>
          <t>Marquia</t>
        </is>
      </c>
      <c r="D20" s="29">
        <f>IFERROR(INDEX(Dispatchers[Dispatcher ID],MATCH(Crews[[#This Row],[Dispatcher]],Dispatchers[name],0)),-1)</f>
        <v/>
      </c>
      <c r="E20" s="29" t="inlineStr">
        <is>
          <t>Joyce Girard - Motor City</t>
        </is>
      </c>
      <c r="F20" s="29">
        <f>B20&amp;" - " &amp;E20</f>
        <v/>
      </c>
      <c r="G20" s="7" t="inlineStr">
        <is>
          <t>SRC</t>
        </is>
      </c>
      <c r="H20" s="29" t="n">
        <v>3139173619</v>
      </c>
      <c r="I20" s="3" t="inlineStr">
        <is>
          <t>Joyce.Girard@dteenergy.com</t>
        </is>
      </c>
      <c r="J20" s="40">
        <f>"{'name':'"&amp;TRIM(E20)&amp;"','phone':'"&amp;TRIM(H20)&amp;"','email':'"&amp;TRIM(I20)&amp;"','id':'"&amp;TRIM(B20)&amp;"','type':'"&amp;TRIM(G20)&amp;"'},"</f>
        <v/>
      </c>
    </row>
    <row r="21">
      <c r="A21" s="35" t="inlineStr">
        <is>
          <t>YES</t>
        </is>
      </c>
      <c r="B21" s="7" t="inlineStr">
        <is>
          <t>SE9013</t>
        </is>
      </c>
      <c r="C21" s="29" t="inlineStr">
        <is>
          <t>Maranda</t>
        </is>
      </c>
      <c r="D21" s="29">
        <f>IFERROR(INDEX(Dispatchers[Dispatcher ID],MATCH(Crews[[#This Row],[Dispatcher]],Dispatchers[name],0)),-1)</f>
        <v/>
      </c>
      <c r="E21" s="29" t="inlineStr">
        <is>
          <t>Ron Galbraith - Ferndale</t>
        </is>
      </c>
      <c r="F21" s="29">
        <f>B21&amp;" - " &amp;E21</f>
        <v/>
      </c>
      <c r="G21" s="7" t="inlineStr">
        <is>
          <t>SRC</t>
        </is>
      </c>
      <c r="H21" s="29" t="n">
        <v>2483026237</v>
      </c>
      <c r="I21" s="3" t="inlineStr">
        <is>
          <t>rong@ferndale-electric.com</t>
        </is>
      </c>
      <c r="J21" s="40">
        <f>"{'name':'"&amp;TRIM(E21)&amp;"','phone':'"&amp;TRIM(H21)&amp;"','email':'"&amp;TRIM(I21)&amp;"','id':'"&amp;TRIM(B21)&amp;"','type':'"&amp;TRIM(G21)&amp;"'},"</f>
        <v/>
      </c>
    </row>
    <row r="22">
      <c r="A22" s="35" t="inlineStr">
        <is>
          <t>YES</t>
        </is>
      </c>
      <c r="B22" s="8" t="inlineStr">
        <is>
          <t>SE9014</t>
        </is>
      </c>
      <c r="C22" s="38" t="inlineStr">
        <is>
          <t>Marquia</t>
        </is>
      </c>
      <c r="D22" s="29">
        <f>IFERROR(INDEX(Dispatchers[Dispatcher ID],MATCH(Crews[[#This Row],[Dispatcher]],Dispatchers[name],0)),-1)</f>
        <v/>
      </c>
      <c r="E22" s="38" t="inlineStr">
        <is>
          <t>Tony Barg - Motor City</t>
        </is>
      </c>
      <c r="F22" s="38">
        <f>B22&amp;" - " &amp;E22</f>
        <v/>
      </c>
      <c r="G22" s="7" t="inlineStr">
        <is>
          <t>SRC</t>
        </is>
      </c>
      <c r="H22" s="29" t="n">
        <v>3138062634</v>
      </c>
      <c r="I22" s="5" t="inlineStr">
        <is>
          <t>tbarg@MCEUCo.com</t>
        </is>
      </c>
      <c r="J22" s="40">
        <f>"{'name':'"&amp;TRIM(E22)&amp;"','phone':'"&amp;TRIM(H22)&amp;"','email':'"&amp;TRIM(I22)&amp;"','id':'"&amp;TRIM(B22)&amp;"','type':'"&amp;TRIM(G22)&amp;"'},"</f>
        <v/>
      </c>
    </row>
    <row r="23">
      <c r="A23" s="37" t="inlineStr">
        <is>
          <t>NO</t>
        </is>
      </c>
      <c r="B23" s="6" t="inlineStr">
        <is>
          <t>SW9019</t>
        </is>
      </c>
      <c r="C23" s="29" t="inlineStr">
        <is>
          <t>Tamara</t>
        </is>
      </c>
      <c r="D23" s="38">
        <f>IFERROR(INDEX(Dispatchers[Dispatcher ID],MATCH(Crews[[#This Row],[Dispatcher]],Dispatchers[name],0)),-1)</f>
        <v/>
      </c>
      <c r="E23" s="29" t="inlineStr">
        <is>
          <t>Kevin Shaffer</t>
        </is>
      </c>
      <c r="F23" s="38">
        <f>B23&amp;" - " &amp;E23</f>
        <v/>
      </c>
      <c r="G23" s="38" t="inlineStr">
        <is>
          <t>SR</t>
        </is>
      </c>
      <c r="H23" s="29" t="n">
        <v>3137901864</v>
      </c>
      <c r="I23" s="3" t="inlineStr">
        <is>
          <t>kevin.shaffer@eastcoastpowerline.com</t>
        </is>
      </c>
      <c r="J23" s="40">
        <f>"{'name':'"&amp;TRIM(E23)&amp;"','phone':'"&amp;TRIM(H23)&amp;"','email':'"&amp;TRIM(I23)&amp;"','id':'"&amp;TRIM(B23)&amp;"','type':'"&amp;TRIM(G23)&amp;"'},"</f>
        <v/>
      </c>
    </row>
    <row r="24">
      <c r="A24" s="37" t="inlineStr">
        <is>
          <t>NO</t>
        </is>
      </c>
      <c r="B24" s="38" t="n">
        <v>1122</v>
      </c>
      <c r="C24" s="38" t="inlineStr">
        <is>
          <t>Mohamad</t>
        </is>
      </c>
      <c r="D24" s="38">
        <f>IFERROR(INDEX(Dispatchers[Dispatcher ID],MATCH(Crews[[#This Row],[Dispatcher]],Dispatchers[name],0)),-1)</f>
        <v/>
      </c>
      <c r="E24" s="38" t="n"/>
      <c r="F24" s="38">
        <f>B24&amp;" - " &amp;E24</f>
        <v/>
      </c>
      <c r="G24" s="38" t="n"/>
      <c r="H24" s="39" t="n">
        <v>3475935931</v>
      </c>
      <c r="I24" s="5" t="n"/>
      <c r="J24" s="40">
        <f>"{'name':'"&amp;TRIM(E24)&amp;"','phone':'"&amp;TRIM(H24)&amp;"','email':'"&amp;TRIM(I24)&amp;"','id':'"&amp;TRIM(B24)&amp;"','type':'"&amp;TRIM(G24)&amp;"'},"</f>
        <v/>
      </c>
    </row>
  </sheetData>
  <conditionalFormatting sqref="A1:A1048576">
    <cfRule type="cellIs" priority="3" operator="equal" dxfId="5" stopIfTrue="1">
      <formula>"NO"</formula>
    </cfRule>
    <cfRule type="cellIs" priority="4" operator="equal" dxfId="4">
      <formula>"YES"</formula>
    </cfRule>
  </conditionalFormatting>
  <conditionalFormatting sqref="G1:G1048576 B1:B1048576">
    <cfRule type="cellIs" priority="1" operator="equal" dxfId="22">
      <formula>"SRC"</formula>
    </cfRule>
    <cfRule type="cellIs" priority="2" operator="equal" dxfId="21">
      <formula>"SR"</formula>
    </cfRule>
  </conditionalFormatting>
  <hyperlinks>
    <hyperlink ref="I2" r:id="rId1"/>
    <hyperlink ref="I4" r:id="rId2"/>
    <hyperlink ref="I5" display="mailto:wdurham@serviceelectricco.com" r:id="rId3"/>
    <hyperlink ref="I6" r:id="rId4"/>
    <hyperlink ref="I7" r:id="rId5"/>
    <hyperlink ref="I8" display="mailto:abostic@serviceelectricco.com" r:id="rId6"/>
    <hyperlink ref="I10" display="mailto:jjesse@dynamicusllc.com" r:id="rId7"/>
    <hyperlink ref="I11" display="mailto:jhall@sparksinc.com" r:id="rId8"/>
    <hyperlink ref="I12" r:id="rId9"/>
    <hyperlink ref="I13" r:id="rId10"/>
    <hyperlink ref="I14" display="mailto:alp321@icloud.com" r:id="rId11"/>
    <hyperlink ref="I16" display="mailto:Steven.Harris@dteenergy.com" r:id="rId12"/>
    <hyperlink ref="I17" display="mailto:john.locke@dteenergy.com" r:id="rId13"/>
    <hyperlink ref="I18" r:id="rId14"/>
    <hyperlink ref="I20" display="mailto:Joyce.Girard@dteenergy.com" r:id="rId15"/>
    <hyperlink ref="I21" display="mailto:rong@ferndale-electric.com" r:id="rId16"/>
    <hyperlink ref="I23" display="mailto:kevin.shaffer@eastcoastpowerline.com" r:id="rId17"/>
  </hyperlinks>
  <pageMargins left="0.7" right="0.7" top="0.75" bottom="0.75" header="0.3" footer="0.3"/>
  <pageSetup orientation="portrait"/>
  <tableParts count="1">
    <tablePart r:id="rId18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8" sqref="C8"/>
    </sheetView>
  </sheetViews>
  <sheetFormatPr baseColWidth="8" defaultRowHeight="15"/>
  <cols>
    <col width="48.140625" bestFit="1" customWidth="1" style="28" min="1" max="1"/>
    <col width="11.140625" customWidth="1" style="28" min="2" max="2"/>
  </cols>
  <sheetData>
    <row r="1">
      <c r="A1" t="inlineStr">
        <is>
          <t>email</t>
        </is>
      </c>
      <c r="B1" t="inlineStr">
        <is>
          <t>active</t>
        </is>
      </c>
    </row>
    <row r="2" ht="19.5" customHeight="1" s="28">
      <c r="A2" s="34" t="inlineStr">
        <is>
          <t>Tamara.Prechtel@dteenergy.com</t>
        </is>
      </c>
      <c r="B2" t="inlineStr">
        <is>
          <t>YES</t>
        </is>
      </c>
    </row>
    <row r="3" ht="19.5" customHeight="1" s="28">
      <c r="A3" s="34" t="inlineStr">
        <is>
          <t>mohamad.saab@dteenergy.com</t>
        </is>
      </c>
      <c r="B3" t="inlineStr">
        <is>
          <t>YES</t>
        </is>
      </c>
    </row>
    <row r="4" ht="19.5" customHeight="1" s="28">
      <c r="A4" s="34" t="inlineStr">
        <is>
          <t>Marla.Gibson@dteenergy.com</t>
        </is>
      </c>
      <c r="B4" t="inlineStr">
        <is>
          <t>YES</t>
        </is>
      </c>
    </row>
    <row r="5" ht="19.5" customHeight="1" s="28">
      <c r="A5" s="34" t="inlineStr">
        <is>
          <t>marquia.mann@dteenergy.com</t>
        </is>
      </c>
      <c r="B5" t="inlineStr">
        <is>
          <t>YES</t>
        </is>
      </c>
    </row>
  </sheetData>
  <conditionalFormatting sqref="B1:B1048576">
    <cfRule type="cellIs" priority="1" operator="equal" dxfId="5">
      <formula>"NO"</formula>
    </cfRule>
    <cfRule type="cellIs" priority="2" operator="equal" dxfId="4">
      <formula>"YES"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E14" sqref="E14"/>
    </sheetView>
  </sheetViews>
  <sheetFormatPr baseColWidth="8" defaultRowHeight="15"/>
  <cols>
    <col width="61.140625" bestFit="1" customWidth="1" style="28" min="1" max="1"/>
    <col width="67.28515625" customWidth="1" style="28" min="2" max="2"/>
  </cols>
  <sheetData>
    <row r="1">
      <c r="A1" t="inlineStr">
        <is>
          <t>SR</t>
        </is>
      </c>
      <c r="B1" t="inlineStr">
        <is>
          <t>SRC</t>
        </is>
      </c>
    </row>
    <row r="2" ht="19.5" customHeight="1" s="28">
      <c r="A2" s="34" t="inlineStr">
        <is>
          <t>https://forms.office.com/r/1HU7FBH8qk</t>
        </is>
      </c>
      <c r="B2" s="34" t="inlineStr">
        <is>
          <t>https://forms.office.com/r/BXFdtw4SZr</t>
        </is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2"/>
  <sheetViews>
    <sheetView workbookViewId="0">
      <selection activeCell="F20" sqref="F20"/>
    </sheetView>
  </sheetViews>
  <sheetFormatPr baseColWidth="8" defaultRowHeight="15"/>
  <sheetData>
    <row r="2">
      <c r="A2" s="41" t="inlineStr">
        <is>
          <t>jterry@xtremepowerline.com</t>
        </is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Mohamad Saab</dc:creator>
  <dcterms:created xsi:type="dcterms:W3CDTF">2021-08-17T00:06:41Z</dcterms:created>
  <dcterms:modified xsi:type="dcterms:W3CDTF">2021-08-19T13:17:26Z</dcterms:modified>
  <cp:lastModifiedBy>Mohamad Saab</cp:lastModifiedBy>
</cp:coreProperties>
</file>