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Pharmacy_ERP_System\Pharmacy_ERP_System\Pharmacy_ERP_System\"/>
    </mc:Choice>
  </mc:AlternateContent>
  <bookViews>
    <workbookView xWindow="0" yWindow="0" windowWidth="12120" windowHeight="6105" activeTab="1"/>
  </bookViews>
  <sheets>
    <sheet name="咳特灵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W26" i="2"/>
  <c r="U26" i="2"/>
  <c r="Q26" i="2" s="1"/>
  <c r="R26" i="2" s="1"/>
  <c r="T26" i="2"/>
  <c r="S26" i="2"/>
  <c r="P26" i="2"/>
  <c r="L26" i="2"/>
  <c r="W25" i="2"/>
  <c r="Q25" i="2" s="1"/>
  <c r="R25" i="2" s="1"/>
  <c r="U25" i="2"/>
  <c r="T25" i="2"/>
  <c r="S25" i="2"/>
  <c r="P25" i="2"/>
  <c r="L25" i="2"/>
  <c r="AA24" i="2"/>
  <c r="AA25" i="2" s="1"/>
  <c r="AA26" i="2" s="1"/>
  <c r="W24" i="2"/>
  <c r="S24" i="2"/>
  <c r="U24" i="2" s="1"/>
  <c r="P24" i="2"/>
  <c r="L24" i="2"/>
  <c r="AA23" i="2"/>
  <c r="W19" i="2"/>
  <c r="U19" i="2"/>
  <c r="T19" i="2"/>
  <c r="S19" i="2"/>
  <c r="Q19" i="2"/>
  <c r="R19" i="2" s="1"/>
  <c r="P19" i="2"/>
  <c r="L19" i="2"/>
  <c r="W18" i="2"/>
  <c r="Q18" i="2" s="1"/>
  <c r="R18" i="2" s="1"/>
  <c r="U18" i="2"/>
  <c r="S18" i="2"/>
  <c r="T18" i="2" s="1"/>
  <c r="N18" i="2"/>
  <c r="P18" i="2" s="1"/>
  <c r="L18" i="2"/>
  <c r="W17" i="2"/>
  <c r="T17" i="2"/>
  <c r="S17" i="2"/>
  <c r="U17" i="2" s="1"/>
  <c r="P17" i="2"/>
  <c r="L17" i="2"/>
  <c r="W16" i="2"/>
  <c r="U16" i="2"/>
  <c r="T16" i="2"/>
  <c r="S16" i="2"/>
  <c r="Q16" i="2"/>
  <c r="R16" i="2" s="1"/>
  <c r="P16" i="2"/>
  <c r="L16" i="2"/>
  <c r="AA15" i="2"/>
  <c r="AA16" i="2" s="1"/>
  <c r="AA17" i="2" s="1"/>
  <c r="AA18" i="2" s="1"/>
  <c r="AA19" i="2" s="1"/>
  <c r="W15" i="2"/>
  <c r="S15" i="2"/>
  <c r="U15" i="2" s="1"/>
  <c r="Q15" i="2" s="1"/>
  <c r="R15" i="2" s="1"/>
  <c r="P15" i="2"/>
  <c r="L15" i="2"/>
  <c r="W11" i="2"/>
  <c r="S11" i="2"/>
  <c r="U11" i="2" s="1"/>
  <c r="N11" i="2"/>
  <c r="P11" i="2" s="1"/>
  <c r="L11" i="2"/>
  <c r="W10" i="2"/>
  <c r="U10" i="2"/>
  <c r="Q10" i="2" s="1"/>
  <c r="R10" i="2" s="1"/>
  <c r="T10" i="2"/>
  <c r="S10" i="2"/>
  <c r="N10" i="2"/>
  <c r="P10" i="2" s="1"/>
  <c r="L10" i="2"/>
  <c r="W9" i="2"/>
  <c r="S9" i="2"/>
  <c r="U9" i="2" s="1"/>
  <c r="N9" i="2"/>
  <c r="P9" i="2" s="1"/>
  <c r="L9" i="2"/>
  <c r="W8" i="2"/>
  <c r="U8" i="2"/>
  <c r="Q8" i="2" s="1"/>
  <c r="R8" i="2" s="1"/>
  <c r="T8" i="2"/>
  <c r="S8" i="2"/>
  <c r="P8" i="2"/>
  <c r="N8" i="2"/>
  <c r="L8" i="2"/>
  <c r="W7" i="2"/>
  <c r="S7" i="2"/>
  <c r="U7" i="2" s="1"/>
  <c r="N7" i="2"/>
  <c r="P7" i="2" s="1"/>
  <c r="L7" i="2"/>
  <c r="W6" i="2"/>
  <c r="U6" i="2"/>
  <c r="T6" i="2"/>
  <c r="S6" i="2"/>
  <c r="Q6" i="2"/>
  <c r="R6" i="2" s="1"/>
  <c r="N6" i="2"/>
  <c r="P6" i="2" s="1"/>
  <c r="L6" i="2"/>
  <c r="W5" i="2"/>
  <c r="S5" i="2"/>
  <c r="U5" i="2" s="1"/>
  <c r="N5" i="2"/>
  <c r="P5" i="2" s="1"/>
  <c r="L5" i="2"/>
  <c r="W4" i="2"/>
  <c r="U4" i="2"/>
  <c r="S4" i="2"/>
  <c r="T4" i="2" s="1"/>
  <c r="Q4" i="2"/>
  <c r="R4" i="2" s="1"/>
  <c r="N4" i="2"/>
  <c r="P4" i="2" s="1"/>
  <c r="L4" i="2"/>
  <c r="AA3" i="2"/>
  <c r="AA4" i="2" s="1"/>
  <c r="AA5" i="2" s="1"/>
  <c r="AA6" i="2" s="1"/>
  <c r="AA7" i="2" s="1"/>
  <c r="AA8" i="2" s="1"/>
  <c r="AA9" i="2" s="1"/>
  <c r="AA10" i="2" s="1"/>
  <c r="AA11" i="2" s="1"/>
  <c r="T5" i="2" l="1"/>
  <c r="T7" i="2"/>
  <c r="T9" i="2"/>
  <c r="T11" i="2"/>
  <c r="Q17" i="2"/>
  <c r="R17" i="2" s="1"/>
  <c r="T24" i="2"/>
  <c r="Q5" i="2"/>
  <c r="R5" i="2" s="1"/>
  <c r="Q7" i="2"/>
  <c r="R7" i="2" s="1"/>
  <c r="Q9" i="2"/>
  <c r="R9" i="2" s="1"/>
  <c r="Q11" i="2"/>
  <c r="R11" i="2" s="1"/>
  <c r="T15" i="2"/>
  <c r="Q24" i="2"/>
  <c r="R24" i="2" s="1"/>
</calcChain>
</file>

<file path=xl/sharedStrings.xml><?xml version="1.0" encoding="utf-8"?>
<sst xmlns="http://schemas.openxmlformats.org/spreadsheetml/2006/main" count="241" uniqueCount="62">
  <si>
    <t>购进/销售日期</t>
  </si>
  <si>
    <t>配送单位</t>
  </si>
  <si>
    <t>货品名称</t>
  </si>
  <si>
    <t>货品规格</t>
  </si>
  <si>
    <t>产地</t>
  </si>
  <si>
    <t>客户名称</t>
  </si>
  <si>
    <t>数量</t>
  </si>
  <si>
    <t>联系人</t>
  </si>
  <si>
    <t>厂家返点杰</t>
  </si>
  <si>
    <t>返点业务员</t>
  </si>
  <si>
    <t>中标价</t>
  </si>
  <si>
    <t>中标价金额</t>
  </si>
  <si>
    <t>推广费1</t>
  </si>
  <si>
    <t>推广费2</t>
  </si>
  <si>
    <t>推广费3</t>
  </si>
  <si>
    <t>推广金额</t>
  </si>
  <si>
    <t>毛利金额</t>
  </si>
  <si>
    <t>毛利率</t>
  </si>
  <si>
    <t>销售单价</t>
  </si>
  <si>
    <t>销售金额</t>
  </si>
  <si>
    <t>销售税金</t>
  </si>
  <si>
    <t>进货单价</t>
  </si>
  <si>
    <t>进项税金</t>
  </si>
  <si>
    <t>计提人</t>
  </si>
  <si>
    <t>上月库存</t>
  </si>
  <si>
    <t>送货数量</t>
  </si>
  <si>
    <t>销售库存</t>
  </si>
  <si>
    <t>配送库存</t>
  </si>
  <si>
    <t>付款日（陈梅）</t>
  </si>
  <si>
    <t>付款日（业务员）</t>
  </si>
  <si>
    <t>付款日（杰）</t>
  </si>
  <si>
    <t>咳特灵胶囊</t>
  </si>
  <si>
    <t>400瓶/件</t>
  </si>
  <si>
    <t>粤华</t>
  </si>
  <si>
    <t>采芝林进货</t>
  </si>
  <si>
    <t>2017-04-05</t>
  </si>
  <si>
    <t>国控</t>
  </si>
  <si>
    <t>广州市天河区冼村街社区卫生服务中心</t>
  </si>
  <si>
    <t>森隆</t>
  </si>
  <si>
    <t>广州市番禺区岐山医院</t>
  </si>
  <si>
    <t>2017-04-10</t>
  </si>
  <si>
    <t>广州佑元庄药业有限公司</t>
  </si>
  <si>
    <t>广州市惠爱医院</t>
  </si>
  <si>
    <t>2017-04-11</t>
  </si>
  <si>
    <t>广州市增城区人民医院</t>
  </si>
  <si>
    <t>温启朋</t>
  </si>
  <si>
    <t>沈</t>
  </si>
  <si>
    <t>2017-04-17</t>
  </si>
  <si>
    <t>2017-04-18</t>
  </si>
  <si>
    <t>2017-04-27</t>
  </si>
  <si>
    <r>
      <t>30S*(</t>
    </r>
    <r>
      <rPr>
        <sz val="10"/>
        <rFont val="宋体"/>
        <family val="3"/>
        <charset val="134"/>
      </rPr>
      <t>小叶榕干浸膏</t>
    </r>
    <r>
      <rPr>
        <sz val="10"/>
        <rFont val="Arial"/>
        <family val="2"/>
      </rPr>
      <t>0.36g\</t>
    </r>
    <r>
      <rPr>
        <sz val="10"/>
        <rFont val="宋体"/>
        <family val="3"/>
        <charset val="134"/>
      </rPr>
      <t>马来酸氯苯那敏</t>
    </r>
    <r>
      <rPr>
        <sz val="10"/>
        <rFont val="Arial"/>
        <family val="2"/>
      </rPr>
      <t>1.4mg)</t>
    </r>
  </si>
  <si>
    <t>2017-05-10</t>
  </si>
  <si>
    <t>2017-05-16</t>
  </si>
  <si>
    <r>
      <t>温启朋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元返</t>
    </r>
    <r>
      <rPr>
        <sz val="10"/>
        <rFont val="Arial"/>
        <family val="2"/>
      </rPr>
      <t>7.02</t>
    </r>
  </si>
  <si>
    <t>2017-06-02</t>
  </si>
  <si>
    <t>广州市白云区人和镇卫生院</t>
  </si>
  <si>
    <t>刘广彬</t>
  </si>
  <si>
    <r>
      <t>刘广彬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元返</t>
    </r>
    <r>
      <rPr>
        <sz val="10"/>
        <rFont val="Arial"/>
        <family val="2"/>
      </rPr>
      <t>6.66</t>
    </r>
  </si>
  <si>
    <t>孙琪6元不给费用</t>
  </si>
  <si>
    <t>星</t>
  </si>
  <si>
    <t>2017-06-20</t>
  </si>
  <si>
    <r>
      <t>温启朋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元返</t>
    </r>
    <r>
      <rPr>
        <sz val="10"/>
        <rFont val="Arial"/>
        <family val="2"/>
      </rPr>
      <t>6.66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</si>
</sst>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176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/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177" fontId="2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0" xfId="1" applyFont="1"/>
    <xf numFmtId="0" fontId="2" fillId="0" borderId="0" xfId="1" applyFont="1" applyFill="1" applyAlignment="1">
      <alignment horizontal="center"/>
    </xf>
    <xf numFmtId="177" fontId="2" fillId="0" borderId="0" xfId="1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1"/>
  <sheetViews>
    <sheetView workbookViewId="0">
      <selection activeCell="D24" sqref="D24"/>
    </sheetView>
  </sheetViews>
  <sheetFormatPr defaultRowHeight="14.25" x14ac:dyDescent="0.15"/>
  <cols>
    <col min="1" max="1" width="12.625" style="21" customWidth="1"/>
    <col min="2" max="5" width="9" style="11"/>
    <col min="6" max="6" width="29.25" style="11" customWidth="1"/>
    <col min="7" max="7" width="6.375" style="11" customWidth="1"/>
    <col min="8" max="9" width="9" style="11"/>
    <col min="10" max="10" width="9" style="22"/>
    <col min="11" max="19" width="9" style="11"/>
    <col min="20" max="20" width="13.375" style="11" bestFit="1" customWidth="1"/>
    <col min="21" max="21" width="12.625" style="11" bestFit="1" customWidth="1"/>
    <col min="22" max="22" width="9" style="11"/>
    <col min="23" max="23" width="12.625" style="11" bestFit="1" customWidth="1"/>
    <col min="24" max="28" width="9" style="11"/>
    <col min="29" max="29" width="10.125" style="11" bestFit="1" customWidth="1"/>
    <col min="30" max="30" width="11.875" style="11" customWidth="1"/>
    <col min="31" max="31" width="12.25" style="11" customWidth="1"/>
    <col min="32" max="256" width="9" style="11"/>
    <col min="257" max="257" width="12.625" style="11" customWidth="1"/>
    <col min="258" max="261" width="9" style="11"/>
    <col min="262" max="262" width="29.25" style="11" customWidth="1"/>
    <col min="263" max="263" width="6.375" style="11" customWidth="1"/>
    <col min="264" max="275" width="9" style="11"/>
    <col min="276" max="276" width="13.375" style="11" bestFit="1" customWidth="1"/>
    <col min="277" max="277" width="12.625" style="11" bestFit="1" customWidth="1"/>
    <col min="278" max="278" width="9" style="11"/>
    <col min="279" max="279" width="12.625" style="11" bestFit="1" customWidth="1"/>
    <col min="280" max="284" width="9" style="11"/>
    <col min="285" max="285" width="10.125" style="11" bestFit="1" customWidth="1"/>
    <col min="286" max="286" width="11.875" style="11" customWidth="1"/>
    <col min="287" max="287" width="12.25" style="11" customWidth="1"/>
    <col min="288" max="512" width="9" style="11"/>
    <col min="513" max="513" width="12.625" style="11" customWidth="1"/>
    <col min="514" max="517" width="9" style="11"/>
    <col min="518" max="518" width="29.25" style="11" customWidth="1"/>
    <col min="519" max="519" width="6.375" style="11" customWidth="1"/>
    <col min="520" max="531" width="9" style="11"/>
    <col min="532" max="532" width="13.375" style="11" bestFit="1" customWidth="1"/>
    <col min="533" max="533" width="12.625" style="11" bestFit="1" customWidth="1"/>
    <col min="534" max="534" width="9" style="11"/>
    <col min="535" max="535" width="12.625" style="11" bestFit="1" customWidth="1"/>
    <col min="536" max="540" width="9" style="11"/>
    <col min="541" max="541" width="10.125" style="11" bestFit="1" customWidth="1"/>
    <col min="542" max="542" width="11.875" style="11" customWidth="1"/>
    <col min="543" max="543" width="12.25" style="11" customWidth="1"/>
    <col min="544" max="768" width="9" style="11"/>
    <col min="769" max="769" width="12.625" style="11" customWidth="1"/>
    <col min="770" max="773" width="9" style="11"/>
    <col min="774" max="774" width="29.25" style="11" customWidth="1"/>
    <col min="775" max="775" width="6.375" style="11" customWidth="1"/>
    <col min="776" max="787" width="9" style="11"/>
    <col min="788" max="788" width="13.375" style="11" bestFit="1" customWidth="1"/>
    <col min="789" max="789" width="12.625" style="11" bestFit="1" customWidth="1"/>
    <col min="790" max="790" width="9" style="11"/>
    <col min="791" max="791" width="12.625" style="11" bestFit="1" customWidth="1"/>
    <col min="792" max="796" width="9" style="11"/>
    <col min="797" max="797" width="10.125" style="11" bestFit="1" customWidth="1"/>
    <col min="798" max="798" width="11.875" style="11" customWidth="1"/>
    <col min="799" max="799" width="12.25" style="11" customWidth="1"/>
    <col min="800" max="1024" width="9" style="11"/>
    <col min="1025" max="1025" width="12.625" style="11" customWidth="1"/>
    <col min="1026" max="1029" width="9" style="11"/>
    <col min="1030" max="1030" width="29.25" style="11" customWidth="1"/>
    <col min="1031" max="1031" width="6.375" style="11" customWidth="1"/>
    <col min="1032" max="1043" width="9" style="11"/>
    <col min="1044" max="1044" width="13.375" style="11" bestFit="1" customWidth="1"/>
    <col min="1045" max="1045" width="12.625" style="11" bestFit="1" customWidth="1"/>
    <col min="1046" max="1046" width="9" style="11"/>
    <col min="1047" max="1047" width="12.625" style="11" bestFit="1" customWidth="1"/>
    <col min="1048" max="1052" width="9" style="11"/>
    <col min="1053" max="1053" width="10.125" style="11" bestFit="1" customWidth="1"/>
    <col min="1054" max="1054" width="11.875" style="11" customWidth="1"/>
    <col min="1055" max="1055" width="12.25" style="11" customWidth="1"/>
    <col min="1056" max="1280" width="9" style="11"/>
    <col min="1281" max="1281" width="12.625" style="11" customWidth="1"/>
    <col min="1282" max="1285" width="9" style="11"/>
    <col min="1286" max="1286" width="29.25" style="11" customWidth="1"/>
    <col min="1287" max="1287" width="6.375" style="11" customWidth="1"/>
    <col min="1288" max="1299" width="9" style="11"/>
    <col min="1300" max="1300" width="13.375" style="11" bestFit="1" customWidth="1"/>
    <col min="1301" max="1301" width="12.625" style="11" bestFit="1" customWidth="1"/>
    <col min="1302" max="1302" width="9" style="11"/>
    <col min="1303" max="1303" width="12.625" style="11" bestFit="1" customWidth="1"/>
    <col min="1304" max="1308" width="9" style="11"/>
    <col min="1309" max="1309" width="10.125" style="11" bestFit="1" customWidth="1"/>
    <col min="1310" max="1310" width="11.875" style="11" customWidth="1"/>
    <col min="1311" max="1311" width="12.25" style="11" customWidth="1"/>
    <col min="1312" max="1536" width="9" style="11"/>
    <col min="1537" max="1537" width="12.625" style="11" customWidth="1"/>
    <col min="1538" max="1541" width="9" style="11"/>
    <col min="1542" max="1542" width="29.25" style="11" customWidth="1"/>
    <col min="1543" max="1543" width="6.375" style="11" customWidth="1"/>
    <col min="1544" max="1555" width="9" style="11"/>
    <col min="1556" max="1556" width="13.375" style="11" bestFit="1" customWidth="1"/>
    <col min="1557" max="1557" width="12.625" style="11" bestFit="1" customWidth="1"/>
    <col min="1558" max="1558" width="9" style="11"/>
    <col min="1559" max="1559" width="12.625" style="11" bestFit="1" customWidth="1"/>
    <col min="1560" max="1564" width="9" style="11"/>
    <col min="1565" max="1565" width="10.125" style="11" bestFit="1" customWidth="1"/>
    <col min="1566" max="1566" width="11.875" style="11" customWidth="1"/>
    <col min="1567" max="1567" width="12.25" style="11" customWidth="1"/>
    <col min="1568" max="1792" width="9" style="11"/>
    <col min="1793" max="1793" width="12.625" style="11" customWidth="1"/>
    <col min="1794" max="1797" width="9" style="11"/>
    <col min="1798" max="1798" width="29.25" style="11" customWidth="1"/>
    <col min="1799" max="1799" width="6.375" style="11" customWidth="1"/>
    <col min="1800" max="1811" width="9" style="11"/>
    <col min="1812" max="1812" width="13.375" style="11" bestFit="1" customWidth="1"/>
    <col min="1813" max="1813" width="12.625" style="11" bestFit="1" customWidth="1"/>
    <col min="1814" max="1814" width="9" style="11"/>
    <col min="1815" max="1815" width="12.625" style="11" bestFit="1" customWidth="1"/>
    <col min="1816" max="1820" width="9" style="11"/>
    <col min="1821" max="1821" width="10.125" style="11" bestFit="1" customWidth="1"/>
    <col min="1822" max="1822" width="11.875" style="11" customWidth="1"/>
    <col min="1823" max="1823" width="12.25" style="11" customWidth="1"/>
    <col min="1824" max="2048" width="9" style="11"/>
    <col min="2049" max="2049" width="12.625" style="11" customWidth="1"/>
    <col min="2050" max="2053" width="9" style="11"/>
    <col min="2054" max="2054" width="29.25" style="11" customWidth="1"/>
    <col min="2055" max="2055" width="6.375" style="11" customWidth="1"/>
    <col min="2056" max="2067" width="9" style="11"/>
    <col min="2068" max="2068" width="13.375" style="11" bestFit="1" customWidth="1"/>
    <col min="2069" max="2069" width="12.625" style="11" bestFit="1" customWidth="1"/>
    <col min="2070" max="2070" width="9" style="11"/>
    <col min="2071" max="2071" width="12.625" style="11" bestFit="1" customWidth="1"/>
    <col min="2072" max="2076" width="9" style="11"/>
    <col min="2077" max="2077" width="10.125" style="11" bestFit="1" customWidth="1"/>
    <col min="2078" max="2078" width="11.875" style="11" customWidth="1"/>
    <col min="2079" max="2079" width="12.25" style="11" customWidth="1"/>
    <col min="2080" max="2304" width="9" style="11"/>
    <col min="2305" max="2305" width="12.625" style="11" customWidth="1"/>
    <col min="2306" max="2309" width="9" style="11"/>
    <col min="2310" max="2310" width="29.25" style="11" customWidth="1"/>
    <col min="2311" max="2311" width="6.375" style="11" customWidth="1"/>
    <col min="2312" max="2323" width="9" style="11"/>
    <col min="2324" max="2324" width="13.375" style="11" bestFit="1" customWidth="1"/>
    <col min="2325" max="2325" width="12.625" style="11" bestFit="1" customWidth="1"/>
    <col min="2326" max="2326" width="9" style="11"/>
    <col min="2327" max="2327" width="12.625" style="11" bestFit="1" customWidth="1"/>
    <col min="2328" max="2332" width="9" style="11"/>
    <col min="2333" max="2333" width="10.125" style="11" bestFit="1" customWidth="1"/>
    <col min="2334" max="2334" width="11.875" style="11" customWidth="1"/>
    <col min="2335" max="2335" width="12.25" style="11" customWidth="1"/>
    <col min="2336" max="2560" width="9" style="11"/>
    <col min="2561" max="2561" width="12.625" style="11" customWidth="1"/>
    <col min="2562" max="2565" width="9" style="11"/>
    <col min="2566" max="2566" width="29.25" style="11" customWidth="1"/>
    <col min="2567" max="2567" width="6.375" style="11" customWidth="1"/>
    <col min="2568" max="2579" width="9" style="11"/>
    <col min="2580" max="2580" width="13.375" style="11" bestFit="1" customWidth="1"/>
    <col min="2581" max="2581" width="12.625" style="11" bestFit="1" customWidth="1"/>
    <col min="2582" max="2582" width="9" style="11"/>
    <col min="2583" max="2583" width="12.625" style="11" bestFit="1" customWidth="1"/>
    <col min="2584" max="2588" width="9" style="11"/>
    <col min="2589" max="2589" width="10.125" style="11" bestFit="1" customWidth="1"/>
    <col min="2590" max="2590" width="11.875" style="11" customWidth="1"/>
    <col min="2591" max="2591" width="12.25" style="11" customWidth="1"/>
    <col min="2592" max="2816" width="9" style="11"/>
    <col min="2817" max="2817" width="12.625" style="11" customWidth="1"/>
    <col min="2818" max="2821" width="9" style="11"/>
    <col min="2822" max="2822" width="29.25" style="11" customWidth="1"/>
    <col min="2823" max="2823" width="6.375" style="11" customWidth="1"/>
    <col min="2824" max="2835" width="9" style="11"/>
    <col min="2836" max="2836" width="13.375" style="11" bestFit="1" customWidth="1"/>
    <col min="2837" max="2837" width="12.625" style="11" bestFit="1" customWidth="1"/>
    <col min="2838" max="2838" width="9" style="11"/>
    <col min="2839" max="2839" width="12.625" style="11" bestFit="1" customWidth="1"/>
    <col min="2840" max="2844" width="9" style="11"/>
    <col min="2845" max="2845" width="10.125" style="11" bestFit="1" customWidth="1"/>
    <col min="2846" max="2846" width="11.875" style="11" customWidth="1"/>
    <col min="2847" max="2847" width="12.25" style="11" customWidth="1"/>
    <col min="2848" max="3072" width="9" style="11"/>
    <col min="3073" max="3073" width="12.625" style="11" customWidth="1"/>
    <col min="3074" max="3077" width="9" style="11"/>
    <col min="3078" max="3078" width="29.25" style="11" customWidth="1"/>
    <col min="3079" max="3079" width="6.375" style="11" customWidth="1"/>
    <col min="3080" max="3091" width="9" style="11"/>
    <col min="3092" max="3092" width="13.375" style="11" bestFit="1" customWidth="1"/>
    <col min="3093" max="3093" width="12.625" style="11" bestFit="1" customWidth="1"/>
    <col min="3094" max="3094" width="9" style="11"/>
    <col min="3095" max="3095" width="12.625" style="11" bestFit="1" customWidth="1"/>
    <col min="3096" max="3100" width="9" style="11"/>
    <col min="3101" max="3101" width="10.125" style="11" bestFit="1" customWidth="1"/>
    <col min="3102" max="3102" width="11.875" style="11" customWidth="1"/>
    <col min="3103" max="3103" width="12.25" style="11" customWidth="1"/>
    <col min="3104" max="3328" width="9" style="11"/>
    <col min="3329" max="3329" width="12.625" style="11" customWidth="1"/>
    <col min="3330" max="3333" width="9" style="11"/>
    <col min="3334" max="3334" width="29.25" style="11" customWidth="1"/>
    <col min="3335" max="3335" width="6.375" style="11" customWidth="1"/>
    <col min="3336" max="3347" width="9" style="11"/>
    <col min="3348" max="3348" width="13.375" style="11" bestFit="1" customWidth="1"/>
    <col min="3349" max="3349" width="12.625" style="11" bestFit="1" customWidth="1"/>
    <col min="3350" max="3350" width="9" style="11"/>
    <col min="3351" max="3351" width="12.625" style="11" bestFit="1" customWidth="1"/>
    <col min="3352" max="3356" width="9" style="11"/>
    <col min="3357" max="3357" width="10.125" style="11" bestFit="1" customWidth="1"/>
    <col min="3358" max="3358" width="11.875" style="11" customWidth="1"/>
    <col min="3359" max="3359" width="12.25" style="11" customWidth="1"/>
    <col min="3360" max="3584" width="9" style="11"/>
    <col min="3585" max="3585" width="12.625" style="11" customWidth="1"/>
    <col min="3586" max="3589" width="9" style="11"/>
    <col min="3590" max="3590" width="29.25" style="11" customWidth="1"/>
    <col min="3591" max="3591" width="6.375" style="11" customWidth="1"/>
    <col min="3592" max="3603" width="9" style="11"/>
    <col min="3604" max="3604" width="13.375" style="11" bestFit="1" customWidth="1"/>
    <col min="3605" max="3605" width="12.625" style="11" bestFit="1" customWidth="1"/>
    <col min="3606" max="3606" width="9" style="11"/>
    <col min="3607" max="3607" width="12.625" style="11" bestFit="1" customWidth="1"/>
    <col min="3608" max="3612" width="9" style="11"/>
    <col min="3613" max="3613" width="10.125" style="11" bestFit="1" customWidth="1"/>
    <col min="3614" max="3614" width="11.875" style="11" customWidth="1"/>
    <col min="3615" max="3615" width="12.25" style="11" customWidth="1"/>
    <col min="3616" max="3840" width="9" style="11"/>
    <col min="3841" max="3841" width="12.625" style="11" customWidth="1"/>
    <col min="3842" max="3845" width="9" style="11"/>
    <col min="3846" max="3846" width="29.25" style="11" customWidth="1"/>
    <col min="3847" max="3847" width="6.375" style="11" customWidth="1"/>
    <col min="3848" max="3859" width="9" style="11"/>
    <col min="3860" max="3860" width="13.375" style="11" bestFit="1" customWidth="1"/>
    <col min="3861" max="3861" width="12.625" style="11" bestFit="1" customWidth="1"/>
    <col min="3862" max="3862" width="9" style="11"/>
    <col min="3863" max="3863" width="12.625" style="11" bestFit="1" customWidth="1"/>
    <col min="3864" max="3868" width="9" style="11"/>
    <col min="3869" max="3869" width="10.125" style="11" bestFit="1" customWidth="1"/>
    <col min="3870" max="3870" width="11.875" style="11" customWidth="1"/>
    <col min="3871" max="3871" width="12.25" style="11" customWidth="1"/>
    <col min="3872" max="4096" width="9" style="11"/>
    <col min="4097" max="4097" width="12.625" style="11" customWidth="1"/>
    <col min="4098" max="4101" width="9" style="11"/>
    <col min="4102" max="4102" width="29.25" style="11" customWidth="1"/>
    <col min="4103" max="4103" width="6.375" style="11" customWidth="1"/>
    <col min="4104" max="4115" width="9" style="11"/>
    <col min="4116" max="4116" width="13.375" style="11" bestFit="1" customWidth="1"/>
    <col min="4117" max="4117" width="12.625" style="11" bestFit="1" customWidth="1"/>
    <col min="4118" max="4118" width="9" style="11"/>
    <col min="4119" max="4119" width="12.625" style="11" bestFit="1" customWidth="1"/>
    <col min="4120" max="4124" width="9" style="11"/>
    <col min="4125" max="4125" width="10.125" style="11" bestFit="1" customWidth="1"/>
    <col min="4126" max="4126" width="11.875" style="11" customWidth="1"/>
    <col min="4127" max="4127" width="12.25" style="11" customWidth="1"/>
    <col min="4128" max="4352" width="9" style="11"/>
    <col min="4353" max="4353" width="12.625" style="11" customWidth="1"/>
    <col min="4354" max="4357" width="9" style="11"/>
    <col min="4358" max="4358" width="29.25" style="11" customWidth="1"/>
    <col min="4359" max="4359" width="6.375" style="11" customWidth="1"/>
    <col min="4360" max="4371" width="9" style="11"/>
    <col min="4372" max="4372" width="13.375" style="11" bestFit="1" customWidth="1"/>
    <col min="4373" max="4373" width="12.625" style="11" bestFit="1" customWidth="1"/>
    <col min="4374" max="4374" width="9" style="11"/>
    <col min="4375" max="4375" width="12.625" style="11" bestFit="1" customWidth="1"/>
    <col min="4376" max="4380" width="9" style="11"/>
    <col min="4381" max="4381" width="10.125" style="11" bestFit="1" customWidth="1"/>
    <col min="4382" max="4382" width="11.875" style="11" customWidth="1"/>
    <col min="4383" max="4383" width="12.25" style="11" customWidth="1"/>
    <col min="4384" max="4608" width="9" style="11"/>
    <col min="4609" max="4609" width="12.625" style="11" customWidth="1"/>
    <col min="4610" max="4613" width="9" style="11"/>
    <col min="4614" max="4614" width="29.25" style="11" customWidth="1"/>
    <col min="4615" max="4615" width="6.375" style="11" customWidth="1"/>
    <col min="4616" max="4627" width="9" style="11"/>
    <col min="4628" max="4628" width="13.375" style="11" bestFit="1" customWidth="1"/>
    <col min="4629" max="4629" width="12.625" style="11" bestFit="1" customWidth="1"/>
    <col min="4630" max="4630" width="9" style="11"/>
    <col min="4631" max="4631" width="12.625" style="11" bestFit="1" customWidth="1"/>
    <col min="4632" max="4636" width="9" style="11"/>
    <col min="4637" max="4637" width="10.125" style="11" bestFit="1" customWidth="1"/>
    <col min="4638" max="4638" width="11.875" style="11" customWidth="1"/>
    <col min="4639" max="4639" width="12.25" style="11" customWidth="1"/>
    <col min="4640" max="4864" width="9" style="11"/>
    <col min="4865" max="4865" width="12.625" style="11" customWidth="1"/>
    <col min="4866" max="4869" width="9" style="11"/>
    <col min="4870" max="4870" width="29.25" style="11" customWidth="1"/>
    <col min="4871" max="4871" width="6.375" style="11" customWidth="1"/>
    <col min="4872" max="4883" width="9" style="11"/>
    <col min="4884" max="4884" width="13.375" style="11" bestFit="1" customWidth="1"/>
    <col min="4885" max="4885" width="12.625" style="11" bestFit="1" customWidth="1"/>
    <col min="4886" max="4886" width="9" style="11"/>
    <col min="4887" max="4887" width="12.625" style="11" bestFit="1" customWidth="1"/>
    <col min="4888" max="4892" width="9" style="11"/>
    <col min="4893" max="4893" width="10.125" style="11" bestFit="1" customWidth="1"/>
    <col min="4894" max="4894" width="11.875" style="11" customWidth="1"/>
    <col min="4895" max="4895" width="12.25" style="11" customWidth="1"/>
    <col min="4896" max="5120" width="9" style="11"/>
    <col min="5121" max="5121" width="12.625" style="11" customWidth="1"/>
    <col min="5122" max="5125" width="9" style="11"/>
    <col min="5126" max="5126" width="29.25" style="11" customWidth="1"/>
    <col min="5127" max="5127" width="6.375" style="11" customWidth="1"/>
    <col min="5128" max="5139" width="9" style="11"/>
    <col min="5140" max="5140" width="13.375" style="11" bestFit="1" customWidth="1"/>
    <col min="5141" max="5141" width="12.625" style="11" bestFit="1" customWidth="1"/>
    <col min="5142" max="5142" width="9" style="11"/>
    <col min="5143" max="5143" width="12.625" style="11" bestFit="1" customWidth="1"/>
    <col min="5144" max="5148" width="9" style="11"/>
    <col min="5149" max="5149" width="10.125" style="11" bestFit="1" customWidth="1"/>
    <col min="5150" max="5150" width="11.875" style="11" customWidth="1"/>
    <col min="5151" max="5151" width="12.25" style="11" customWidth="1"/>
    <col min="5152" max="5376" width="9" style="11"/>
    <col min="5377" max="5377" width="12.625" style="11" customWidth="1"/>
    <col min="5378" max="5381" width="9" style="11"/>
    <col min="5382" max="5382" width="29.25" style="11" customWidth="1"/>
    <col min="5383" max="5383" width="6.375" style="11" customWidth="1"/>
    <col min="5384" max="5395" width="9" style="11"/>
    <col min="5396" max="5396" width="13.375" style="11" bestFit="1" customWidth="1"/>
    <col min="5397" max="5397" width="12.625" style="11" bestFit="1" customWidth="1"/>
    <col min="5398" max="5398" width="9" style="11"/>
    <col min="5399" max="5399" width="12.625" style="11" bestFit="1" customWidth="1"/>
    <col min="5400" max="5404" width="9" style="11"/>
    <col min="5405" max="5405" width="10.125" style="11" bestFit="1" customWidth="1"/>
    <col min="5406" max="5406" width="11.875" style="11" customWidth="1"/>
    <col min="5407" max="5407" width="12.25" style="11" customWidth="1"/>
    <col min="5408" max="5632" width="9" style="11"/>
    <col min="5633" max="5633" width="12.625" style="11" customWidth="1"/>
    <col min="5634" max="5637" width="9" style="11"/>
    <col min="5638" max="5638" width="29.25" style="11" customWidth="1"/>
    <col min="5639" max="5639" width="6.375" style="11" customWidth="1"/>
    <col min="5640" max="5651" width="9" style="11"/>
    <col min="5652" max="5652" width="13.375" style="11" bestFit="1" customWidth="1"/>
    <col min="5653" max="5653" width="12.625" style="11" bestFit="1" customWidth="1"/>
    <col min="5654" max="5654" width="9" style="11"/>
    <col min="5655" max="5655" width="12.625" style="11" bestFit="1" customWidth="1"/>
    <col min="5656" max="5660" width="9" style="11"/>
    <col min="5661" max="5661" width="10.125" style="11" bestFit="1" customWidth="1"/>
    <col min="5662" max="5662" width="11.875" style="11" customWidth="1"/>
    <col min="5663" max="5663" width="12.25" style="11" customWidth="1"/>
    <col min="5664" max="5888" width="9" style="11"/>
    <col min="5889" max="5889" width="12.625" style="11" customWidth="1"/>
    <col min="5890" max="5893" width="9" style="11"/>
    <col min="5894" max="5894" width="29.25" style="11" customWidth="1"/>
    <col min="5895" max="5895" width="6.375" style="11" customWidth="1"/>
    <col min="5896" max="5907" width="9" style="11"/>
    <col min="5908" max="5908" width="13.375" style="11" bestFit="1" customWidth="1"/>
    <col min="5909" max="5909" width="12.625" style="11" bestFit="1" customWidth="1"/>
    <col min="5910" max="5910" width="9" style="11"/>
    <col min="5911" max="5911" width="12.625" style="11" bestFit="1" customWidth="1"/>
    <col min="5912" max="5916" width="9" style="11"/>
    <col min="5917" max="5917" width="10.125" style="11" bestFit="1" customWidth="1"/>
    <col min="5918" max="5918" width="11.875" style="11" customWidth="1"/>
    <col min="5919" max="5919" width="12.25" style="11" customWidth="1"/>
    <col min="5920" max="6144" width="9" style="11"/>
    <col min="6145" max="6145" width="12.625" style="11" customWidth="1"/>
    <col min="6146" max="6149" width="9" style="11"/>
    <col min="6150" max="6150" width="29.25" style="11" customWidth="1"/>
    <col min="6151" max="6151" width="6.375" style="11" customWidth="1"/>
    <col min="6152" max="6163" width="9" style="11"/>
    <col min="6164" max="6164" width="13.375" style="11" bestFit="1" customWidth="1"/>
    <col min="6165" max="6165" width="12.625" style="11" bestFit="1" customWidth="1"/>
    <col min="6166" max="6166" width="9" style="11"/>
    <col min="6167" max="6167" width="12.625" style="11" bestFit="1" customWidth="1"/>
    <col min="6168" max="6172" width="9" style="11"/>
    <col min="6173" max="6173" width="10.125" style="11" bestFit="1" customWidth="1"/>
    <col min="6174" max="6174" width="11.875" style="11" customWidth="1"/>
    <col min="6175" max="6175" width="12.25" style="11" customWidth="1"/>
    <col min="6176" max="6400" width="9" style="11"/>
    <col min="6401" max="6401" width="12.625" style="11" customWidth="1"/>
    <col min="6402" max="6405" width="9" style="11"/>
    <col min="6406" max="6406" width="29.25" style="11" customWidth="1"/>
    <col min="6407" max="6407" width="6.375" style="11" customWidth="1"/>
    <col min="6408" max="6419" width="9" style="11"/>
    <col min="6420" max="6420" width="13.375" style="11" bestFit="1" customWidth="1"/>
    <col min="6421" max="6421" width="12.625" style="11" bestFit="1" customWidth="1"/>
    <col min="6422" max="6422" width="9" style="11"/>
    <col min="6423" max="6423" width="12.625" style="11" bestFit="1" customWidth="1"/>
    <col min="6424" max="6428" width="9" style="11"/>
    <col min="6429" max="6429" width="10.125" style="11" bestFit="1" customWidth="1"/>
    <col min="6430" max="6430" width="11.875" style="11" customWidth="1"/>
    <col min="6431" max="6431" width="12.25" style="11" customWidth="1"/>
    <col min="6432" max="6656" width="9" style="11"/>
    <col min="6657" max="6657" width="12.625" style="11" customWidth="1"/>
    <col min="6658" max="6661" width="9" style="11"/>
    <col min="6662" max="6662" width="29.25" style="11" customWidth="1"/>
    <col min="6663" max="6663" width="6.375" style="11" customWidth="1"/>
    <col min="6664" max="6675" width="9" style="11"/>
    <col min="6676" max="6676" width="13.375" style="11" bestFit="1" customWidth="1"/>
    <col min="6677" max="6677" width="12.625" style="11" bestFit="1" customWidth="1"/>
    <col min="6678" max="6678" width="9" style="11"/>
    <col min="6679" max="6679" width="12.625" style="11" bestFit="1" customWidth="1"/>
    <col min="6680" max="6684" width="9" style="11"/>
    <col min="6685" max="6685" width="10.125" style="11" bestFit="1" customWidth="1"/>
    <col min="6686" max="6686" width="11.875" style="11" customWidth="1"/>
    <col min="6687" max="6687" width="12.25" style="11" customWidth="1"/>
    <col min="6688" max="6912" width="9" style="11"/>
    <col min="6913" max="6913" width="12.625" style="11" customWidth="1"/>
    <col min="6914" max="6917" width="9" style="11"/>
    <col min="6918" max="6918" width="29.25" style="11" customWidth="1"/>
    <col min="6919" max="6919" width="6.375" style="11" customWidth="1"/>
    <col min="6920" max="6931" width="9" style="11"/>
    <col min="6932" max="6932" width="13.375" style="11" bestFit="1" customWidth="1"/>
    <col min="6933" max="6933" width="12.625" style="11" bestFit="1" customWidth="1"/>
    <col min="6934" max="6934" width="9" style="11"/>
    <col min="6935" max="6935" width="12.625" style="11" bestFit="1" customWidth="1"/>
    <col min="6936" max="6940" width="9" style="11"/>
    <col min="6941" max="6941" width="10.125" style="11" bestFit="1" customWidth="1"/>
    <col min="6942" max="6942" width="11.875" style="11" customWidth="1"/>
    <col min="6943" max="6943" width="12.25" style="11" customWidth="1"/>
    <col min="6944" max="7168" width="9" style="11"/>
    <col min="7169" max="7169" width="12.625" style="11" customWidth="1"/>
    <col min="7170" max="7173" width="9" style="11"/>
    <col min="7174" max="7174" width="29.25" style="11" customWidth="1"/>
    <col min="7175" max="7175" width="6.375" style="11" customWidth="1"/>
    <col min="7176" max="7187" width="9" style="11"/>
    <col min="7188" max="7188" width="13.375" style="11" bestFit="1" customWidth="1"/>
    <col min="7189" max="7189" width="12.625" style="11" bestFit="1" customWidth="1"/>
    <col min="7190" max="7190" width="9" style="11"/>
    <col min="7191" max="7191" width="12.625" style="11" bestFit="1" customWidth="1"/>
    <col min="7192" max="7196" width="9" style="11"/>
    <col min="7197" max="7197" width="10.125" style="11" bestFit="1" customWidth="1"/>
    <col min="7198" max="7198" width="11.875" style="11" customWidth="1"/>
    <col min="7199" max="7199" width="12.25" style="11" customWidth="1"/>
    <col min="7200" max="7424" width="9" style="11"/>
    <col min="7425" max="7425" width="12.625" style="11" customWidth="1"/>
    <col min="7426" max="7429" width="9" style="11"/>
    <col min="7430" max="7430" width="29.25" style="11" customWidth="1"/>
    <col min="7431" max="7431" width="6.375" style="11" customWidth="1"/>
    <col min="7432" max="7443" width="9" style="11"/>
    <col min="7444" max="7444" width="13.375" style="11" bestFit="1" customWidth="1"/>
    <col min="7445" max="7445" width="12.625" style="11" bestFit="1" customWidth="1"/>
    <col min="7446" max="7446" width="9" style="11"/>
    <col min="7447" max="7447" width="12.625" style="11" bestFit="1" customWidth="1"/>
    <col min="7448" max="7452" width="9" style="11"/>
    <col min="7453" max="7453" width="10.125" style="11" bestFit="1" customWidth="1"/>
    <col min="7454" max="7454" width="11.875" style="11" customWidth="1"/>
    <col min="7455" max="7455" width="12.25" style="11" customWidth="1"/>
    <col min="7456" max="7680" width="9" style="11"/>
    <col min="7681" max="7681" width="12.625" style="11" customWidth="1"/>
    <col min="7682" max="7685" width="9" style="11"/>
    <col min="7686" max="7686" width="29.25" style="11" customWidth="1"/>
    <col min="7687" max="7687" width="6.375" style="11" customWidth="1"/>
    <col min="7688" max="7699" width="9" style="11"/>
    <col min="7700" max="7700" width="13.375" style="11" bestFit="1" customWidth="1"/>
    <col min="7701" max="7701" width="12.625" style="11" bestFit="1" customWidth="1"/>
    <col min="7702" max="7702" width="9" style="11"/>
    <col min="7703" max="7703" width="12.625" style="11" bestFit="1" customWidth="1"/>
    <col min="7704" max="7708" width="9" style="11"/>
    <col min="7709" max="7709" width="10.125" style="11" bestFit="1" customWidth="1"/>
    <col min="7710" max="7710" width="11.875" style="11" customWidth="1"/>
    <col min="7711" max="7711" width="12.25" style="11" customWidth="1"/>
    <col min="7712" max="7936" width="9" style="11"/>
    <col min="7937" max="7937" width="12.625" style="11" customWidth="1"/>
    <col min="7938" max="7941" width="9" style="11"/>
    <col min="7942" max="7942" width="29.25" style="11" customWidth="1"/>
    <col min="7943" max="7943" width="6.375" style="11" customWidth="1"/>
    <col min="7944" max="7955" width="9" style="11"/>
    <col min="7956" max="7956" width="13.375" style="11" bestFit="1" customWidth="1"/>
    <col min="7957" max="7957" width="12.625" style="11" bestFit="1" customWidth="1"/>
    <col min="7958" max="7958" width="9" style="11"/>
    <col min="7959" max="7959" width="12.625" style="11" bestFit="1" customWidth="1"/>
    <col min="7960" max="7964" width="9" style="11"/>
    <col min="7965" max="7965" width="10.125" style="11" bestFit="1" customWidth="1"/>
    <col min="7966" max="7966" width="11.875" style="11" customWidth="1"/>
    <col min="7967" max="7967" width="12.25" style="11" customWidth="1"/>
    <col min="7968" max="8192" width="9" style="11"/>
    <col min="8193" max="8193" width="12.625" style="11" customWidth="1"/>
    <col min="8194" max="8197" width="9" style="11"/>
    <col min="8198" max="8198" width="29.25" style="11" customWidth="1"/>
    <col min="8199" max="8199" width="6.375" style="11" customWidth="1"/>
    <col min="8200" max="8211" width="9" style="11"/>
    <col min="8212" max="8212" width="13.375" style="11" bestFit="1" customWidth="1"/>
    <col min="8213" max="8213" width="12.625" style="11" bestFit="1" customWidth="1"/>
    <col min="8214" max="8214" width="9" style="11"/>
    <col min="8215" max="8215" width="12.625" style="11" bestFit="1" customWidth="1"/>
    <col min="8216" max="8220" width="9" style="11"/>
    <col min="8221" max="8221" width="10.125" style="11" bestFit="1" customWidth="1"/>
    <col min="8222" max="8222" width="11.875" style="11" customWidth="1"/>
    <col min="8223" max="8223" width="12.25" style="11" customWidth="1"/>
    <col min="8224" max="8448" width="9" style="11"/>
    <col min="8449" max="8449" width="12.625" style="11" customWidth="1"/>
    <col min="8450" max="8453" width="9" style="11"/>
    <col min="8454" max="8454" width="29.25" style="11" customWidth="1"/>
    <col min="8455" max="8455" width="6.375" style="11" customWidth="1"/>
    <col min="8456" max="8467" width="9" style="11"/>
    <col min="8468" max="8468" width="13.375" style="11" bestFit="1" customWidth="1"/>
    <col min="8469" max="8469" width="12.625" style="11" bestFit="1" customWidth="1"/>
    <col min="8470" max="8470" width="9" style="11"/>
    <col min="8471" max="8471" width="12.625" style="11" bestFit="1" customWidth="1"/>
    <col min="8472" max="8476" width="9" style="11"/>
    <col min="8477" max="8477" width="10.125" style="11" bestFit="1" customWidth="1"/>
    <col min="8478" max="8478" width="11.875" style="11" customWidth="1"/>
    <col min="8479" max="8479" width="12.25" style="11" customWidth="1"/>
    <col min="8480" max="8704" width="9" style="11"/>
    <col min="8705" max="8705" width="12.625" style="11" customWidth="1"/>
    <col min="8706" max="8709" width="9" style="11"/>
    <col min="8710" max="8710" width="29.25" style="11" customWidth="1"/>
    <col min="8711" max="8711" width="6.375" style="11" customWidth="1"/>
    <col min="8712" max="8723" width="9" style="11"/>
    <col min="8724" max="8724" width="13.375" style="11" bestFit="1" customWidth="1"/>
    <col min="8725" max="8725" width="12.625" style="11" bestFit="1" customWidth="1"/>
    <col min="8726" max="8726" width="9" style="11"/>
    <col min="8727" max="8727" width="12.625" style="11" bestFit="1" customWidth="1"/>
    <col min="8728" max="8732" width="9" style="11"/>
    <col min="8733" max="8733" width="10.125" style="11" bestFit="1" customWidth="1"/>
    <col min="8734" max="8734" width="11.875" style="11" customWidth="1"/>
    <col min="8735" max="8735" width="12.25" style="11" customWidth="1"/>
    <col min="8736" max="8960" width="9" style="11"/>
    <col min="8961" max="8961" width="12.625" style="11" customWidth="1"/>
    <col min="8962" max="8965" width="9" style="11"/>
    <col min="8966" max="8966" width="29.25" style="11" customWidth="1"/>
    <col min="8967" max="8967" width="6.375" style="11" customWidth="1"/>
    <col min="8968" max="8979" width="9" style="11"/>
    <col min="8980" max="8980" width="13.375" style="11" bestFit="1" customWidth="1"/>
    <col min="8981" max="8981" width="12.625" style="11" bestFit="1" customWidth="1"/>
    <col min="8982" max="8982" width="9" style="11"/>
    <col min="8983" max="8983" width="12.625" style="11" bestFit="1" customWidth="1"/>
    <col min="8984" max="8988" width="9" style="11"/>
    <col min="8989" max="8989" width="10.125" style="11" bestFit="1" customWidth="1"/>
    <col min="8990" max="8990" width="11.875" style="11" customWidth="1"/>
    <col min="8991" max="8991" width="12.25" style="11" customWidth="1"/>
    <col min="8992" max="9216" width="9" style="11"/>
    <col min="9217" max="9217" width="12.625" style="11" customWidth="1"/>
    <col min="9218" max="9221" width="9" style="11"/>
    <col min="9222" max="9222" width="29.25" style="11" customWidth="1"/>
    <col min="9223" max="9223" width="6.375" style="11" customWidth="1"/>
    <col min="9224" max="9235" width="9" style="11"/>
    <col min="9236" max="9236" width="13.375" style="11" bestFit="1" customWidth="1"/>
    <col min="9237" max="9237" width="12.625" style="11" bestFit="1" customWidth="1"/>
    <col min="9238" max="9238" width="9" style="11"/>
    <col min="9239" max="9239" width="12.625" style="11" bestFit="1" customWidth="1"/>
    <col min="9240" max="9244" width="9" style="11"/>
    <col min="9245" max="9245" width="10.125" style="11" bestFit="1" customWidth="1"/>
    <col min="9246" max="9246" width="11.875" style="11" customWidth="1"/>
    <col min="9247" max="9247" width="12.25" style="11" customWidth="1"/>
    <col min="9248" max="9472" width="9" style="11"/>
    <col min="9473" max="9473" width="12.625" style="11" customWidth="1"/>
    <col min="9474" max="9477" width="9" style="11"/>
    <col min="9478" max="9478" width="29.25" style="11" customWidth="1"/>
    <col min="9479" max="9479" width="6.375" style="11" customWidth="1"/>
    <col min="9480" max="9491" width="9" style="11"/>
    <col min="9492" max="9492" width="13.375" style="11" bestFit="1" customWidth="1"/>
    <col min="9493" max="9493" width="12.625" style="11" bestFit="1" customWidth="1"/>
    <col min="9494" max="9494" width="9" style="11"/>
    <col min="9495" max="9495" width="12.625" style="11" bestFit="1" customWidth="1"/>
    <col min="9496" max="9500" width="9" style="11"/>
    <col min="9501" max="9501" width="10.125" style="11" bestFit="1" customWidth="1"/>
    <col min="9502" max="9502" width="11.875" style="11" customWidth="1"/>
    <col min="9503" max="9503" width="12.25" style="11" customWidth="1"/>
    <col min="9504" max="9728" width="9" style="11"/>
    <col min="9729" max="9729" width="12.625" style="11" customWidth="1"/>
    <col min="9730" max="9733" width="9" style="11"/>
    <col min="9734" max="9734" width="29.25" style="11" customWidth="1"/>
    <col min="9735" max="9735" width="6.375" style="11" customWidth="1"/>
    <col min="9736" max="9747" width="9" style="11"/>
    <col min="9748" max="9748" width="13.375" style="11" bestFit="1" customWidth="1"/>
    <col min="9749" max="9749" width="12.625" style="11" bestFit="1" customWidth="1"/>
    <col min="9750" max="9750" width="9" style="11"/>
    <col min="9751" max="9751" width="12.625" style="11" bestFit="1" customWidth="1"/>
    <col min="9752" max="9756" width="9" style="11"/>
    <col min="9757" max="9757" width="10.125" style="11" bestFit="1" customWidth="1"/>
    <col min="9758" max="9758" width="11.875" style="11" customWidth="1"/>
    <col min="9759" max="9759" width="12.25" style="11" customWidth="1"/>
    <col min="9760" max="9984" width="9" style="11"/>
    <col min="9985" max="9985" width="12.625" style="11" customWidth="1"/>
    <col min="9986" max="9989" width="9" style="11"/>
    <col min="9990" max="9990" width="29.25" style="11" customWidth="1"/>
    <col min="9991" max="9991" width="6.375" style="11" customWidth="1"/>
    <col min="9992" max="10003" width="9" style="11"/>
    <col min="10004" max="10004" width="13.375" style="11" bestFit="1" customWidth="1"/>
    <col min="10005" max="10005" width="12.625" style="11" bestFit="1" customWidth="1"/>
    <col min="10006" max="10006" width="9" style="11"/>
    <col min="10007" max="10007" width="12.625" style="11" bestFit="1" customWidth="1"/>
    <col min="10008" max="10012" width="9" style="11"/>
    <col min="10013" max="10013" width="10.125" style="11" bestFit="1" customWidth="1"/>
    <col min="10014" max="10014" width="11.875" style="11" customWidth="1"/>
    <col min="10015" max="10015" width="12.25" style="11" customWidth="1"/>
    <col min="10016" max="10240" width="9" style="11"/>
    <col min="10241" max="10241" width="12.625" style="11" customWidth="1"/>
    <col min="10242" max="10245" width="9" style="11"/>
    <col min="10246" max="10246" width="29.25" style="11" customWidth="1"/>
    <col min="10247" max="10247" width="6.375" style="11" customWidth="1"/>
    <col min="10248" max="10259" width="9" style="11"/>
    <col min="10260" max="10260" width="13.375" style="11" bestFit="1" customWidth="1"/>
    <col min="10261" max="10261" width="12.625" style="11" bestFit="1" customWidth="1"/>
    <col min="10262" max="10262" width="9" style="11"/>
    <col min="10263" max="10263" width="12.625" style="11" bestFit="1" customWidth="1"/>
    <col min="10264" max="10268" width="9" style="11"/>
    <col min="10269" max="10269" width="10.125" style="11" bestFit="1" customWidth="1"/>
    <col min="10270" max="10270" width="11.875" style="11" customWidth="1"/>
    <col min="10271" max="10271" width="12.25" style="11" customWidth="1"/>
    <col min="10272" max="10496" width="9" style="11"/>
    <col min="10497" max="10497" width="12.625" style="11" customWidth="1"/>
    <col min="10498" max="10501" width="9" style="11"/>
    <col min="10502" max="10502" width="29.25" style="11" customWidth="1"/>
    <col min="10503" max="10503" width="6.375" style="11" customWidth="1"/>
    <col min="10504" max="10515" width="9" style="11"/>
    <col min="10516" max="10516" width="13.375" style="11" bestFit="1" customWidth="1"/>
    <col min="10517" max="10517" width="12.625" style="11" bestFit="1" customWidth="1"/>
    <col min="10518" max="10518" width="9" style="11"/>
    <col min="10519" max="10519" width="12.625" style="11" bestFit="1" customWidth="1"/>
    <col min="10520" max="10524" width="9" style="11"/>
    <col min="10525" max="10525" width="10.125" style="11" bestFit="1" customWidth="1"/>
    <col min="10526" max="10526" width="11.875" style="11" customWidth="1"/>
    <col min="10527" max="10527" width="12.25" style="11" customWidth="1"/>
    <col min="10528" max="10752" width="9" style="11"/>
    <col min="10753" max="10753" width="12.625" style="11" customWidth="1"/>
    <col min="10754" max="10757" width="9" style="11"/>
    <col min="10758" max="10758" width="29.25" style="11" customWidth="1"/>
    <col min="10759" max="10759" width="6.375" style="11" customWidth="1"/>
    <col min="10760" max="10771" width="9" style="11"/>
    <col min="10772" max="10772" width="13.375" style="11" bestFit="1" customWidth="1"/>
    <col min="10773" max="10773" width="12.625" style="11" bestFit="1" customWidth="1"/>
    <col min="10774" max="10774" width="9" style="11"/>
    <col min="10775" max="10775" width="12.625" style="11" bestFit="1" customWidth="1"/>
    <col min="10776" max="10780" width="9" style="11"/>
    <col min="10781" max="10781" width="10.125" style="11" bestFit="1" customWidth="1"/>
    <col min="10782" max="10782" width="11.875" style="11" customWidth="1"/>
    <col min="10783" max="10783" width="12.25" style="11" customWidth="1"/>
    <col min="10784" max="11008" width="9" style="11"/>
    <col min="11009" max="11009" width="12.625" style="11" customWidth="1"/>
    <col min="11010" max="11013" width="9" style="11"/>
    <col min="11014" max="11014" width="29.25" style="11" customWidth="1"/>
    <col min="11015" max="11015" width="6.375" style="11" customWidth="1"/>
    <col min="11016" max="11027" width="9" style="11"/>
    <col min="11028" max="11028" width="13.375" style="11" bestFit="1" customWidth="1"/>
    <col min="11029" max="11029" width="12.625" style="11" bestFit="1" customWidth="1"/>
    <col min="11030" max="11030" width="9" style="11"/>
    <col min="11031" max="11031" width="12.625" style="11" bestFit="1" customWidth="1"/>
    <col min="11032" max="11036" width="9" style="11"/>
    <col min="11037" max="11037" width="10.125" style="11" bestFit="1" customWidth="1"/>
    <col min="11038" max="11038" width="11.875" style="11" customWidth="1"/>
    <col min="11039" max="11039" width="12.25" style="11" customWidth="1"/>
    <col min="11040" max="11264" width="9" style="11"/>
    <col min="11265" max="11265" width="12.625" style="11" customWidth="1"/>
    <col min="11266" max="11269" width="9" style="11"/>
    <col min="11270" max="11270" width="29.25" style="11" customWidth="1"/>
    <col min="11271" max="11271" width="6.375" style="11" customWidth="1"/>
    <col min="11272" max="11283" width="9" style="11"/>
    <col min="11284" max="11284" width="13.375" style="11" bestFit="1" customWidth="1"/>
    <col min="11285" max="11285" width="12.625" style="11" bestFit="1" customWidth="1"/>
    <col min="11286" max="11286" width="9" style="11"/>
    <col min="11287" max="11287" width="12.625" style="11" bestFit="1" customWidth="1"/>
    <col min="11288" max="11292" width="9" style="11"/>
    <col min="11293" max="11293" width="10.125" style="11" bestFit="1" customWidth="1"/>
    <col min="11294" max="11294" width="11.875" style="11" customWidth="1"/>
    <col min="11295" max="11295" width="12.25" style="11" customWidth="1"/>
    <col min="11296" max="11520" width="9" style="11"/>
    <col min="11521" max="11521" width="12.625" style="11" customWidth="1"/>
    <col min="11522" max="11525" width="9" style="11"/>
    <col min="11526" max="11526" width="29.25" style="11" customWidth="1"/>
    <col min="11527" max="11527" width="6.375" style="11" customWidth="1"/>
    <col min="11528" max="11539" width="9" style="11"/>
    <col min="11540" max="11540" width="13.375" style="11" bestFit="1" customWidth="1"/>
    <col min="11541" max="11541" width="12.625" style="11" bestFit="1" customWidth="1"/>
    <col min="11542" max="11542" width="9" style="11"/>
    <col min="11543" max="11543" width="12.625" style="11" bestFit="1" customWidth="1"/>
    <col min="11544" max="11548" width="9" style="11"/>
    <col min="11549" max="11549" width="10.125" style="11" bestFit="1" customWidth="1"/>
    <col min="11550" max="11550" width="11.875" style="11" customWidth="1"/>
    <col min="11551" max="11551" width="12.25" style="11" customWidth="1"/>
    <col min="11552" max="11776" width="9" style="11"/>
    <col min="11777" max="11777" width="12.625" style="11" customWidth="1"/>
    <col min="11778" max="11781" width="9" style="11"/>
    <col min="11782" max="11782" width="29.25" style="11" customWidth="1"/>
    <col min="11783" max="11783" width="6.375" style="11" customWidth="1"/>
    <col min="11784" max="11795" width="9" style="11"/>
    <col min="11796" max="11796" width="13.375" style="11" bestFit="1" customWidth="1"/>
    <col min="11797" max="11797" width="12.625" style="11" bestFit="1" customWidth="1"/>
    <col min="11798" max="11798" width="9" style="11"/>
    <col min="11799" max="11799" width="12.625" style="11" bestFit="1" customWidth="1"/>
    <col min="11800" max="11804" width="9" style="11"/>
    <col min="11805" max="11805" width="10.125" style="11" bestFit="1" customWidth="1"/>
    <col min="11806" max="11806" width="11.875" style="11" customWidth="1"/>
    <col min="11807" max="11807" width="12.25" style="11" customWidth="1"/>
    <col min="11808" max="12032" width="9" style="11"/>
    <col min="12033" max="12033" width="12.625" style="11" customWidth="1"/>
    <col min="12034" max="12037" width="9" style="11"/>
    <col min="12038" max="12038" width="29.25" style="11" customWidth="1"/>
    <col min="12039" max="12039" width="6.375" style="11" customWidth="1"/>
    <col min="12040" max="12051" width="9" style="11"/>
    <col min="12052" max="12052" width="13.375" style="11" bestFit="1" customWidth="1"/>
    <col min="12053" max="12053" width="12.625" style="11" bestFit="1" customWidth="1"/>
    <col min="12054" max="12054" width="9" style="11"/>
    <col min="12055" max="12055" width="12.625" style="11" bestFit="1" customWidth="1"/>
    <col min="12056" max="12060" width="9" style="11"/>
    <col min="12061" max="12061" width="10.125" style="11" bestFit="1" customWidth="1"/>
    <col min="12062" max="12062" width="11.875" style="11" customWidth="1"/>
    <col min="12063" max="12063" width="12.25" style="11" customWidth="1"/>
    <col min="12064" max="12288" width="9" style="11"/>
    <col min="12289" max="12289" width="12.625" style="11" customWidth="1"/>
    <col min="12290" max="12293" width="9" style="11"/>
    <col min="12294" max="12294" width="29.25" style="11" customWidth="1"/>
    <col min="12295" max="12295" width="6.375" style="11" customWidth="1"/>
    <col min="12296" max="12307" width="9" style="11"/>
    <col min="12308" max="12308" width="13.375" style="11" bestFit="1" customWidth="1"/>
    <col min="12309" max="12309" width="12.625" style="11" bestFit="1" customWidth="1"/>
    <col min="12310" max="12310" width="9" style="11"/>
    <col min="12311" max="12311" width="12.625" style="11" bestFit="1" customWidth="1"/>
    <col min="12312" max="12316" width="9" style="11"/>
    <col min="12317" max="12317" width="10.125" style="11" bestFit="1" customWidth="1"/>
    <col min="12318" max="12318" width="11.875" style="11" customWidth="1"/>
    <col min="12319" max="12319" width="12.25" style="11" customWidth="1"/>
    <col min="12320" max="12544" width="9" style="11"/>
    <col min="12545" max="12545" width="12.625" style="11" customWidth="1"/>
    <col min="12546" max="12549" width="9" style="11"/>
    <col min="12550" max="12550" width="29.25" style="11" customWidth="1"/>
    <col min="12551" max="12551" width="6.375" style="11" customWidth="1"/>
    <col min="12552" max="12563" width="9" style="11"/>
    <col min="12564" max="12564" width="13.375" style="11" bestFit="1" customWidth="1"/>
    <col min="12565" max="12565" width="12.625" style="11" bestFit="1" customWidth="1"/>
    <col min="12566" max="12566" width="9" style="11"/>
    <col min="12567" max="12567" width="12.625" style="11" bestFit="1" customWidth="1"/>
    <col min="12568" max="12572" width="9" style="11"/>
    <col min="12573" max="12573" width="10.125" style="11" bestFit="1" customWidth="1"/>
    <col min="12574" max="12574" width="11.875" style="11" customWidth="1"/>
    <col min="12575" max="12575" width="12.25" style="11" customWidth="1"/>
    <col min="12576" max="12800" width="9" style="11"/>
    <col min="12801" max="12801" width="12.625" style="11" customWidth="1"/>
    <col min="12802" max="12805" width="9" style="11"/>
    <col min="12806" max="12806" width="29.25" style="11" customWidth="1"/>
    <col min="12807" max="12807" width="6.375" style="11" customWidth="1"/>
    <col min="12808" max="12819" width="9" style="11"/>
    <col min="12820" max="12820" width="13.375" style="11" bestFit="1" customWidth="1"/>
    <col min="12821" max="12821" width="12.625" style="11" bestFit="1" customWidth="1"/>
    <col min="12822" max="12822" width="9" style="11"/>
    <col min="12823" max="12823" width="12.625" style="11" bestFit="1" customWidth="1"/>
    <col min="12824" max="12828" width="9" style="11"/>
    <col min="12829" max="12829" width="10.125" style="11" bestFit="1" customWidth="1"/>
    <col min="12830" max="12830" width="11.875" style="11" customWidth="1"/>
    <col min="12831" max="12831" width="12.25" style="11" customWidth="1"/>
    <col min="12832" max="13056" width="9" style="11"/>
    <col min="13057" max="13057" width="12.625" style="11" customWidth="1"/>
    <col min="13058" max="13061" width="9" style="11"/>
    <col min="13062" max="13062" width="29.25" style="11" customWidth="1"/>
    <col min="13063" max="13063" width="6.375" style="11" customWidth="1"/>
    <col min="13064" max="13075" width="9" style="11"/>
    <col min="13076" max="13076" width="13.375" style="11" bestFit="1" customWidth="1"/>
    <col min="13077" max="13077" width="12.625" style="11" bestFit="1" customWidth="1"/>
    <col min="13078" max="13078" width="9" style="11"/>
    <col min="13079" max="13079" width="12.625" style="11" bestFit="1" customWidth="1"/>
    <col min="13080" max="13084" width="9" style="11"/>
    <col min="13085" max="13085" width="10.125" style="11" bestFit="1" customWidth="1"/>
    <col min="13086" max="13086" width="11.875" style="11" customWidth="1"/>
    <col min="13087" max="13087" width="12.25" style="11" customWidth="1"/>
    <col min="13088" max="13312" width="9" style="11"/>
    <col min="13313" max="13313" width="12.625" style="11" customWidth="1"/>
    <col min="13314" max="13317" width="9" style="11"/>
    <col min="13318" max="13318" width="29.25" style="11" customWidth="1"/>
    <col min="13319" max="13319" width="6.375" style="11" customWidth="1"/>
    <col min="13320" max="13331" width="9" style="11"/>
    <col min="13332" max="13332" width="13.375" style="11" bestFit="1" customWidth="1"/>
    <col min="13333" max="13333" width="12.625" style="11" bestFit="1" customWidth="1"/>
    <col min="13334" max="13334" width="9" style="11"/>
    <col min="13335" max="13335" width="12.625" style="11" bestFit="1" customWidth="1"/>
    <col min="13336" max="13340" width="9" style="11"/>
    <col min="13341" max="13341" width="10.125" style="11" bestFit="1" customWidth="1"/>
    <col min="13342" max="13342" width="11.875" style="11" customWidth="1"/>
    <col min="13343" max="13343" width="12.25" style="11" customWidth="1"/>
    <col min="13344" max="13568" width="9" style="11"/>
    <col min="13569" max="13569" width="12.625" style="11" customWidth="1"/>
    <col min="13570" max="13573" width="9" style="11"/>
    <col min="13574" max="13574" width="29.25" style="11" customWidth="1"/>
    <col min="13575" max="13575" width="6.375" style="11" customWidth="1"/>
    <col min="13576" max="13587" width="9" style="11"/>
    <col min="13588" max="13588" width="13.375" style="11" bestFit="1" customWidth="1"/>
    <col min="13589" max="13589" width="12.625" style="11" bestFit="1" customWidth="1"/>
    <col min="13590" max="13590" width="9" style="11"/>
    <col min="13591" max="13591" width="12.625" style="11" bestFit="1" customWidth="1"/>
    <col min="13592" max="13596" width="9" style="11"/>
    <col min="13597" max="13597" width="10.125" style="11" bestFit="1" customWidth="1"/>
    <col min="13598" max="13598" width="11.875" style="11" customWidth="1"/>
    <col min="13599" max="13599" width="12.25" style="11" customWidth="1"/>
    <col min="13600" max="13824" width="9" style="11"/>
    <col min="13825" max="13825" width="12.625" style="11" customWidth="1"/>
    <col min="13826" max="13829" width="9" style="11"/>
    <col min="13830" max="13830" width="29.25" style="11" customWidth="1"/>
    <col min="13831" max="13831" width="6.375" style="11" customWidth="1"/>
    <col min="13832" max="13843" width="9" style="11"/>
    <col min="13844" max="13844" width="13.375" style="11" bestFit="1" customWidth="1"/>
    <col min="13845" max="13845" width="12.625" style="11" bestFit="1" customWidth="1"/>
    <col min="13846" max="13846" width="9" style="11"/>
    <col min="13847" max="13847" width="12.625" style="11" bestFit="1" customWidth="1"/>
    <col min="13848" max="13852" width="9" style="11"/>
    <col min="13853" max="13853" width="10.125" style="11" bestFit="1" customWidth="1"/>
    <col min="13854" max="13854" width="11.875" style="11" customWidth="1"/>
    <col min="13855" max="13855" width="12.25" style="11" customWidth="1"/>
    <col min="13856" max="14080" width="9" style="11"/>
    <col min="14081" max="14081" width="12.625" style="11" customWidth="1"/>
    <col min="14082" max="14085" width="9" style="11"/>
    <col min="14086" max="14086" width="29.25" style="11" customWidth="1"/>
    <col min="14087" max="14087" width="6.375" style="11" customWidth="1"/>
    <col min="14088" max="14099" width="9" style="11"/>
    <col min="14100" max="14100" width="13.375" style="11" bestFit="1" customWidth="1"/>
    <col min="14101" max="14101" width="12.625" style="11" bestFit="1" customWidth="1"/>
    <col min="14102" max="14102" width="9" style="11"/>
    <col min="14103" max="14103" width="12.625" style="11" bestFit="1" customWidth="1"/>
    <col min="14104" max="14108" width="9" style="11"/>
    <col min="14109" max="14109" width="10.125" style="11" bestFit="1" customWidth="1"/>
    <col min="14110" max="14110" width="11.875" style="11" customWidth="1"/>
    <col min="14111" max="14111" width="12.25" style="11" customWidth="1"/>
    <col min="14112" max="14336" width="9" style="11"/>
    <col min="14337" max="14337" width="12.625" style="11" customWidth="1"/>
    <col min="14338" max="14341" width="9" style="11"/>
    <col min="14342" max="14342" width="29.25" style="11" customWidth="1"/>
    <col min="14343" max="14343" width="6.375" style="11" customWidth="1"/>
    <col min="14344" max="14355" width="9" style="11"/>
    <col min="14356" max="14356" width="13.375" style="11" bestFit="1" customWidth="1"/>
    <col min="14357" max="14357" width="12.625" style="11" bestFit="1" customWidth="1"/>
    <col min="14358" max="14358" width="9" style="11"/>
    <col min="14359" max="14359" width="12.625" style="11" bestFit="1" customWidth="1"/>
    <col min="14360" max="14364" width="9" style="11"/>
    <col min="14365" max="14365" width="10.125" style="11" bestFit="1" customWidth="1"/>
    <col min="14366" max="14366" width="11.875" style="11" customWidth="1"/>
    <col min="14367" max="14367" width="12.25" style="11" customWidth="1"/>
    <col min="14368" max="14592" width="9" style="11"/>
    <col min="14593" max="14593" width="12.625" style="11" customWidth="1"/>
    <col min="14594" max="14597" width="9" style="11"/>
    <col min="14598" max="14598" width="29.25" style="11" customWidth="1"/>
    <col min="14599" max="14599" width="6.375" style="11" customWidth="1"/>
    <col min="14600" max="14611" width="9" style="11"/>
    <col min="14612" max="14612" width="13.375" style="11" bestFit="1" customWidth="1"/>
    <col min="14613" max="14613" width="12.625" style="11" bestFit="1" customWidth="1"/>
    <col min="14614" max="14614" width="9" style="11"/>
    <col min="14615" max="14615" width="12.625" style="11" bestFit="1" customWidth="1"/>
    <col min="14616" max="14620" width="9" style="11"/>
    <col min="14621" max="14621" width="10.125" style="11" bestFit="1" customWidth="1"/>
    <col min="14622" max="14622" width="11.875" style="11" customWidth="1"/>
    <col min="14623" max="14623" width="12.25" style="11" customWidth="1"/>
    <col min="14624" max="14848" width="9" style="11"/>
    <col min="14849" max="14849" width="12.625" style="11" customWidth="1"/>
    <col min="14850" max="14853" width="9" style="11"/>
    <col min="14854" max="14854" width="29.25" style="11" customWidth="1"/>
    <col min="14855" max="14855" width="6.375" style="11" customWidth="1"/>
    <col min="14856" max="14867" width="9" style="11"/>
    <col min="14868" max="14868" width="13.375" style="11" bestFit="1" customWidth="1"/>
    <col min="14869" max="14869" width="12.625" style="11" bestFit="1" customWidth="1"/>
    <col min="14870" max="14870" width="9" style="11"/>
    <col min="14871" max="14871" width="12.625" style="11" bestFit="1" customWidth="1"/>
    <col min="14872" max="14876" width="9" style="11"/>
    <col min="14877" max="14877" width="10.125" style="11" bestFit="1" customWidth="1"/>
    <col min="14878" max="14878" width="11.875" style="11" customWidth="1"/>
    <col min="14879" max="14879" width="12.25" style="11" customWidth="1"/>
    <col min="14880" max="15104" width="9" style="11"/>
    <col min="15105" max="15105" width="12.625" style="11" customWidth="1"/>
    <col min="15106" max="15109" width="9" style="11"/>
    <col min="15110" max="15110" width="29.25" style="11" customWidth="1"/>
    <col min="15111" max="15111" width="6.375" style="11" customWidth="1"/>
    <col min="15112" max="15123" width="9" style="11"/>
    <col min="15124" max="15124" width="13.375" style="11" bestFit="1" customWidth="1"/>
    <col min="15125" max="15125" width="12.625" style="11" bestFit="1" customWidth="1"/>
    <col min="15126" max="15126" width="9" style="11"/>
    <col min="15127" max="15127" width="12.625" style="11" bestFit="1" customWidth="1"/>
    <col min="15128" max="15132" width="9" style="11"/>
    <col min="15133" max="15133" width="10.125" style="11" bestFit="1" customWidth="1"/>
    <col min="15134" max="15134" width="11.875" style="11" customWidth="1"/>
    <col min="15135" max="15135" width="12.25" style="11" customWidth="1"/>
    <col min="15136" max="15360" width="9" style="11"/>
    <col min="15361" max="15361" width="12.625" style="11" customWidth="1"/>
    <col min="15362" max="15365" width="9" style="11"/>
    <col min="15366" max="15366" width="29.25" style="11" customWidth="1"/>
    <col min="15367" max="15367" width="6.375" style="11" customWidth="1"/>
    <col min="15368" max="15379" width="9" style="11"/>
    <col min="15380" max="15380" width="13.375" style="11" bestFit="1" customWidth="1"/>
    <col min="15381" max="15381" width="12.625" style="11" bestFit="1" customWidth="1"/>
    <col min="15382" max="15382" width="9" style="11"/>
    <col min="15383" max="15383" width="12.625" style="11" bestFit="1" customWidth="1"/>
    <col min="15384" max="15388" width="9" style="11"/>
    <col min="15389" max="15389" width="10.125" style="11" bestFit="1" customWidth="1"/>
    <col min="15390" max="15390" width="11.875" style="11" customWidth="1"/>
    <col min="15391" max="15391" width="12.25" style="11" customWidth="1"/>
    <col min="15392" max="15616" width="9" style="11"/>
    <col min="15617" max="15617" width="12.625" style="11" customWidth="1"/>
    <col min="15618" max="15621" width="9" style="11"/>
    <col min="15622" max="15622" width="29.25" style="11" customWidth="1"/>
    <col min="15623" max="15623" width="6.375" style="11" customWidth="1"/>
    <col min="15624" max="15635" width="9" style="11"/>
    <col min="15636" max="15636" width="13.375" style="11" bestFit="1" customWidth="1"/>
    <col min="15637" max="15637" width="12.625" style="11" bestFit="1" customWidth="1"/>
    <col min="15638" max="15638" width="9" style="11"/>
    <col min="15639" max="15639" width="12.625" style="11" bestFit="1" customWidth="1"/>
    <col min="15640" max="15644" width="9" style="11"/>
    <col min="15645" max="15645" width="10.125" style="11" bestFit="1" customWidth="1"/>
    <col min="15646" max="15646" width="11.875" style="11" customWidth="1"/>
    <col min="15647" max="15647" width="12.25" style="11" customWidth="1"/>
    <col min="15648" max="15872" width="9" style="11"/>
    <col min="15873" max="15873" width="12.625" style="11" customWidth="1"/>
    <col min="15874" max="15877" width="9" style="11"/>
    <col min="15878" max="15878" width="29.25" style="11" customWidth="1"/>
    <col min="15879" max="15879" width="6.375" style="11" customWidth="1"/>
    <col min="15880" max="15891" width="9" style="11"/>
    <col min="15892" max="15892" width="13.375" style="11" bestFit="1" customWidth="1"/>
    <col min="15893" max="15893" width="12.625" style="11" bestFit="1" customWidth="1"/>
    <col min="15894" max="15894" width="9" style="11"/>
    <col min="15895" max="15895" width="12.625" style="11" bestFit="1" customWidth="1"/>
    <col min="15896" max="15900" width="9" style="11"/>
    <col min="15901" max="15901" width="10.125" style="11" bestFit="1" customWidth="1"/>
    <col min="15902" max="15902" width="11.875" style="11" customWidth="1"/>
    <col min="15903" max="15903" width="12.25" style="11" customWidth="1"/>
    <col min="15904" max="16128" width="9" style="11"/>
    <col min="16129" max="16129" width="12.625" style="11" customWidth="1"/>
    <col min="16130" max="16133" width="9" style="11"/>
    <col min="16134" max="16134" width="29.25" style="11" customWidth="1"/>
    <col min="16135" max="16135" width="6.375" style="11" customWidth="1"/>
    <col min="16136" max="16147" width="9" style="11"/>
    <col min="16148" max="16148" width="13.375" style="11" bestFit="1" customWidth="1"/>
    <col min="16149" max="16149" width="12.625" style="11" bestFit="1" customWidth="1"/>
    <col min="16150" max="16150" width="9" style="11"/>
    <col min="16151" max="16151" width="12.625" style="11" bestFit="1" customWidth="1"/>
    <col min="16152" max="16156" width="9" style="11"/>
    <col min="16157" max="16157" width="10.125" style="11" bestFit="1" customWidth="1"/>
    <col min="16158" max="16158" width="11.875" style="11" customWidth="1"/>
    <col min="16159" max="16159" width="12.25" style="11" customWidth="1"/>
    <col min="16160" max="16384" width="9" style="11"/>
  </cols>
  <sheetData>
    <row r="1" spans="1:32" s="8" customFormat="1" ht="12.75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"/>
    </row>
    <row r="2" spans="1:32" x14ac:dyDescent="0.15">
      <c r="A2" s="9">
        <v>42826</v>
      </c>
      <c r="B2" s="2"/>
      <c r="C2" s="2" t="s">
        <v>31</v>
      </c>
      <c r="D2" s="2" t="s">
        <v>32</v>
      </c>
      <c r="E2" s="2" t="s">
        <v>33</v>
      </c>
      <c r="F2" s="2" t="s">
        <v>24</v>
      </c>
      <c r="G2" s="2"/>
      <c r="H2" s="2"/>
      <c r="I2" s="10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277</v>
      </c>
      <c r="AB2" s="2">
        <v>0</v>
      </c>
      <c r="AC2" s="2"/>
      <c r="AD2" s="2"/>
      <c r="AE2" s="2"/>
    </row>
    <row r="3" spans="1:32" x14ac:dyDescent="0.15">
      <c r="A3" s="9">
        <v>42844</v>
      </c>
      <c r="B3" s="2"/>
      <c r="C3" s="2" t="s">
        <v>31</v>
      </c>
      <c r="D3" s="2" t="s">
        <v>32</v>
      </c>
      <c r="E3" s="2" t="s">
        <v>33</v>
      </c>
      <c r="F3" s="2" t="s">
        <v>34</v>
      </c>
      <c r="G3" s="2"/>
      <c r="H3" s="2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"/>
      <c r="Z3" s="2">
        <v>400</v>
      </c>
      <c r="AA3" s="2">
        <f>AA2-G3+Z3</f>
        <v>677</v>
      </c>
      <c r="AB3" s="2"/>
      <c r="AC3" s="2"/>
      <c r="AD3" s="2"/>
      <c r="AE3" s="13"/>
    </row>
    <row r="4" spans="1:32" x14ac:dyDescent="0.15">
      <c r="A4" s="12" t="s">
        <v>35</v>
      </c>
      <c r="B4" s="3" t="s">
        <v>36</v>
      </c>
      <c r="C4" s="14" t="s">
        <v>31</v>
      </c>
      <c r="D4" s="14" t="s">
        <v>32</v>
      </c>
      <c r="E4" s="14" t="s">
        <v>33</v>
      </c>
      <c r="F4" s="2" t="s">
        <v>37</v>
      </c>
      <c r="G4" s="15">
        <v>50</v>
      </c>
      <c r="H4" s="2" t="s">
        <v>38</v>
      </c>
      <c r="I4" s="16"/>
      <c r="J4" s="17"/>
      <c r="K4" s="15">
        <v>15.09</v>
      </c>
      <c r="L4" s="6">
        <f t="shared" ref="L4:L11" si="0">G4*K4</f>
        <v>754.5</v>
      </c>
      <c r="M4" s="6"/>
      <c r="N4" s="6">
        <f t="shared" ref="N4:N11" si="1">J4*K4</f>
        <v>0</v>
      </c>
      <c r="O4" s="6"/>
      <c r="P4" s="6">
        <f t="shared" ref="P4:P11" si="2">G4*N4</f>
        <v>0</v>
      </c>
      <c r="Q4" s="5">
        <f>(S4-N4-U4-V4+W4)*G4</f>
        <v>396.94319999999999</v>
      </c>
      <c r="R4" s="5">
        <f t="shared" ref="R4:R11" si="3">Q4/L4</f>
        <v>0.52610099403578525</v>
      </c>
      <c r="S4" s="6">
        <f t="shared" ref="S4:S11" si="4">K4*0.92</f>
        <v>13.8828</v>
      </c>
      <c r="T4" s="6">
        <f t="shared" ref="T4:T11" si="5">G4*S4</f>
        <v>694.14</v>
      </c>
      <c r="U4" s="6">
        <f t="shared" ref="U4:U11" si="6">S4*0.12</f>
        <v>1.6659359999999999</v>
      </c>
      <c r="V4" s="6">
        <v>4.5999999999999996</v>
      </c>
      <c r="W4" s="6">
        <f t="shared" ref="W4:W11" si="7">V4*0.07</f>
        <v>0.32200000000000001</v>
      </c>
      <c r="X4" s="2" t="s">
        <v>38</v>
      </c>
      <c r="Y4" s="13"/>
      <c r="Z4" s="13"/>
      <c r="AA4" s="2">
        <f t="shared" ref="AA4:AA11" si="8">AA3-G4+Z4</f>
        <v>627</v>
      </c>
      <c r="AB4" s="13"/>
      <c r="AC4" s="13"/>
      <c r="AD4" s="13"/>
      <c r="AE4" s="13"/>
    </row>
    <row r="5" spans="1:32" x14ac:dyDescent="0.15">
      <c r="A5" s="12" t="s">
        <v>35</v>
      </c>
      <c r="B5" s="3" t="s">
        <v>36</v>
      </c>
      <c r="C5" s="14" t="s">
        <v>31</v>
      </c>
      <c r="D5" s="14" t="s">
        <v>32</v>
      </c>
      <c r="E5" s="14" t="s">
        <v>33</v>
      </c>
      <c r="F5" s="2" t="s">
        <v>39</v>
      </c>
      <c r="G5" s="15">
        <v>40</v>
      </c>
      <c r="H5" s="2" t="s">
        <v>38</v>
      </c>
      <c r="I5" s="16"/>
      <c r="J5" s="17"/>
      <c r="K5" s="15">
        <v>5.0999999999999996</v>
      </c>
      <c r="L5" s="6">
        <f t="shared" si="0"/>
        <v>204</v>
      </c>
      <c r="M5" s="6"/>
      <c r="N5" s="6">
        <f t="shared" si="1"/>
        <v>0</v>
      </c>
      <c r="O5" s="6"/>
      <c r="P5" s="6">
        <f t="shared" si="2"/>
        <v>0</v>
      </c>
      <c r="Q5" s="5">
        <f t="shared" ref="Q5:Q11" si="9">(S5-N5-U5-V5+W5)*G5</f>
        <v>-5.9615999999999776</v>
      </c>
      <c r="R5" s="5">
        <f t="shared" si="3"/>
        <v>-2.9223529411764596E-2</v>
      </c>
      <c r="S5" s="6">
        <f t="shared" si="4"/>
        <v>4.6920000000000002</v>
      </c>
      <c r="T5" s="6">
        <f t="shared" si="5"/>
        <v>187.68</v>
      </c>
      <c r="U5" s="6">
        <f t="shared" si="6"/>
        <v>0.56303999999999998</v>
      </c>
      <c r="V5" s="6">
        <v>4.5999999999999996</v>
      </c>
      <c r="W5" s="6">
        <f t="shared" si="7"/>
        <v>0.32200000000000001</v>
      </c>
      <c r="X5" s="2" t="s">
        <v>38</v>
      </c>
      <c r="Y5" s="13"/>
      <c r="Z5" s="13"/>
      <c r="AA5" s="2">
        <f t="shared" si="8"/>
        <v>587</v>
      </c>
      <c r="AB5" s="13"/>
      <c r="AC5" s="13"/>
      <c r="AD5" s="13"/>
      <c r="AE5" s="13"/>
    </row>
    <row r="6" spans="1:32" x14ac:dyDescent="0.15">
      <c r="A6" s="12" t="s">
        <v>40</v>
      </c>
      <c r="B6" s="3" t="s">
        <v>36</v>
      </c>
      <c r="C6" s="14" t="s">
        <v>31</v>
      </c>
      <c r="D6" s="14" t="s">
        <v>32</v>
      </c>
      <c r="E6" s="14" t="s">
        <v>33</v>
      </c>
      <c r="F6" s="2" t="s">
        <v>41</v>
      </c>
      <c r="G6" s="15">
        <v>20</v>
      </c>
      <c r="H6" s="2" t="s">
        <v>38</v>
      </c>
      <c r="I6" s="16"/>
      <c r="J6" s="17"/>
      <c r="K6" s="15">
        <v>12</v>
      </c>
      <c r="L6" s="6">
        <f t="shared" si="0"/>
        <v>240</v>
      </c>
      <c r="M6" s="6"/>
      <c r="N6" s="6">
        <f t="shared" si="1"/>
        <v>0</v>
      </c>
      <c r="O6" s="6"/>
      <c r="P6" s="6">
        <f t="shared" si="2"/>
        <v>0</v>
      </c>
      <c r="Q6" s="5">
        <f t="shared" si="9"/>
        <v>108.74400000000003</v>
      </c>
      <c r="R6" s="5">
        <f t="shared" si="3"/>
        <v>0.45310000000000011</v>
      </c>
      <c r="S6" s="6">
        <f t="shared" si="4"/>
        <v>11.040000000000001</v>
      </c>
      <c r="T6" s="6">
        <f t="shared" si="5"/>
        <v>220.8</v>
      </c>
      <c r="U6" s="6">
        <f t="shared" si="6"/>
        <v>1.3248</v>
      </c>
      <c r="V6" s="6">
        <v>4.5999999999999996</v>
      </c>
      <c r="W6" s="6">
        <f t="shared" si="7"/>
        <v>0.32200000000000001</v>
      </c>
      <c r="X6" s="2" t="s">
        <v>38</v>
      </c>
      <c r="Y6" s="13"/>
      <c r="Z6" s="13"/>
      <c r="AA6" s="2">
        <f t="shared" si="8"/>
        <v>567</v>
      </c>
      <c r="AB6" s="13"/>
      <c r="AC6" s="13"/>
      <c r="AD6" s="13"/>
      <c r="AE6" s="13"/>
    </row>
    <row r="7" spans="1:32" x14ac:dyDescent="0.15">
      <c r="A7" s="12" t="s">
        <v>40</v>
      </c>
      <c r="B7" s="3" t="s">
        <v>36</v>
      </c>
      <c r="C7" s="14" t="s">
        <v>31</v>
      </c>
      <c r="D7" s="14" t="s">
        <v>32</v>
      </c>
      <c r="E7" s="14" t="s">
        <v>33</v>
      </c>
      <c r="F7" s="2" t="s">
        <v>42</v>
      </c>
      <c r="G7" s="15">
        <v>20</v>
      </c>
      <c r="H7" s="2" t="s">
        <v>38</v>
      </c>
      <c r="I7" s="16"/>
      <c r="J7" s="17"/>
      <c r="K7" s="15">
        <v>6</v>
      </c>
      <c r="L7" s="6">
        <f t="shared" si="0"/>
        <v>120</v>
      </c>
      <c r="M7" s="6"/>
      <c r="N7" s="6">
        <f t="shared" si="1"/>
        <v>0</v>
      </c>
      <c r="O7" s="6"/>
      <c r="P7" s="6">
        <f t="shared" si="2"/>
        <v>0</v>
      </c>
      <c r="Q7" s="5">
        <f t="shared" si="9"/>
        <v>11.59200000000002</v>
      </c>
      <c r="R7" s="5">
        <f t="shared" si="3"/>
        <v>9.6600000000000172E-2</v>
      </c>
      <c r="S7" s="6">
        <f t="shared" si="4"/>
        <v>5.5200000000000005</v>
      </c>
      <c r="T7" s="6">
        <f t="shared" si="5"/>
        <v>110.4</v>
      </c>
      <c r="U7" s="6">
        <f t="shared" si="6"/>
        <v>0.66239999999999999</v>
      </c>
      <c r="V7" s="6">
        <v>4.5999999999999996</v>
      </c>
      <c r="W7" s="6">
        <f t="shared" si="7"/>
        <v>0.32200000000000001</v>
      </c>
      <c r="X7" s="2" t="s">
        <v>38</v>
      </c>
      <c r="Y7" s="13"/>
      <c r="Z7" s="13"/>
      <c r="AA7" s="2">
        <f t="shared" si="8"/>
        <v>547</v>
      </c>
      <c r="AB7" s="13"/>
      <c r="AC7" s="13"/>
      <c r="AD7" s="13"/>
      <c r="AE7" s="13"/>
    </row>
    <row r="8" spans="1:32" x14ac:dyDescent="0.15">
      <c r="A8" s="12" t="s">
        <v>43</v>
      </c>
      <c r="B8" s="3" t="s">
        <v>36</v>
      </c>
      <c r="C8" s="14" t="s">
        <v>31</v>
      </c>
      <c r="D8" s="14" t="s">
        <v>32</v>
      </c>
      <c r="E8" s="14" t="s">
        <v>33</v>
      </c>
      <c r="F8" s="2" t="s">
        <v>44</v>
      </c>
      <c r="G8" s="15">
        <v>100</v>
      </c>
      <c r="H8" s="12" t="s">
        <v>45</v>
      </c>
      <c r="I8" s="16"/>
      <c r="J8" s="5">
        <v>0.39</v>
      </c>
      <c r="K8" s="15">
        <v>18</v>
      </c>
      <c r="L8" s="6">
        <f t="shared" si="0"/>
        <v>1800</v>
      </c>
      <c r="M8" s="6"/>
      <c r="N8" s="6">
        <f t="shared" si="1"/>
        <v>7.0200000000000005</v>
      </c>
      <c r="O8" s="6"/>
      <c r="P8" s="6">
        <f t="shared" si="2"/>
        <v>702</v>
      </c>
      <c r="Q8" s="5">
        <f t="shared" si="9"/>
        <v>327.48000000000025</v>
      </c>
      <c r="R8" s="5">
        <f t="shared" si="3"/>
        <v>0.18193333333333347</v>
      </c>
      <c r="S8" s="6">
        <f t="shared" si="4"/>
        <v>16.560000000000002</v>
      </c>
      <c r="T8" s="6">
        <f t="shared" si="5"/>
        <v>1656.0000000000002</v>
      </c>
      <c r="U8" s="6">
        <f t="shared" si="6"/>
        <v>1.9872000000000003</v>
      </c>
      <c r="V8" s="6">
        <v>4.5999999999999996</v>
      </c>
      <c r="W8" s="6">
        <f t="shared" si="7"/>
        <v>0.32200000000000001</v>
      </c>
      <c r="X8" s="2" t="s">
        <v>46</v>
      </c>
      <c r="Y8" s="13"/>
      <c r="Z8" s="13"/>
      <c r="AA8" s="2">
        <f t="shared" si="8"/>
        <v>447</v>
      </c>
      <c r="AB8" s="13"/>
      <c r="AC8" s="13"/>
      <c r="AD8" s="13"/>
      <c r="AE8" s="13"/>
    </row>
    <row r="9" spans="1:32" x14ac:dyDescent="0.15">
      <c r="A9" s="12" t="s">
        <v>47</v>
      </c>
      <c r="B9" s="3" t="s">
        <v>36</v>
      </c>
      <c r="C9" s="14" t="s">
        <v>31</v>
      </c>
      <c r="D9" s="14" t="s">
        <v>32</v>
      </c>
      <c r="E9" s="14" t="s">
        <v>33</v>
      </c>
      <c r="F9" s="12" t="s">
        <v>37</v>
      </c>
      <c r="G9" s="15">
        <v>20</v>
      </c>
      <c r="H9" s="2" t="s">
        <v>38</v>
      </c>
      <c r="I9" s="16"/>
      <c r="J9" s="17"/>
      <c r="K9" s="15">
        <v>15.09</v>
      </c>
      <c r="L9" s="6">
        <f t="shared" si="0"/>
        <v>301.8</v>
      </c>
      <c r="M9" s="6"/>
      <c r="N9" s="6">
        <f t="shared" si="1"/>
        <v>0</v>
      </c>
      <c r="O9" s="6"/>
      <c r="P9" s="6">
        <f t="shared" si="2"/>
        <v>0</v>
      </c>
      <c r="Q9" s="5">
        <f t="shared" si="9"/>
        <v>158.77727999999999</v>
      </c>
      <c r="R9" s="5">
        <f t="shared" si="3"/>
        <v>0.52610099403578525</v>
      </c>
      <c r="S9" s="6">
        <f t="shared" si="4"/>
        <v>13.8828</v>
      </c>
      <c r="T9" s="6">
        <f t="shared" si="5"/>
        <v>277.65600000000001</v>
      </c>
      <c r="U9" s="6">
        <f t="shared" si="6"/>
        <v>1.6659359999999999</v>
      </c>
      <c r="V9" s="6">
        <v>4.5999999999999996</v>
      </c>
      <c r="W9" s="6">
        <f t="shared" si="7"/>
        <v>0.32200000000000001</v>
      </c>
      <c r="X9" s="2" t="s">
        <v>38</v>
      </c>
      <c r="Y9" s="13"/>
      <c r="Z9" s="13"/>
      <c r="AA9" s="2">
        <f t="shared" si="8"/>
        <v>427</v>
      </c>
      <c r="AB9" s="13"/>
      <c r="AC9" s="13"/>
      <c r="AD9" s="13"/>
      <c r="AE9" s="13"/>
    </row>
    <row r="10" spans="1:32" x14ac:dyDescent="0.15">
      <c r="A10" s="12" t="s">
        <v>48</v>
      </c>
      <c r="B10" s="3" t="s">
        <v>36</v>
      </c>
      <c r="C10" s="14" t="s">
        <v>31</v>
      </c>
      <c r="D10" s="14" t="s">
        <v>32</v>
      </c>
      <c r="E10" s="14" t="s">
        <v>33</v>
      </c>
      <c r="F10" s="12" t="s">
        <v>44</v>
      </c>
      <c r="G10" s="15">
        <v>27</v>
      </c>
      <c r="H10" s="12" t="s">
        <v>45</v>
      </c>
      <c r="I10" s="16"/>
      <c r="J10" s="5">
        <v>0.39</v>
      </c>
      <c r="K10" s="15">
        <v>18</v>
      </c>
      <c r="L10" s="6">
        <f t="shared" si="0"/>
        <v>486</v>
      </c>
      <c r="M10" s="6"/>
      <c r="N10" s="6">
        <f t="shared" si="1"/>
        <v>7.0200000000000005</v>
      </c>
      <c r="O10" s="6"/>
      <c r="P10" s="6">
        <f t="shared" si="2"/>
        <v>189.54000000000002</v>
      </c>
      <c r="Q10" s="5">
        <f t="shared" si="9"/>
        <v>88.419600000000074</v>
      </c>
      <c r="R10" s="5">
        <f t="shared" si="3"/>
        <v>0.18193333333333347</v>
      </c>
      <c r="S10" s="6">
        <f t="shared" si="4"/>
        <v>16.560000000000002</v>
      </c>
      <c r="T10" s="6">
        <f t="shared" si="5"/>
        <v>447.12000000000006</v>
      </c>
      <c r="U10" s="6">
        <f t="shared" si="6"/>
        <v>1.9872000000000003</v>
      </c>
      <c r="V10" s="6">
        <v>4.5999999999999996</v>
      </c>
      <c r="W10" s="6">
        <f t="shared" si="7"/>
        <v>0.32200000000000001</v>
      </c>
      <c r="X10" s="2" t="s">
        <v>46</v>
      </c>
      <c r="Y10" s="13"/>
      <c r="Z10" s="13"/>
      <c r="AA10" s="2">
        <f t="shared" si="8"/>
        <v>400</v>
      </c>
      <c r="AB10" s="13"/>
      <c r="AC10" s="13"/>
      <c r="AD10" s="13"/>
      <c r="AE10" s="13"/>
    </row>
    <row r="11" spans="1:32" x14ac:dyDescent="0.15">
      <c r="A11" s="12" t="s">
        <v>49</v>
      </c>
      <c r="B11" s="3" t="s">
        <v>36</v>
      </c>
      <c r="C11" s="14" t="s">
        <v>31</v>
      </c>
      <c r="D11" s="14" t="s">
        <v>32</v>
      </c>
      <c r="E11" s="14" t="s">
        <v>33</v>
      </c>
      <c r="F11" s="12" t="s">
        <v>44</v>
      </c>
      <c r="G11" s="15">
        <v>73</v>
      </c>
      <c r="H11" s="12" t="s">
        <v>45</v>
      </c>
      <c r="I11" s="16"/>
      <c r="J11" s="5">
        <v>0.39</v>
      </c>
      <c r="K11" s="15">
        <v>18</v>
      </c>
      <c r="L11" s="6">
        <f t="shared" si="0"/>
        <v>1314</v>
      </c>
      <c r="M11" s="6"/>
      <c r="N11" s="6">
        <f t="shared" si="1"/>
        <v>7.0200000000000005</v>
      </c>
      <c r="O11" s="6"/>
      <c r="P11" s="6">
        <f t="shared" si="2"/>
        <v>512.46</v>
      </c>
      <c r="Q11" s="5">
        <f t="shared" si="9"/>
        <v>239.06040000000019</v>
      </c>
      <c r="R11" s="5">
        <f t="shared" si="3"/>
        <v>0.18193333333333347</v>
      </c>
      <c r="S11" s="6">
        <f t="shared" si="4"/>
        <v>16.560000000000002</v>
      </c>
      <c r="T11" s="6">
        <f t="shared" si="5"/>
        <v>1208.8800000000001</v>
      </c>
      <c r="U11" s="6">
        <f t="shared" si="6"/>
        <v>1.9872000000000003</v>
      </c>
      <c r="V11" s="6">
        <v>4.5999999999999996</v>
      </c>
      <c r="W11" s="6">
        <f t="shared" si="7"/>
        <v>0.32200000000000001</v>
      </c>
      <c r="X11" s="2" t="s">
        <v>46</v>
      </c>
      <c r="Y11" s="13"/>
      <c r="Z11" s="13"/>
      <c r="AA11" s="2">
        <f t="shared" si="8"/>
        <v>327</v>
      </c>
      <c r="AB11" s="2">
        <v>327</v>
      </c>
      <c r="AC11" s="13"/>
      <c r="AD11" s="13"/>
      <c r="AE11" s="13"/>
    </row>
    <row r="13" spans="1:32" s="8" customFormat="1" ht="12.75" x14ac:dyDescent="0.15">
      <c r="A13" s="1" t="s">
        <v>0</v>
      </c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4" t="s">
        <v>9</v>
      </c>
      <c r="K13" s="4" t="s">
        <v>10</v>
      </c>
      <c r="L13" s="4" t="s">
        <v>11</v>
      </c>
      <c r="M13" s="5" t="s">
        <v>12</v>
      </c>
      <c r="N13" s="5" t="s">
        <v>13</v>
      </c>
      <c r="O13" s="5" t="s">
        <v>14</v>
      </c>
      <c r="P13" s="2" t="s">
        <v>15</v>
      </c>
      <c r="Q13" s="6" t="s">
        <v>16</v>
      </c>
      <c r="R13" s="5" t="s">
        <v>17</v>
      </c>
      <c r="S13" s="6" t="s">
        <v>18</v>
      </c>
      <c r="T13" s="5" t="s">
        <v>19</v>
      </c>
      <c r="U13" s="6" t="s">
        <v>20</v>
      </c>
      <c r="V13" s="6" t="s">
        <v>21</v>
      </c>
      <c r="W13" s="6" t="s">
        <v>22</v>
      </c>
      <c r="X13" s="6" t="s">
        <v>23</v>
      </c>
      <c r="Y13" s="2" t="s">
        <v>24</v>
      </c>
      <c r="Z13" s="2" t="s">
        <v>25</v>
      </c>
      <c r="AA13" s="2" t="s">
        <v>26</v>
      </c>
      <c r="AB13" s="2" t="s">
        <v>27</v>
      </c>
      <c r="AC13" s="2" t="s">
        <v>28</v>
      </c>
      <c r="AD13" s="2" t="s">
        <v>29</v>
      </c>
      <c r="AE13" s="2" t="s">
        <v>30</v>
      </c>
      <c r="AF13" s="7"/>
    </row>
    <row r="14" spans="1:32" x14ac:dyDescent="0.15">
      <c r="A14" s="9">
        <v>42856</v>
      </c>
      <c r="B14" s="2"/>
      <c r="C14" s="2" t="s">
        <v>31</v>
      </c>
      <c r="D14" s="12" t="s">
        <v>50</v>
      </c>
      <c r="E14" s="2" t="s">
        <v>33</v>
      </c>
      <c r="F14" s="2" t="s">
        <v>24</v>
      </c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327</v>
      </c>
      <c r="AB14" s="2">
        <v>327</v>
      </c>
      <c r="AC14" s="2"/>
      <c r="AD14" s="2"/>
      <c r="AE14" s="2"/>
    </row>
    <row r="15" spans="1:32" x14ac:dyDescent="0.15">
      <c r="A15" s="12" t="s">
        <v>51</v>
      </c>
      <c r="B15" s="3" t="s">
        <v>36</v>
      </c>
      <c r="C15" s="14" t="s">
        <v>31</v>
      </c>
      <c r="D15" s="12" t="s">
        <v>50</v>
      </c>
      <c r="E15" s="14" t="s">
        <v>33</v>
      </c>
      <c r="F15" s="2" t="s">
        <v>41</v>
      </c>
      <c r="G15" s="15">
        <v>-20</v>
      </c>
      <c r="H15" s="2" t="s">
        <v>38</v>
      </c>
      <c r="I15" s="2"/>
      <c r="J15" s="5"/>
      <c r="K15" s="15">
        <v>12</v>
      </c>
      <c r="L15" s="6">
        <f t="shared" ref="L15:L19" si="10">G15*K15</f>
        <v>-240</v>
      </c>
      <c r="M15" s="2"/>
      <c r="N15" s="2">
        <v>0</v>
      </c>
      <c r="O15" s="2"/>
      <c r="P15" s="6">
        <f t="shared" ref="P15:P19" si="11">G15*N15</f>
        <v>0</v>
      </c>
      <c r="Q15" s="5">
        <f t="shared" ref="Q15:Q19" si="12">(S15-N15-U15-V15+W15)*G15</f>
        <v>-108.74400000000003</v>
      </c>
      <c r="R15" s="5">
        <f t="shared" ref="R15:R19" si="13">Q15/L15</f>
        <v>0.45310000000000011</v>
      </c>
      <c r="S15" s="6">
        <f t="shared" ref="S15:S19" si="14">K15*0.92</f>
        <v>11.040000000000001</v>
      </c>
      <c r="T15" s="6">
        <f t="shared" ref="T15:T19" si="15">G15*S15</f>
        <v>-220.8</v>
      </c>
      <c r="U15" s="6">
        <f t="shared" ref="U15:U19" si="16">S15*0.12</f>
        <v>1.3248</v>
      </c>
      <c r="V15" s="6">
        <v>4.5999999999999996</v>
      </c>
      <c r="W15" s="6">
        <f t="shared" ref="W15:W19" si="17">V15*0.07</f>
        <v>0.32200000000000001</v>
      </c>
      <c r="X15" s="2" t="s">
        <v>38</v>
      </c>
      <c r="Y15" s="2"/>
      <c r="Z15" s="2"/>
      <c r="AA15" s="2">
        <f t="shared" ref="AA15:AA19" si="18">AA14-G15+Z15</f>
        <v>347</v>
      </c>
      <c r="AB15" s="2"/>
      <c r="AC15" s="2"/>
      <c r="AD15" s="2"/>
      <c r="AE15" s="2"/>
    </row>
    <row r="16" spans="1:32" x14ac:dyDescent="0.15">
      <c r="A16" s="12" t="s">
        <v>52</v>
      </c>
      <c r="B16" s="3" t="s">
        <v>36</v>
      </c>
      <c r="C16" s="14" t="s">
        <v>31</v>
      </c>
      <c r="D16" s="12" t="s">
        <v>50</v>
      </c>
      <c r="E16" s="14" t="s">
        <v>33</v>
      </c>
      <c r="F16" s="2" t="s">
        <v>44</v>
      </c>
      <c r="G16" s="15">
        <v>20</v>
      </c>
      <c r="H16" s="18" t="s">
        <v>53</v>
      </c>
      <c r="I16" s="2"/>
      <c r="J16" s="5"/>
      <c r="K16" s="15">
        <v>18</v>
      </c>
      <c r="L16" s="6">
        <f t="shared" si="10"/>
        <v>360</v>
      </c>
      <c r="M16" s="2"/>
      <c r="N16" s="2">
        <v>7.02</v>
      </c>
      <c r="O16" s="2"/>
      <c r="P16" s="6">
        <f t="shared" si="11"/>
        <v>140.39999999999998</v>
      </c>
      <c r="Q16" s="5">
        <f t="shared" si="12"/>
        <v>65.496000000000052</v>
      </c>
      <c r="R16" s="5">
        <f t="shared" si="13"/>
        <v>0.18193333333333347</v>
      </c>
      <c r="S16" s="6">
        <f t="shared" si="14"/>
        <v>16.560000000000002</v>
      </c>
      <c r="T16" s="6">
        <f t="shared" si="15"/>
        <v>331.20000000000005</v>
      </c>
      <c r="U16" s="6">
        <f t="shared" si="16"/>
        <v>1.9872000000000003</v>
      </c>
      <c r="V16" s="6">
        <v>4.5999999999999996</v>
      </c>
      <c r="W16" s="6">
        <f t="shared" si="17"/>
        <v>0.32200000000000001</v>
      </c>
      <c r="X16" s="2" t="s">
        <v>46</v>
      </c>
      <c r="Y16" s="2"/>
      <c r="Z16" s="2"/>
      <c r="AA16" s="2">
        <f t="shared" si="18"/>
        <v>327</v>
      </c>
      <c r="AB16" s="2"/>
      <c r="AC16" s="2"/>
      <c r="AD16" s="2"/>
      <c r="AE16" s="2"/>
    </row>
    <row r="17" spans="1:256" x14ac:dyDescent="0.15">
      <c r="A17" s="12" t="s">
        <v>52</v>
      </c>
      <c r="B17" s="3" t="s">
        <v>36</v>
      </c>
      <c r="C17" s="14" t="s">
        <v>31</v>
      </c>
      <c r="D17" s="12" t="s">
        <v>50</v>
      </c>
      <c r="E17" s="14" t="s">
        <v>33</v>
      </c>
      <c r="F17" s="2" t="s">
        <v>44</v>
      </c>
      <c r="G17" s="15">
        <v>80</v>
      </c>
      <c r="H17" s="18" t="s">
        <v>53</v>
      </c>
      <c r="I17" s="2"/>
      <c r="J17" s="5"/>
      <c r="K17" s="15">
        <v>18</v>
      </c>
      <c r="L17" s="6">
        <f t="shared" si="10"/>
        <v>1440</v>
      </c>
      <c r="M17" s="2"/>
      <c r="N17" s="2">
        <v>7.02</v>
      </c>
      <c r="O17" s="2"/>
      <c r="P17" s="6">
        <f t="shared" si="11"/>
        <v>561.59999999999991</v>
      </c>
      <c r="Q17" s="5">
        <f t="shared" si="12"/>
        <v>261.98400000000021</v>
      </c>
      <c r="R17" s="5">
        <f t="shared" si="13"/>
        <v>0.18193333333333347</v>
      </c>
      <c r="S17" s="6">
        <f t="shared" si="14"/>
        <v>16.560000000000002</v>
      </c>
      <c r="T17" s="6">
        <f t="shared" si="15"/>
        <v>1324.8000000000002</v>
      </c>
      <c r="U17" s="6">
        <f t="shared" si="16"/>
        <v>1.9872000000000003</v>
      </c>
      <c r="V17" s="6">
        <v>4.5999999999999996</v>
      </c>
      <c r="W17" s="6">
        <f t="shared" si="17"/>
        <v>0.32200000000000001</v>
      </c>
      <c r="X17" s="2" t="s">
        <v>46</v>
      </c>
      <c r="Y17" s="2"/>
      <c r="Z17" s="2"/>
      <c r="AA17" s="2">
        <f t="shared" si="18"/>
        <v>247</v>
      </c>
      <c r="AB17" s="2"/>
      <c r="AC17" s="2"/>
      <c r="AD17" s="2"/>
      <c r="AE17" s="2"/>
    </row>
    <row r="18" spans="1:256" x14ac:dyDescent="0.15">
      <c r="A18" s="12" t="s">
        <v>54</v>
      </c>
      <c r="B18" s="3" t="s">
        <v>36</v>
      </c>
      <c r="C18" s="14" t="s">
        <v>31</v>
      </c>
      <c r="D18" s="12" t="s">
        <v>50</v>
      </c>
      <c r="E18" s="14" t="s">
        <v>33</v>
      </c>
      <c r="F18" s="2" t="s">
        <v>55</v>
      </c>
      <c r="G18" s="15">
        <v>30</v>
      </c>
      <c r="H18" s="2" t="s">
        <v>56</v>
      </c>
      <c r="I18" s="2"/>
      <c r="J18" s="6">
        <v>0.39</v>
      </c>
      <c r="K18" s="15">
        <v>18</v>
      </c>
      <c r="L18" s="6">
        <f t="shared" si="10"/>
        <v>540</v>
      </c>
      <c r="M18" s="2"/>
      <c r="N18" s="6">
        <f>J18*K18</f>
        <v>7.0200000000000005</v>
      </c>
      <c r="O18" s="6"/>
      <c r="P18" s="6">
        <f t="shared" si="11"/>
        <v>210.60000000000002</v>
      </c>
      <c r="Q18" s="5">
        <f t="shared" si="12"/>
        <v>98.244000000000085</v>
      </c>
      <c r="R18" s="5">
        <f t="shared" si="13"/>
        <v>0.1819333333333335</v>
      </c>
      <c r="S18" s="6">
        <f t="shared" si="14"/>
        <v>16.560000000000002</v>
      </c>
      <c r="T18" s="6">
        <f t="shared" si="15"/>
        <v>496.80000000000007</v>
      </c>
      <c r="U18" s="6">
        <f t="shared" si="16"/>
        <v>1.9872000000000003</v>
      </c>
      <c r="V18" s="6">
        <v>4.5999999999999996</v>
      </c>
      <c r="W18" s="6">
        <f t="shared" si="17"/>
        <v>0.32200000000000001</v>
      </c>
      <c r="X18" s="2" t="s">
        <v>46</v>
      </c>
      <c r="Y18" s="2"/>
      <c r="Z18" s="2"/>
      <c r="AA18" s="2">
        <f t="shared" si="18"/>
        <v>217</v>
      </c>
      <c r="AB18" s="2"/>
      <c r="AC18" s="2"/>
      <c r="AD18" s="2"/>
      <c r="AE18" s="2"/>
    </row>
    <row r="19" spans="1:256" x14ac:dyDescent="0.15">
      <c r="A19" s="12" t="s">
        <v>54</v>
      </c>
      <c r="B19" s="3" t="s">
        <v>36</v>
      </c>
      <c r="C19" s="14" t="s">
        <v>31</v>
      </c>
      <c r="D19" s="12" t="s">
        <v>50</v>
      </c>
      <c r="E19" s="14" t="s">
        <v>33</v>
      </c>
      <c r="F19" s="2" t="s">
        <v>42</v>
      </c>
      <c r="G19" s="15">
        <v>60</v>
      </c>
      <c r="H19" s="2" t="s">
        <v>38</v>
      </c>
      <c r="I19" s="2"/>
      <c r="J19" s="5"/>
      <c r="K19" s="15">
        <v>6</v>
      </c>
      <c r="L19" s="6">
        <f t="shared" si="10"/>
        <v>360</v>
      </c>
      <c r="M19" s="2"/>
      <c r="N19" s="2">
        <v>0</v>
      </c>
      <c r="O19" s="2"/>
      <c r="P19" s="6">
        <f t="shared" si="11"/>
        <v>0</v>
      </c>
      <c r="Q19" s="5">
        <f t="shared" si="12"/>
        <v>34.77600000000006</v>
      </c>
      <c r="R19" s="5">
        <f t="shared" si="13"/>
        <v>9.6600000000000172E-2</v>
      </c>
      <c r="S19" s="6">
        <f t="shared" si="14"/>
        <v>5.5200000000000005</v>
      </c>
      <c r="T19" s="6">
        <f t="shared" si="15"/>
        <v>331.20000000000005</v>
      </c>
      <c r="U19" s="6">
        <f t="shared" si="16"/>
        <v>0.66239999999999999</v>
      </c>
      <c r="V19" s="6">
        <v>4.5999999999999996</v>
      </c>
      <c r="W19" s="6">
        <f t="shared" si="17"/>
        <v>0.32200000000000001</v>
      </c>
      <c r="X19" s="2" t="s">
        <v>38</v>
      </c>
      <c r="Y19" s="2"/>
      <c r="Z19" s="2"/>
      <c r="AA19" s="2">
        <f t="shared" si="18"/>
        <v>157</v>
      </c>
      <c r="AB19" s="2">
        <v>157</v>
      </c>
      <c r="AC19" s="2"/>
      <c r="AD19" s="2"/>
      <c r="AE19" s="2"/>
    </row>
    <row r="21" spans="1:256" s="8" customFormat="1" ht="12.75" x14ac:dyDescent="0.15">
      <c r="A21" s="1" t="s">
        <v>0</v>
      </c>
      <c r="B21" s="2" t="s">
        <v>1</v>
      </c>
      <c r="C21" s="2" t="s">
        <v>2</v>
      </c>
      <c r="D21" s="3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4" t="s">
        <v>9</v>
      </c>
      <c r="K21" s="4" t="s">
        <v>10</v>
      </c>
      <c r="L21" s="4" t="s">
        <v>11</v>
      </c>
      <c r="M21" s="5" t="s">
        <v>12</v>
      </c>
      <c r="N21" s="5" t="s">
        <v>13</v>
      </c>
      <c r="O21" s="5" t="s">
        <v>14</v>
      </c>
      <c r="P21" s="2" t="s">
        <v>15</v>
      </c>
      <c r="Q21" s="6" t="s">
        <v>16</v>
      </c>
      <c r="R21" s="5" t="s">
        <v>17</v>
      </c>
      <c r="S21" s="6" t="s">
        <v>18</v>
      </c>
      <c r="T21" s="5" t="s">
        <v>19</v>
      </c>
      <c r="U21" s="6" t="s">
        <v>20</v>
      </c>
      <c r="V21" s="6" t="s">
        <v>21</v>
      </c>
      <c r="W21" s="6" t="s">
        <v>22</v>
      </c>
      <c r="X21" s="6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  <c r="AF21" s="7"/>
    </row>
    <row r="22" spans="1:256" x14ac:dyDescent="0.15">
      <c r="A22" s="9">
        <v>42887</v>
      </c>
      <c r="B22" s="2"/>
      <c r="C22" s="2" t="s">
        <v>31</v>
      </c>
      <c r="D22" s="12" t="s">
        <v>50</v>
      </c>
      <c r="E22" s="2" t="s">
        <v>33</v>
      </c>
      <c r="F22" s="2" t="s">
        <v>24</v>
      </c>
      <c r="G22" s="2"/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9">
        <v>247</v>
      </c>
      <c r="AB22" s="19">
        <v>247</v>
      </c>
      <c r="AC22" s="2"/>
      <c r="AD22" s="2"/>
      <c r="AE22" s="2"/>
    </row>
    <row r="23" spans="1:256" x14ac:dyDescent="0.15">
      <c r="A23" s="12">
        <v>42916</v>
      </c>
      <c r="B23" s="3"/>
      <c r="C23" s="14" t="s">
        <v>31</v>
      </c>
      <c r="D23" s="12" t="s">
        <v>32</v>
      </c>
      <c r="E23" s="14" t="s">
        <v>33</v>
      </c>
      <c r="F23" s="2" t="s">
        <v>34</v>
      </c>
      <c r="G23" s="15"/>
      <c r="H23" s="2"/>
      <c r="I23" s="2"/>
      <c r="J23" s="6"/>
      <c r="K23" s="15"/>
      <c r="L23" s="6"/>
      <c r="M23" s="2"/>
      <c r="N23" s="6"/>
      <c r="O23" s="6"/>
      <c r="P23" s="6"/>
      <c r="Q23" s="5"/>
      <c r="R23" s="5"/>
      <c r="S23" s="6"/>
      <c r="T23" s="6"/>
      <c r="U23" s="6"/>
      <c r="V23" s="6"/>
      <c r="W23" s="6"/>
      <c r="X23" s="2"/>
      <c r="Y23" s="2"/>
      <c r="Z23" s="2">
        <v>100</v>
      </c>
      <c r="AA23" s="2">
        <f t="shared" ref="AA23:AA26" si="19">AA22-G23+Z23</f>
        <v>347</v>
      </c>
      <c r="AB23" s="2"/>
      <c r="AC23" s="2"/>
      <c r="AD23" s="2"/>
      <c r="AE23" s="2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s="7" customFormat="1" x14ac:dyDescent="0.15">
      <c r="A24" s="12" t="s">
        <v>54</v>
      </c>
      <c r="B24" s="3" t="s">
        <v>36</v>
      </c>
      <c r="C24" s="14" t="s">
        <v>31</v>
      </c>
      <c r="D24" s="12" t="s">
        <v>50</v>
      </c>
      <c r="E24" s="14" t="s">
        <v>33</v>
      </c>
      <c r="F24" s="2" t="s">
        <v>55</v>
      </c>
      <c r="G24" s="15">
        <v>30</v>
      </c>
      <c r="H24" s="2" t="s">
        <v>57</v>
      </c>
      <c r="I24" s="2"/>
      <c r="J24" s="5"/>
      <c r="K24" s="15">
        <v>18</v>
      </c>
      <c r="L24" s="6">
        <f>G24*K24</f>
        <v>540</v>
      </c>
      <c r="M24" s="2"/>
      <c r="N24" s="2">
        <v>6.66</v>
      </c>
      <c r="O24" s="2"/>
      <c r="P24" s="6">
        <f t="shared" ref="P24:P26" si="20">G24*N24</f>
        <v>199.8</v>
      </c>
      <c r="Q24" s="5">
        <f t="shared" ref="Q24:Q26" si="21">(S24-N24-U24-V24+W24)*G24</f>
        <v>109.04400000000007</v>
      </c>
      <c r="R24" s="5">
        <f t="shared" ref="R24:R26" si="22">Q24/L24</f>
        <v>0.20193333333333346</v>
      </c>
      <c r="S24" s="6">
        <f t="shared" ref="S24:S26" si="23">K24*0.92</f>
        <v>16.560000000000002</v>
      </c>
      <c r="T24" s="6">
        <f t="shared" ref="T24:T26" si="24">G24*S24</f>
        <v>496.80000000000007</v>
      </c>
      <c r="U24" s="6">
        <f t="shared" ref="U24:U26" si="25">S24*0.12</f>
        <v>1.9872000000000003</v>
      </c>
      <c r="V24" s="6">
        <v>4.5999999999999996</v>
      </c>
      <c r="W24" s="6">
        <f t="shared" ref="W24:W26" si="26">V24*0.07</f>
        <v>0.32200000000000001</v>
      </c>
      <c r="X24" s="2" t="s">
        <v>46</v>
      </c>
      <c r="Y24" s="2"/>
      <c r="Z24" s="2"/>
      <c r="AA24" s="2">
        <f t="shared" si="19"/>
        <v>317</v>
      </c>
      <c r="AB24" s="2"/>
      <c r="AC24" s="2"/>
      <c r="AD24" s="2"/>
      <c r="AE24" s="2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s="7" customFormat="1" x14ac:dyDescent="0.15">
      <c r="A25" s="12" t="s">
        <v>54</v>
      </c>
      <c r="B25" s="3" t="s">
        <v>36</v>
      </c>
      <c r="C25" s="14" t="s">
        <v>31</v>
      </c>
      <c r="D25" s="12" t="s">
        <v>50</v>
      </c>
      <c r="E25" s="14" t="s">
        <v>33</v>
      </c>
      <c r="F25" s="2" t="s">
        <v>42</v>
      </c>
      <c r="G25" s="15">
        <v>60</v>
      </c>
      <c r="H25" s="2" t="s">
        <v>58</v>
      </c>
      <c r="I25" s="2"/>
      <c r="J25" s="6"/>
      <c r="K25" s="15">
        <v>6</v>
      </c>
      <c r="L25" s="6">
        <f>G25*K25</f>
        <v>360</v>
      </c>
      <c r="M25" s="2"/>
      <c r="N25" s="6">
        <v>0</v>
      </c>
      <c r="O25" s="6"/>
      <c r="P25" s="6">
        <f t="shared" si="20"/>
        <v>0</v>
      </c>
      <c r="Q25" s="5">
        <f t="shared" si="21"/>
        <v>34.77600000000006</v>
      </c>
      <c r="R25" s="5">
        <f t="shared" si="22"/>
        <v>9.6600000000000172E-2</v>
      </c>
      <c r="S25" s="6">
        <f t="shared" si="23"/>
        <v>5.5200000000000005</v>
      </c>
      <c r="T25" s="6">
        <f t="shared" si="24"/>
        <v>331.20000000000005</v>
      </c>
      <c r="U25" s="6">
        <f t="shared" si="25"/>
        <v>0.66239999999999999</v>
      </c>
      <c r="V25" s="6">
        <v>4.5999999999999996</v>
      </c>
      <c r="W25" s="6">
        <f t="shared" si="26"/>
        <v>0.32200000000000001</v>
      </c>
      <c r="X25" s="2" t="s">
        <v>59</v>
      </c>
      <c r="Y25" s="2"/>
      <c r="Z25" s="2"/>
      <c r="AA25" s="2">
        <f t="shared" si="19"/>
        <v>257</v>
      </c>
      <c r="AB25" s="2"/>
      <c r="AC25" s="2"/>
      <c r="AD25" s="2"/>
      <c r="AE25" s="2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s="7" customFormat="1" x14ac:dyDescent="0.15">
      <c r="A26" s="12" t="s">
        <v>60</v>
      </c>
      <c r="B26" s="3" t="s">
        <v>36</v>
      </c>
      <c r="C26" s="14" t="s">
        <v>31</v>
      </c>
      <c r="D26" s="12" t="s">
        <v>50</v>
      </c>
      <c r="E26" s="14" t="s">
        <v>33</v>
      </c>
      <c r="F26" s="2" t="s">
        <v>44</v>
      </c>
      <c r="G26" s="15">
        <v>100</v>
      </c>
      <c r="H26" s="2" t="s">
        <v>61</v>
      </c>
      <c r="I26" s="2"/>
      <c r="J26" s="5"/>
      <c r="K26" s="15">
        <v>18</v>
      </c>
      <c r="L26" s="6">
        <f>G26*K26</f>
        <v>1800</v>
      </c>
      <c r="M26" s="2"/>
      <c r="N26" s="2">
        <v>6.66</v>
      </c>
      <c r="O26" s="2"/>
      <c r="P26" s="6">
        <f t="shared" si="20"/>
        <v>666</v>
      </c>
      <c r="Q26" s="5">
        <f t="shared" si="21"/>
        <v>363.48000000000019</v>
      </c>
      <c r="R26" s="5">
        <f t="shared" si="22"/>
        <v>0.20193333333333344</v>
      </c>
      <c r="S26" s="6">
        <f t="shared" si="23"/>
        <v>16.560000000000002</v>
      </c>
      <c r="T26" s="6">
        <f t="shared" si="24"/>
        <v>1656.0000000000002</v>
      </c>
      <c r="U26" s="6">
        <f t="shared" si="25"/>
        <v>1.9872000000000003</v>
      </c>
      <c r="V26" s="6">
        <v>4.5999999999999996</v>
      </c>
      <c r="W26" s="6">
        <f t="shared" si="26"/>
        <v>0.32200000000000001</v>
      </c>
      <c r="X26" s="2" t="s">
        <v>46</v>
      </c>
      <c r="Y26" s="2"/>
      <c r="Z26" s="2"/>
      <c r="AA26" s="2">
        <f t="shared" si="19"/>
        <v>157</v>
      </c>
      <c r="AB26" s="2">
        <v>157</v>
      </c>
      <c r="AC26" s="2"/>
      <c r="AD26" s="2"/>
      <c r="AE26" s="2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x14ac:dyDescent="0.15">
      <c r="G27" s="11">
        <f>SUM(G24:G26)</f>
        <v>190</v>
      </c>
    </row>
    <row r="29" spans="1:256" s="20" customFormat="1" x14ac:dyDescent="0.15"/>
    <row r="30" spans="1:256" s="20" customFormat="1" x14ac:dyDescent="0.15"/>
    <row r="31" spans="1:256" s="20" customFormat="1" x14ac:dyDescent="0.15"/>
  </sheetData>
  <dataConsolidate/>
  <phoneticPr fontId="1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E12" sqref="E12"/>
    </sheetView>
  </sheetViews>
  <sheetFormatPr defaultRowHeight="13.5" x14ac:dyDescent="0.15"/>
  <sheetData/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咳特灵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Garfield</dc:creator>
  <cp:lastModifiedBy>Garfield</cp:lastModifiedBy>
  <dcterms:created xsi:type="dcterms:W3CDTF">2017-10-21T14:48:55Z</dcterms:created>
  <dcterms:modified xsi:type="dcterms:W3CDTF">2017-10-22T04:10:24Z</dcterms:modified>
</cp:coreProperties>
</file>