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newth\Desktop\NoSqlScritto\progetto\risultati\"/>
    </mc:Choice>
  </mc:AlternateContent>
  <xr:revisionPtr revIDLastSave="0" documentId="13_ncr:1_{ABEC78EA-95CE-4355-BB9A-BC698AF47A1A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query1" sheetId="5" r:id="rId1"/>
    <sheet name="query2" sheetId="2" r:id="rId2"/>
    <sheet name="query3" sheetId="3" r:id="rId3"/>
    <sheet name="query4" sheetId="4" r:id="rId4"/>
    <sheet name="dataset" sheetId="6" r:id="rId5"/>
    <sheet name="all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5" l="1"/>
  <c r="M37" i="5" s="1"/>
  <c r="L36" i="5"/>
  <c r="L37" i="5" s="1"/>
  <c r="K36" i="5"/>
  <c r="K37" i="5" s="1"/>
  <c r="J36" i="5"/>
  <c r="J37" i="5" s="1"/>
  <c r="F36" i="5"/>
  <c r="F37" i="5" s="1"/>
  <c r="E36" i="5"/>
  <c r="E37" i="5" s="1"/>
  <c r="D36" i="5"/>
  <c r="D37" i="5" s="1"/>
  <c r="C36" i="5"/>
  <c r="C37" i="5" s="1"/>
  <c r="M35" i="5"/>
  <c r="L35" i="5"/>
  <c r="K35" i="5"/>
  <c r="J35" i="5"/>
  <c r="F35" i="5"/>
  <c r="E35" i="5"/>
  <c r="D35" i="5"/>
  <c r="C35" i="5"/>
  <c r="M37" i="4"/>
  <c r="M38" i="4" s="1"/>
  <c r="L37" i="4"/>
  <c r="L38" i="4" s="1"/>
  <c r="K37" i="4"/>
  <c r="K38" i="4" s="1"/>
  <c r="J37" i="4"/>
  <c r="J38" i="4" s="1"/>
  <c r="F37" i="4"/>
  <c r="F38" i="4" s="1"/>
  <c r="E37" i="4"/>
  <c r="E38" i="4" s="1"/>
  <c r="D37" i="4"/>
  <c r="D38" i="4" s="1"/>
  <c r="C37" i="4"/>
  <c r="C38" i="4" s="1"/>
  <c r="M36" i="4"/>
  <c r="L36" i="4"/>
  <c r="K36" i="4"/>
  <c r="J36" i="4"/>
  <c r="F36" i="4"/>
  <c r="E36" i="4"/>
  <c r="D36" i="4"/>
  <c r="C36" i="4"/>
  <c r="T34" i="4"/>
  <c r="S34" i="4"/>
  <c r="T33" i="4"/>
  <c r="S33" i="4"/>
  <c r="T32" i="4"/>
  <c r="S32" i="4"/>
  <c r="T31" i="4"/>
  <c r="S31" i="4"/>
  <c r="E39" i="3"/>
  <c r="D39" i="3"/>
  <c r="U38" i="3"/>
  <c r="T38" i="3"/>
  <c r="N38" i="3"/>
  <c r="N39" i="3" s="1"/>
  <c r="M38" i="3"/>
  <c r="M39" i="3" s="1"/>
  <c r="L38" i="3"/>
  <c r="L39" i="3" s="1"/>
  <c r="K38" i="3"/>
  <c r="K39" i="3" s="1"/>
  <c r="G38" i="3"/>
  <c r="G39" i="3" s="1"/>
  <c r="F38" i="3"/>
  <c r="F39" i="3" s="1"/>
  <c r="E38" i="3"/>
  <c r="D38" i="3"/>
  <c r="U37" i="3"/>
  <c r="T37" i="3"/>
  <c r="N37" i="3"/>
  <c r="M37" i="3"/>
  <c r="L37" i="3"/>
  <c r="K37" i="3"/>
  <c r="G37" i="3"/>
  <c r="F37" i="3"/>
  <c r="E37" i="3"/>
  <c r="D37" i="3"/>
  <c r="U36" i="3"/>
  <c r="T36" i="3"/>
  <c r="U35" i="3"/>
  <c r="T35" i="3"/>
  <c r="N39" i="2"/>
  <c r="N40" i="2" s="1"/>
  <c r="M39" i="2"/>
  <c r="M40" i="2" s="1"/>
  <c r="L39" i="2"/>
  <c r="L40" i="2" s="1"/>
  <c r="K39" i="2"/>
  <c r="K40" i="2" s="1"/>
  <c r="G39" i="2"/>
  <c r="G40" i="2" s="1"/>
  <c r="F39" i="2"/>
  <c r="F40" i="2" s="1"/>
  <c r="E39" i="2"/>
  <c r="E40" i="2" s="1"/>
  <c r="D39" i="2"/>
  <c r="D40" i="2" s="1"/>
  <c r="N38" i="2"/>
  <c r="M38" i="2"/>
  <c r="L38" i="2"/>
  <c r="K38" i="2"/>
  <c r="G38" i="2"/>
  <c r="F38" i="2"/>
  <c r="E38" i="2"/>
  <c r="D38" i="2"/>
  <c r="U129" i="1"/>
  <c r="N128" i="1"/>
  <c r="U128" i="1"/>
  <c r="U127" i="1"/>
  <c r="U126" i="1"/>
  <c r="T129" i="1"/>
  <c r="T128" i="1"/>
  <c r="T127" i="1"/>
  <c r="T126" i="1"/>
  <c r="G129" i="1"/>
  <c r="G130" i="1" s="1"/>
  <c r="E129" i="1"/>
  <c r="E130" i="1" s="1"/>
  <c r="F129" i="1"/>
  <c r="D129" i="1"/>
  <c r="E172" i="1"/>
  <c r="E173" i="1" s="1"/>
  <c r="E171" i="1"/>
  <c r="F172" i="1"/>
  <c r="F173" i="1" s="1"/>
  <c r="G172" i="1"/>
  <c r="G173" i="1" s="1"/>
  <c r="D172" i="1"/>
  <c r="T169" i="1"/>
  <c r="T168" i="1"/>
  <c r="D171" i="1"/>
  <c r="D218" i="1"/>
  <c r="U169" i="1"/>
  <c r="U168" i="1"/>
  <c r="U167" i="1"/>
  <c r="U166" i="1"/>
  <c r="T167" i="1"/>
  <c r="N172" i="1"/>
  <c r="N173" i="1" s="1"/>
  <c r="M172" i="1"/>
  <c r="M173" i="1" s="1"/>
  <c r="L172" i="1"/>
  <c r="L173" i="1" s="1"/>
  <c r="K172" i="1"/>
  <c r="K173" i="1" s="1"/>
  <c r="N171" i="1"/>
  <c r="M171" i="1"/>
  <c r="L171" i="1"/>
  <c r="K171" i="1"/>
  <c r="G171" i="1"/>
  <c r="F171" i="1"/>
  <c r="N130" i="1"/>
  <c r="M130" i="1"/>
  <c r="L130" i="1"/>
  <c r="K130" i="1"/>
  <c r="F130" i="1"/>
  <c r="D130" i="1"/>
  <c r="L37" i="1"/>
  <c r="D37" i="1"/>
  <c r="E37" i="1"/>
  <c r="L129" i="1"/>
  <c r="M129" i="1"/>
  <c r="N129" i="1"/>
  <c r="K129" i="1"/>
  <c r="L128" i="1"/>
  <c r="M128" i="1"/>
  <c r="K128" i="1"/>
  <c r="E128" i="1"/>
  <c r="F128" i="1"/>
  <c r="G128" i="1"/>
  <c r="D128" i="1"/>
  <c r="D36" i="1"/>
  <c r="E81" i="1"/>
  <c r="F81" i="1"/>
  <c r="G81" i="1"/>
  <c r="G82" i="1" s="1"/>
  <c r="D81" i="1"/>
  <c r="D82" i="1" s="1"/>
  <c r="E80" i="1"/>
  <c r="F80" i="1"/>
  <c r="G80" i="1"/>
  <c r="D80" i="1"/>
  <c r="L81" i="1"/>
  <c r="L82" i="1" s="1"/>
  <c r="M81" i="1"/>
  <c r="M82" i="1" s="1"/>
  <c r="N81" i="1"/>
  <c r="N82" i="1" s="1"/>
  <c r="K81" i="1"/>
  <c r="L80" i="1"/>
  <c r="M80" i="1"/>
  <c r="N80" i="1"/>
  <c r="K80" i="1"/>
  <c r="L36" i="1"/>
  <c r="M36" i="1"/>
  <c r="M37" i="1" s="1"/>
  <c r="N36" i="1"/>
  <c r="N37" i="1" s="1"/>
  <c r="K36" i="1"/>
  <c r="K37" i="1" s="1"/>
  <c r="E36" i="1"/>
  <c r="F36" i="1"/>
  <c r="F37" i="1" s="1"/>
  <c r="G36" i="1"/>
  <c r="G37" i="1" s="1"/>
  <c r="N35" i="1"/>
  <c r="M35" i="1"/>
  <c r="L35" i="1"/>
  <c r="K35" i="1"/>
  <c r="E35" i="1"/>
  <c r="F35" i="1"/>
  <c r="G35" i="1"/>
  <c r="D35" i="1"/>
  <c r="D173" i="1" l="1"/>
  <c r="T166" i="1"/>
  <c r="F82" i="1"/>
  <c r="E82" i="1"/>
  <c r="K82" i="1"/>
</calcChain>
</file>

<file path=xl/sharedStrings.xml><?xml version="1.0" encoding="utf-8"?>
<sst xmlns="http://schemas.openxmlformats.org/spreadsheetml/2006/main" count="125" uniqueCount="18">
  <si>
    <t>MongoDB</t>
  </si>
  <si>
    <t>Media</t>
  </si>
  <si>
    <t>Dev. Std.</t>
  </si>
  <si>
    <t>i.d.C 95%</t>
  </si>
  <si>
    <t>Neo4j</t>
  </si>
  <si>
    <t>mongoDB</t>
  </si>
  <si>
    <t>neo4j</t>
  </si>
  <si>
    <t>media</t>
  </si>
  <si>
    <t>primi tempi</t>
  </si>
  <si>
    <t>Query 1</t>
  </si>
  <si>
    <t>Query 2</t>
  </si>
  <si>
    <t>Query 3</t>
  </si>
  <si>
    <t>Query 4</t>
  </si>
  <si>
    <t xml:space="preserve">calls </t>
  </si>
  <si>
    <t xml:space="preserve">cells </t>
  </si>
  <si>
    <t xml:space="preserve">Person </t>
  </si>
  <si>
    <t>totale</t>
  </si>
  <si>
    <t>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</si>
</sst>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164" fontId="0" fillId="0" borderId="0" xfId="0" applyNumberFormat="1"/>
    <xf numFmtId="9" fontId="0" fillId="5" borderId="4" xfId="0" applyNumberFormat="1" applyFill="1" applyBorder="1" applyAlignment="1">
      <alignment horizontal="center"/>
    </xf>
    <xf numFmtId="9" fontId="0" fillId="5" borderId="5" xfId="0" applyNumberFormat="1" applyFill="1" applyBorder="1" applyAlignment="1">
      <alignment horizontal="center"/>
    </xf>
    <xf numFmtId="9" fontId="0" fillId="5" borderId="6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9" fontId="0" fillId="5" borderId="0" xfId="0" applyNumberFormat="1" applyFill="1" applyAlignment="1">
      <alignment vertic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164" fontId="0" fillId="6" borderId="0" xfId="0" applyNumberFormat="1" applyFill="1"/>
    <xf numFmtId="164" fontId="0" fillId="7" borderId="0" xfId="0" applyNumberFormat="1" applyFill="1"/>
    <xf numFmtId="0" fontId="0" fillId="11" borderId="0" xfId="0" applyFill="1"/>
    <xf numFmtId="164" fontId="0" fillId="10" borderId="0" xfId="0" applyNumberFormat="1" applyFill="1" applyAlignment="1">
      <alignment horizontal="center"/>
    </xf>
    <xf numFmtId="0" fontId="1" fillId="0" borderId="0" xfId="0" applyFont="1"/>
    <xf numFmtId="1" fontId="0" fillId="9" borderId="0" xfId="0" applyNumberFormat="1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" fontId="1" fillId="9" borderId="0" xfId="0" applyNumberFormat="1" applyFont="1" applyFill="1" applyAlignment="1">
      <alignment horizontal="center"/>
    </xf>
    <xf numFmtId="164" fontId="0" fillId="3" borderId="0" xfId="0" applyNumberFormat="1" applyFill="1"/>
    <xf numFmtId="164" fontId="0" fillId="9" borderId="0" xfId="0" applyNumberFormat="1" applyFill="1"/>
    <xf numFmtId="164" fontId="2" fillId="6" borderId="0" xfId="0" applyNumberFormat="1" applyFont="1" applyFill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9" fontId="0" fillId="12" borderId="1" xfId="0" applyNumberFormat="1" applyFill="1" applyBorder="1"/>
    <xf numFmtId="9" fontId="0" fillId="5" borderId="1" xfId="0" applyNumberFormat="1" applyFill="1" applyBorder="1"/>
    <xf numFmtId="9" fontId="0" fillId="13" borderId="1" xfId="0" applyNumberFormat="1" applyFill="1" applyBorder="1"/>
    <xf numFmtId="9" fontId="0" fillId="14" borderId="1" xfId="0" applyNumberFormat="1" applyFill="1" applyBorder="1"/>
    <xf numFmtId="0" fontId="0" fillId="8" borderId="1" xfId="0" applyFill="1" applyBorder="1"/>
    <xf numFmtId="0" fontId="0" fillId="6" borderId="1" xfId="0" applyFill="1" applyBorder="1"/>
    <xf numFmtId="3" fontId="0" fillId="0" borderId="2" xfId="0" applyNumberFormat="1" applyBorder="1"/>
    <xf numFmtId="3" fontId="0" fillId="0" borderId="13" xfId="0" applyNumberFormat="1" applyBorder="1"/>
    <xf numFmtId="3" fontId="0" fillId="0" borderId="12" xfId="0" applyNumberFormat="1" applyBorder="1"/>
    <xf numFmtId="3" fontId="0" fillId="0" borderId="0" xfId="0" applyNumberFormat="1" applyBorder="1"/>
    <xf numFmtId="3" fontId="0" fillId="0" borderId="3" xfId="0" applyNumberFormat="1" applyBorder="1"/>
    <xf numFmtId="3" fontId="0" fillId="0" borderId="14" xfId="0" applyNumberFormat="1" applyBorder="1"/>
    <xf numFmtId="3" fontId="0" fillId="0" borderId="7" xfId="0" applyNumberFormat="1" applyBorder="1"/>
    <xf numFmtId="3" fontId="0" fillId="0" borderId="15" xfId="0" applyNumberFormat="1" applyBorder="1"/>
    <xf numFmtId="3" fontId="0" fillId="0" borderId="8" xfId="0" applyNumberFormat="1" applyBorder="1"/>
    <xf numFmtId="0" fontId="0" fillId="12" borderId="9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primi</a:t>
            </a:r>
            <a:r>
              <a:rPr lang="en-US" baseline="0"/>
              <a:t> tempi - query 1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8322703412073491"/>
          <c:y val="0.1584607643832045"/>
          <c:w val="0.62521259842519683"/>
          <c:h val="0.64783563212592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all!$T$15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all!$S$16:$S$19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all!$T$16:$T$19</c:f>
              <c:numCache>
                <c:formatCode>0.000</c:formatCode>
                <c:ptCount val="4"/>
                <c:pt idx="0">
                  <c:v>17.838716506958001</c:v>
                </c:pt>
                <c:pt idx="1">
                  <c:v>34.625417709350501</c:v>
                </c:pt>
                <c:pt idx="2">
                  <c:v>37.774324417114201</c:v>
                </c:pt>
                <c:pt idx="3">
                  <c:v>18.713846206665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5-4657-AA6A-338B942C8B5E}"/>
            </c:ext>
          </c:extLst>
        </c:ser>
        <c:ser>
          <c:idx val="1"/>
          <c:order val="1"/>
          <c:tx>
            <c:strRef>
              <c:f>all!$U$15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all!$S$16:$S$19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all!$U$16:$U$19</c:f>
              <c:numCache>
                <c:formatCode>0.000</c:formatCode>
                <c:ptCount val="4"/>
                <c:pt idx="0">
                  <c:v>73.847293853759695</c:v>
                </c:pt>
                <c:pt idx="1">
                  <c:v>101.81710815429599</c:v>
                </c:pt>
                <c:pt idx="2">
                  <c:v>110.490348815917</c:v>
                </c:pt>
                <c:pt idx="3">
                  <c:v>123.480213165283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5-4657-AA6A-338B942C8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7045535"/>
        <c:axId val="1238659711"/>
      </c:barChart>
      <c:catAx>
        <c:axId val="12970455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8659711"/>
        <c:crosses val="autoZero"/>
        <c:auto val="1"/>
        <c:lblAlgn val="ctr"/>
        <c:lblOffset val="100"/>
        <c:noMultiLvlLbl val="0"/>
      </c:catAx>
      <c:valAx>
        <c:axId val="1238659711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70455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Tempio</a:t>
            </a:r>
            <a:r>
              <a:rPr lang="it-IT" baseline="0"/>
              <a:t> medio - query 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all!$T$32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all!$S$33:$S$36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all!$T$33:$T$36</c:f>
              <c:numCache>
                <c:formatCode>0.000</c:formatCode>
                <c:ptCount val="4"/>
                <c:pt idx="0">
                  <c:v>1.3128201166788709</c:v>
                </c:pt>
                <c:pt idx="1">
                  <c:v>1.5005747477213494</c:v>
                </c:pt>
                <c:pt idx="2">
                  <c:v>2.9642661412556923</c:v>
                </c:pt>
                <c:pt idx="3">
                  <c:v>2.3946056365966744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7-4380-9868-125035DBF50D}"/>
            </c:ext>
          </c:extLst>
        </c:ser>
        <c:ser>
          <c:idx val="1"/>
          <c:order val="1"/>
          <c:tx>
            <c:strRef>
              <c:f>all!$U$32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all!$S$33:$S$36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all!$U$33:$U$36</c:f>
              <c:numCache>
                <c:formatCode>0.000</c:formatCode>
                <c:ptCount val="4"/>
                <c:pt idx="0">
                  <c:v>5.9046014149983703</c:v>
                </c:pt>
                <c:pt idx="1">
                  <c:v>6.4684644063313756</c:v>
                </c:pt>
                <c:pt idx="2">
                  <c:v>7.632484245300291</c:v>
                </c:pt>
                <c:pt idx="3">
                  <c:v>7.6961692174275669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7-4380-9868-125035DBF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227759"/>
        <c:axId val="1281197327"/>
      </c:barChart>
      <c:catAx>
        <c:axId val="13802277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1197327"/>
        <c:crosses val="autoZero"/>
        <c:auto val="1"/>
        <c:lblAlgn val="ctr"/>
        <c:lblOffset val="100"/>
        <c:noMultiLvlLbl val="0"/>
      </c:catAx>
      <c:valAx>
        <c:axId val="128119732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02277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Primi Tempi query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all!$T$60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all!$S$61:$S$64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all!$T$61:$T$64</c:f>
              <c:numCache>
                <c:formatCode>0.000</c:formatCode>
                <c:ptCount val="4"/>
                <c:pt idx="0">
                  <c:v>136.422359466552</c:v>
                </c:pt>
                <c:pt idx="1">
                  <c:v>156.173954010009</c:v>
                </c:pt>
                <c:pt idx="2">
                  <c:v>192.35339546203599</c:v>
                </c:pt>
                <c:pt idx="3">
                  <c:v>189.63603210449199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F-4A34-8F73-7DF8E004D7D4}"/>
            </c:ext>
          </c:extLst>
        </c:ser>
        <c:ser>
          <c:idx val="1"/>
          <c:order val="1"/>
          <c:tx>
            <c:strRef>
              <c:f>all!$U$60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all!$S$61:$S$64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all!$U$61:$U$64</c:f>
              <c:numCache>
                <c:formatCode>0.000</c:formatCode>
                <c:ptCount val="4"/>
                <c:pt idx="0">
                  <c:v>46.847293853759702</c:v>
                </c:pt>
                <c:pt idx="1">
                  <c:v>91.817108154296804</c:v>
                </c:pt>
                <c:pt idx="2">
                  <c:v>102.490348815917</c:v>
                </c:pt>
                <c:pt idx="3">
                  <c:v>96.480213165283203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F-4A34-8F73-7DF8E004D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012431"/>
        <c:axId val="1080116959"/>
      </c:barChart>
      <c:catAx>
        <c:axId val="17130124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0116959"/>
        <c:crosses val="autoZero"/>
        <c:auto val="1"/>
        <c:lblAlgn val="ctr"/>
        <c:lblOffset val="100"/>
        <c:noMultiLvlLbl val="0"/>
      </c:catAx>
      <c:valAx>
        <c:axId val="1080116959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301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</a:t>
            </a:r>
            <a:r>
              <a:rPr lang="it-IT" baseline="0"/>
              <a:t> medi - query2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all!$T$77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all!$S$78:$S$81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all!$T$78:$T$81</c:f>
              <c:numCache>
                <c:formatCode>0.000</c:formatCode>
                <c:ptCount val="4"/>
                <c:pt idx="0">
                  <c:v>24.958769480387325</c:v>
                </c:pt>
                <c:pt idx="1">
                  <c:v>26.116053263346323</c:v>
                </c:pt>
                <c:pt idx="2">
                  <c:v>25.774717330932553</c:v>
                </c:pt>
                <c:pt idx="3">
                  <c:v>68.912426630655858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1-469E-9D16-0754EFDFD302}"/>
            </c:ext>
          </c:extLst>
        </c:ser>
        <c:ser>
          <c:idx val="1"/>
          <c:order val="1"/>
          <c:tx>
            <c:strRef>
              <c:f>all!$U$77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all!$S$78:$S$81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all!$U$78:$U$81</c:f>
              <c:numCache>
                <c:formatCode>0.000</c:formatCode>
                <c:ptCount val="4"/>
                <c:pt idx="0">
                  <c:v>8.1523583730061766</c:v>
                </c:pt>
                <c:pt idx="1">
                  <c:v>9.1304453214009609</c:v>
                </c:pt>
                <c:pt idx="2">
                  <c:v>9.0677841504414793</c:v>
                </c:pt>
                <c:pt idx="3">
                  <c:v>9.2788418134053501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1-469E-9D16-0754EFDFD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019391"/>
        <c:axId val="746267743"/>
      </c:barChart>
      <c:catAx>
        <c:axId val="17130193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6267743"/>
        <c:crosses val="autoZero"/>
        <c:auto val="1"/>
        <c:lblAlgn val="ctr"/>
        <c:lblOffset val="100"/>
        <c:noMultiLvlLbl val="0"/>
      </c:catAx>
      <c:valAx>
        <c:axId val="746267743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301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primi</a:t>
            </a:r>
            <a:r>
              <a:rPr lang="it-IT" baseline="0"/>
              <a:t> tempi - query 3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all!$T$108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all!$S$109:$S$112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all!$T$109:$T$112</c:f>
              <c:numCache>
                <c:formatCode>0.000</c:formatCode>
                <c:ptCount val="4"/>
                <c:pt idx="0">
                  <c:v>302.60485839843699</c:v>
                </c:pt>
                <c:pt idx="1">
                  <c:v>389.63147926330498</c:v>
                </c:pt>
                <c:pt idx="2">
                  <c:v>433.00659942626902</c:v>
                </c:pt>
                <c:pt idx="3">
                  <c:v>603.29526710510197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1-49C6-B495-BFCDCB801482}"/>
            </c:ext>
          </c:extLst>
        </c:ser>
        <c:ser>
          <c:idx val="1"/>
          <c:order val="1"/>
          <c:tx>
            <c:strRef>
              <c:f>all!$U$108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all!$S$109:$S$112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all!$U$109:$U$112</c:f>
              <c:numCache>
                <c:formatCode>0.000</c:formatCode>
                <c:ptCount val="4"/>
                <c:pt idx="0">
                  <c:v>93.847293853759695</c:v>
                </c:pt>
                <c:pt idx="1">
                  <c:v>110.81710815429599</c:v>
                </c:pt>
                <c:pt idx="2">
                  <c:v>133.490348815917</c:v>
                </c:pt>
                <c:pt idx="3">
                  <c:v>129.480213165283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1-49C6-B495-BFCDCB801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551487"/>
        <c:axId val="1080149359"/>
      </c:barChart>
      <c:catAx>
        <c:axId val="17175514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0149359"/>
        <c:crosses val="autoZero"/>
        <c:auto val="1"/>
        <c:lblAlgn val="ctr"/>
        <c:lblOffset val="100"/>
        <c:noMultiLvlLbl val="0"/>
      </c:catAx>
      <c:valAx>
        <c:axId val="108014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755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</a:t>
            </a:r>
            <a:r>
              <a:rPr lang="it-IT" baseline="0"/>
              <a:t>  medi - query 3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all!$T$125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all!$S$126:$S$129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all!$T$126:$T$129</c:f>
              <c:numCache>
                <c:formatCode>0.000</c:formatCode>
                <c:ptCount val="4"/>
                <c:pt idx="0">
                  <c:v>140.4243942896521</c:v>
                </c:pt>
                <c:pt idx="1">
                  <c:v>166.75248463948523</c:v>
                </c:pt>
                <c:pt idx="2">
                  <c:v>390.5198335647579</c:v>
                </c:pt>
                <c:pt idx="3">
                  <c:v>473.88634922152016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A-4876-8F0F-F5A927607615}"/>
            </c:ext>
          </c:extLst>
        </c:ser>
        <c:ser>
          <c:idx val="1"/>
          <c:order val="1"/>
          <c:tx>
            <c:strRef>
              <c:f>all!$U$125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all!$S$126:$S$129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all!$U$126:$U$129</c:f>
              <c:numCache>
                <c:formatCode>0.000</c:formatCode>
                <c:ptCount val="4"/>
                <c:pt idx="0">
                  <c:v>6.484878857930422</c:v>
                </c:pt>
                <c:pt idx="1">
                  <c:v>7.0675945281981312</c:v>
                </c:pt>
                <c:pt idx="2">
                  <c:v>7.2978369394937124</c:v>
                </c:pt>
                <c:pt idx="3">
                  <c:v>9.1838302612303746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A-4876-8F0F-F5A92760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597887"/>
        <c:axId val="1078111455"/>
      </c:barChart>
      <c:catAx>
        <c:axId val="17175978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8111455"/>
        <c:crosses val="autoZero"/>
        <c:auto val="1"/>
        <c:lblAlgn val="ctr"/>
        <c:lblOffset val="100"/>
        <c:noMultiLvlLbl val="0"/>
      </c:catAx>
      <c:valAx>
        <c:axId val="107811145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759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primi tempi - query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all!$T$148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all!$S$149:$S$152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all!$T$149:$T$152</c:f>
              <c:numCache>
                <c:formatCode>0.000</c:formatCode>
                <c:ptCount val="4"/>
                <c:pt idx="0">
                  <c:v>375.32329559325905</c:v>
                </c:pt>
                <c:pt idx="1">
                  <c:v>435.67657470703045</c:v>
                </c:pt>
                <c:pt idx="2">
                  <c:v>523.55718612670796</c:v>
                </c:pt>
                <c:pt idx="3">
                  <c:v>845.29802703857399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0-4F94-9E95-4BE2A52174E0}"/>
            </c:ext>
          </c:extLst>
        </c:ser>
        <c:ser>
          <c:idx val="1"/>
          <c:order val="1"/>
          <c:tx>
            <c:strRef>
              <c:f>all!$U$148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all!$S$149:$S$152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all!$U$149:$U$152</c:f>
              <c:numCache>
                <c:formatCode>0.000</c:formatCode>
                <c:ptCount val="4"/>
                <c:pt idx="0">
                  <c:v>68.847293853759695</c:v>
                </c:pt>
                <c:pt idx="1">
                  <c:v>72.817108154295994</c:v>
                </c:pt>
                <c:pt idx="2">
                  <c:v>79.490348815917002</c:v>
                </c:pt>
                <c:pt idx="3">
                  <c:v>85.480213165283004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0-4F94-9E95-4BE2A5217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212063"/>
        <c:axId val="2033864367"/>
      </c:barChart>
      <c:catAx>
        <c:axId val="510212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3864367"/>
        <c:crosses val="autoZero"/>
        <c:auto val="1"/>
        <c:lblAlgn val="ctr"/>
        <c:lblOffset val="100"/>
        <c:noMultiLvlLbl val="0"/>
      </c:catAx>
      <c:valAx>
        <c:axId val="203386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21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 Medi - query</a:t>
            </a:r>
            <a:r>
              <a:rPr lang="it-IT" baseline="0"/>
              <a:t> 4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all!$T$165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all!$S$166:$S$169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all!$T$166:$T$169</c:f>
              <c:numCache>
                <c:formatCode>0.000</c:formatCode>
                <c:ptCount val="4"/>
                <c:pt idx="0">
                  <c:v>190.985055828094</c:v>
                </c:pt>
                <c:pt idx="1">
                  <c:v>301.59526943630595</c:v>
                </c:pt>
                <c:pt idx="2">
                  <c:v>426.55805555979339</c:v>
                </c:pt>
                <c:pt idx="3">
                  <c:v>753.85365314403441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4-4F8B-8FB9-F983027CE349}"/>
            </c:ext>
          </c:extLst>
        </c:ser>
        <c:ser>
          <c:idx val="1"/>
          <c:order val="1"/>
          <c:tx>
            <c:strRef>
              <c:f>all!$U$165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all!$S$166:$S$169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all!$U$166:$U$169</c:f>
              <c:numCache>
                <c:formatCode>0.000</c:formatCode>
                <c:ptCount val="4"/>
                <c:pt idx="0">
                  <c:v>8.6299918969471978</c:v>
                </c:pt>
                <c:pt idx="1">
                  <c:v>9.2103500366210636</c:v>
                </c:pt>
                <c:pt idx="2">
                  <c:v>9.8946142196655025</c:v>
                </c:pt>
                <c:pt idx="3">
                  <c:v>11.044374465942353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4-4F8B-8FB9-F983027CE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6112"/>
        <c:axId val="37992912"/>
      </c:barChart>
      <c:catAx>
        <c:axId val="3236361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992912"/>
        <c:crosses val="autoZero"/>
        <c:auto val="1"/>
        <c:lblAlgn val="ctr"/>
        <c:lblOffset val="100"/>
        <c:noMultiLvlLbl val="0"/>
      </c:catAx>
      <c:valAx>
        <c:axId val="379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36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Tempio</a:t>
            </a:r>
            <a:r>
              <a:rPr lang="it-IT" baseline="0"/>
              <a:t> medio - query 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all!$T$32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all!$S$33:$S$36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all!$T$33:$T$36</c:f>
              <c:numCache>
                <c:formatCode>0.000</c:formatCode>
                <c:ptCount val="4"/>
                <c:pt idx="0">
                  <c:v>1.3128201166788709</c:v>
                </c:pt>
                <c:pt idx="1">
                  <c:v>1.5005747477213494</c:v>
                </c:pt>
                <c:pt idx="2">
                  <c:v>2.9642661412556923</c:v>
                </c:pt>
                <c:pt idx="3">
                  <c:v>2.3946056365966744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D-4A55-8AD6-70A038D1B953}"/>
            </c:ext>
          </c:extLst>
        </c:ser>
        <c:ser>
          <c:idx val="1"/>
          <c:order val="1"/>
          <c:tx>
            <c:strRef>
              <c:f>all!$U$32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all!$S$33:$S$36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all!$U$33:$U$36</c:f>
              <c:numCache>
                <c:formatCode>0.000</c:formatCode>
                <c:ptCount val="4"/>
                <c:pt idx="0">
                  <c:v>5.9046014149983703</c:v>
                </c:pt>
                <c:pt idx="1">
                  <c:v>6.4684644063313756</c:v>
                </c:pt>
                <c:pt idx="2">
                  <c:v>7.632484245300291</c:v>
                </c:pt>
                <c:pt idx="3">
                  <c:v>7.6961692174275669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D-4A55-8AD6-70A038D1B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227759"/>
        <c:axId val="1281197327"/>
      </c:barChart>
      <c:catAx>
        <c:axId val="13802277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1197327"/>
        <c:crosses val="autoZero"/>
        <c:auto val="1"/>
        <c:lblAlgn val="ctr"/>
        <c:lblOffset val="100"/>
        <c:noMultiLvlLbl val="0"/>
      </c:catAx>
      <c:valAx>
        <c:axId val="128119732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02277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Primi Tempi query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all!$T$60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all!$S$61:$S$64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all!$T$61:$T$64</c:f>
              <c:numCache>
                <c:formatCode>0.000</c:formatCode>
                <c:ptCount val="4"/>
                <c:pt idx="0">
                  <c:v>136.422359466552</c:v>
                </c:pt>
                <c:pt idx="1">
                  <c:v>156.173954010009</c:v>
                </c:pt>
                <c:pt idx="2">
                  <c:v>192.35339546203599</c:v>
                </c:pt>
                <c:pt idx="3">
                  <c:v>189.63603210449199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7-45F6-B5F4-E8869DC03B82}"/>
            </c:ext>
          </c:extLst>
        </c:ser>
        <c:ser>
          <c:idx val="1"/>
          <c:order val="1"/>
          <c:tx>
            <c:strRef>
              <c:f>all!$U$60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all!$S$61:$S$64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all!$U$61:$U$64</c:f>
              <c:numCache>
                <c:formatCode>0.000</c:formatCode>
                <c:ptCount val="4"/>
                <c:pt idx="0">
                  <c:v>46.847293853759702</c:v>
                </c:pt>
                <c:pt idx="1">
                  <c:v>91.817108154296804</c:v>
                </c:pt>
                <c:pt idx="2">
                  <c:v>102.490348815917</c:v>
                </c:pt>
                <c:pt idx="3">
                  <c:v>96.480213165283203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7-45F6-B5F4-E8869DC03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012431"/>
        <c:axId val="1080116959"/>
      </c:barChart>
      <c:catAx>
        <c:axId val="17130124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0116959"/>
        <c:crosses val="autoZero"/>
        <c:auto val="1"/>
        <c:lblAlgn val="ctr"/>
        <c:lblOffset val="100"/>
        <c:noMultiLvlLbl val="0"/>
      </c:catAx>
      <c:valAx>
        <c:axId val="1080116959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301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</a:t>
            </a:r>
            <a:r>
              <a:rPr lang="it-IT" baseline="0"/>
              <a:t> medi - query2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all!$T$77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all!$S$78:$S$81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all!$T$78:$T$81</c:f>
              <c:numCache>
                <c:formatCode>0.000</c:formatCode>
                <c:ptCount val="4"/>
                <c:pt idx="0">
                  <c:v>24.958769480387325</c:v>
                </c:pt>
                <c:pt idx="1">
                  <c:v>26.116053263346323</c:v>
                </c:pt>
                <c:pt idx="2">
                  <c:v>25.774717330932553</c:v>
                </c:pt>
                <c:pt idx="3">
                  <c:v>68.912426630655858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F-4974-A15D-5131A5BF7F4F}"/>
            </c:ext>
          </c:extLst>
        </c:ser>
        <c:ser>
          <c:idx val="1"/>
          <c:order val="1"/>
          <c:tx>
            <c:strRef>
              <c:f>all!$U$77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all!$S$78:$S$81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all!$U$78:$U$81</c:f>
              <c:numCache>
                <c:formatCode>0.000</c:formatCode>
                <c:ptCount val="4"/>
                <c:pt idx="0">
                  <c:v>8.1523583730061766</c:v>
                </c:pt>
                <c:pt idx="1">
                  <c:v>9.1304453214009609</c:v>
                </c:pt>
                <c:pt idx="2">
                  <c:v>9.0677841504414793</c:v>
                </c:pt>
                <c:pt idx="3">
                  <c:v>9.2788418134053501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F-4974-A15D-5131A5BF7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019391"/>
        <c:axId val="746267743"/>
      </c:barChart>
      <c:catAx>
        <c:axId val="17130193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6267743"/>
        <c:crosses val="autoZero"/>
        <c:auto val="1"/>
        <c:lblAlgn val="ctr"/>
        <c:lblOffset val="100"/>
        <c:noMultiLvlLbl val="0"/>
      </c:catAx>
      <c:valAx>
        <c:axId val="746267743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301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primi</a:t>
            </a:r>
            <a:r>
              <a:rPr lang="it-IT" baseline="0"/>
              <a:t> tempi - query 3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all!$T$108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all!$S$109:$S$112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all!$T$109:$T$112</c:f>
              <c:numCache>
                <c:formatCode>0.000</c:formatCode>
                <c:ptCount val="4"/>
                <c:pt idx="0">
                  <c:v>302.60485839843699</c:v>
                </c:pt>
                <c:pt idx="1">
                  <c:v>389.63147926330498</c:v>
                </c:pt>
                <c:pt idx="2">
                  <c:v>433.00659942626902</c:v>
                </c:pt>
                <c:pt idx="3">
                  <c:v>603.29526710510197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C-4BFC-9EBC-A978078CD6AF}"/>
            </c:ext>
          </c:extLst>
        </c:ser>
        <c:ser>
          <c:idx val="1"/>
          <c:order val="1"/>
          <c:tx>
            <c:strRef>
              <c:f>all!$U$108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all!$S$109:$S$112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all!$U$109:$U$112</c:f>
              <c:numCache>
                <c:formatCode>0.000</c:formatCode>
                <c:ptCount val="4"/>
                <c:pt idx="0">
                  <c:v>93.847293853759695</c:v>
                </c:pt>
                <c:pt idx="1">
                  <c:v>110.81710815429599</c:v>
                </c:pt>
                <c:pt idx="2">
                  <c:v>133.490348815917</c:v>
                </c:pt>
                <c:pt idx="3">
                  <c:v>129.480213165283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BC-4BFC-9EBC-A978078CD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551487"/>
        <c:axId val="1080149359"/>
      </c:barChart>
      <c:catAx>
        <c:axId val="17175514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0149359"/>
        <c:crosses val="autoZero"/>
        <c:auto val="1"/>
        <c:lblAlgn val="ctr"/>
        <c:lblOffset val="100"/>
        <c:noMultiLvlLbl val="0"/>
      </c:catAx>
      <c:valAx>
        <c:axId val="108014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755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</a:t>
            </a:r>
            <a:r>
              <a:rPr lang="it-IT" baseline="0"/>
              <a:t>  medi - query 3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all!$T$125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all!$S$126:$S$129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all!$T$126:$T$129</c:f>
              <c:numCache>
                <c:formatCode>0.000</c:formatCode>
                <c:ptCount val="4"/>
                <c:pt idx="0">
                  <c:v>140.4243942896521</c:v>
                </c:pt>
                <c:pt idx="1">
                  <c:v>166.75248463948523</c:v>
                </c:pt>
                <c:pt idx="2">
                  <c:v>390.5198335647579</c:v>
                </c:pt>
                <c:pt idx="3">
                  <c:v>473.88634922152016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D-4CD5-8276-1C171C89487E}"/>
            </c:ext>
          </c:extLst>
        </c:ser>
        <c:ser>
          <c:idx val="1"/>
          <c:order val="1"/>
          <c:tx>
            <c:strRef>
              <c:f>all!$U$125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all!$S$126:$S$129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all!$U$126:$U$129</c:f>
              <c:numCache>
                <c:formatCode>0.000</c:formatCode>
                <c:ptCount val="4"/>
                <c:pt idx="0">
                  <c:v>6.484878857930422</c:v>
                </c:pt>
                <c:pt idx="1">
                  <c:v>7.0675945281981312</c:v>
                </c:pt>
                <c:pt idx="2">
                  <c:v>7.2978369394937124</c:v>
                </c:pt>
                <c:pt idx="3">
                  <c:v>9.1838302612303746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D-4CD5-8276-1C171C894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597887"/>
        <c:axId val="1078111455"/>
      </c:barChart>
      <c:catAx>
        <c:axId val="17175978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8111455"/>
        <c:crosses val="autoZero"/>
        <c:auto val="1"/>
        <c:lblAlgn val="ctr"/>
        <c:lblOffset val="100"/>
        <c:noMultiLvlLbl val="0"/>
      </c:catAx>
      <c:valAx>
        <c:axId val="107811145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759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primi tempi - query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all!$T$148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all!$S$149:$S$152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all!$T$149:$T$152</c:f>
              <c:numCache>
                <c:formatCode>0.000</c:formatCode>
                <c:ptCount val="4"/>
                <c:pt idx="0">
                  <c:v>375.32329559325905</c:v>
                </c:pt>
                <c:pt idx="1">
                  <c:v>435.67657470703045</c:v>
                </c:pt>
                <c:pt idx="2">
                  <c:v>523.55718612670796</c:v>
                </c:pt>
                <c:pt idx="3">
                  <c:v>845.29802703857399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E-4DEC-8DA3-BE0EF9CD719D}"/>
            </c:ext>
          </c:extLst>
        </c:ser>
        <c:ser>
          <c:idx val="1"/>
          <c:order val="1"/>
          <c:tx>
            <c:strRef>
              <c:f>all!$U$148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all!$S$149:$S$152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all!$U$149:$U$152</c:f>
              <c:numCache>
                <c:formatCode>0.000</c:formatCode>
                <c:ptCount val="4"/>
                <c:pt idx="0">
                  <c:v>68.847293853759695</c:v>
                </c:pt>
                <c:pt idx="1">
                  <c:v>72.817108154295994</c:v>
                </c:pt>
                <c:pt idx="2">
                  <c:v>79.490348815917002</c:v>
                </c:pt>
                <c:pt idx="3">
                  <c:v>85.480213165283004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E-4DEC-8DA3-BE0EF9CD7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212063"/>
        <c:axId val="2033864367"/>
      </c:barChart>
      <c:catAx>
        <c:axId val="510212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3864367"/>
        <c:crosses val="autoZero"/>
        <c:auto val="1"/>
        <c:lblAlgn val="ctr"/>
        <c:lblOffset val="100"/>
        <c:noMultiLvlLbl val="0"/>
      </c:catAx>
      <c:valAx>
        <c:axId val="203386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21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 Medi - query</a:t>
            </a:r>
            <a:r>
              <a:rPr lang="it-IT" baseline="0"/>
              <a:t> 4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all!$T$165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all!$S$166:$S$169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all!$T$166:$T$169</c:f>
              <c:numCache>
                <c:formatCode>0.000</c:formatCode>
                <c:ptCount val="4"/>
                <c:pt idx="0">
                  <c:v>190.985055828094</c:v>
                </c:pt>
                <c:pt idx="1">
                  <c:v>301.59526943630595</c:v>
                </c:pt>
                <c:pt idx="2">
                  <c:v>426.55805555979339</c:v>
                </c:pt>
                <c:pt idx="3">
                  <c:v>753.85365314403441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3-4090-8684-0888525D9B8E}"/>
            </c:ext>
          </c:extLst>
        </c:ser>
        <c:ser>
          <c:idx val="1"/>
          <c:order val="1"/>
          <c:tx>
            <c:strRef>
              <c:f>all!$U$165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all!$S$166:$S$169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all!$U$166:$U$169</c:f>
              <c:numCache>
                <c:formatCode>0.000</c:formatCode>
                <c:ptCount val="4"/>
                <c:pt idx="0">
                  <c:v>8.6299918969471978</c:v>
                </c:pt>
                <c:pt idx="1">
                  <c:v>9.2103500366210636</c:v>
                </c:pt>
                <c:pt idx="2">
                  <c:v>9.8946142196655025</c:v>
                </c:pt>
                <c:pt idx="3">
                  <c:v>11.044374465942353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3-4090-8684-0888525D9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6112"/>
        <c:axId val="37992912"/>
      </c:barChart>
      <c:catAx>
        <c:axId val="3236361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992912"/>
        <c:crosses val="autoZero"/>
        <c:auto val="1"/>
        <c:lblAlgn val="ctr"/>
        <c:lblOffset val="100"/>
        <c:noMultiLvlLbl val="0"/>
      </c:catAx>
      <c:valAx>
        <c:axId val="379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36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primi</a:t>
            </a:r>
            <a:r>
              <a:rPr lang="en-US" baseline="0"/>
              <a:t> tempi - query 1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8322703412073491"/>
          <c:y val="0.1584607643832045"/>
          <c:w val="0.62521259842519683"/>
          <c:h val="0.64783563212592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all!$T$15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all!$S$16:$S$19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all!$T$16:$T$19</c:f>
              <c:numCache>
                <c:formatCode>0.000</c:formatCode>
                <c:ptCount val="4"/>
                <c:pt idx="0">
                  <c:v>17.838716506958001</c:v>
                </c:pt>
                <c:pt idx="1">
                  <c:v>34.625417709350501</c:v>
                </c:pt>
                <c:pt idx="2">
                  <c:v>37.774324417114201</c:v>
                </c:pt>
                <c:pt idx="3">
                  <c:v>18.713846206665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1-49C3-A841-5135C1F89D8F}"/>
            </c:ext>
          </c:extLst>
        </c:ser>
        <c:ser>
          <c:idx val="1"/>
          <c:order val="1"/>
          <c:tx>
            <c:strRef>
              <c:f>all!$U$15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all!$S$16:$S$19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all!$U$16:$U$19</c:f>
              <c:numCache>
                <c:formatCode>0.000</c:formatCode>
                <c:ptCount val="4"/>
                <c:pt idx="0">
                  <c:v>73.847293853759695</c:v>
                </c:pt>
                <c:pt idx="1">
                  <c:v>101.81710815429599</c:v>
                </c:pt>
                <c:pt idx="2">
                  <c:v>110.490348815917</c:v>
                </c:pt>
                <c:pt idx="3">
                  <c:v>123.480213165283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1-49C3-A841-5135C1F89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7045535"/>
        <c:axId val="1238659711"/>
      </c:barChart>
      <c:catAx>
        <c:axId val="12970455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8659711"/>
        <c:crosses val="autoZero"/>
        <c:auto val="1"/>
        <c:lblAlgn val="ctr"/>
        <c:lblOffset val="100"/>
        <c:noMultiLvlLbl val="0"/>
      </c:catAx>
      <c:valAx>
        <c:axId val="1238659711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70455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2</xdr:row>
      <xdr:rowOff>14288</xdr:rowOff>
    </xdr:from>
    <xdr:to>
      <xdr:col>28</xdr:col>
      <xdr:colOff>314325</xdr:colOff>
      <xdr:row>18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2CE9A7C-168C-40C3-AA73-4463BD3F7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20</xdr:row>
      <xdr:rowOff>147638</xdr:rowOff>
    </xdr:from>
    <xdr:to>
      <xdr:col>28</xdr:col>
      <xdr:colOff>304800</xdr:colOff>
      <xdr:row>35</xdr:row>
      <xdr:rowOff>176213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7B0CB8E-E5CA-4902-BEE6-5936A0E5C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</xdr:colOff>
      <xdr:row>6</xdr:row>
      <xdr:rowOff>109538</xdr:rowOff>
    </xdr:from>
    <xdr:to>
      <xdr:col>29</xdr:col>
      <xdr:colOff>352425</xdr:colOff>
      <xdr:row>21</xdr:row>
      <xdr:rowOff>138113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AC5A27E-1630-45DA-8518-0DB24C636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19050</xdr:colOff>
      <xdr:row>23</xdr:row>
      <xdr:rowOff>138113</xdr:rowOff>
    </xdr:from>
    <xdr:to>
      <xdr:col>29</xdr:col>
      <xdr:colOff>323850</xdr:colOff>
      <xdr:row>38</xdr:row>
      <xdr:rowOff>166688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F41C346-B31A-4DE6-A55B-C60FC49E5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600075</xdr:colOff>
      <xdr:row>5</xdr:row>
      <xdr:rowOff>166688</xdr:rowOff>
    </xdr:from>
    <xdr:to>
      <xdr:col>29</xdr:col>
      <xdr:colOff>295275</xdr:colOff>
      <xdr:row>21</xdr:row>
      <xdr:rowOff>14288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97048A8-21A6-49E2-89F1-F67C5E225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9525</xdr:colOff>
      <xdr:row>22</xdr:row>
      <xdr:rowOff>157163</xdr:rowOff>
    </xdr:from>
    <xdr:to>
      <xdr:col>29</xdr:col>
      <xdr:colOff>314325</xdr:colOff>
      <xdr:row>38</xdr:row>
      <xdr:rowOff>4763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A7F127E-D2E0-4B0C-80DD-08254E5AB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17584</xdr:colOff>
      <xdr:row>2</xdr:row>
      <xdr:rowOff>111369</xdr:rowOff>
    </xdr:from>
    <xdr:to>
      <xdr:col>28</xdr:col>
      <xdr:colOff>322384</xdr:colOff>
      <xdr:row>17</xdr:row>
      <xdr:rowOff>41031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DACD48E-5C1C-4C62-B2AD-B808BAD6A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604025</xdr:colOff>
      <xdr:row>19</xdr:row>
      <xdr:rowOff>64120</xdr:rowOff>
    </xdr:from>
    <xdr:to>
      <xdr:col>28</xdr:col>
      <xdr:colOff>269488</xdr:colOff>
      <xdr:row>34</xdr:row>
      <xdr:rowOff>19515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68BB4E9-5B8B-4B6E-A933-61939B0C4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2</xdr:row>
      <xdr:rowOff>14288</xdr:rowOff>
    </xdr:from>
    <xdr:to>
      <xdr:col>29</xdr:col>
      <xdr:colOff>314325</xdr:colOff>
      <xdr:row>18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6BE521E-4831-46C0-BC9F-949F0515D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20</xdr:row>
      <xdr:rowOff>147638</xdr:rowOff>
    </xdr:from>
    <xdr:to>
      <xdr:col>29</xdr:col>
      <xdr:colOff>304800</xdr:colOff>
      <xdr:row>35</xdr:row>
      <xdr:rowOff>176213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B85C890-7D98-0FE3-91DA-5D934297B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47625</xdr:colOff>
      <xdr:row>48</xdr:row>
      <xdr:rowOff>109538</xdr:rowOff>
    </xdr:from>
    <xdr:to>
      <xdr:col>29</xdr:col>
      <xdr:colOff>352425</xdr:colOff>
      <xdr:row>63</xdr:row>
      <xdr:rowOff>138113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2872699-A76C-C5CC-E51C-2628E995D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19050</xdr:colOff>
      <xdr:row>65</xdr:row>
      <xdr:rowOff>138113</xdr:rowOff>
    </xdr:from>
    <xdr:to>
      <xdr:col>29</xdr:col>
      <xdr:colOff>323850</xdr:colOff>
      <xdr:row>80</xdr:row>
      <xdr:rowOff>166688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8E067318-876B-18CF-691C-9981A3B05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600075</xdr:colOff>
      <xdr:row>96</xdr:row>
      <xdr:rowOff>166688</xdr:rowOff>
    </xdr:from>
    <xdr:to>
      <xdr:col>29</xdr:col>
      <xdr:colOff>295275</xdr:colOff>
      <xdr:row>112</xdr:row>
      <xdr:rowOff>14288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475387D5-1B07-22E3-A6F1-AD411A061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9525</xdr:colOff>
      <xdr:row>113</xdr:row>
      <xdr:rowOff>157163</xdr:rowOff>
    </xdr:from>
    <xdr:to>
      <xdr:col>29</xdr:col>
      <xdr:colOff>314325</xdr:colOff>
      <xdr:row>129</xdr:row>
      <xdr:rowOff>4763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B2D01B70-94E5-A21E-1ECF-79061F8B2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17584</xdr:colOff>
      <xdr:row>137</xdr:row>
      <xdr:rowOff>111369</xdr:rowOff>
    </xdr:from>
    <xdr:to>
      <xdr:col>29</xdr:col>
      <xdr:colOff>322384</xdr:colOff>
      <xdr:row>152</xdr:row>
      <xdr:rowOff>41031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A736DCC1-E53B-7A1F-709A-71CF0630C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604025</xdr:colOff>
      <xdr:row>154</xdr:row>
      <xdr:rowOff>64120</xdr:rowOff>
    </xdr:from>
    <xdr:to>
      <xdr:col>29</xdr:col>
      <xdr:colOff>269488</xdr:colOff>
      <xdr:row>169</xdr:row>
      <xdr:rowOff>19515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BF1E283-786A-D00E-C7B6-9EB25A9A0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BE9D0-2289-48DA-AD97-E17307E6BAD7}">
  <dimension ref="B2:T39"/>
  <sheetViews>
    <sheetView zoomScale="70" workbookViewId="0">
      <selection activeCell="Q16" sqref="Q16"/>
    </sheetView>
  </sheetViews>
  <sheetFormatPr defaultRowHeight="14.4" x14ac:dyDescent="0.3"/>
  <sheetData>
    <row r="2" spans="2:20" x14ac:dyDescent="0.3">
      <c r="B2" s="20" t="s">
        <v>9</v>
      </c>
    </row>
    <row r="4" spans="2:20" x14ac:dyDescent="0.3">
      <c r="B4" s="11" t="s">
        <v>0</v>
      </c>
      <c r="C4" s="12">
        <v>0.25</v>
      </c>
      <c r="D4" s="12">
        <v>0.5</v>
      </c>
      <c r="E4" s="12">
        <v>0.75</v>
      </c>
      <c r="F4" s="12">
        <v>1</v>
      </c>
      <c r="I4" s="16" t="s">
        <v>4</v>
      </c>
      <c r="J4" s="12">
        <v>0.25</v>
      </c>
      <c r="K4" s="12">
        <v>0.5</v>
      </c>
      <c r="L4" s="12">
        <v>0.75</v>
      </c>
      <c r="M4" s="12">
        <v>1</v>
      </c>
      <c r="R4" s="1"/>
    </row>
    <row r="5" spans="2:20" x14ac:dyDescent="0.3">
      <c r="B5" s="13">
        <v>1</v>
      </c>
      <c r="C5" s="3">
        <v>1.58095359802246</v>
      </c>
      <c r="D5" s="3">
        <v>3.6776065826415998</v>
      </c>
      <c r="E5" s="3">
        <v>2.93660163879394</v>
      </c>
      <c r="F5" s="3">
        <v>1.61695480346679</v>
      </c>
      <c r="G5" s="3"/>
      <c r="H5" s="3"/>
      <c r="I5" s="23">
        <v>1</v>
      </c>
      <c r="J5" s="3">
        <v>4.7094821929931596</v>
      </c>
      <c r="K5" s="3">
        <v>5.9228668212890598</v>
      </c>
      <c r="L5" s="3">
        <v>8.8287143707275302</v>
      </c>
      <c r="M5" s="3">
        <v>5.7201147079467694</v>
      </c>
      <c r="N5" s="3"/>
      <c r="P5" s="1"/>
    </row>
    <row r="6" spans="2:20" x14ac:dyDescent="0.3">
      <c r="B6" s="13">
        <v>2</v>
      </c>
      <c r="C6" s="3">
        <v>1.0488033294677699</v>
      </c>
      <c r="D6" s="3">
        <v>1.5730857849121</v>
      </c>
      <c r="E6" s="3">
        <v>3.9825439453125</v>
      </c>
      <c r="F6" s="3">
        <v>1.59287452697753</v>
      </c>
      <c r="G6" s="3"/>
      <c r="H6" s="3"/>
      <c r="I6" s="23">
        <v>2</v>
      </c>
      <c r="J6" s="3">
        <v>5.2741289138793892</v>
      </c>
      <c r="K6" s="3">
        <v>5.9860477447509703</v>
      </c>
      <c r="L6" s="3">
        <v>7.0763826370239205</v>
      </c>
      <c r="M6" s="3">
        <v>5.1215887069702095</v>
      </c>
      <c r="N6" s="3"/>
    </row>
    <row r="7" spans="2:20" x14ac:dyDescent="0.3">
      <c r="B7" s="13">
        <v>3</v>
      </c>
      <c r="C7" s="3">
        <v>1.5869140625</v>
      </c>
      <c r="D7" s="3">
        <v>1.57976150512695</v>
      </c>
      <c r="E7" s="3">
        <v>2.3083686828613197</v>
      </c>
      <c r="F7" s="3">
        <v>1.6500949859619098</v>
      </c>
      <c r="G7" s="3"/>
      <c r="H7" s="3"/>
      <c r="I7" s="23">
        <v>3</v>
      </c>
      <c r="J7" s="3">
        <v>8.7110767364500994</v>
      </c>
      <c r="K7" s="3">
        <v>5.8369646072387598</v>
      </c>
      <c r="L7" s="3">
        <v>8.5233716964721609</v>
      </c>
      <c r="M7" s="3">
        <v>7.9354791641235298</v>
      </c>
      <c r="N7" s="3"/>
    </row>
    <row r="8" spans="2:20" x14ac:dyDescent="0.3">
      <c r="B8" s="13">
        <v>4</v>
      </c>
      <c r="C8" s="3">
        <v>1.5735626220703098</v>
      </c>
      <c r="D8" s="3">
        <v>1.0399818420410101</v>
      </c>
      <c r="E8" s="3">
        <v>2.9249191284179599</v>
      </c>
      <c r="F8" s="3">
        <v>2.0654926300048801</v>
      </c>
      <c r="G8" s="3"/>
      <c r="H8" s="3"/>
      <c r="I8" s="23">
        <v>4</v>
      </c>
      <c r="J8" s="3">
        <v>5.450439453125</v>
      </c>
      <c r="K8" s="3">
        <v>5.9726486206054599</v>
      </c>
      <c r="L8" s="3">
        <v>8.6498050689697195</v>
      </c>
      <c r="M8" s="3">
        <v>5.2234172821044904</v>
      </c>
      <c r="N8" s="3"/>
    </row>
    <row r="9" spans="2:20" x14ac:dyDescent="0.3">
      <c r="B9" s="13">
        <v>5</v>
      </c>
      <c r="C9" s="3">
        <v>1.60098075866699</v>
      </c>
      <c r="D9" s="3">
        <v>1.5840530395507799</v>
      </c>
      <c r="E9" s="3">
        <v>2.83217430114746</v>
      </c>
      <c r="F9" s="3">
        <v>2.5919208526611301</v>
      </c>
      <c r="G9" s="3"/>
      <c r="H9" s="3"/>
      <c r="I9" s="23">
        <v>5</v>
      </c>
      <c r="J9" s="3">
        <v>4.7197818756103498</v>
      </c>
      <c r="K9" s="3">
        <v>10.7853946685791</v>
      </c>
      <c r="L9" s="3">
        <v>8.3380012512206996</v>
      </c>
      <c r="M9" s="3">
        <v>10.1399230957031</v>
      </c>
      <c r="N9" s="3"/>
    </row>
    <row r="10" spans="2:20" x14ac:dyDescent="0.3">
      <c r="B10" s="14">
        <v>6</v>
      </c>
      <c r="C10" s="3">
        <v>1.0628700256347601</v>
      </c>
      <c r="D10" s="3">
        <v>1.58643722534179</v>
      </c>
      <c r="E10" s="3">
        <v>3.1476020812988197</v>
      </c>
      <c r="F10" s="3">
        <v>2.60145759582519</v>
      </c>
      <c r="G10" s="3"/>
      <c r="H10" s="3"/>
      <c r="I10" s="23">
        <v>6</v>
      </c>
      <c r="J10" s="3">
        <v>4.7922372817993102</v>
      </c>
      <c r="K10" s="3">
        <v>5.8204660415649396</v>
      </c>
      <c r="L10" s="3">
        <v>8.1866054534912092</v>
      </c>
      <c r="M10" s="3">
        <v>5.0101280212402299</v>
      </c>
      <c r="N10" s="3"/>
    </row>
    <row r="11" spans="2:20" x14ac:dyDescent="0.3">
      <c r="B11" s="13">
        <v>7</v>
      </c>
      <c r="C11" s="3">
        <v>1.5981197357177699</v>
      </c>
      <c r="D11" s="3">
        <v>1.05166435241699</v>
      </c>
      <c r="E11" s="3">
        <v>2.0432472229003902</v>
      </c>
      <c r="F11" s="3">
        <v>3.0638236999511701</v>
      </c>
      <c r="G11" s="3"/>
      <c r="H11" s="3"/>
      <c r="I11" s="23">
        <v>7</v>
      </c>
      <c r="J11" s="3">
        <v>5.8771848678588796</v>
      </c>
      <c r="K11" s="3">
        <v>5.9094667434692294</v>
      </c>
      <c r="L11" s="3">
        <v>6.5042018890380806</v>
      </c>
      <c r="M11" s="3">
        <v>10.9066009521484</v>
      </c>
      <c r="N11" s="3"/>
    </row>
    <row r="12" spans="2:20" x14ac:dyDescent="0.3">
      <c r="B12" s="13">
        <v>8</v>
      </c>
      <c r="C12" s="3">
        <v>1.5726089477539</v>
      </c>
      <c r="D12" s="3">
        <v>2.0725727081298801</v>
      </c>
      <c r="E12" s="3">
        <v>4.0402412414550701</v>
      </c>
      <c r="F12" s="3">
        <v>3.5969276428222599</v>
      </c>
      <c r="G12" s="3"/>
      <c r="H12" s="3"/>
      <c r="I12" s="23">
        <v>8</v>
      </c>
      <c r="J12" s="3">
        <v>4.6984672546386701</v>
      </c>
      <c r="K12" s="3">
        <v>5.8347234725952104</v>
      </c>
      <c r="L12" s="3">
        <v>8.0898075103759695</v>
      </c>
      <c r="M12" s="3">
        <v>8.9169540405273402</v>
      </c>
      <c r="N12" s="3"/>
    </row>
    <row r="13" spans="2:20" x14ac:dyDescent="0.3">
      <c r="B13" s="13">
        <v>9</v>
      </c>
      <c r="C13" s="3">
        <v>1.0483264923095701</v>
      </c>
      <c r="D13" s="3">
        <v>1.5590190887451101</v>
      </c>
      <c r="E13" s="3">
        <v>2.8662681579589799</v>
      </c>
      <c r="F13" s="3">
        <v>3.5902519226074201</v>
      </c>
      <c r="G13" s="3"/>
      <c r="H13" s="3"/>
      <c r="I13" s="23">
        <v>9</v>
      </c>
      <c r="J13" s="3">
        <v>4.8546791076660103</v>
      </c>
      <c r="K13" s="3">
        <v>5.8923969268798801</v>
      </c>
      <c r="L13" s="3">
        <v>8.1197767257690394</v>
      </c>
      <c r="M13" s="3">
        <v>8.8305511474609304</v>
      </c>
      <c r="N13" s="3"/>
    </row>
    <row r="14" spans="2:20" x14ac:dyDescent="0.3">
      <c r="B14" s="13">
        <v>10</v>
      </c>
      <c r="C14" s="3">
        <v>1.5673637390136699</v>
      </c>
      <c r="D14" s="3">
        <v>1.0499954223632799</v>
      </c>
      <c r="E14" s="3">
        <v>2.8452873229980398</v>
      </c>
      <c r="F14" s="3">
        <v>3.0583400726318302</v>
      </c>
      <c r="G14" s="3"/>
      <c r="H14" s="3"/>
      <c r="I14" s="23">
        <v>10</v>
      </c>
      <c r="J14" s="3">
        <v>5.0808906555175692</v>
      </c>
      <c r="K14" s="3">
        <v>5.0656795501708896</v>
      </c>
      <c r="L14" s="3">
        <v>8.6671619415283203</v>
      </c>
      <c r="M14" s="3">
        <v>5.2586078643798801</v>
      </c>
      <c r="N14" s="3"/>
      <c r="R14" s="1"/>
      <c r="S14" s="30" t="s">
        <v>8</v>
      </c>
      <c r="T14" s="31"/>
    </row>
    <row r="15" spans="2:20" x14ac:dyDescent="0.3">
      <c r="B15" s="13">
        <v>11</v>
      </c>
      <c r="C15" s="3">
        <v>1.04689598083496</v>
      </c>
      <c r="D15" s="3">
        <v>1.56521797180175</v>
      </c>
      <c r="E15" s="3">
        <v>2.2988319396972599</v>
      </c>
      <c r="F15" s="3">
        <v>1.6121864318847601</v>
      </c>
      <c r="G15" s="3"/>
      <c r="H15" s="3"/>
      <c r="I15" s="23">
        <v>11</v>
      </c>
      <c r="J15" s="3">
        <v>6.6466588973998997</v>
      </c>
      <c r="K15" s="3">
        <v>5.8146247863769496</v>
      </c>
      <c r="L15" s="3">
        <v>8.0936698913574201</v>
      </c>
      <c r="M15" s="3">
        <v>8.8547267913818306</v>
      </c>
      <c r="N15" s="3"/>
      <c r="R15" s="1"/>
      <c r="S15" s="7" t="s">
        <v>5</v>
      </c>
      <c r="T15" s="8" t="s">
        <v>6</v>
      </c>
    </row>
    <row r="16" spans="2:20" x14ac:dyDescent="0.3">
      <c r="B16" s="13">
        <v>12</v>
      </c>
      <c r="C16" s="3">
        <v>1.5861988067626902</v>
      </c>
      <c r="D16" s="3">
        <v>1.58500671386718</v>
      </c>
      <c r="E16" s="3">
        <v>2.37369537353515</v>
      </c>
      <c r="F16" s="3">
        <v>1.6117095947265601</v>
      </c>
      <c r="G16" s="3"/>
      <c r="H16" s="3"/>
      <c r="I16" s="23">
        <v>12</v>
      </c>
      <c r="J16" s="3">
        <v>5.49676418304443</v>
      </c>
      <c r="K16" s="3">
        <v>5.8007965087890598</v>
      </c>
      <c r="L16" s="3">
        <v>8.0046443939208896</v>
      </c>
      <c r="M16" s="3">
        <v>8.7336816787719709</v>
      </c>
      <c r="N16" s="3"/>
      <c r="R16" s="4">
        <v>0.25</v>
      </c>
      <c r="S16" s="18">
        <v>9.8387165069580007</v>
      </c>
      <c r="T16" s="19">
        <v>37.847293853759702</v>
      </c>
    </row>
    <row r="17" spans="2:20" x14ac:dyDescent="0.3">
      <c r="B17" s="13">
        <v>13</v>
      </c>
      <c r="C17" s="3">
        <v>1.0354518890380802</v>
      </c>
      <c r="D17" s="3">
        <v>1.5890598297119098</v>
      </c>
      <c r="E17" s="3">
        <v>2.2644996643066402</v>
      </c>
      <c r="F17" s="3">
        <v>1.0542869567871</v>
      </c>
      <c r="G17" s="3"/>
      <c r="H17" s="3"/>
      <c r="I17" s="23">
        <v>13</v>
      </c>
      <c r="J17" s="3">
        <v>6.6797256469726491</v>
      </c>
      <c r="K17" s="3">
        <v>9.8626422882080007</v>
      </c>
      <c r="L17" s="3">
        <v>8.1667451858520508</v>
      </c>
      <c r="M17" s="3">
        <v>5.2406072616577095</v>
      </c>
      <c r="N17" s="3"/>
      <c r="R17" s="5">
        <v>0.5</v>
      </c>
      <c r="S17" s="18">
        <v>14.625417709350501</v>
      </c>
      <c r="T17" s="19">
        <v>70.817108154295994</v>
      </c>
    </row>
    <row r="18" spans="2:20" x14ac:dyDescent="0.3">
      <c r="B18" s="13">
        <v>14</v>
      </c>
      <c r="C18" s="3">
        <v>1.04379653930664</v>
      </c>
      <c r="D18" s="3">
        <v>1.0478496551513601</v>
      </c>
      <c r="E18" s="3">
        <v>4.7342777252197195</v>
      </c>
      <c r="F18" s="3">
        <v>3.5764236450195299</v>
      </c>
      <c r="G18" s="3"/>
      <c r="H18" s="3"/>
      <c r="I18" s="23">
        <v>14</v>
      </c>
      <c r="J18" s="3">
        <v>5.6912431716918901</v>
      </c>
      <c r="K18" s="3">
        <v>5.0153493881225497</v>
      </c>
      <c r="L18" s="3">
        <v>8.0325870513915998</v>
      </c>
      <c r="M18" s="3">
        <v>8.7900199890136701</v>
      </c>
      <c r="N18" s="3"/>
      <c r="R18" s="5">
        <v>0.75</v>
      </c>
      <c r="S18" s="18">
        <v>11.774324417114199</v>
      </c>
      <c r="T18" s="19">
        <v>78.490348815917002</v>
      </c>
    </row>
    <row r="19" spans="2:20" x14ac:dyDescent="0.3">
      <c r="B19" s="13">
        <v>15</v>
      </c>
      <c r="C19" s="3">
        <v>1.56426429748535</v>
      </c>
      <c r="D19" s="3">
        <v>1.59430503845214</v>
      </c>
      <c r="E19" s="3">
        <v>3.5655498504638596</v>
      </c>
      <c r="F19" s="3">
        <v>3.5816688537597599</v>
      </c>
      <c r="G19" s="3"/>
      <c r="H19" s="3"/>
      <c r="I19" s="23">
        <v>15</v>
      </c>
      <c r="J19" s="3">
        <v>5.8011779785156197</v>
      </c>
      <c r="K19" s="3">
        <v>5.7083377838134703</v>
      </c>
      <c r="L19" s="3">
        <v>8.2545547485351491</v>
      </c>
      <c r="M19" s="3">
        <v>5.2351474761962802</v>
      </c>
      <c r="N19" s="3"/>
      <c r="R19" s="6">
        <v>1</v>
      </c>
      <c r="S19" s="18">
        <v>12.713846206665</v>
      </c>
      <c r="T19" s="19">
        <v>67.480213165283004</v>
      </c>
    </row>
    <row r="20" spans="2:20" x14ac:dyDescent="0.3">
      <c r="B20" s="13">
        <v>16</v>
      </c>
      <c r="C20" s="3">
        <v>1.05237960815429</v>
      </c>
      <c r="D20" s="3">
        <v>1.5692710876464799</v>
      </c>
      <c r="E20" s="3">
        <v>2.2568702697753902</v>
      </c>
      <c r="F20" s="3">
        <v>3.0478496551513601</v>
      </c>
      <c r="G20" s="3"/>
      <c r="H20" s="3"/>
      <c r="I20" s="23">
        <v>16</v>
      </c>
      <c r="J20" s="3">
        <v>5.8605918884277299</v>
      </c>
      <c r="K20" s="3">
        <v>6.9794197082519496</v>
      </c>
      <c r="L20" s="3">
        <v>8.1245927810668892</v>
      </c>
      <c r="M20" s="3">
        <v>8.9432039260864205</v>
      </c>
      <c r="N20" s="3"/>
      <c r="R20" s="1"/>
    </row>
    <row r="21" spans="2:20" x14ac:dyDescent="0.3">
      <c r="B21" s="13">
        <v>17</v>
      </c>
      <c r="C21" s="3">
        <v>1.5718936920166</v>
      </c>
      <c r="D21" s="3">
        <v>1.5566349029541</v>
      </c>
      <c r="E21" s="3">
        <v>2.8948783874511701</v>
      </c>
      <c r="F21" s="3">
        <v>3.5659332275390598</v>
      </c>
      <c r="G21" s="3"/>
      <c r="H21" s="3"/>
      <c r="I21" s="23">
        <v>17</v>
      </c>
      <c r="J21" s="3">
        <v>5.7774314880370996</v>
      </c>
      <c r="K21" s="3">
        <v>6.7490358352661097</v>
      </c>
      <c r="L21" s="3">
        <v>4.9675226211547798</v>
      </c>
      <c r="M21" s="3">
        <v>8.8122644424438406</v>
      </c>
      <c r="N21" s="3"/>
    </row>
    <row r="22" spans="2:20" x14ac:dyDescent="0.3">
      <c r="B22" s="13">
        <v>18</v>
      </c>
      <c r="C22" s="3">
        <v>1.0533332824707</v>
      </c>
      <c r="D22" s="3">
        <v>1.5602111816406201</v>
      </c>
      <c r="E22" s="3">
        <v>2.2747516632079998</v>
      </c>
      <c r="F22" s="3">
        <v>3.0552406311035099</v>
      </c>
      <c r="G22" s="3"/>
      <c r="H22" s="3"/>
      <c r="I22" s="23">
        <v>18</v>
      </c>
      <c r="J22" s="3">
        <v>6.9083948135375897</v>
      </c>
      <c r="K22" s="3">
        <v>6.92441654205322</v>
      </c>
      <c r="L22" s="3">
        <v>7.1310300827026296</v>
      </c>
      <c r="M22" s="3">
        <v>8.9674987792968697</v>
      </c>
      <c r="N22" s="3"/>
    </row>
    <row r="23" spans="2:20" x14ac:dyDescent="0.3">
      <c r="B23" s="13">
        <v>19</v>
      </c>
      <c r="C23" s="3">
        <v>1.5673637390136699</v>
      </c>
      <c r="D23" s="3">
        <v>1.56974792480468</v>
      </c>
      <c r="E23" s="3">
        <v>1.7035007476806598</v>
      </c>
      <c r="F23" s="3">
        <v>2.59382820129394</v>
      </c>
      <c r="G23" s="3"/>
      <c r="H23" s="3"/>
      <c r="I23" s="23">
        <v>19</v>
      </c>
      <c r="J23" s="3">
        <v>5.2302122116088796</v>
      </c>
      <c r="K23" s="3">
        <v>6.85396385192871</v>
      </c>
      <c r="L23" s="3">
        <v>7.0935029983520499</v>
      </c>
      <c r="M23" s="3">
        <v>8.7703266143798793</v>
      </c>
      <c r="N23" s="3"/>
    </row>
    <row r="24" spans="2:20" x14ac:dyDescent="0.3">
      <c r="B24" s="13">
        <v>20</v>
      </c>
      <c r="C24" s="3">
        <v>1.0530948638916</v>
      </c>
      <c r="D24" s="3">
        <v>1.0418891906738201</v>
      </c>
      <c r="E24" s="3">
        <v>4.0082931518554599</v>
      </c>
      <c r="F24" s="3">
        <v>2.0499954223632799</v>
      </c>
      <c r="G24" s="3"/>
      <c r="H24" s="3"/>
      <c r="I24" s="23">
        <v>20</v>
      </c>
      <c r="J24" s="3">
        <v>6.8612117767333896</v>
      </c>
      <c r="K24" s="3">
        <v>5.8229455947875897</v>
      </c>
      <c r="L24" s="3">
        <v>7.0025939941406197</v>
      </c>
      <c r="M24" s="3">
        <v>8.9147129058837802</v>
      </c>
      <c r="N24" s="3"/>
    </row>
    <row r="25" spans="2:20" x14ac:dyDescent="0.3">
      <c r="B25" s="13">
        <v>21</v>
      </c>
      <c r="C25" s="3">
        <v>1.5594959259033201</v>
      </c>
      <c r="D25" s="3">
        <v>1.0490417480468701</v>
      </c>
      <c r="E25" s="3">
        <v>2.32839584350585</v>
      </c>
      <c r="F25" s="3">
        <v>2.59549713134765</v>
      </c>
      <c r="G25" s="3"/>
      <c r="H25" s="3"/>
      <c r="I25" s="23">
        <v>21</v>
      </c>
      <c r="J25" s="3">
        <v>5.0121068954467694</v>
      </c>
      <c r="K25" s="3">
        <v>5.9927711486816397</v>
      </c>
      <c r="L25" s="3">
        <v>7.2537202835082999</v>
      </c>
      <c r="M25" s="3">
        <v>8.9473047256469709</v>
      </c>
      <c r="N25" s="3"/>
    </row>
    <row r="26" spans="2:20" x14ac:dyDescent="0.3">
      <c r="B26" s="13">
        <v>22</v>
      </c>
      <c r="C26" s="3">
        <v>1.04498863220214</v>
      </c>
      <c r="D26" s="3">
        <v>1.5594959259033201</v>
      </c>
      <c r="E26" s="3">
        <v>3.4732818603515598</v>
      </c>
      <c r="F26" s="3">
        <v>2.0132789611816402</v>
      </c>
      <c r="G26" s="3"/>
      <c r="H26" s="3"/>
      <c r="I26" s="23">
        <v>22</v>
      </c>
      <c r="J26" s="3">
        <v>6.7566175460815403</v>
      </c>
      <c r="K26" s="3">
        <v>5.8755168914794904</v>
      </c>
      <c r="L26" s="3">
        <v>7.9868812561035103</v>
      </c>
      <c r="M26" s="3">
        <v>8.8980712890625</v>
      </c>
      <c r="N26" s="3"/>
    </row>
    <row r="27" spans="2:20" x14ac:dyDescent="0.3">
      <c r="B27" s="13">
        <v>23</v>
      </c>
      <c r="C27" s="3">
        <v>1.5749931335449199</v>
      </c>
      <c r="D27" s="3">
        <v>1.04522705078125</v>
      </c>
      <c r="E27" s="3">
        <v>2.3248195648193297</v>
      </c>
      <c r="F27" s="3">
        <v>2.5997886657714799</v>
      </c>
      <c r="G27" s="3"/>
      <c r="H27" s="3"/>
      <c r="I27" s="23">
        <v>23</v>
      </c>
      <c r="J27" s="3">
        <v>6.6877861022949201</v>
      </c>
      <c r="K27" s="3">
        <v>5.2029609680175692</v>
      </c>
      <c r="L27" s="3">
        <v>7.1006793975829998</v>
      </c>
      <c r="M27" s="3">
        <v>8.8460721969604403</v>
      </c>
      <c r="N27" s="3"/>
    </row>
    <row r="28" spans="2:20" x14ac:dyDescent="0.3">
      <c r="B28" s="13">
        <v>24</v>
      </c>
      <c r="C28" s="3">
        <v>1.05452537536621</v>
      </c>
      <c r="D28" s="3">
        <v>1.56497955322265</v>
      </c>
      <c r="E28" s="3">
        <v>2.86269187927246</v>
      </c>
      <c r="F28" s="3">
        <v>2.5707015991210902</v>
      </c>
      <c r="G28" s="3"/>
      <c r="H28" s="3"/>
      <c r="I28" s="23">
        <v>24</v>
      </c>
      <c r="J28" s="3">
        <v>6.89058494567871</v>
      </c>
      <c r="K28" s="3">
        <v>10.9604177474975</v>
      </c>
      <c r="L28" s="3">
        <v>7.1110029220581001</v>
      </c>
      <c r="M28" s="3">
        <v>5.2592277526855398</v>
      </c>
      <c r="N28" s="3"/>
    </row>
    <row r="29" spans="2:20" x14ac:dyDescent="0.3">
      <c r="B29" s="13">
        <v>25</v>
      </c>
      <c r="C29" s="3">
        <v>1.0416507720947201</v>
      </c>
      <c r="D29" s="3">
        <v>1.04665756225585</v>
      </c>
      <c r="E29" s="3">
        <v>2.9413700103759699</v>
      </c>
      <c r="F29" s="3">
        <v>2.05261802673339</v>
      </c>
      <c r="G29" s="3"/>
      <c r="H29" s="3"/>
      <c r="I29" s="23">
        <v>25</v>
      </c>
      <c r="J29" s="3">
        <v>4.7520399093627903</v>
      </c>
      <c r="K29" s="3">
        <v>6.8789978027343697</v>
      </c>
      <c r="L29" s="3">
        <v>7.0041437149047798</v>
      </c>
      <c r="M29" s="3">
        <v>7.9419164657592702</v>
      </c>
      <c r="N29" s="3"/>
    </row>
    <row r="30" spans="2:20" x14ac:dyDescent="0.3">
      <c r="B30" s="13">
        <v>26</v>
      </c>
      <c r="C30" s="3">
        <v>1.57785415649414</v>
      </c>
      <c r="D30" s="3">
        <v>1.57904624938964</v>
      </c>
      <c r="E30" s="3">
        <v>3.4215450286865199</v>
      </c>
      <c r="F30" s="3">
        <v>2.5840530395507799</v>
      </c>
      <c r="G30" s="3"/>
      <c r="H30" s="3"/>
      <c r="I30" s="23">
        <v>26</v>
      </c>
      <c r="J30" s="3">
        <v>4.6791791915893501</v>
      </c>
      <c r="K30" s="3">
        <v>5.77430820465087</v>
      </c>
      <c r="L30" s="3">
        <v>7.0572156906127903</v>
      </c>
      <c r="M30" s="3">
        <v>10.8441171646118</v>
      </c>
      <c r="N30" s="3"/>
    </row>
    <row r="31" spans="2:20" x14ac:dyDescent="0.3">
      <c r="B31" s="13">
        <v>27</v>
      </c>
      <c r="C31" s="3">
        <v>1.0499954223632799</v>
      </c>
      <c r="D31" s="3">
        <v>1.5590190887451101</v>
      </c>
      <c r="E31" s="3">
        <v>2.2459030151367099</v>
      </c>
      <c r="F31" s="3">
        <v>2.0423660278320299</v>
      </c>
      <c r="G31" s="3"/>
      <c r="H31" s="3"/>
      <c r="I31" s="23">
        <v>27</v>
      </c>
      <c r="J31" s="3">
        <v>4.8604011535644496</v>
      </c>
      <c r="K31" s="3">
        <v>5.0279378890991193</v>
      </c>
      <c r="L31" s="3">
        <v>8.4888963699340803</v>
      </c>
      <c r="M31" s="3">
        <v>5.0784826278686506</v>
      </c>
      <c r="N31" s="3"/>
      <c r="R31" s="1"/>
      <c r="S31" s="30" t="s">
        <v>7</v>
      </c>
      <c r="T31" s="31"/>
    </row>
    <row r="32" spans="2:20" x14ac:dyDescent="0.3">
      <c r="B32" s="13">
        <v>28</v>
      </c>
      <c r="C32" s="3">
        <v>1.0490417480468701</v>
      </c>
      <c r="D32" s="3">
        <v>1.56569480895996</v>
      </c>
      <c r="E32" s="3">
        <v>3.42440605163574</v>
      </c>
      <c r="F32" s="3">
        <v>1.5821456909179601</v>
      </c>
      <c r="G32" s="3"/>
      <c r="H32" s="3"/>
      <c r="I32" s="23">
        <v>28</v>
      </c>
      <c r="J32" s="3">
        <v>4.6979188919067294</v>
      </c>
      <c r="K32" s="3">
        <v>8.76057529449462</v>
      </c>
      <c r="L32" s="3">
        <v>4.9399375915527299</v>
      </c>
      <c r="M32" s="3">
        <v>7.7407865524291903</v>
      </c>
      <c r="N32" s="3"/>
      <c r="R32" s="1"/>
      <c r="S32" s="9" t="s">
        <v>5</v>
      </c>
      <c r="T32" s="10" t="s">
        <v>6</v>
      </c>
    </row>
    <row r="33" spans="2:20" x14ac:dyDescent="0.3">
      <c r="B33" s="13">
        <v>29</v>
      </c>
      <c r="C33" s="3">
        <v>1.57976150512695</v>
      </c>
      <c r="D33" s="3">
        <v>1.0402202606201101</v>
      </c>
      <c r="E33" s="3">
        <v>4.1222572326660103</v>
      </c>
      <c r="F33" s="3">
        <v>1.06024742126464</v>
      </c>
      <c r="G33" s="3"/>
      <c r="H33" s="3"/>
      <c r="I33" s="23">
        <v>29</v>
      </c>
      <c r="J33" s="3">
        <v>4.88433837890625</v>
      </c>
      <c r="K33" s="3">
        <v>5.9418210983276296</v>
      </c>
      <c r="L33" s="3">
        <v>8.0557374954223597</v>
      </c>
      <c r="M33" s="3">
        <v>7.9588203430175701</v>
      </c>
      <c r="N33" s="3"/>
      <c r="R33" s="4">
        <v>0.25</v>
      </c>
      <c r="S33" s="18">
        <v>1.3128201166788709</v>
      </c>
      <c r="T33" s="19">
        <v>5.9046014149983703</v>
      </c>
    </row>
    <row r="34" spans="2:20" x14ac:dyDescent="0.3">
      <c r="B34" s="13">
        <v>30</v>
      </c>
      <c r="C34" s="3">
        <v>1.03712081909179</v>
      </c>
      <c r="D34" s="3">
        <v>1.55448913574218</v>
      </c>
      <c r="E34" s="3">
        <v>3.4809112548828098</v>
      </c>
      <c r="F34" s="3">
        <v>1.5602111816406201</v>
      </c>
      <c r="G34" s="3"/>
      <c r="H34" s="3"/>
      <c r="I34" s="23">
        <v>30</v>
      </c>
      <c r="J34" s="3">
        <v>4.7952890396118102</v>
      </c>
      <c r="K34" s="3">
        <v>5.0804376602172798</v>
      </c>
      <c r="L34" s="3">
        <v>8.1210403442382795</v>
      </c>
      <c r="M34" s="3">
        <v>5.0447225570678693</v>
      </c>
      <c r="N34" s="3"/>
      <c r="R34" s="5">
        <v>0.5</v>
      </c>
      <c r="S34" s="18">
        <v>1.5005747477213494</v>
      </c>
      <c r="T34" s="19">
        <v>6.4684644063313756</v>
      </c>
    </row>
    <row r="35" spans="2:20" x14ac:dyDescent="0.3">
      <c r="B35" s="15" t="s">
        <v>1</v>
      </c>
      <c r="C35" s="3">
        <f>AVERAGE(C5:C34)</f>
        <v>1.3128201166788709</v>
      </c>
      <c r="D35" s="3">
        <f t="shared" ref="D35:F35" si="0">AVERAGE(D5:D34)</f>
        <v>1.5005747477213494</v>
      </c>
      <c r="E35" s="3">
        <f t="shared" si="0"/>
        <v>2.9642661412556923</v>
      </c>
      <c r="F35" s="3">
        <f t="shared" si="0"/>
        <v>2.3946056365966744</v>
      </c>
      <c r="G35" s="3"/>
      <c r="H35" s="3"/>
      <c r="I35" s="21" t="s">
        <v>1</v>
      </c>
      <c r="J35" s="3">
        <f>AVERAGE(J5:J34)</f>
        <v>5.6379347483316993</v>
      </c>
      <c r="K35" s="3">
        <f t="shared" ref="K35:M35" si="1">AVERAGE(K5:K34)</f>
        <v>6.4684644063313756</v>
      </c>
      <c r="L35" s="3">
        <f t="shared" si="1"/>
        <v>7.632484245300291</v>
      </c>
      <c r="M35" s="3">
        <f t="shared" si="1"/>
        <v>7.6961692174275669</v>
      </c>
      <c r="R35" s="5">
        <v>0.75</v>
      </c>
      <c r="S35" s="18">
        <v>2.9642661412556923</v>
      </c>
      <c r="T35" s="19">
        <v>7.632484245300291</v>
      </c>
    </row>
    <row r="36" spans="2:20" x14ac:dyDescent="0.3">
      <c r="B36" s="15" t="s">
        <v>2</v>
      </c>
      <c r="C36" s="3">
        <f>_xlfn.STDEV.S(C5:C34)</f>
        <v>0.26936122764894616</v>
      </c>
      <c r="D36" s="3">
        <f t="shared" ref="D36:F36" si="2">_xlfn.STDEV.S(D5:D34)</f>
        <v>0.49220236985433874</v>
      </c>
      <c r="E36" s="3">
        <f t="shared" si="2"/>
        <v>0.73376770958845139</v>
      </c>
      <c r="F36" s="3">
        <f t="shared" si="2"/>
        <v>0.78011929081265374</v>
      </c>
      <c r="I36" s="17" t="s">
        <v>2</v>
      </c>
      <c r="J36" s="3">
        <f>_xlfn.STDEV.S(J5:J34)</f>
        <v>0.9857290910847657</v>
      </c>
      <c r="K36" s="3">
        <f t="shared" ref="K36:M36" si="3">_xlfn.STDEV.S(K5:K34)</f>
        <v>1.5754682437637344</v>
      </c>
      <c r="L36" s="3">
        <f t="shared" si="3"/>
        <v>0.95738612790680011</v>
      </c>
      <c r="M36" s="3">
        <f t="shared" si="3"/>
        <v>1.910669450841088</v>
      </c>
      <c r="R36" s="6">
        <v>1</v>
      </c>
      <c r="S36" s="18">
        <v>2.3946056365966744</v>
      </c>
      <c r="T36" s="19">
        <v>7.6961692174275669</v>
      </c>
    </row>
    <row r="37" spans="2:20" x14ac:dyDescent="0.3">
      <c r="B37" s="15" t="s">
        <v>3</v>
      </c>
      <c r="C37" s="27">
        <f>_xlfn.CONFIDENCE.T(0.5,C36,COUNT(C5:C34))</f>
        <v>3.3591008872635379E-2</v>
      </c>
      <c r="D37" s="27">
        <f>_xlfn.CONFIDENCE.T(0.5,D36,COUNT(D5:D34))</f>
        <v>6.1380675746166319E-2</v>
      </c>
      <c r="E37" s="27">
        <f t="shared" ref="E37:F37" si="4">_xlfn.CONFIDENCE.T(0.5,E36,COUNT(E5:E34))</f>
        <v>9.1505365706761335E-2</v>
      </c>
      <c r="F37" s="27">
        <f t="shared" si="4"/>
        <v>9.7285694188899333E-2</v>
      </c>
      <c r="I37" s="17" t="s">
        <v>3</v>
      </c>
      <c r="J37" s="28">
        <f>_xlfn.CONFIDENCE.T(0.5,J36,COUNT(J5:J34))</f>
        <v>0.12292650628915677</v>
      </c>
      <c r="K37" s="28">
        <f>_xlfn.CONFIDENCE.T(0.5,K36,COUNT(K5:K34))</f>
        <v>0.19647062131671991</v>
      </c>
      <c r="L37" s="28">
        <f t="shared" ref="L37:M37" si="5">_xlfn.CONFIDENCE.T(0.5,L36,COUNT(L5:L34))</f>
        <v>0.11939196371264078</v>
      </c>
      <c r="M37" s="28">
        <f t="shared" si="5"/>
        <v>0.23827228230308911</v>
      </c>
    </row>
    <row r="38" spans="2:20" x14ac:dyDescent="0.3">
      <c r="C38" s="2"/>
      <c r="D38" s="2"/>
      <c r="E38" s="2"/>
      <c r="F38" s="2"/>
    </row>
    <row r="39" spans="2:20" x14ac:dyDescent="0.3">
      <c r="K39" s="22"/>
    </row>
  </sheetData>
  <mergeCells count="2">
    <mergeCell ref="S14:T14"/>
    <mergeCell ref="S31:T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C6C4F-0DEE-4650-BCF1-D3774B667379}">
  <dimension ref="C5:U40"/>
  <sheetViews>
    <sheetView topLeftCell="A4" zoomScale="66" workbookViewId="0">
      <selection activeCell="Q6" sqref="Q6:R9"/>
    </sheetView>
  </sheetViews>
  <sheetFormatPr defaultRowHeight="14.4" x14ac:dyDescent="0.3"/>
  <sheetData>
    <row r="5" spans="3:20" x14ac:dyDescent="0.3">
      <c r="C5" s="20" t="s">
        <v>10</v>
      </c>
    </row>
    <row r="7" spans="3:20" x14ac:dyDescent="0.3">
      <c r="C7" s="11" t="s">
        <v>0</v>
      </c>
      <c r="D7" s="12">
        <v>0.25</v>
      </c>
      <c r="E7" s="12">
        <v>0.5</v>
      </c>
      <c r="F7" s="12">
        <v>0.75</v>
      </c>
      <c r="G7" s="12">
        <v>1</v>
      </c>
      <c r="J7" s="16" t="s">
        <v>4</v>
      </c>
      <c r="K7" s="12">
        <v>0.25</v>
      </c>
      <c r="L7" s="12">
        <v>0.5</v>
      </c>
      <c r="M7" s="12">
        <v>0.75</v>
      </c>
      <c r="N7" s="12">
        <v>1</v>
      </c>
      <c r="S7" s="1"/>
    </row>
    <row r="8" spans="3:20" x14ac:dyDescent="0.3">
      <c r="C8" s="13">
        <v>1</v>
      </c>
      <c r="D8" s="3">
        <v>26.6385078430175</v>
      </c>
      <c r="E8" s="3">
        <v>32.634735107421797</v>
      </c>
      <c r="F8" s="3">
        <v>26.166439056396399</v>
      </c>
      <c r="G8" s="3">
        <v>67.911148071289006</v>
      </c>
      <c r="H8" s="3"/>
      <c r="I8" s="3"/>
      <c r="J8" s="23">
        <v>1</v>
      </c>
      <c r="K8" s="3">
        <v>8.8724851608276296</v>
      </c>
      <c r="L8" s="3">
        <v>9.075927734375</v>
      </c>
      <c r="M8" s="3">
        <v>9.1417789459228498</v>
      </c>
      <c r="N8" s="3">
        <v>9.7700119018554599</v>
      </c>
      <c r="O8" s="3"/>
    </row>
    <row r="9" spans="3:20" x14ac:dyDescent="0.3">
      <c r="C9" s="13">
        <v>2</v>
      </c>
      <c r="D9" s="3">
        <v>21.078586578369102</v>
      </c>
      <c r="E9" s="3">
        <v>26.130676269531197</v>
      </c>
      <c r="F9" s="3">
        <v>26.230812072753903</v>
      </c>
      <c r="G9" s="3">
        <v>74.29122924804679</v>
      </c>
      <c r="H9" s="3"/>
      <c r="I9" s="3"/>
      <c r="J9" s="23">
        <v>2</v>
      </c>
      <c r="K9" s="3">
        <v>9.9489450454711896</v>
      </c>
      <c r="L9" s="3">
        <v>10.330700874328599</v>
      </c>
      <c r="M9" s="3">
        <v>10.867977142333899</v>
      </c>
      <c r="N9" s="3">
        <v>10.242962837219199</v>
      </c>
      <c r="O9" s="3"/>
    </row>
    <row r="10" spans="3:20" x14ac:dyDescent="0.3">
      <c r="C10" s="13">
        <v>3</v>
      </c>
      <c r="D10" s="3">
        <v>26.459693908691403</v>
      </c>
      <c r="E10" s="3">
        <v>36.363601684570298</v>
      </c>
      <c r="F10" s="3">
        <v>32.129287719726499</v>
      </c>
      <c r="G10" s="3">
        <v>79.512596130371094</v>
      </c>
      <c r="H10" s="3"/>
      <c r="I10" s="3"/>
      <c r="J10" s="23">
        <v>3</v>
      </c>
      <c r="K10" s="3">
        <v>8.7862968444824201</v>
      </c>
      <c r="L10" s="3">
        <v>9.0044975280761701</v>
      </c>
      <c r="M10" s="3">
        <v>8.9001655578613192</v>
      </c>
      <c r="N10" s="3">
        <v>9.03096199035644</v>
      </c>
      <c r="O10" s="3"/>
    </row>
    <row r="11" spans="3:20" x14ac:dyDescent="0.3">
      <c r="C11" s="13">
        <v>4</v>
      </c>
      <c r="D11" s="3">
        <v>21.169185638427699</v>
      </c>
      <c r="E11" s="3">
        <v>26.121139526367099</v>
      </c>
      <c r="F11" s="3">
        <v>26.867389678955</v>
      </c>
      <c r="G11" s="3">
        <v>64.389705657958899</v>
      </c>
      <c r="H11" s="3"/>
      <c r="I11" s="3"/>
      <c r="J11" s="23">
        <v>4</v>
      </c>
      <c r="K11" s="3">
        <v>9.045529365539549</v>
      </c>
      <c r="L11" s="3">
        <v>8.9936971664428693</v>
      </c>
      <c r="M11" s="3">
        <v>8.967709541320799</v>
      </c>
      <c r="N11" s="3">
        <v>9.6175432205200195</v>
      </c>
      <c r="O11" s="3"/>
    </row>
    <row r="12" spans="3:20" x14ac:dyDescent="0.3">
      <c r="C12" s="13">
        <v>5</v>
      </c>
      <c r="D12" s="3">
        <v>26.395320892333899</v>
      </c>
      <c r="E12" s="3">
        <v>25.9208679199218</v>
      </c>
      <c r="F12" s="3">
        <v>26.307106018066403</v>
      </c>
      <c r="G12" s="3">
        <v>73.814392089843693</v>
      </c>
      <c r="H12" s="3"/>
      <c r="I12" s="3"/>
      <c r="J12" s="23">
        <v>5</v>
      </c>
      <c r="K12" s="3">
        <v>8.9255809783935511</v>
      </c>
      <c r="L12" s="3">
        <v>8.9096307754516602</v>
      </c>
      <c r="M12" s="3">
        <v>9.0460777282714808</v>
      </c>
      <c r="N12" s="3">
        <v>9.2411041259765589</v>
      </c>
      <c r="O12" s="3"/>
    </row>
    <row r="13" spans="3:20" x14ac:dyDescent="0.3">
      <c r="C13" s="14">
        <v>6</v>
      </c>
      <c r="D13" s="3">
        <v>20.658969879150298</v>
      </c>
      <c r="E13" s="3">
        <v>26.1998176574707</v>
      </c>
      <c r="F13" s="3">
        <v>31.402111053466705</v>
      </c>
      <c r="G13" s="3">
        <v>64.239501953125</v>
      </c>
      <c r="H13" s="3"/>
      <c r="I13" s="3"/>
      <c r="J13" s="23">
        <v>6</v>
      </c>
      <c r="K13" s="3">
        <v>8.9548110961913991</v>
      </c>
      <c r="L13" s="3">
        <v>8.9779615402221591</v>
      </c>
      <c r="M13" s="3">
        <v>8.9769124984741193</v>
      </c>
      <c r="N13" s="3">
        <v>9.0425968170165998</v>
      </c>
      <c r="O13" s="3"/>
      <c r="T13" s="22"/>
    </row>
    <row r="14" spans="3:20" x14ac:dyDescent="0.3">
      <c r="C14" s="13">
        <v>7</v>
      </c>
      <c r="D14" s="3">
        <v>26.812553405761701</v>
      </c>
      <c r="E14" s="3">
        <v>25.959014892578097</v>
      </c>
      <c r="F14" s="3">
        <v>25.944709777831999</v>
      </c>
      <c r="G14" s="3">
        <v>70.102214813232393</v>
      </c>
      <c r="H14" s="3"/>
      <c r="I14" s="3"/>
      <c r="J14" s="23">
        <v>7</v>
      </c>
      <c r="K14" s="3">
        <v>6.8655233383178702</v>
      </c>
      <c r="L14" s="3">
        <v>8.8839769363403303</v>
      </c>
      <c r="M14" s="3">
        <v>9.0199470520019496</v>
      </c>
      <c r="N14" s="3">
        <v>9.0672731399536097</v>
      </c>
      <c r="O14" s="3"/>
    </row>
    <row r="15" spans="3:20" x14ac:dyDescent="0.3">
      <c r="C15" s="13">
        <v>8</v>
      </c>
      <c r="D15" s="3">
        <v>26.190280914306602</v>
      </c>
      <c r="E15" s="3">
        <v>24.042129516601499</v>
      </c>
      <c r="F15" s="3">
        <v>20.959377288818295</v>
      </c>
      <c r="G15" s="3">
        <v>81.021785736083899</v>
      </c>
      <c r="H15" s="3"/>
      <c r="I15" s="3"/>
      <c r="J15" s="23">
        <v>8</v>
      </c>
      <c r="K15" s="3">
        <v>6.9600801467895499</v>
      </c>
      <c r="L15" s="3">
        <v>8.8846921920776296</v>
      </c>
      <c r="M15" s="3">
        <v>8.7719678878784091</v>
      </c>
      <c r="N15" s="3">
        <v>9.1430425643920898</v>
      </c>
      <c r="O15" s="3"/>
    </row>
    <row r="16" spans="3:20" x14ac:dyDescent="0.3">
      <c r="C16" s="13">
        <v>9</v>
      </c>
      <c r="D16" s="3">
        <v>26.1425971984863</v>
      </c>
      <c r="E16" s="3">
        <v>25.973320007324201</v>
      </c>
      <c r="F16" s="3">
        <v>26.092529296875</v>
      </c>
      <c r="G16" s="3">
        <v>111.19365692138601</v>
      </c>
      <c r="H16" s="3"/>
      <c r="I16" s="3"/>
      <c r="J16" s="23">
        <v>9</v>
      </c>
      <c r="K16" s="3">
        <v>6.9383840560912997</v>
      </c>
      <c r="L16" s="3">
        <v>8.8330030441284091</v>
      </c>
      <c r="M16" s="3">
        <v>9.0011358261108398</v>
      </c>
      <c r="N16" s="3">
        <v>9.1338872909545898</v>
      </c>
      <c r="O16" s="3"/>
    </row>
    <row r="17" spans="3:21" x14ac:dyDescent="0.3">
      <c r="C17" s="13">
        <v>10</v>
      </c>
      <c r="D17" s="3">
        <v>20.904541015625</v>
      </c>
      <c r="E17" s="3">
        <v>20.880699157714801</v>
      </c>
      <c r="F17" s="3">
        <v>26.152133941650298</v>
      </c>
      <c r="G17" s="3">
        <v>71.508884429931598</v>
      </c>
      <c r="H17" s="3"/>
      <c r="I17" s="3"/>
      <c r="J17" s="23">
        <v>10</v>
      </c>
      <c r="K17" s="3">
        <v>9.1113567352294886</v>
      </c>
      <c r="L17" s="3">
        <v>9.3692541122436488</v>
      </c>
      <c r="M17" s="3">
        <v>9.3050479888915998</v>
      </c>
      <c r="N17" s="3">
        <v>9.5120429992675692</v>
      </c>
      <c r="O17" s="3"/>
      <c r="S17" s="1"/>
      <c r="T17" s="30" t="s">
        <v>8</v>
      </c>
      <c r="U17" s="31"/>
    </row>
    <row r="18" spans="3:21" x14ac:dyDescent="0.3">
      <c r="C18" s="13">
        <v>11</v>
      </c>
      <c r="D18" s="3">
        <v>26.347637176513597</v>
      </c>
      <c r="E18" s="3">
        <v>26.113986968994102</v>
      </c>
      <c r="F18" s="3">
        <v>26.242733001708899</v>
      </c>
      <c r="G18" s="3">
        <v>79.896450042724595</v>
      </c>
      <c r="H18" s="3"/>
      <c r="I18" s="3"/>
      <c r="J18" s="23">
        <v>11</v>
      </c>
      <c r="K18" s="3">
        <v>6.8913679122924796</v>
      </c>
      <c r="L18" s="3">
        <v>8.8612556457519496</v>
      </c>
      <c r="M18" s="3">
        <v>8.8536262512206996</v>
      </c>
      <c r="N18" s="3">
        <v>9.0883731842040998</v>
      </c>
      <c r="O18" s="3"/>
      <c r="S18" s="1"/>
      <c r="T18" s="7" t="s">
        <v>5</v>
      </c>
      <c r="U18" s="8" t="s">
        <v>6</v>
      </c>
    </row>
    <row r="19" spans="3:21" x14ac:dyDescent="0.3">
      <c r="C19" s="13">
        <v>12</v>
      </c>
      <c r="D19" s="3">
        <v>21.345615386962798</v>
      </c>
      <c r="E19" s="3">
        <v>20.844936370849602</v>
      </c>
      <c r="F19" s="3">
        <v>20.866394042968697</v>
      </c>
      <c r="G19" s="3">
        <v>69.084167480468693</v>
      </c>
      <c r="H19" s="3"/>
      <c r="I19" s="3"/>
      <c r="J19" s="23">
        <v>12</v>
      </c>
      <c r="K19" s="3">
        <v>6.8774681091308496</v>
      </c>
      <c r="L19" s="3">
        <v>8.9452743530273402</v>
      </c>
      <c r="M19" s="3">
        <v>8.9276313781738192</v>
      </c>
      <c r="N19" s="3">
        <v>9.09576416015625</v>
      </c>
      <c r="O19" s="3"/>
      <c r="S19" s="4">
        <v>0.25</v>
      </c>
      <c r="T19" s="18">
        <v>136.422359466552</v>
      </c>
      <c r="U19" s="19">
        <v>46.847293853759702</v>
      </c>
    </row>
    <row r="20" spans="3:21" x14ac:dyDescent="0.3">
      <c r="C20" s="13">
        <v>13</v>
      </c>
      <c r="D20" s="3">
        <v>21.023750305175696</v>
      </c>
      <c r="E20" s="3">
        <v>31.278133392333899</v>
      </c>
      <c r="F20" s="3">
        <v>26.259422302246001</v>
      </c>
      <c r="G20" s="3">
        <v>68.602561950683494</v>
      </c>
      <c r="H20" s="3"/>
      <c r="I20" s="3"/>
      <c r="J20" s="23">
        <v>13</v>
      </c>
      <c r="K20" s="3">
        <v>6.9568138122558496</v>
      </c>
      <c r="L20" s="3">
        <v>9.027218818664549</v>
      </c>
      <c r="M20" s="3">
        <v>9.5042467117309499</v>
      </c>
      <c r="N20" s="3">
        <v>8.94398689270019</v>
      </c>
      <c r="O20" s="3"/>
      <c r="S20" s="5">
        <v>0.5</v>
      </c>
      <c r="T20" s="18">
        <v>156.173954010009</v>
      </c>
      <c r="U20" s="19">
        <v>91.817108154296804</v>
      </c>
    </row>
    <row r="21" spans="3:21" x14ac:dyDescent="0.3">
      <c r="C21" s="13">
        <v>14</v>
      </c>
      <c r="D21" s="3">
        <v>31.8837165832519</v>
      </c>
      <c r="E21" s="3">
        <v>26.497840881347599</v>
      </c>
      <c r="F21" s="3">
        <v>20.999908447265597</v>
      </c>
      <c r="G21" s="3">
        <v>52.320957183837805</v>
      </c>
      <c r="H21" s="3"/>
      <c r="I21" s="3"/>
      <c r="J21" s="23">
        <v>14</v>
      </c>
      <c r="K21" s="3">
        <v>6.81636142730712</v>
      </c>
      <c r="L21" s="3">
        <v>8.7743043899536097</v>
      </c>
      <c r="M21" s="3">
        <v>8.8448762893676705</v>
      </c>
      <c r="N21" s="3">
        <v>9.0026378631591797</v>
      </c>
      <c r="O21" s="3"/>
      <c r="S21" s="5">
        <v>0.75</v>
      </c>
      <c r="T21" s="18">
        <v>192.35339546203599</v>
      </c>
      <c r="U21" s="19">
        <v>102.490348815917</v>
      </c>
    </row>
    <row r="22" spans="3:21" x14ac:dyDescent="0.3">
      <c r="C22" s="13">
        <v>15</v>
      </c>
      <c r="D22" s="3">
        <v>26.257038116455</v>
      </c>
      <c r="E22" s="3">
        <v>26.209354400634698</v>
      </c>
      <c r="F22" s="3">
        <v>26.464462280273398</v>
      </c>
      <c r="G22" s="3">
        <v>59.847831726074205</v>
      </c>
      <c r="H22" s="3"/>
      <c r="I22" s="3"/>
      <c r="J22" s="23">
        <v>15</v>
      </c>
      <c r="K22" s="3">
        <v>6.9377641677856401</v>
      </c>
      <c r="L22" s="3">
        <v>9.7476959228515589</v>
      </c>
      <c r="M22" s="3">
        <v>8.90405178070068</v>
      </c>
      <c r="N22" s="3">
        <v>8.9753150939941406</v>
      </c>
      <c r="O22" s="3"/>
      <c r="S22" s="6">
        <v>1</v>
      </c>
      <c r="T22" s="18">
        <v>189.63603210449199</v>
      </c>
      <c r="U22" s="19">
        <v>96.480213165283203</v>
      </c>
    </row>
    <row r="23" spans="3:21" x14ac:dyDescent="0.3">
      <c r="C23" s="13">
        <v>16</v>
      </c>
      <c r="D23" s="3">
        <v>21.407604217529205</v>
      </c>
      <c r="E23" s="3">
        <v>31.4068794250488</v>
      </c>
      <c r="F23" s="3">
        <v>31.220912933349602</v>
      </c>
      <c r="G23" s="3">
        <v>63.660144805908203</v>
      </c>
      <c r="H23" s="3"/>
      <c r="I23" s="3"/>
      <c r="J23" s="23">
        <v>16</v>
      </c>
      <c r="K23" s="3">
        <v>6.8485002517700098</v>
      </c>
      <c r="L23" s="3">
        <v>8.9159965515136701</v>
      </c>
      <c r="M23" s="3">
        <v>8.8138580322265589</v>
      </c>
      <c r="N23" s="3">
        <v>9.0967893600463796</v>
      </c>
      <c r="O23" s="3"/>
      <c r="S23" s="1"/>
    </row>
    <row r="24" spans="3:21" x14ac:dyDescent="0.3">
      <c r="C24" s="13">
        <v>17</v>
      </c>
      <c r="D24" s="3">
        <v>26.204586029052699</v>
      </c>
      <c r="E24" s="3">
        <v>20.952224731445298</v>
      </c>
      <c r="F24" s="3">
        <v>20.978450775146399</v>
      </c>
      <c r="G24" s="3">
        <v>69.653987884521399</v>
      </c>
      <c r="H24" s="3"/>
      <c r="I24" s="3"/>
      <c r="J24" s="23">
        <v>17</v>
      </c>
      <c r="K24" s="3">
        <v>9.0684413909912092</v>
      </c>
      <c r="L24" s="3">
        <v>8.8710069656371999</v>
      </c>
      <c r="M24" s="3">
        <v>8.8626623153686488</v>
      </c>
      <c r="N24" s="3">
        <v>8.9575529098510707</v>
      </c>
      <c r="O24" s="3"/>
    </row>
    <row r="25" spans="3:21" x14ac:dyDescent="0.3">
      <c r="C25" s="13">
        <v>18</v>
      </c>
      <c r="D25" s="3">
        <v>36.640167236328097</v>
      </c>
      <c r="E25" s="3">
        <v>26.397705078125</v>
      </c>
      <c r="F25" s="3">
        <v>26.006698608398398</v>
      </c>
      <c r="G25" s="3">
        <v>52.034854888916001</v>
      </c>
      <c r="H25" s="3"/>
      <c r="I25" s="3"/>
      <c r="J25" s="23">
        <v>18</v>
      </c>
      <c r="K25" s="3">
        <v>6.1696224212645996</v>
      </c>
      <c r="L25" s="3">
        <v>9.03303623199462</v>
      </c>
      <c r="M25" s="3">
        <v>8.9206218719482386</v>
      </c>
      <c r="N25" s="3">
        <v>9.0709686279296804</v>
      </c>
      <c r="O25" s="3"/>
    </row>
    <row r="26" spans="3:21" x14ac:dyDescent="0.3">
      <c r="C26" s="13">
        <v>19</v>
      </c>
      <c r="D26" s="3">
        <v>32.2842597961425</v>
      </c>
      <c r="E26" s="3">
        <v>31.2042236328125</v>
      </c>
      <c r="F26" s="3">
        <v>21.085739135742099</v>
      </c>
      <c r="G26" s="3">
        <v>75.109004974365206</v>
      </c>
      <c r="H26" s="3"/>
      <c r="I26" s="3"/>
      <c r="J26" s="23">
        <v>19</v>
      </c>
      <c r="K26" s="3">
        <v>6.3080739974975</v>
      </c>
      <c r="L26" s="3">
        <v>11.291551589965799</v>
      </c>
      <c r="M26" s="3">
        <v>11.369371414184499</v>
      </c>
      <c r="N26" s="3">
        <v>11.836123466491602</v>
      </c>
      <c r="O26" s="3"/>
    </row>
    <row r="27" spans="3:21" x14ac:dyDescent="0.3">
      <c r="C27" s="13">
        <v>20</v>
      </c>
      <c r="D27" s="3">
        <v>26.6075134277343</v>
      </c>
      <c r="E27" s="3">
        <v>20.837783813476499</v>
      </c>
      <c r="F27" s="3">
        <v>20.813941955566403</v>
      </c>
      <c r="G27" s="3">
        <v>70.168972015380803</v>
      </c>
      <c r="H27" s="3"/>
      <c r="I27" s="3"/>
      <c r="J27" s="26">
        <v>20</v>
      </c>
      <c r="K27" s="3">
        <v>8.7932109832763601</v>
      </c>
      <c r="L27" s="3">
        <v>8.9013814926147408</v>
      </c>
      <c r="M27" s="3">
        <v>8.8568449020385707</v>
      </c>
      <c r="N27" s="3">
        <v>8.9653730392456001</v>
      </c>
      <c r="O27" s="3"/>
    </row>
    <row r="28" spans="3:21" x14ac:dyDescent="0.3">
      <c r="C28" s="13">
        <v>21</v>
      </c>
      <c r="D28" s="3">
        <v>21.007061004638597</v>
      </c>
      <c r="E28" s="3">
        <v>26.209354400634698</v>
      </c>
      <c r="F28" s="3">
        <v>26.082992553710898</v>
      </c>
      <c r="G28" s="3">
        <v>57.330131530761705</v>
      </c>
      <c r="H28" s="3"/>
      <c r="I28" s="3"/>
      <c r="J28" s="23">
        <v>21</v>
      </c>
      <c r="K28" s="3">
        <v>8.7767601013183594</v>
      </c>
      <c r="L28" s="3">
        <v>9.0563774108886701</v>
      </c>
      <c r="M28" s="3">
        <v>8.9400053024291886</v>
      </c>
      <c r="N28" s="3">
        <v>9.13319587707519</v>
      </c>
      <c r="O28" s="3"/>
    </row>
    <row r="29" spans="3:21" x14ac:dyDescent="0.3">
      <c r="C29" s="13">
        <v>22</v>
      </c>
      <c r="D29" s="3">
        <v>26.063919067382798</v>
      </c>
      <c r="E29" s="3">
        <v>26.230812072753903</v>
      </c>
      <c r="F29" s="3">
        <v>28.405189514160099</v>
      </c>
      <c r="G29" s="3">
        <v>76.916217803954993</v>
      </c>
      <c r="H29" s="3"/>
      <c r="I29" s="3"/>
      <c r="J29" s="23">
        <v>22</v>
      </c>
      <c r="K29" s="3">
        <v>8.9845418930053693</v>
      </c>
      <c r="L29" s="3">
        <v>8.7706327438354386</v>
      </c>
      <c r="M29" s="3">
        <v>8.8067770004272408</v>
      </c>
      <c r="N29" s="3">
        <v>8.8707208633422798</v>
      </c>
      <c r="O29" s="3"/>
    </row>
    <row r="30" spans="3:21" x14ac:dyDescent="0.3">
      <c r="C30" s="13">
        <v>23</v>
      </c>
      <c r="D30" s="3">
        <v>20.921230316162102</v>
      </c>
      <c r="E30" s="3">
        <v>20.749568939208899</v>
      </c>
      <c r="F30" s="3">
        <v>20.902156829833899</v>
      </c>
      <c r="G30" s="3">
        <v>75.118541717529297</v>
      </c>
      <c r="H30" s="3"/>
      <c r="I30" s="3"/>
      <c r="J30" s="23">
        <v>23</v>
      </c>
      <c r="K30" s="3">
        <v>8.8276863098144496</v>
      </c>
      <c r="L30" s="3">
        <v>8.87298583984375</v>
      </c>
      <c r="M30" s="3">
        <v>8.7688207626342702</v>
      </c>
      <c r="N30" s="3">
        <v>8.9269876480102504</v>
      </c>
      <c r="O30" s="3"/>
    </row>
    <row r="31" spans="3:21" x14ac:dyDescent="0.3">
      <c r="C31" s="13">
        <v>24</v>
      </c>
      <c r="D31" s="3">
        <v>20.933151245117099</v>
      </c>
      <c r="E31" s="3">
        <v>26.3214111328125</v>
      </c>
      <c r="F31" s="3">
        <v>26.0281562805175</v>
      </c>
      <c r="G31" s="3">
        <v>64.105987548828097</v>
      </c>
      <c r="H31" s="3"/>
      <c r="I31" s="3"/>
      <c r="J31" s="23">
        <v>24</v>
      </c>
      <c r="K31" s="3">
        <v>8.8544845581054599</v>
      </c>
      <c r="L31" s="3">
        <v>9.0527057647704989</v>
      </c>
      <c r="M31" s="3">
        <v>8.84687900543212</v>
      </c>
      <c r="N31" s="3">
        <v>9.1782569885253906</v>
      </c>
      <c r="O31" s="3"/>
    </row>
    <row r="32" spans="3:21" x14ac:dyDescent="0.3">
      <c r="C32" s="13">
        <v>25</v>
      </c>
      <c r="D32" s="3">
        <v>26.3333320617675</v>
      </c>
      <c r="E32" s="3">
        <v>26.1998176574707</v>
      </c>
      <c r="F32" s="3">
        <v>26.316642761230398</v>
      </c>
      <c r="G32" s="3">
        <v>70.292949676513601</v>
      </c>
      <c r="H32" s="3"/>
      <c r="I32" s="3"/>
      <c r="J32" s="23">
        <v>25</v>
      </c>
      <c r="K32" s="3">
        <v>8.7937831878662092</v>
      </c>
      <c r="L32" s="3">
        <v>8.857846260070799</v>
      </c>
      <c r="M32" s="3">
        <v>8.8516712188720703</v>
      </c>
      <c r="N32" s="3">
        <v>9.6753597259521396</v>
      </c>
      <c r="O32" s="3"/>
    </row>
    <row r="33" spans="3:21" x14ac:dyDescent="0.3">
      <c r="C33" s="13">
        <v>26</v>
      </c>
      <c r="D33" s="3">
        <v>26.4286994934082</v>
      </c>
      <c r="E33" s="3">
        <v>26.094913482665998</v>
      </c>
      <c r="F33" s="3">
        <v>26.106834411621001</v>
      </c>
      <c r="G33" s="3">
        <v>68.738460540771399</v>
      </c>
      <c r="H33" s="3"/>
      <c r="I33" s="3"/>
      <c r="J33" s="23">
        <v>26</v>
      </c>
      <c r="K33" s="3">
        <v>8.7408781051635707</v>
      </c>
      <c r="L33" s="3">
        <v>9.3554019927978498</v>
      </c>
      <c r="M33" s="3">
        <v>8.8147640228271396</v>
      </c>
      <c r="N33" s="3">
        <v>9.0732812881469691</v>
      </c>
      <c r="O33" s="3"/>
    </row>
    <row r="34" spans="3:21" x14ac:dyDescent="0.3">
      <c r="C34" s="13">
        <v>27</v>
      </c>
      <c r="D34" s="3">
        <v>21.054744720458899</v>
      </c>
      <c r="E34" s="3">
        <v>26.159286499023398</v>
      </c>
      <c r="F34" s="3">
        <v>31.611919403076097</v>
      </c>
      <c r="G34" s="3">
        <v>51.419734954833899</v>
      </c>
      <c r="H34" s="3"/>
      <c r="I34" s="3"/>
      <c r="J34" s="23">
        <v>27</v>
      </c>
      <c r="K34" s="3">
        <v>8.9247465133666886</v>
      </c>
      <c r="L34" s="3">
        <v>9.1300487518310511</v>
      </c>
      <c r="M34" s="3">
        <v>8.9458227157592702</v>
      </c>
      <c r="N34" s="3">
        <v>9.1727733612060511</v>
      </c>
      <c r="O34" s="3"/>
      <c r="S34" s="1"/>
      <c r="T34" s="30" t="s">
        <v>7</v>
      </c>
      <c r="U34" s="31"/>
    </row>
    <row r="35" spans="3:21" x14ac:dyDescent="0.3">
      <c r="C35" s="13">
        <v>28</v>
      </c>
      <c r="D35" s="3">
        <v>26.116371154785099</v>
      </c>
      <c r="E35" s="3">
        <v>26.175975799560497</v>
      </c>
      <c r="F35" s="3">
        <v>26.023387908935497</v>
      </c>
      <c r="G35" s="3">
        <v>58.193206787109297</v>
      </c>
      <c r="H35" s="3"/>
      <c r="I35" s="3"/>
      <c r="J35" s="23">
        <v>28</v>
      </c>
      <c r="K35" s="3">
        <v>8.8803768157958896</v>
      </c>
      <c r="L35" s="3">
        <v>8.9730024337768501</v>
      </c>
      <c r="M35" s="3">
        <v>8.7189674377441406</v>
      </c>
      <c r="N35" s="3">
        <v>9.0971946716308594</v>
      </c>
      <c r="O35" s="3"/>
      <c r="S35" s="1"/>
      <c r="T35" s="9" t="s">
        <v>5</v>
      </c>
      <c r="U35" s="10" t="s">
        <v>6</v>
      </c>
    </row>
    <row r="36" spans="3:21" x14ac:dyDescent="0.3">
      <c r="C36" s="13">
        <v>29</v>
      </c>
      <c r="D36" s="3">
        <v>21.095275878906197</v>
      </c>
      <c r="E36" s="3">
        <v>26.261806488037102</v>
      </c>
      <c r="F36" s="3">
        <v>26.423931121826097</v>
      </c>
      <c r="G36" s="3">
        <v>58.159828186035099</v>
      </c>
      <c r="H36" s="3"/>
      <c r="I36" s="3"/>
      <c r="J36" s="23">
        <v>29</v>
      </c>
      <c r="K36" s="3">
        <v>8.7968349456787092</v>
      </c>
      <c r="L36" s="3">
        <v>9.3562602996826101</v>
      </c>
      <c r="M36" s="3">
        <v>8.7622404098510707</v>
      </c>
      <c r="N36" s="3">
        <v>9.1357469558715803</v>
      </c>
      <c r="O36" s="3"/>
      <c r="S36" s="4">
        <v>0.25</v>
      </c>
      <c r="T36" s="18">
        <v>24.958769480387325</v>
      </c>
      <c r="U36" s="19">
        <v>8.1523583730061766</v>
      </c>
    </row>
    <row r="37" spans="3:21" x14ac:dyDescent="0.3">
      <c r="C37" s="13">
        <v>30</v>
      </c>
      <c r="D37" s="3">
        <v>26.357173919677699</v>
      </c>
      <c r="E37" s="3">
        <v>21.109580993652301</v>
      </c>
      <c r="F37" s="3">
        <v>26.1497497558593</v>
      </c>
      <c r="G37" s="3">
        <v>68.733692169189396</v>
      </c>
      <c r="H37" s="3"/>
      <c r="I37" s="3"/>
      <c r="J37" s="23">
        <v>30</v>
      </c>
      <c r="K37" s="3">
        <v>8.9140415191650284</v>
      </c>
      <c r="L37" s="3">
        <v>8.85603427886962</v>
      </c>
      <c r="M37" s="3">
        <v>8.7210655212402308</v>
      </c>
      <c r="N37" s="3">
        <v>9.2674255371093697</v>
      </c>
      <c r="O37" s="3"/>
      <c r="S37" s="5">
        <v>0.5</v>
      </c>
      <c r="T37" s="18">
        <v>26.116053263346323</v>
      </c>
      <c r="U37" s="19">
        <v>9.1304453214009609</v>
      </c>
    </row>
    <row r="38" spans="3:21" x14ac:dyDescent="0.3">
      <c r="C38" s="15" t="s">
        <v>1</v>
      </c>
      <c r="D38" s="3">
        <f>AVERAGE(D8:D37)</f>
        <v>24.958769480387318</v>
      </c>
      <c r="E38" s="3">
        <f t="shared" ref="E38:G38" si="0">AVERAGE(E8:E37)</f>
        <v>26.11605326334632</v>
      </c>
      <c r="F38" s="3">
        <f t="shared" si="0"/>
        <v>25.774717330932553</v>
      </c>
      <c r="G38" s="3">
        <f t="shared" si="0"/>
        <v>68.912426630655872</v>
      </c>
      <c r="H38" s="3"/>
      <c r="I38" s="3"/>
      <c r="J38" s="21" t="s">
        <v>1</v>
      </c>
      <c r="K38" s="3">
        <f>AVERAGE(K8:K37)</f>
        <v>8.1523583730061766</v>
      </c>
      <c r="L38" s="3">
        <f t="shared" ref="L38:N38" si="1">AVERAGE(L8:L37)</f>
        <v>9.1304453214009573</v>
      </c>
      <c r="M38" s="3">
        <f t="shared" si="1"/>
        <v>9.0677841504414793</v>
      </c>
      <c r="N38" s="3">
        <f t="shared" si="1"/>
        <v>9.2788418134053519</v>
      </c>
      <c r="S38" s="5">
        <v>0.75</v>
      </c>
      <c r="T38" s="18">
        <v>25.774717330932553</v>
      </c>
      <c r="U38" s="19">
        <v>9.0677841504414793</v>
      </c>
    </row>
    <row r="39" spans="3:21" x14ac:dyDescent="0.3">
      <c r="C39" s="15" t="s">
        <v>2</v>
      </c>
      <c r="D39" s="3">
        <f>_xlfn.STDEV.S(D8:D37)</f>
        <v>3.947065220333605</v>
      </c>
      <c r="E39" s="3">
        <f t="shared" ref="E39:G39" si="2">_xlfn.STDEV.S(E8:E37)</f>
        <v>3.6968821426499727</v>
      </c>
      <c r="F39" s="3">
        <f t="shared" si="2"/>
        <v>3.2716292887226954</v>
      </c>
      <c r="G39" s="3">
        <f t="shared" si="2"/>
        <v>11.41778407147263</v>
      </c>
      <c r="J39" s="17" t="s">
        <v>2</v>
      </c>
      <c r="K39" s="3">
        <f>_xlfn.STDEV.S(K8:K37)</f>
        <v>1.0947750044134752</v>
      </c>
      <c r="L39" s="3">
        <f t="shared" ref="L39:N39" si="3">_xlfn.STDEV.S(L8:L37)</f>
        <v>0.51765242519629351</v>
      </c>
      <c r="M39" s="3">
        <f t="shared" si="3"/>
        <v>0.58514737401132844</v>
      </c>
      <c r="N39" s="3">
        <f t="shared" si="3"/>
        <v>0.5661934503523337</v>
      </c>
      <c r="S39" s="6">
        <v>1</v>
      </c>
      <c r="T39" s="18">
        <v>68.912426630655858</v>
      </c>
      <c r="U39" s="19">
        <v>9.2788418134053501</v>
      </c>
    </row>
    <row r="40" spans="3:21" x14ac:dyDescent="0.3">
      <c r="C40" s="15" t="s">
        <v>3</v>
      </c>
      <c r="D40" s="27">
        <f>_xlfn.CONFIDENCE.T(0.5,D39,COUNT(D8:D37))</f>
        <v>0.49222341312571366</v>
      </c>
      <c r="E40" s="27">
        <f t="shared" ref="E40:G40" si="4">_xlfn.CONFIDENCE.T(0.5,E39,COUNT(E8:E37))</f>
        <v>0.46102403801294961</v>
      </c>
      <c r="F40" s="27">
        <f t="shared" si="4"/>
        <v>0.4079923804352612</v>
      </c>
      <c r="G40" s="27">
        <f t="shared" si="4"/>
        <v>1.423868198843103</v>
      </c>
      <c r="J40" s="17" t="s">
        <v>3</v>
      </c>
      <c r="K40" s="28">
        <f>_xlfn.CONFIDENCE.T(0.5,K39,COUNT(K8:K37))</f>
        <v>0.13652520523376949</v>
      </c>
      <c r="L40" s="28">
        <f t="shared" ref="L40:N40" si="5">_xlfn.CONFIDENCE.T(0.5,L39,COUNT(L8:L37))</f>
        <v>6.4554454846679002E-2</v>
      </c>
      <c r="M40" s="28">
        <f t="shared" si="5"/>
        <v>7.2971491865305674E-2</v>
      </c>
      <c r="N40" s="28">
        <f t="shared" si="5"/>
        <v>7.0607820510828784E-2</v>
      </c>
    </row>
  </sheetData>
  <mergeCells count="2">
    <mergeCell ref="T17:U17"/>
    <mergeCell ref="T34:U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CAC4-C061-4929-AFD4-34B842459F8E}">
  <dimension ref="C4:U39"/>
  <sheetViews>
    <sheetView zoomScale="64" workbookViewId="0">
      <selection activeCell="U21" sqref="U21"/>
    </sheetView>
  </sheetViews>
  <sheetFormatPr defaultRowHeight="14.4" x14ac:dyDescent="0.3"/>
  <sheetData>
    <row r="4" spans="3:21" x14ac:dyDescent="0.3">
      <c r="C4" s="20" t="s">
        <v>11</v>
      </c>
    </row>
    <row r="6" spans="3:21" x14ac:dyDescent="0.3">
      <c r="C6" s="11" t="s">
        <v>0</v>
      </c>
      <c r="D6" s="12">
        <v>0.25</v>
      </c>
      <c r="E6" s="12">
        <v>0.5</v>
      </c>
      <c r="F6" s="12">
        <v>0.75</v>
      </c>
      <c r="G6" s="12">
        <v>1</v>
      </c>
      <c r="J6" s="16" t="s">
        <v>4</v>
      </c>
      <c r="K6" s="12">
        <v>0.25</v>
      </c>
      <c r="L6" s="12">
        <v>0.5</v>
      </c>
      <c r="M6" s="12">
        <v>0.75</v>
      </c>
      <c r="N6" s="12">
        <v>1</v>
      </c>
      <c r="S6" s="1"/>
    </row>
    <row r="7" spans="3:21" x14ac:dyDescent="0.3">
      <c r="C7" s="13">
        <v>1</v>
      </c>
      <c r="D7" s="3">
        <v>152.68325805664</v>
      </c>
      <c r="E7" s="3">
        <v>167.559673309326</v>
      </c>
      <c r="F7" s="3">
        <v>380.47719001769997</v>
      </c>
      <c r="G7" s="3">
        <v>467.72759246826098</v>
      </c>
      <c r="H7" s="3"/>
      <c r="I7" s="3"/>
      <c r="J7" s="23">
        <v>1</v>
      </c>
      <c r="K7" s="3">
        <v>10.536651611328001</v>
      </c>
      <c r="L7" s="3">
        <v>6.9665241241454003</v>
      </c>
      <c r="M7" s="3">
        <v>6.6992092132568004</v>
      </c>
      <c r="N7" s="3">
        <v>8.1119346618652006</v>
      </c>
    </row>
    <row r="8" spans="3:21" x14ac:dyDescent="0.3">
      <c r="C8" s="13">
        <v>2</v>
      </c>
      <c r="D8" s="3">
        <v>158.513813018798</v>
      </c>
      <c r="E8" s="3">
        <v>167.806756973266</v>
      </c>
      <c r="F8" s="3">
        <v>385.82468032836897</v>
      </c>
      <c r="G8" s="3">
        <v>472.73421287536598</v>
      </c>
      <c r="H8" s="3"/>
      <c r="I8" s="3"/>
      <c r="J8" s="23">
        <v>2</v>
      </c>
      <c r="K8" s="3">
        <v>5.7027626037596004</v>
      </c>
      <c r="L8" s="3">
        <v>7.9249191284178</v>
      </c>
      <c r="M8" s="3">
        <v>11.490087509155201</v>
      </c>
      <c r="N8" s="3">
        <v>5.9613513946532004</v>
      </c>
    </row>
    <row r="9" spans="3:21" x14ac:dyDescent="0.3">
      <c r="C9" s="13">
        <v>3</v>
      </c>
      <c r="D9" s="3">
        <v>158.49092483520499</v>
      </c>
      <c r="E9" s="3">
        <v>167.442691802978</v>
      </c>
      <c r="F9" s="3">
        <v>384.93895530700598</v>
      </c>
      <c r="G9" s="3">
        <v>498.35467338562</v>
      </c>
      <c r="H9" s="3"/>
      <c r="I9" s="3"/>
      <c r="J9" s="23">
        <v>3</v>
      </c>
      <c r="K9" s="3">
        <v>5.6981849670409996</v>
      </c>
      <c r="L9" s="3">
        <v>6.5246868133543998</v>
      </c>
      <c r="M9" s="3">
        <v>7.9441356658934001</v>
      </c>
      <c r="N9" s="3">
        <v>5.8885383605956001</v>
      </c>
    </row>
    <row r="10" spans="3:21" x14ac:dyDescent="0.3">
      <c r="C10" s="13">
        <v>4</v>
      </c>
      <c r="D10" s="3">
        <v>130.06448745727499</v>
      </c>
      <c r="E10" s="3">
        <v>163.713130950927</v>
      </c>
      <c r="F10" s="3">
        <v>382.05122947692797</v>
      </c>
      <c r="G10" s="3">
        <v>488.66947937011702</v>
      </c>
      <c r="H10" s="3"/>
      <c r="I10" s="3"/>
      <c r="J10" s="23">
        <v>4</v>
      </c>
      <c r="K10" s="3">
        <v>6.012897491455</v>
      </c>
      <c r="L10" s="3">
        <v>6.9186019897460005</v>
      </c>
      <c r="M10" s="3">
        <v>11.6754341125488</v>
      </c>
      <c r="N10" s="3">
        <v>5.7426261901854003</v>
      </c>
    </row>
    <row r="11" spans="3:21" x14ac:dyDescent="0.3">
      <c r="C11" s="13">
        <v>5</v>
      </c>
      <c r="D11" s="3">
        <v>127.185583114624</v>
      </c>
      <c r="E11" s="3">
        <v>164.23667716979901</v>
      </c>
      <c r="F11" s="3">
        <v>381.48236274719198</v>
      </c>
      <c r="G11" s="3">
        <v>462.49073028564402</v>
      </c>
      <c r="H11" s="3"/>
      <c r="I11" s="3"/>
      <c r="J11" s="23">
        <v>5</v>
      </c>
      <c r="K11" s="3">
        <v>5.4371166229248002</v>
      </c>
      <c r="L11" s="3">
        <v>6.2436389923094007</v>
      </c>
      <c r="M11" s="3">
        <v>9.8440933227537997</v>
      </c>
      <c r="N11" s="3">
        <v>5.2473354339598002</v>
      </c>
    </row>
    <row r="12" spans="3:21" x14ac:dyDescent="0.3">
      <c r="C12" s="14">
        <v>6</v>
      </c>
      <c r="D12" s="3">
        <v>158.88121604919399</v>
      </c>
      <c r="E12" s="3">
        <v>163.387451171875</v>
      </c>
      <c r="F12" s="3">
        <v>416.33296012878401</v>
      </c>
      <c r="G12" s="3">
        <v>498.02350997924799</v>
      </c>
      <c r="H12" s="3"/>
      <c r="I12" s="3"/>
      <c r="J12" s="23">
        <v>6</v>
      </c>
      <c r="K12" s="3">
        <v>5.7762432098387997</v>
      </c>
      <c r="L12" s="3">
        <v>7.5816917419431995</v>
      </c>
      <c r="M12" s="3">
        <v>5.8697509765624005</v>
      </c>
      <c r="N12" s="3">
        <v>5.677490234375</v>
      </c>
    </row>
    <row r="13" spans="3:21" x14ac:dyDescent="0.3">
      <c r="C13" s="13">
        <v>7</v>
      </c>
      <c r="D13" s="3">
        <v>158.75461578369101</v>
      </c>
      <c r="E13" s="3">
        <v>163.702878952026</v>
      </c>
      <c r="F13" s="3">
        <v>388.80133628845198</v>
      </c>
      <c r="G13" s="3">
        <v>462.617597579956</v>
      </c>
      <c r="H13" s="3"/>
      <c r="I13" s="3"/>
      <c r="J13" s="23">
        <v>7</v>
      </c>
      <c r="K13" s="3">
        <v>5.7509231567382004</v>
      </c>
      <c r="L13" s="3">
        <v>7.7303218841552006</v>
      </c>
      <c r="M13" s="3">
        <v>5.8566856384276003</v>
      </c>
      <c r="N13" s="3">
        <v>5.7405757904052006</v>
      </c>
    </row>
    <row r="14" spans="3:21" x14ac:dyDescent="0.3">
      <c r="C14" s="13">
        <v>8</v>
      </c>
      <c r="D14" s="3">
        <v>127.690315246582</v>
      </c>
      <c r="E14" s="3">
        <v>163.47542762756299</v>
      </c>
      <c r="F14" s="3">
        <v>403.44381332397398</v>
      </c>
      <c r="G14" s="3">
        <v>483.69738578796301</v>
      </c>
      <c r="H14" s="3"/>
      <c r="I14" s="3"/>
      <c r="J14" s="23">
        <v>8</v>
      </c>
      <c r="K14" s="3">
        <v>5.5380630493163991</v>
      </c>
      <c r="L14" s="3">
        <v>6.4137744903564</v>
      </c>
      <c r="M14" s="3">
        <v>5.7762908935545996</v>
      </c>
      <c r="N14" s="3">
        <v>5.6950855255125994</v>
      </c>
    </row>
    <row r="15" spans="3:21" x14ac:dyDescent="0.3">
      <c r="C15" s="13">
        <v>9</v>
      </c>
      <c r="D15" s="3">
        <v>158.50880622863701</v>
      </c>
      <c r="E15" s="3">
        <v>163.91459465026799</v>
      </c>
      <c r="F15" s="3">
        <v>380.95712661743096</v>
      </c>
      <c r="G15" s="3">
        <v>478.102178573608</v>
      </c>
      <c r="H15" s="3"/>
      <c r="I15" s="3"/>
      <c r="J15" s="23">
        <v>9</v>
      </c>
      <c r="K15" s="3">
        <v>5.7017612457274005</v>
      </c>
      <c r="L15" s="3">
        <v>15.046100616455</v>
      </c>
      <c r="M15" s="3">
        <v>14.319543838500799</v>
      </c>
      <c r="N15" s="3">
        <v>5.7829189300535999</v>
      </c>
    </row>
    <row r="16" spans="3:21" x14ac:dyDescent="0.3">
      <c r="C16" s="13">
        <v>10</v>
      </c>
      <c r="D16" s="3">
        <v>168.76912117004301</v>
      </c>
      <c r="E16" s="3">
        <v>156.11882209777801</v>
      </c>
      <c r="F16" s="3">
        <v>389.87469673156698</v>
      </c>
      <c r="G16" s="3">
        <v>482.83219337463299</v>
      </c>
      <c r="H16" s="3"/>
      <c r="I16" s="3"/>
      <c r="J16" s="23">
        <v>10</v>
      </c>
      <c r="K16" s="3">
        <v>13.753824234008601</v>
      </c>
      <c r="L16" s="3">
        <v>6.7952442169187997</v>
      </c>
      <c r="M16" s="3">
        <v>6.7816543579099999</v>
      </c>
      <c r="N16" s="3">
        <v>91.223764419555593</v>
      </c>
      <c r="S16" s="1"/>
      <c r="T16" s="30" t="s">
        <v>8</v>
      </c>
      <c r="U16" s="31"/>
    </row>
    <row r="17" spans="3:21" x14ac:dyDescent="0.3">
      <c r="C17" s="13">
        <v>11</v>
      </c>
      <c r="D17" s="3">
        <v>127.15387344360299</v>
      </c>
      <c r="E17" s="3">
        <v>172.99992752075099</v>
      </c>
      <c r="F17" s="3">
        <v>385.21933555602999</v>
      </c>
      <c r="G17" s="3">
        <v>481.46341323852499</v>
      </c>
      <c r="H17" s="3"/>
      <c r="I17" s="3"/>
      <c r="J17" s="23">
        <v>11</v>
      </c>
      <c r="K17" s="3">
        <v>5.4307746887206001</v>
      </c>
      <c r="L17" s="3">
        <v>6.0000228881833992</v>
      </c>
      <c r="M17" s="3">
        <v>6.1477470397947993</v>
      </c>
      <c r="N17" s="3">
        <v>5.1999855041501997</v>
      </c>
      <c r="S17" s="1"/>
      <c r="T17" s="7" t="s">
        <v>5</v>
      </c>
      <c r="U17" s="8" t="s">
        <v>6</v>
      </c>
    </row>
    <row r="18" spans="3:21" x14ac:dyDescent="0.3">
      <c r="C18" s="13">
        <v>12</v>
      </c>
      <c r="D18" s="3">
        <v>127.773761749267</v>
      </c>
      <c r="E18" s="3">
        <v>166.63404846191401</v>
      </c>
      <c r="F18" s="3">
        <v>402.45270729064902</v>
      </c>
      <c r="G18" s="3">
        <v>473.91149520874001</v>
      </c>
      <c r="H18" s="3"/>
      <c r="I18" s="3"/>
      <c r="J18" s="23">
        <v>12</v>
      </c>
      <c r="K18" s="3">
        <v>5.5547523498534002</v>
      </c>
      <c r="L18" s="3">
        <v>6.3364315032957998</v>
      </c>
      <c r="M18" s="3">
        <v>6.348876953125</v>
      </c>
      <c r="N18" s="3">
        <v>5.5268096923828001</v>
      </c>
      <c r="S18" s="4">
        <v>0.25</v>
      </c>
      <c r="T18" s="18">
        <v>302.60485839843699</v>
      </c>
      <c r="U18" s="19">
        <v>53.847293853759702</v>
      </c>
    </row>
    <row r="19" spans="3:21" x14ac:dyDescent="0.3">
      <c r="C19" s="13">
        <v>13</v>
      </c>
      <c r="D19" s="3">
        <v>127.789497375488</v>
      </c>
      <c r="E19" s="3">
        <v>180.054775238037</v>
      </c>
      <c r="F19" s="3">
        <v>403.47766876220697</v>
      </c>
      <c r="G19" s="3">
        <v>489.93515968322697</v>
      </c>
      <c r="H19" s="3"/>
      <c r="I19" s="3"/>
      <c r="J19" s="23">
        <v>13</v>
      </c>
      <c r="K19" s="3">
        <v>5.5578994750975994</v>
      </c>
      <c r="L19" s="3">
        <v>5.8559226989746005</v>
      </c>
      <c r="M19" s="3">
        <v>5.7410526275634002</v>
      </c>
      <c r="N19" s="3">
        <v>7.8109550476073997</v>
      </c>
      <c r="S19" s="5">
        <v>0.5</v>
      </c>
      <c r="T19" s="18">
        <v>389.63147926330498</v>
      </c>
      <c r="U19" s="19">
        <v>97.817108154295994</v>
      </c>
    </row>
    <row r="20" spans="3:21" x14ac:dyDescent="0.3">
      <c r="C20" s="13">
        <v>14</v>
      </c>
      <c r="D20" s="3">
        <v>158.376722335815</v>
      </c>
      <c r="E20" s="3">
        <v>186.32736968994101</v>
      </c>
      <c r="F20" s="3">
        <v>381.74581527709898</v>
      </c>
      <c r="G20" s="3">
        <v>469.08610153198202</v>
      </c>
      <c r="H20" s="3"/>
      <c r="I20" s="3"/>
      <c r="J20" s="23">
        <v>14</v>
      </c>
      <c r="K20" s="3">
        <v>5.6753444671630007</v>
      </c>
      <c r="L20" s="3">
        <v>6.1422157287596004</v>
      </c>
      <c r="M20" s="3">
        <v>8.619384765625</v>
      </c>
      <c r="N20" s="3">
        <v>5.6654739379882004</v>
      </c>
      <c r="S20" s="5">
        <v>0.75</v>
      </c>
      <c r="T20" s="18">
        <v>433.00659942626902</v>
      </c>
      <c r="U20" s="19">
        <v>113.490348815917</v>
      </c>
    </row>
    <row r="21" spans="3:21" x14ac:dyDescent="0.3">
      <c r="C21" s="13">
        <v>15</v>
      </c>
      <c r="D21" s="3">
        <v>125.355005264282</v>
      </c>
      <c r="E21" s="3">
        <v>167.62150573730401</v>
      </c>
      <c r="F21" s="3">
        <v>383.79216194152798</v>
      </c>
      <c r="G21" s="3">
        <v>472.52794265747002</v>
      </c>
      <c r="H21" s="3"/>
      <c r="I21" s="3"/>
      <c r="J21" s="23">
        <v>15</v>
      </c>
      <c r="K21" s="3">
        <v>5.0710010528564</v>
      </c>
      <c r="L21" s="3">
        <v>6.7137527465820002</v>
      </c>
      <c r="M21" s="3">
        <v>5.4776477813720001</v>
      </c>
      <c r="N21" s="3">
        <v>5.9243011474607998</v>
      </c>
      <c r="S21" s="6">
        <v>1</v>
      </c>
      <c r="T21" s="18">
        <v>603.29526710510197</v>
      </c>
      <c r="U21" s="19">
        <v>119.480213165283</v>
      </c>
    </row>
    <row r="22" spans="3:21" x14ac:dyDescent="0.3">
      <c r="C22" s="13">
        <v>16</v>
      </c>
      <c r="D22" s="3">
        <v>127.0112991333</v>
      </c>
      <c r="E22" s="3">
        <v>161.11829757690401</v>
      </c>
      <c r="F22" s="3">
        <v>385.91313362121497</v>
      </c>
      <c r="G22" s="3">
        <v>471.47299194335898</v>
      </c>
      <c r="H22" s="3"/>
      <c r="I22" s="3"/>
      <c r="J22" s="23">
        <v>16</v>
      </c>
      <c r="K22" s="3">
        <v>5.4022598266599999</v>
      </c>
      <c r="L22" s="3">
        <v>5.8965492248534002</v>
      </c>
      <c r="M22" s="3">
        <v>6.0639190673828001</v>
      </c>
      <c r="N22" s="3">
        <v>6.2236595153808008</v>
      </c>
      <c r="S22" s="1"/>
    </row>
    <row r="23" spans="3:21" x14ac:dyDescent="0.3">
      <c r="C23" s="13">
        <v>17</v>
      </c>
      <c r="D23" s="3">
        <v>127.14838981628401</v>
      </c>
      <c r="E23" s="3">
        <v>167.44459915161099</v>
      </c>
      <c r="F23" s="3">
        <v>386.45458221435501</v>
      </c>
      <c r="G23" s="3">
        <v>457.54718780517499</v>
      </c>
      <c r="H23" s="3"/>
      <c r="I23" s="3"/>
      <c r="J23" s="23">
        <v>17</v>
      </c>
      <c r="K23" s="3">
        <v>5.4296779632568004</v>
      </c>
      <c r="L23" s="3">
        <v>5.8341789245604003</v>
      </c>
      <c r="M23" s="3">
        <v>5.7858276367185999</v>
      </c>
      <c r="N23" s="3">
        <v>5.8889198303221999</v>
      </c>
    </row>
    <row r="24" spans="3:21" x14ac:dyDescent="0.3">
      <c r="C24" s="13">
        <v>18</v>
      </c>
      <c r="D24" s="3">
        <v>131.76822662353499</v>
      </c>
      <c r="E24" s="3">
        <v>170.62310218811001</v>
      </c>
      <c r="F24" s="3">
        <v>398.35262298583899</v>
      </c>
      <c r="G24" s="3">
        <v>457.15198516845697</v>
      </c>
      <c r="H24" s="3"/>
      <c r="I24" s="3"/>
      <c r="J24" s="23">
        <v>18</v>
      </c>
      <c r="K24" s="3">
        <v>6.3536453247070002</v>
      </c>
      <c r="L24" s="3">
        <v>13.6233139038084</v>
      </c>
      <c r="M24" s="3">
        <v>13.190107345581</v>
      </c>
      <c r="N24" s="3">
        <v>6.1246204376220001</v>
      </c>
    </row>
    <row r="25" spans="3:21" x14ac:dyDescent="0.3">
      <c r="C25" s="13">
        <v>19</v>
      </c>
      <c r="D25" s="3">
        <v>165.74835777282701</v>
      </c>
      <c r="E25" s="3">
        <v>165.88306427001899</v>
      </c>
      <c r="F25" s="3">
        <v>382.37190246581997</v>
      </c>
      <c r="G25" s="3">
        <v>462.78653144836397</v>
      </c>
      <c r="H25" s="3"/>
      <c r="I25" s="3"/>
      <c r="J25" s="23">
        <v>19</v>
      </c>
      <c r="K25" s="3">
        <v>13.149671554565401</v>
      </c>
      <c r="L25" s="3">
        <v>5.2022743225096004</v>
      </c>
      <c r="M25" s="3">
        <v>5.7763862609862002</v>
      </c>
      <c r="N25" s="3">
        <v>13.1766128540038</v>
      </c>
    </row>
    <row r="26" spans="3:21" x14ac:dyDescent="0.3">
      <c r="C26" s="13">
        <v>20</v>
      </c>
      <c r="D26" s="3">
        <v>126.07622146606401</v>
      </c>
      <c r="E26" s="3">
        <v>166.76231765746999</v>
      </c>
      <c r="F26" s="3">
        <v>383.37731361389098</v>
      </c>
      <c r="G26" s="3">
        <v>470.21565437316798</v>
      </c>
      <c r="H26" s="3"/>
      <c r="I26" s="3"/>
      <c r="J26" s="23">
        <v>20</v>
      </c>
      <c r="K26" s="3">
        <v>5.2152442932128</v>
      </c>
      <c r="L26" s="3">
        <v>7.1651744842528</v>
      </c>
      <c r="M26" s="3">
        <v>5.6140708923337996</v>
      </c>
      <c r="N26" s="3">
        <v>5.5524635314939994</v>
      </c>
    </row>
    <row r="27" spans="3:21" x14ac:dyDescent="0.3">
      <c r="C27" s="13">
        <v>21</v>
      </c>
      <c r="D27" s="3">
        <v>126.56569480895899</v>
      </c>
      <c r="E27" s="3">
        <v>166.27165222167901</v>
      </c>
      <c r="F27" s="3">
        <v>384.88841056823702</v>
      </c>
      <c r="G27" s="3">
        <v>460.32676696777298</v>
      </c>
      <c r="H27" s="3"/>
      <c r="I27" s="3"/>
      <c r="J27" s="23">
        <v>21</v>
      </c>
      <c r="K27" s="3">
        <v>5.3131389617918003</v>
      </c>
      <c r="L27" s="3">
        <v>5.3273010253905992</v>
      </c>
      <c r="M27" s="3">
        <v>5.6586551666257998</v>
      </c>
      <c r="N27" s="3">
        <v>5.4543304443357998</v>
      </c>
    </row>
    <row r="28" spans="3:21" x14ac:dyDescent="0.3">
      <c r="C28" s="13">
        <v>22</v>
      </c>
      <c r="D28" s="3">
        <v>126.84965133666901</v>
      </c>
      <c r="E28" s="3">
        <v>152.79154968261699</v>
      </c>
      <c r="F28" s="3">
        <v>387.90965080261202</v>
      </c>
      <c r="G28" s="3">
        <v>479.97627258300702</v>
      </c>
      <c r="H28" s="3"/>
      <c r="I28" s="3"/>
      <c r="J28" s="23">
        <v>22</v>
      </c>
      <c r="K28" s="3">
        <v>5.3699302673337996</v>
      </c>
      <c r="L28" s="3">
        <v>5.6583690643310005</v>
      </c>
      <c r="M28" s="3">
        <v>5.6602287292480007</v>
      </c>
      <c r="N28" s="3">
        <v>5.1583099365234002</v>
      </c>
    </row>
    <row r="29" spans="3:21" x14ac:dyDescent="0.3">
      <c r="C29" s="13">
        <v>23</v>
      </c>
      <c r="D29" s="3">
        <v>126.075983047485</v>
      </c>
      <c r="E29" s="3">
        <v>164.40142440795799</v>
      </c>
      <c r="F29" s="3">
        <v>393.495798110961</v>
      </c>
      <c r="G29" s="3">
        <v>477.73394584655699</v>
      </c>
      <c r="H29" s="3"/>
      <c r="I29" s="3"/>
      <c r="J29" s="23">
        <v>23</v>
      </c>
      <c r="K29" s="3">
        <v>5.2151966094970001</v>
      </c>
      <c r="L29" s="3">
        <v>5.7112026214598002</v>
      </c>
      <c r="M29" s="3">
        <v>5.1614570617674005</v>
      </c>
      <c r="N29" s="3">
        <v>5.2802848815916006</v>
      </c>
    </row>
    <row r="30" spans="3:21" x14ac:dyDescent="0.3">
      <c r="C30" s="13">
        <v>24</v>
      </c>
      <c r="D30" s="3">
        <v>127.45499610900801</v>
      </c>
      <c r="E30" s="3">
        <v>164.56950950622499</v>
      </c>
      <c r="F30" s="3">
        <v>394.78015899658197</v>
      </c>
      <c r="G30" s="3">
        <v>466.98102951049799</v>
      </c>
      <c r="H30" s="3"/>
      <c r="I30" s="3"/>
      <c r="J30" s="23">
        <v>24</v>
      </c>
      <c r="K30" s="3">
        <v>5.4909992218015997</v>
      </c>
      <c r="L30" s="3">
        <v>5.6237506866454003</v>
      </c>
      <c r="M30" s="3">
        <v>6.1232376098632004</v>
      </c>
      <c r="N30" s="3">
        <v>5.3139019012449999</v>
      </c>
    </row>
    <row r="31" spans="3:21" x14ac:dyDescent="0.3">
      <c r="C31" s="13">
        <v>25</v>
      </c>
      <c r="D31" s="3">
        <v>125.267744064331</v>
      </c>
      <c r="E31" s="3">
        <v>166.346754074096</v>
      </c>
      <c r="F31" s="3">
        <v>420.435905456542</v>
      </c>
      <c r="G31" s="3">
        <v>462.80584445427098</v>
      </c>
      <c r="H31" s="3"/>
      <c r="I31" s="3"/>
      <c r="J31" s="23">
        <v>25</v>
      </c>
      <c r="K31" s="3">
        <v>5.0535488128662003</v>
      </c>
      <c r="L31" s="3">
        <v>6.0383605957029998</v>
      </c>
      <c r="M31" s="3">
        <v>5.4823684692382004</v>
      </c>
      <c r="N31" s="3">
        <v>5.4693508148192009</v>
      </c>
    </row>
    <row r="32" spans="3:21" x14ac:dyDescent="0.3">
      <c r="C32" s="13">
        <v>26</v>
      </c>
      <c r="D32" s="3">
        <v>126.636743545532</v>
      </c>
      <c r="E32" s="3">
        <v>163.25727462768501</v>
      </c>
      <c r="F32" s="3">
        <v>395.99657058715798</v>
      </c>
      <c r="G32" s="3">
        <v>475.54286552429102</v>
      </c>
      <c r="H32" s="3"/>
      <c r="I32" s="3"/>
      <c r="J32" s="23">
        <v>26</v>
      </c>
      <c r="K32" s="3">
        <v>5.3273487091064</v>
      </c>
      <c r="L32" s="3">
        <v>5.9644508361815998</v>
      </c>
      <c r="M32" s="3">
        <v>5.8488178253171998</v>
      </c>
      <c r="N32" s="3">
        <v>5.6514549255369992</v>
      </c>
    </row>
    <row r="33" spans="3:21" x14ac:dyDescent="0.3">
      <c r="C33" s="13">
        <v>27</v>
      </c>
      <c r="D33" s="3">
        <v>158.16452980041501</v>
      </c>
      <c r="E33" s="3">
        <v>167.396200180053</v>
      </c>
      <c r="F33" s="3">
        <v>382.07554817199701</v>
      </c>
      <c r="G33" s="3">
        <v>458.64281654457898</v>
      </c>
      <c r="H33" s="3"/>
      <c r="I33" s="3"/>
      <c r="J33" s="23">
        <v>27</v>
      </c>
      <c r="K33" s="3">
        <v>5.6329059600829998</v>
      </c>
      <c r="L33" s="3">
        <v>14.134340286254801</v>
      </c>
      <c r="M33" s="3">
        <v>13.0891609191894</v>
      </c>
      <c r="N33" s="3">
        <v>5.8792400360106001</v>
      </c>
      <c r="S33" s="1"/>
      <c r="T33" s="30" t="s">
        <v>7</v>
      </c>
      <c r="U33" s="31"/>
    </row>
    <row r="34" spans="3:21" x14ac:dyDescent="0.3">
      <c r="C34" s="13">
        <v>28</v>
      </c>
      <c r="D34" s="3">
        <v>165.457725524902</v>
      </c>
      <c r="E34" s="3">
        <v>161.50426864624001</v>
      </c>
      <c r="F34" s="3">
        <v>392.97819137573197</v>
      </c>
      <c r="G34" s="3">
        <v>472.00927744475001</v>
      </c>
      <c r="H34" s="3"/>
      <c r="I34" s="3"/>
      <c r="J34" s="23">
        <v>28</v>
      </c>
      <c r="K34" s="3">
        <v>13.091545104980399</v>
      </c>
      <c r="L34" s="3">
        <v>5.439167022705</v>
      </c>
      <c r="M34" s="3">
        <v>5.6393909454344007</v>
      </c>
      <c r="N34" s="3">
        <v>12.300853729248001</v>
      </c>
      <c r="S34" s="1"/>
      <c r="T34" s="9" t="s">
        <v>5</v>
      </c>
      <c r="U34" s="10" t="s">
        <v>6</v>
      </c>
    </row>
    <row r="35" spans="3:21" x14ac:dyDescent="0.3">
      <c r="C35" s="13">
        <v>29</v>
      </c>
      <c r="D35" s="3">
        <v>127.516984939575</v>
      </c>
      <c r="E35" s="3">
        <v>163.69572639465301</v>
      </c>
      <c r="F35" s="3">
        <v>388.40985298156698</v>
      </c>
      <c r="G35" s="3">
        <v>474.54542218944101</v>
      </c>
      <c r="H35" s="3"/>
      <c r="I35" s="3"/>
      <c r="J35" s="23">
        <v>29</v>
      </c>
      <c r="K35" s="3">
        <v>5.503396987915</v>
      </c>
      <c r="L35" s="3">
        <v>5.6960391998290003</v>
      </c>
      <c r="M35" s="3">
        <v>5.7614612579344007</v>
      </c>
      <c r="N35" s="3">
        <v>5.7391452789306001</v>
      </c>
      <c r="S35" s="4">
        <v>0.25</v>
      </c>
      <c r="T35" s="18">
        <f>AVERAGE(D7:D36)</f>
        <v>140.4243942896521</v>
      </c>
      <c r="U35" s="19">
        <f>AVERAGE(K7:K36)</f>
        <v>6.484878857930422</v>
      </c>
    </row>
    <row r="36" spans="3:21" x14ac:dyDescent="0.3">
      <c r="C36" s="13">
        <v>30</v>
      </c>
      <c r="D36" s="3">
        <v>158.998279571533</v>
      </c>
      <c r="E36" s="3">
        <v>185.513067245483</v>
      </c>
      <c r="F36" s="3">
        <v>387.28332519531199</v>
      </c>
      <c r="G36" s="3">
        <v>486.678218841552</v>
      </c>
      <c r="H36" s="3"/>
      <c r="I36" s="3"/>
      <c r="J36" s="23">
        <v>30</v>
      </c>
      <c r="K36" s="3">
        <v>5.7996559143065998</v>
      </c>
      <c r="L36" s="3">
        <v>5.5195140838621999</v>
      </c>
      <c r="M36" s="3">
        <v>5.4884243011473997</v>
      </c>
      <c r="N36" s="3">
        <v>7.1026134490965998</v>
      </c>
      <c r="S36" s="5">
        <v>0.5</v>
      </c>
      <c r="T36" s="18">
        <f>AVERAGE(E7:E36)</f>
        <v>166.75248463948523</v>
      </c>
      <c r="U36" s="19">
        <f>AVERAGE(L7:L36)</f>
        <v>7.0675945281981312</v>
      </c>
    </row>
    <row r="37" spans="3:21" x14ac:dyDescent="0.3">
      <c r="C37" s="15" t="s">
        <v>1</v>
      </c>
      <c r="D37" s="3">
        <f>AVERAGE(D7:D36)</f>
        <v>140.4243942896521</v>
      </c>
      <c r="E37" s="3">
        <f t="shared" ref="E37:G37" si="0">AVERAGE(E7:E36)</f>
        <v>166.75248463948523</v>
      </c>
      <c r="F37" s="3">
        <f t="shared" si="0"/>
        <v>390.5198335647579</v>
      </c>
      <c r="G37" s="3">
        <f t="shared" si="0"/>
        <v>473.88634922152016</v>
      </c>
      <c r="H37" s="3"/>
      <c r="I37" s="3"/>
      <c r="J37" s="21" t="s">
        <v>1</v>
      </c>
      <c r="K37" s="3">
        <f>AVERAGE(K7:K36)</f>
        <v>6.484878857930422</v>
      </c>
      <c r="L37" s="3">
        <f t="shared" ref="L37:M37" si="1">AVERAGE(L7:L36)</f>
        <v>7.0675945281981312</v>
      </c>
      <c r="M37" s="3">
        <f t="shared" si="1"/>
        <v>7.2978369394937124</v>
      </c>
      <c r="N37" s="3">
        <f>V38</f>
        <v>0</v>
      </c>
      <c r="S37" s="5">
        <v>0.75</v>
      </c>
      <c r="T37" s="18">
        <f>AVERAGE(F7:F36)</f>
        <v>390.5198335647579</v>
      </c>
      <c r="U37" s="19">
        <f>AVERAGE(M7:M36)</f>
        <v>7.2978369394937124</v>
      </c>
    </row>
    <row r="38" spans="3:21" x14ac:dyDescent="0.3">
      <c r="C38" s="15" t="s">
        <v>2</v>
      </c>
      <c r="D38" s="3">
        <f>_xlfn.STDEV.S(D7:D36)</f>
        <v>16.611602930468834</v>
      </c>
      <c r="E38" s="3">
        <f t="shared" ref="E38:F38" si="2">_xlfn.STDEV.S(E7:E36)</f>
        <v>7.0104829572298497</v>
      </c>
      <c r="F38" s="3">
        <f t="shared" si="2"/>
        <v>10.163354345867155</v>
      </c>
      <c r="G38" s="3">
        <f>_xlfn.STDEV.S(G7:G36)</f>
        <v>11.338509474929621</v>
      </c>
      <c r="J38" s="17" t="s">
        <v>2</v>
      </c>
      <c r="K38" s="3">
        <f>_xlfn.STDEV.S(K7:K36)</f>
        <v>2.5092353574423152</v>
      </c>
      <c r="L38" s="3">
        <f t="shared" ref="L38:N38" si="3">_xlfn.STDEV.S(L7:L36)</f>
        <v>2.5472736919765517</v>
      </c>
      <c r="M38" s="3">
        <f t="shared" si="3"/>
        <v>2.703868669425245</v>
      </c>
      <c r="N38" s="3">
        <f t="shared" si="3"/>
        <v>15.607077664392733</v>
      </c>
      <c r="S38" s="6">
        <v>1</v>
      </c>
      <c r="T38" s="18">
        <f>AVERAGE(G7:G36)</f>
        <v>473.88634922152016</v>
      </c>
      <c r="U38" s="19">
        <f>AVERAGE(N7:N36)</f>
        <v>9.1838302612303746</v>
      </c>
    </row>
    <row r="39" spans="3:21" x14ac:dyDescent="0.3">
      <c r="C39" s="15" t="s">
        <v>3</v>
      </c>
      <c r="D39" s="27">
        <f>_xlfn.CONFIDENCE.T(0.5,D38,COUNT(D7:D36))</f>
        <v>2.0715694916319096</v>
      </c>
      <c r="E39" s="27">
        <f>_xlfn.CONFIDENCE.T(0.5,E38,COUNT(E7:E36))</f>
        <v>0.87425052697144667</v>
      </c>
      <c r="F39" s="27">
        <f>_xlfn.CONFIDENCE.T(0.5,F38,COUNT(F7:F36))</f>
        <v>1.26743306372474</v>
      </c>
      <c r="G39" s="27">
        <f>_xlfn.CONFIDENCE.T(0.5,G38,COUNT(G7:G36))</f>
        <v>1.4139821669925154</v>
      </c>
      <c r="J39" s="17" t="s">
        <v>3</v>
      </c>
      <c r="K39" s="28">
        <f>_xlfn.CONFIDENCE.T(0.5,K38,COUNT(K7:K36))</f>
        <v>0.31291714806566734</v>
      </c>
      <c r="L39" s="28">
        <f>_xlfn.CONFIDENCE.T(0.5,L38,COUNT(L7:L36))</f>
        <v>0.31766076333647786</v>
      </c>
      <c r="M39" s="28">
        <f>_xlfn.CONFIDENCE.T(0.5,M38,COUNT(M7:M36))</f>
        <v>0.33718912427691988</v>
      </c>
      <c r="N39" s="28">
        <f>_xlfn.CONFIDENCE.T(0.5,N38,COUNT(N7:N36))</f>
        <v>1.9462989862215117</v>
      </c>
    </row>
  </sheetData>
  <mergeCells count="2">
    <mergeCell ref="T16:U16"/>
    <mergeCell ref="T33:U3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FBB7F-2A7A-4A03-88F3-ECB4E6C24F51}">
  <dimension ref="B2:T38"/>
  <sheetViews>
    <sheetView zoomScale="66" workbookViewId="0">
      <selection activeCell="Q21" sqref="Q21"/>
    </sheetView>
  </sheetViews>
  <sheetFormatPr defaultRowHeight="14.4" x14ac:dyDescent="0.3"/>
  <sheetData>
    <row r="2" spans="2:20" x14ac:dyDescent="0.3">
      <c r="R2" s="1"/>
    </row>
    <row r="3" spans="2:20" x14ac:dyDescent="0.3">
      <c r="B3" s="20" t="s">
        <v>12</v>
      </c>
      <c r="T3" s="22"/>
    </row>
    <row r="5" spans="2:20" x14ac:dyDescent="0.3">
      <c r="B5" s="11" t="s">
        <v>0</v>
      </c>
      <c r="C5" s="12">
        <v>0.25</v>
      </c>
      <c r="D5" s="12">
        <v>0.5</v>
      </c>
      <c r="E5" s="12">
        <v>0.75</v>
      </c>
      <c r="F5" s="12">
        <v>1</v>
      </c>
      <c r="I5" s="16" t="s">
        <v>4</v>
      </c>
      <c r="J5" s="12">
        <v>0.25</v>
      </c>
      <c r="K5" s="12">
        <v>0.5</v>
      </c>
      <c r="L5" s="12">
        <v>0.75</v>
      </c>
      <c r="M5" s="12">
        <v>1</v>
      </c>
    </row>
    <row r="6" spans="2:20" x14ac:dyDescent="0.3">
      <c r="B6" s="13">
        <v>1</v>
      </c>
      <c r="C6" s="3">
        <v>194.81191635131802</v>
      </c>
      <c r="D6" s="3">
        <v>299.12501780192002</v>
      </c>
      <c r="E6" s="3">
        <v>446.809864044189</v>
      </c>
      <c r="F6" s="3">
        <v>724.15440082549912</v>
      </c>
      <c r="G6" s="3"/>
      <c r="H6" s="3"/>
      <c r="I6" s="23">
        <v>1</v>
      </c>
      <c r="J6" s="3">
        <v>7.6811299324035485</v>
      </c>
      <c r="K6" s="3">
        <v>8.9948987960815181</v>
      </c>
      <c r="L6" s="3">
        <v>9.2865943908691211</v>
      </c>
      <c r="M6" s="3">
        <v>10.886344909667919</v>
      </c>
    </row>
    <row r="7" spans="2:20" x14ac:dyDescent="0.3">
      <c r="B7" s="13">
        <v>2</v>
      </c>
      <c r="C7" s="3">
        <v>194.18249130248998</v>
      </c>
      <c r="D7" s="3">
        <v>304.39726511637332</v>
      </c>
      <c r="E7" s="3">
        <v>409.69696044921835</v>
      </c>
      <c r="F7" s="3">
        <v>745.173864364623</v>
      </c>
      <c r="G7" s="3"/>
      <c r="H7" s="3"/>
      <c r="I7" s="23">
        <v>2</v>
      </c>
      <c r="J7" s="3">
        <v>7.7314052581786621</v>
      </c>
      <c r="K7" s="3">
        <v>8.3736276626586594</v>
      </c>
      <c r="L7" s="3">
        <v>10.18884658813476</v>
      </c>
      <c r="M7" s="3">
        <v>10.65883636474608</v>
      </c>
    </row>
    <row r="8" spans="2:20" x14ac:dyDescent="0.3">
      <c r="B8" s="13">
        <v>3</v>
      </c>
      <c r="C8" s="3">
        <v>188.648796081542</v>
      </c>
      <c r="D8" s="3">
        <v>295.68545023600234</v>
      </c>
      <c r="E8" s="3">
        <v>416.24393463134697</v>
      </c>
      <c r="F8" s="3">
        <v>749.53177438507896</v>
      </c>
      <c r="G8" s="3"/>
      <c r="H8" s="3"/>
      <c r="I8" s="23">
        <v>3</v>
      </c>
      <c r="J8" s="3">
        <v>8.3996486663818128</v>
      </c>
      <c r="K8" s="3">
        <v>8.6512041091918803</v>
      </c>
      <c r="L8" s="3">
        <v>8.0909156799316211</v>
      </c>
      <c r="M8" s="3">
        <v>11.04295730590816</v>
      </c>
    </row>
    <row r="9" spans="2:20" x14ac:dyDescent="0.3">
      <c r="B9" s="13">
        <v>4</v>
      </c>
      <c r="C9" s="3">
        <v>194.268321990966</v>
      </c>
      <c r="D9" s="3">
        <v>281.10567728678302</v>
      </c>
      <c r="E9" s="3">
        <v>420.19581985473599</v>
      </c>
      <c r="F9" s="3">
        <v>747.99158778517995</v>
      </c>
      <c r="G9" s="3"/>
      <c r="H9" s="3"/>
      <c r="I9" s="23">
        <v>4</v>
      </c>
      <c r="J9" s="3">
        <v>7.1080298423766903</v>
      </c>
      <c r="K9" s="3">
        <v>9.7213554382324201</v>
      </c>
      <c r="L9" s="3">
        <v>9.0178442001342614</v>
      </c>
      <c r="M9" s="3">
        <v>10.369243621826161</v>
      </c>
    </row>
    <row r="10" spans="2:20" x14ac:dyDescent="0.3">
      <c r="B10" s="13">
        <v>5</v>
      </c>
      <c r="C10" s="3">
        <v>194.835758209228</v>
      </c>
      <c r="D10" s="3">
        <v>293.35339864094971</v>
      </c>
      <c r="E10" s="3">
        <v>421.66905403137201</v>
      </c>
      <c r="F10" s="3">
        <v>757.75878524780103</v>
      </c>
      <c r="G10" s="3"/>
      <c r="H10" s="3"/>
      <c r="I10" s="23">
        <v>5</v>
      </c>
      <c r="J10" s="3">
        <v>7.6836018562316468</v>
      </c>
      <c r="K10" s="3">
        <v>8.1093406677245987</v>
      </c>
      <c r="L10" s="3">
        <v>8.0606317520141406</v>
      </c>
      <c r="M10" s="3">
        <v>10.032749176025359</v>
      </c>
    </row>
    <row r="11" spans="2:20" x14ac:dyDescent="0.3">
      <c r="B11" s="14">
        <v>6</v>
      </c>
      <c r="C11" s="3">
        <v>178.10580921172999</v>
      </c>
      <c r="D11" s="3">
        <v>304.14649963378901</v>
      </c>
      <c r="E11" s="3">
        <v>452.94756889343199</v>
      </c>
      <c r="F11" s="3">
        <v>748.07498455047403</v>
      </c>
      <c r="G11" s="3"/>
      <c r="H11" s="3"/>
      <c r="I11" s="23">
        <v>6</v>
      </c>
      <c r="J11" s="3">
        <v>10.162992954254113</v>
      </c>
      <c r="K11" s="3">
        <v>8.20738792419432</v>
      </c>
      <c r="L11" s="3">
        <v>8.2563400268554208</v>
      </c>
      <c r="M11" s="3">
        <v>11.1281394958496</v>
      </c>
    </row>
    <row r="12" spans="2:20" x14ac:dyDescent="0.3">
      <c r="B12" s="13">
        <v>7</v>
      </c>
      <c r="C12" s="3">
        <v>193.979835510253</v>
      </c>
      <c r="D12" s="3">
        <v>301.08502705891902</v>
      </c>
      <c r="E12" s="3">
        <v>456.96360778808503</v>
      </c>
      <c r="F12" s="3">
        <v>738.47797440124396</v>
      </c>
      <c r="G12" s="3"/>
      <c r="H12" s="3"/>
      <c r="I12" s="23">
        <v>7</v>
      </c>
      <c r="J12" s="3">
        <v>7.7420010566711168</v>
      </c>
      <c r="K12" s="3">
        <v>11.783523559570259</v>
      </c>
      <c r="L12" s="3">
        <v>8.1367921829223597</v>
      </c>
      <c r="M12" s="3">
        <v>10.380744934081999</v>
      </c>
      <c r="R12" s="1"/>
      <c r="S12" s="30" t="s">
        <v>8</v>
      </c>
      <c r="T12" s="31"/>
    </row>
    <row r="13" spans="2:20" x14ac:dyDescent="0.3">
      <c r="B13" s="13">
        <v>8</v>
      </c>
      <c r="C13" s="3">
        <v>188.46759796142501</v>
      </c>
      <c r="D13" s="3">
        <v>298.26980590820301</v>
      </c>
      <c r="E13" s="3">
        <v>432.20415115356354</v>
      </c>
      <c r="F13" s="3">
        <v>757.34090900421097</v>
      </c>
      <c r="G13" s="3"/>
      <c r="H13" s="3"/>
      <c r="I13" s="23">
        <v>8</v>
      </c>
      <c r="J13" s="3">
        <v>16.025649547576858</v>
      </c>
      <c r="K13" s="3">
        <v>10.70912361145014</v>
      </c>
      <c r="L13" s="3">
        <v>12.285733222961401</v>
      </c>
      <c r="M13" s="3">
        <v>14.97447967529296</v>
      </c>
      <c r="R13" s="1"/>
      <c r="S13" s="7" t="s">
        <v>5</v>
      </c>
      <c r="T13" s="8" t="s">
        <v>6</v>
      </c>
    </row>
    <row r="14" spans="2:20" x14ac:dyDescent="0.3">
      <c r="B14" s="13">
        <v>9</v>
      </c>
      <c r="C14" s="3">
        <v>194.77138519287101</v>
      </c>
      <c r="D14" s="3">
        <v>293.895899454752</v>
      </c>
      <c r="E14" s="3">
        <v>443.27807426452603</v>
      </c>
      <c r="F14" s="3">
        <v>717.27045708520495</v>
      </c>
      <c r="G14" s="3"/>
      <c r="H14" s="3"/>
      <c r="I14" s="23">
        <v>9</v>
      </c>
      <c r="J14" s="3">
        <v>7.3603568077087003</v>
      </c>
      <c r="K14" s="3">
        <v>9.5340156555175195</v>
      </c>
      <c r="L14" s="3">
        <v>12.666535377502438</v>
      </c>
      <c r="M14" s="3">
        <v>10.207901000976561</v>
      </c>
      <c r="R14" s="4">
        <v>0.25</v>
      </c>
      <c r="S14" s="18">
        <v>375.32329559325905</v>
      </c>
      <c r="T14" s="19">
        <v>68.847293853759695</v>
      </c>
    </row>
    <row r="15" spans="2:20" x14ac:dyDescent="0.3">
      <c r="B15" s="13">
        <v>10</v>
      </c>
      <c r="C15" s="3">
        <v>188.670253753662</v>
      </c>
      <c r="D15" s="3">
        <v>310.62126159667957</v>
      </c>
      <c r="E15" s="3">
        <v>419.28553581237702</v>
      </c>
      <c r="F15" s="3">
        <v>748.79430075155005</v>
      </c>
      <c r="G15" s="3"/>
      <c r="H15" s="3"/>
      <c r="I15" s="23">
        <v>10</v>
      </c>
      <c r="J15" s="3">
        <v>10.685083866119371</v>
      </c>
      <c r="K15" s="3">
        <v>9.5456600189208594</v>
      </c>
      <c r="L15" s="3">
        <v>9.1091966629027805</v>
      </c>
      <c r="M15" s="3">
        <v>11.64773941040032</v>
      </c>
      <c r="R15" s="5">
        <v>0.5</v>
      </c>
      <c r="S15" s="18">
        <v>435.67657470703045</v>
      </c>
      <c r="T15" s="19">
        <v>72.817108154295994</v>
      </c>
    </row>
    <row r="16" spans="2:20" x14ac:dyDescent="0.3">
      <c r="B16" s="13">
        <v>11</v>
      </c>
      <c r="C16" s="3">
        <v>188.422298431396</v>
      </c>
      <c r="D16" s="3">
        <v>306.22418721516902</v>
      </c>
      <c r="E16" s="3">
        <v>409.76390838622899</v>
      </c>
      <c r="F16" s="3">
        <v>757.58035182952801</v>
      </c>
      <c r="G16" s="3"/>
      <c r="H16" s="3"/>
      <c r="I16" s="23">
        <v>11</v>
      </c>
      <c r="J16" s="3">
        <v>10.434930324554395</v>
      </c>
      <c r="K16" s="3">
        <v>9.8916292190551207</v>
      </c>
      <c r="L16" s="3">
        <v>12.819771766662539</v>
      </c>
      <c r="M16" s="3">
        <v>10.354290008544879</v>
      </c>
      <c r="R16" s="5">
        <v>0.75</v>
      </c>
      <c r="S16" s="29">
        <v>523.55718612670796</v>
      </c>
      <c r="T16" s="19">
        <v>79.490348815917002</v>
      </c>
    </row>
    <row r="17" spans="2:20" x14ac:dyDescent="0.3">
      <c r="B17" s="13">
        <v>12</v>
      </c>
      <c r="C17" s="3">
        <v>189.40935134887599</v>
      </c>
      <c r="D17" s="3">
        <v>285.44934590657516</v>
      </c>
      <c r="E17" s="3">
        <v>433.39800834655699</v>
      </c>
      <c r="F17" s="3">
        <v>751.47501074300499</v>
      </c>
      <c r="G17" s="3"/>
      <c r="H17" s="3"/>
      <c r="I17" s="23">
        <v>12</v>
      </c>
      <c r="J17" s="3">
        <v>6.7329797744750586</v>
      </c>
      <c r="K17" s="3">
        <v>9.6657514572143413</v>
      </c>
      <c r="L17" s="3">
        <v>8.1453752517700195</v>
      </c>
      <c r="M17" s="3">
        <v>9.9324035644531197</v>
      </c>
      <c r="R17" s="6">
        <v>1</v>
      </c>
      <c r="S17" s="18">
        <v>845.29802703857399</v>
      </c>
      <c r="T17" s="19">
        <v>85.480213165283004</v>
      </c>
    </row>
    <row r="18" spans="2:20" x14ac:dyDescent="0.3">
      <c r="B18" s="13">
        <v>13</v>
      </c>
      <c r="C18" s="3">
        <v>194.11811828613199</v>
      </c>
      <c r="D18" s="3">
        <v>313.75246683756501</v>
      </c>
      <c r="E18" s="3">
        <v>445.64938545226954</v>
      </c>
      <c r="F18" s="3">
        <v>757.081104278574</v>
      </c>
      <c r="G18" s="3"/>
      <c r="H18" s="3"/>
      <c r="I18" s="23">
        <v>13</v>
      </c>
      <c r="J18" s="3">
        <v>7.6185336112975817</v>
      </c>
      <c r="K18" s="3">
        <v>8.2657384872436204</v>
      </c>
      <c r="L18" s="3">
        <v>8.0262422561645401</v>
      </c>
      <c r="M18" s="3">
        <v>11.39972686767576</v>
      </c>
      <c r="R18" s="1"/>
    </row>
    <row r="19" spans="2:20" x14ac:dyDescent="0.3">
      <c r="B19" s="13">
        <v>14</v>
      </c>
      <c r="C19" s="3">
        <v>188.94681930541898</v>
      </c>
      <c r="D19" s="3">
        <v>296.76200866699202</v>
      </c>
      <c r="E19" s="3">
        <v>437.661281585692</v>
      </c>
      <c r="F19" s="3">
        <v>727.00748538970902</v>
      </c>
      <c r="G19" s="3"/>
      <c r="H19" s="3"/>
      <c r="I19" s="23">
        <v>14</v>
      </c>
      <c r="J19" s="3">
        <v>8.1322302818297878</v>
      </c>
      <c r="K19" s="3">
        <v>8.1212568283080593</v>
      </c>
      <c r="L19" s="3">
        <v>8.3092403411864986</v>
      </c>
      <c r="M19" s="3">
        <v>10.8122253417968</v>
      </c>
    </row>
    <row r="20" spans="2:20" x14ac:dyDescent="0.3">
      <c r="B20" s="13">
        <v>15</v>
      </c>
      <c r="C20" s="3">
        <v>193.483924865722</v>
      </c>
      <c r="D20" s="3">
        <v>292.40767161051406</v>
      </c>
      <c r="E20" s="3">
        <v>450.97596168517998</v>
      </c>
      <c r="F20" s="3">
        <v>743.03245077597296</v>
      </c>
      <c r="G20" s="3"/>
      <c r="H20" s="3"/>
      <c r="I20" s="23">
        <v>15</v>
      </c>
      <c r="J20" s="3">
        <v>8.8452000617980868</v>
      </c>
      <c r="K20" s="3">
        <v>10.579104423522899</v>
      </c>
      <c r="L20" s="3">
        <v>8.6923885345458594</v>
      </c>
      <c r="M20" s="3">
        <v>10.491485595703121</v>
      </c>
      <c r="N20" s="22"/>
    </row>
    <row r="21" spans="2:20" x14ac:dyDescent="0.3">
      <c r="B21" s="13">
        <v>16</v>
      </c>
      <c r="C21" s="3">
        <v>188.343620300292</v>
      </c>
      <c r="D21" s="3">
        <v>316.71288808186802</v>
      </c>
      <c r="E21" s="3">
        <v>429.88166809081895</v>
      </c>
      <c r="F21" s="3">
        <v>748.32019805908101</v>
      </c>
      <c r="G21" s="3"/>
      <c r="H21" s="3"/>
      <c r="I21" s="23">
        <v>16</v>
      </c>
      <c r="J21" s="3">
        <v>11.324526786804169</v>
      </c>
      <c r="K21" s="3">
        <v>12.753682136535598</v>
      </c>
      <c r="L21" s="3">
        <v>16.281294822692821</v>
      </c>
      <c r="M21" s="3">
        <v>15.167407989501919</v>
      </c>
    </row>
    <row r="22" spans="2:20" x14ac:dyDescent="0.3">
      <c r="B22" s="13">
        <v>17</v>
      </c>
      <c r="C22" s="3">
        <v>189.70499038696201</v>
      </c>
      <c r="D22" s="3">
        <v>296.86613718668599</v>
      </c>
      <c r="E22" s="3">
        <v>443.95039558410599</v>
      </c>
      <c r="F22" s="3">
        <v>774.73070721490399</v>
      </c>
      <c r="G22" s="3"/>
      <c r="H22" s="3"/>
      <c r="I22" s="23">
        <v>17</v>
      </c>
      <c r="J22" s="3">
        <v>9.1775579452514648</v>
      </c>
      <c r="K22" s="3">
        <v>8.0183315277099592</v>
      </c>
      <c r="L22" s="3">
        <v>8.0108642578125</v>
      </c>
      <c r="M22" s="3">
        <v>10.39216995239256</v>
      </c>
    </row>
    <row r="23" spans="2:20" x14ac:dyDescent="0.3">
      <c r="B23" s="13">
        <v>18</v>
      </c>
      <c r="C23" s="3">
        <v>193.69611740112299</v>
      </c>
      <c r="D23" s="3">
        <v>285.76755523681584</v>
      </c>
      <c r="E23" s="3">
        <v>410.90888977050702</v>
      </c>
      <c r="F23" s="3">
        <v>755.95545778737699</v>
      </c>
      <c r="G23" s="3"/>
      <c r="H23" s="3"/>
      <c r="I23" s="23">
        <v>18</v>
      </c>
      <c r="J23" s="3">
        <v>7.1605324745177938</v>
      </c>
      <c r="K23" s="3">
        <v>7.7125883102416797</v>
      </c>
      <c r="L23" s="3">
        <v>10.76625823974606</v>
      </c>
      <c r="M23" s="3">
        <v>10.551643371581999</v>
      </c>
    </row>
    <row r="24" spans="2:20" x14ac:dyDescent="0.3">
      <c r="B24" s="13">
        <v>19</v>
      </c>
      <c r="C24" s="3">
        <v>199.29656982421798</v>
      </c>
      <c r="D24" s="3">
        <v>305.497907002766</v>
      </c>
      <c r="E24" s="3">
        <v>420.87278366088799</v>
      </c>
      <c r="F24" s="3">
        <v>1032.15073285827</v>
      </c>
      <c r="G24" s="3"/>
      <c r="H24" s="3"/>
      <c r="I24" s="23">
        <v>19</v>
      </c>
      <c r="J24" s="3">
        <v>7.6048660278319797</v>
      </c>
      <c r="K24" s="3">
        <v>8.1874322891234996</v>
      </c>
      <c r="L24" s="3">
        <v>7.61318206787106</v>
      </c>
      <c r="M24" s="3">
        <v>10.5184173583984</v>
      </c>
    </row>
    <row r="25" spans="2:20" x14ac:dyDescent="0.3">
      <c r="B25" s="13">
        <v>20</v>
      </c>
      <c r="C25" s="3">
        <v>193.98221969604398</v>
      </c>
      <c r="D25" s="3">
        <v>332.377891540527</v>
      </c>
      <c r="E25" s="3">
        <v>413.82355690002311</v>
      </c>
      <c r="F25" s="3">
        <v>753.75247727440399</v>
      </c>
      <c r="G25" s="3"/>
      <c r="H25" s="3"/>
      <c r="I25" s="23">
        <v>20</v>
      </c>
      <c r="J25" s="3">
        <v>6.6615257263183558</v>
      </c>
      <c r="K25" s="3">
        <v>8.8282871246337606</v>
      </c>
      <c r="L25" s="3">
        <v>9.0256834030150799</v>
      </c>
      <c r="M25" s="3">
        <v>9.6182060241699201</v>
      </c>
      <c r="S25" s="22"/>
    </row>
    <row r="26" spans="2:20" x14ac:dyDescent="0.3">
      <c r="B26" s="13">
        <v>21</v>
      </c>
      <c r="C26" s="3">
        <v>188.744163513183</v>
      </c>
      <c r="D26" s="3">
        <v>292.69826253255201</v>
      </c>
      <c r="E26" s="3">
        <v>406.22444152831901</v>
      </c>
      <c r="F26" s="3">
        <v>740.95553398132199</v>
      </c>
      <c r="G26" s="3"/>
      <c r="H26" s="3"/>
      <c r="I26" s="23">
        <v>21</v>
      </c>
      <c r="J26" s="3">
        <v>7.7324094772338414</v>
      </c>
      <c r="K26" s="3">
        <v>8.0053424835204599</v>
      </c>
      <c r="L26" s="3">
        <v>11.26788139343256</v>
      </c>
      <c r="M26" s="3">
        <v>11.50505065917968</v>
      </c>
    </row>
    <row r="27" spans="2:20" x14ac:dyDescent="0.3">
      <c r="B27" s="13">
        <v>22</v>
      </c>
      <c r="C27" s="3">
        <v>189.01834487914999</v>
      </c>
      <c r="D27" s="3">
        <v>301.14664713541703</v>
      </c>
      <c r="E27" s="3">
        <v>416.95413589477471</v>
      </c>
      <c r="F27" s="3">
        <v>737.75107955932697</v>
      </c>
      <c r="G27" s="3"/>
      <c r="H27" s="3"/>
      <c r="I27" s="23">
        <v>22</v>
      </c>
      <c r="J27" s="3">
        <v>7.1726989746093492</v>
      </c>
      <c r="K27" s="3">
        <v>10.27122974395752</v>
      </c>
      <c r="L27" s="3">
        <v>11.936717033386202</v>
      </c>
      <c r="M27" s="3">
        <v>10.519332885742161</v>
      </c>
    </row>
    <row r="28" spans="2:20" x14ac:dyDescent="0.3">
      <c r="B28" s="13">
        <v>23</v>
      </c>
      <c r="C28" s="3">
        <v>188.717937469482</v>
      </c>
      <c r="D28" s="3">
        <v>313.05887858072902</v>
      </c>
      <c r="E28" s="3">
        <v>417.55962371826075</v>
      </c>
      <c r="F28" s="3">
        <v>744.09777197204505</v>
      </c>
      <c r="G28" s="3"/>
      <c r="H28" s="3"/>
      <c r="I28" s="23">
        <v>23</v>
      </c>
      <c r="J28" s="3">
        <v>7.3166499137878374</v>
      </c>
      <c r="K28" s="3">
        <v>8.9561605453490998</v>
      </c>
      <c r="L28" s="3">
        <v>14.670996665954579</v>
      </c>
      <c r="M28" s="3">
        <v>13.82585525512688</v>
      </c>
    </row>
    <row r="29" spans="2:20" x14ac:dyDescent="0.3">
      <c r="B29" s="13">
        <v>24</v>
      </c>
      <c r="C29" s="3">
        <v>191.12834930419899</v>
      </c>
      <c r="D29" s="3">
        <v>291.60858154296801</v>
      </c>
      <c r="E29" s="3">
        <v>413.32020759582412</v>
      </c>
      <c r="F29" s="3">
        <v>755.10227780207197</v>
      </c>
      <c r="G29" s="3"/>
      <c r="H29" s="3"/>
      <c r="I29" s="23">
        <v>24</v>
      </c>
      <c r="J29" s="3">
        <v>12.351920127868638</v>
      </c>
      <c r="K29" s="3">
        <v>12.452931404113741</v>
      </c>
      <c r="L29" s="3">
        <v>9.5098114013671804</v>
      </c>
      <c r="M29" s="3">
        <v>10.165863037109359</v>
      </c>
      <c r="R29" s="1"/>
      <c r="S29" s="24" t="s">
        <v>7</v>
      </c>
      <c r="T29" s="25"/>
    </row>
    <row r="30" spans="2:20" x14ac:dyDescent="0.3">
      <c r="B30" s="13">
        <v>25</v>
      </c>
      <c r="C30" s="3">
        <v>189.09463882446201</v>
      </c>
      <c r="D30" s="3">
        <v>318.70333353678302</v>
      </c>
      <c r="E30" s="3">
        <v>416.57295227050713</v>
      </c>
      <c r="F30" s="3">
        <v>701.57557559976999</v>
      </c>
      <c r="G30" s="3"/>
      <c r="H30" s="3"/>
      <c r="I30" s="23">
        <v>25</v>
      </c>
      <c r="J30" s="3">
        <v>7.665139675140372</v>
      </c>
      <c r="K30" s="3">
        <v>8.4521770477294798</v>
      </c>
      <c r="L30" s="3">
        <v>10.470414161682122</v>
      </c>
      <c r="M30" s="3">
        <v>11.000595092773359</v>
      </c>
      <c r="R30" s="1"/>
      <c r="S30" s="9" t="s">
        <v>5</v>
      </c>
      <c r="T30" s="10" t="s">
        <v>6</v>
      </c>
    </row>
    <row r="31" spans="2:20" x14ac:dyDescent="0.3">
      <c r="B31" s="13">
        <v>26</v>
      </c>
      <c r="C31" s="3">
        <v>187.13483810424799</v>
      </c>
      <c r="D31" s="3">
        <v>300.22140502929602</v>
      </c>
      <c r="E31" s="3">
        <v>418.19214820861799</v>
      </c>
      <c r="F31" s="3">
        <v>744.77777481078999</v>
      </c>
      <c r="G31" s="3"/>
      <c r="H31" s="3"/>
      <c r="I31" s="23">
        <v>26</v>
      </c>
      <c r="J31" s="3">
        <v>7.751373767852761</v>
      </c>
      <c r="K31" s="3">
        <v>8.0737638473510387</v>
      </c>
      <c r="L31" s="3">
        <v>8.1135177612304208</v>
      </c>
      <c r="M31" s="3">
        <v>10.32186508178704</v>
      </c>
      <c r="R31" s="4">
        <v>0.25</v>
      </c>
      <c r="S31" s="18">
        <f>AVERAGE(C6:C35)</f>
        <v>190.985055828094</v>
      </c>
      <c r="T31" s="19">
        <f>AVERAGE(J6:J35)</f>
        <v>8.6299918969471978</v>
      </c>
    </row>
    <row r="32" spans="2:20" x14ac:dyDescent="0.3">
      <c r="B32" s="13">
        <v>27</v>
      </c>
      <c r="C32" s="3">
        <v>183.36305618286099</v>
      </c>
      <c r="D32" s="3">
        <v>304.59884643554602</v>
      </c>
      <c r="E32" s="3">
        <v>410.11419296264614</v>
      </c>
      <c r="F32" s="3">
        <v>712.95037279592202</v>
      </c>
      <c r="G32" s="3"/>
      <c r="H32" s="3"/>
      <c r="I32" s="23">
        <v>27</v>
      </c>
      <c r="J32" s="3">
        <v>8.0652823448180779</v>
      </c>
      <c r="K32" s="3">
        <v>7.932887077331519</v>
      </c>
      <c r="L32" s="3">
        <v>11.517162322998001</v>
      </c>
      <c r="M32" s="3">
        <v>11.197757720947198</v>
      </c>
      <c r="R32" s="5">
        <v>0.5</v>
      </c>
      <c r="S32" s="18">
        <f>AVERAGE(D6:D35)</f>
        <v>301.59526943630595</v>
      </c>
      <c r="T32" s="19">
        <f>AVERAGE(K6:K35)</f>
        <v>9.2103500366210636</v>
      </c>
    </row>
    <row r="33" spans="2:20" x14ac:dyDescent="0.3">
      <c r="B33" s="13">
        <v>28</v>
      </c>
      <c r="C33" s="3">
        <v>194.194412231445</v>
      </c>
      <c r="D33" s="3">
        <v>295.53390502929602</v>
      </c>
      <c r="E33" s="3">
        <v>433.33771514892499</v>
      </c>
      <c r="F33" s="3">
        <v>771.330294709079</v>
      </c>
      <c r="G33" s="3"/>
      <c r="H33" s="3"/>
      <c r="I33" s="23">
        <v>28</v>
      </c>
      <c r="J33" s="3">
        <v>7.8267288208007342</v>
      </c>
      <c r="K33" s="3">
        <v>8.0129241943358984</v>
      </c>
      <c r="L33" s="3">
        <v>9.0907287597655788</v>
      </c>
      <c r="M33" s="3">
        <v>10.160713195800719</v>
      </c>
      <c r="R33" s="5">
        <v>0.75</v>
      </c>
      <c r="S33" s="18">
        <f>AVERAGE(E6:E35)</f>
        <v>426.55805555979339</v>
      </c>
      <c r="T33" s="19">
        <f>AVERAGE(L6:L35)</f>
        <v>9.8946142196655025</v>
      </c>
    </row>
    <row r="34" spans="2:20" x14ac:dyDescent="0.3">
      <c r="B34" s="13">
        <v>29</v>
      </c>
      <c r="C34" s="3">
        <v>188.96112442016599</v>
      </c>
      <c r="D34" s="3">
        <v>316.095415751139</v>
      </c>
      <c r="E34" s="3">
        <v>427.63595581054597</v>
      </c>
      <c r="F34" s="3">
        <v>752.485179901121</v>
      </c>
      <c r="G34" s="3"/>
      <c r="H34" s="3"/>
      <c r="I34" s="23">
        <v>29</v>
      </c>
      <c r="J34" s="3">
        <v>9.9143199920654297</v>
      </c>
      <c r="K34" s="3">
        <v>10.48650741577146</v>
      </c>
      <c r="L34" s="3">
        <v>8.0933189392089595</v>
      </c>
      <c r="M34" s="3">
        <v>11.090087890624961</v>
      </c>
      <c r="R34" s="6">
        <v>1</v>
      </c>
      <c r="S34" s="18">
        <f>AVERAGE(F6:F35)</f>
        <v>753.85365314403441</v>
      </c>
      <c r="T34" s="19">
        <f>AVERAGE(M6:M35)</f>
        <v>11.044374465942353</v>
      </c>
    </row>
    <row r="35" spans="2:20" x14ac:dyDescent="0.3">
      <c r="B35" s="13">
        <v>30</v>
      </c>
      <c r="C35" s="3">
        <v>199.04861450195298</v>
      </c>
      <c r="D35" s="3">
        <v>300.68944549560501</v>
      </c>
      <c r="E35" s="3">
        <v>420.64988327026299</v>
      </c>
      <c r="F35" s="3">
        <v>718.92871857789396</v>
      </c>
      <c r="G35" s="3"/>
      <c r="H35" s="3"/>
      <c r="I35" s="23">
        <v>30</v>
      </c>
      <c r="J35" s="3">
        <v>8.8304510116577006</v>
      </c>
      <c r="K35" s="3">
        <v>8.0126380920409801</v>
      </c>
      <c r="L35" s="3">
        <v>9.3781471252441211</v>
      </c>
      <c r="M35" s="3">
        <v>10.97700119018552</v>
      </c>
    </row>
    <row r="36" spans="2:20" x14ac:dyDescent="0.3">
      <c r="B36" s="15" t="s">
        <v>1</v>
      </c>
      <c r="C36" s="3">
        <f>AVERAGE(C6:C35)</f>
        <v>190.985055828094</v>
      </c>
      <c r="D36" s="3">
        <f t="shared" ref="D36:F36" si="0">AVERAGE(D6:D35)</f>
        <v>301.59526943630595</v>
      </c>
      <c r="E36" s="3">
        <f t="shared" si="0"/>
        <v>426.55805555979339</v>
      </c>
      <c r="F36" s="3">
        <f t="shared" si="0"/>
        <v>753.85365314403441</v>
      </c>
      <c r="G36" s="3"/>
      <c r="H36" s="3"/>
      <c r="I36" s="21" t="s">
        <v>1</v>
      </c>
      <c r="J36" s="3">
        <f>AVERAGE(J6:J35)</f>
        <v>8.6299918969471978</v>
      </c>
      <c r="K36" s="3">
        <f t="shared" ref="K36:M36" si="1">AVERAGE(K6:K35)</f>
        <v>9.2103500366210636</v>
      </c>
      <c r="L36" s="3">
        <f t="shared" si="1"/>
        <v>9.8946142196655025</v>
      </c>
      <c r="M36" s="3">
        <f t="shared" si="1"/>
        <v>11.044374465942353</v>
      </c>
    </row>
    <row r="37" spans="2:20" x14ac:dyDescent="0.3">
      <c r="B37" s="15" t="s">
        <v>2</v>
      </c>
      <c r="C37" s="3">
        <f>_xlfn.STDEV.S(C6:C35)</f>
        <v>4.3552004305086083</v>
      </c>
      <c r="D37" s="3">
        <f t="shared" ref="D37" si="2">_xlfn.STDEV.S(D6:D35)</f>
        <v>11.07814769081596</v>
      </c>
      <c r="E37" s="3">
        <f>_xlfn.STDEV.S(E6:E35)</f>
        <v>14.739345365715204</v>
      </c>
      <c r="F37" s="3">
        <f>_xlfn.STDEV.S(F6:F35)</f>
        <v>55.085327226335814</v>
      </c>
      <c r="I37" s="17" t="s">
        <v>2</v>
      </c>
      <c r="J37" s="3">
        <f>_xlfn.STDEV.S(J6:J35)</f>
        <v>1.9855105049644526</v>
      </c>
      <c r="K37" s="3">
        <f t="shared" ref="K37:M37" si="3">_xlfn.STDEV.S(K6:K35)</f>
        <v>1.3872609526602788</v>
      </c>
      <c r="L37" s="3">
        <f t="shared" si="3"/>
        <v>2.1740598879991579</v>
      </c>
      <c r="M37" s="3">
        <f t="shared" si="3"/>
        <v>1.3276585945503327</v>
      </c>
    </row>
    <row r="38" spans="2:20" x14ac:dyDescent="0.3">
      <c r="B38" s="15" t="s">
        <v>3</v>
      </c>
      <c r="C38" s="27">
        <f>_xlfn.CONFIDENCE.T(0.5,C37,COUNT(C6:C35))</f>
        <v>0.54312039479558871</v>
      </c>
      <c r="D38" s="27">
        <f>_xlfn.CONFIDENCE.T(0.5,D37,COUNT(D6:D35))</f>
        <v>1.3815134443163055</v>
      </c>
      <c r="E38" s="27">
        <f>_xlfn.CONFIDENCE.T(0.5,E37,COUNT(E6:E35))</f>
        <v>1.8380874087856629</v>
      </c>
      <c r="F38" s="27">
        <f>_xlfn.CONFIDENCE.T(0.5,F37,COUNT(F6:F35))</f>
        <v>6.8694805550241513</v>
      </c>
      <c r="I38" s="17" t="s">
        <v>3</v>
      </c>
      <c r="J38" s="28">
        <f>_xlfn.CONFIDENCE.T(0.5,J37,COUNT(J6:J35))</f>
        <v>0.24760542402893451</v>
      </c>
      <c r="K38" s="28">
        <f>_xlfn.CONFIDENCE.T(0.5,K37,COUNT(K6:K35))</f>
        <v>0.17300000960124948</v>
      </c>
      <c r="L38" s="28">
        <f>_xlfn.CONFIDENCE.T(0.5,L37,COUNT(L6:L35))</f>
        <v>0.2711186967212581</v>
      </c>
      <c r="M38" s="28">
        <f>_xlfn.CONFIDENCE.T(0.5,M37,COUNT(M6:M35))</f>
        <v>0.16556722739433699</v>
      </c>
    </row>
  </sheetData>
  <mergeCells count="1">
    <mergeCell ref="S12:T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2BF56-D050-4892-A3C1-E800A0762BCE}">
  <dimension ref="I4:M9"/>
  <sheetViews>
    <sheetView workbookViewId="0">
      <selection activeCell="H24" sqref="H24"/>
    </sheetView>
  </sheetViews>
  <sheetFormatPr defaultRowHeight="14.4" x14ac:dyDescent="0.3"/>
  <cols>
    <col min="13" max="13" width="9.109375" bestFit="1" customWidth="1"/>
  </cols>
  <sheetData>
    <row r="4" spans="9:13" x14ac:dyDescent="0.3">
      <c r="J4" s="47" t="s">
        <v>17</v>
      </c>
      <c r="K4" s="48"/>
      <c r="L4" s="48"/>
      <c r="M4" s="49"/>
    </row>
    <row r="5" spans="9:13" x14ac:dyDescent="0.3">
      <c r="J5" s="32">
        <v>0.25</v>
      </c>
      <c r="K5" s="33">
        <v>0.5</v>
      </c>
      <c r="L5" s="34">
        <v>0.75</v>
      </c>
      <c r="M5" s="35">
        <v>1</v>
      </c>
    </row>
    <row r="6" spans="9:13" x14ac:dyDescent="0.3">
      <c r="I6" s="37" t="s">
        <v>15</v>
      </c>
      <c r="J6" s="38">
        <v>5000</v>
      </c>
      <c r="K6" s="40">
        <v>10000</v>
      </c>
      <c r="L6" s="40">
        <v>150000</v>
      </c>
      <c r="M6" s="42">
        <v>20000</v>
      </c>
    </row>
    <row r="7" spans="9:13" x14ac:dyDescent="0.3">
      <c r="I7" s="37" t="s">
        <v>14</v>
      </c>
      <c r="J7" s="39">
        <v>4000</v>
      </c>
      <c r="K7" s="41">
        <v>8000</v>
      </c>
      <c r="L7" s="41">
        <v>12000</v>
      </c>
      <c r="M7" s="43">
        <v>16000</v>
      </c>
    </row>
    <row r="8" spans="9:13" x14ac:dyDescent="0.3">
      <c r="I8" s="37" t="s">
        <v>13</v>
      </c>
      <c r="J8" s="39">
        <v>250000</v>
      </c>
      <c r="K8" s="41">
        <v>500000</v>
      </c>
      <c r="L8" s="41">
        <v>750000</v>
      </c>
      <c r="M8" s="43">
        <v>1000000</v>
      </c>
    </row>
    <row r="9" spans="9:13" x14ac:dyDescent="0.3">
      <c r="I9" s="36" t="s">
        <v>16</v>
      </c>
      <c r="J9" s="44">
        <v>259000</v>
      </c>
      <c r="K9" s="45">
        <v>518000</v>
      </c>
      <c r="L9" s="45">
        <v>912000</v>
      </c>
      <c r="M9" s="46">
        <v>1036000</v>
      </c>
    </row>
  </sheetData>
  <mergeCells count="1">
    <mergeCell ref="J4:M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U218"/>
  <sheetViews>
    <sheetView tabSelected="1" zoomScale="87" zoomScaleNormal="87" workbookViewId="0">
      <selection activeCell="J13" sqref="J13"/>
    </sheetView>
  </sheetViews>
  <sheetFormatPr defaultRowHeight="14.4" x14ac:dyDescent="0.3"/>
  <cols>
    <col min="4" max="4" width="11.44140625" bestFit="1" customWidth="1"/>
    <col min="5" max="5" width="12.44140625" bestFit="1" customWidth="1"/>
    <col min="6" max="7" width="13.5546875" bestFit="1" customWidth="1"/>
    <col min="10" max="10" width="11.44140625" bestFit="1" customWidth="1"/>
    <col min="11" max="11" width="12.44140625" bestFit="1" customWidth="1"/>
    <col min="12" max="13" width="11.44140625" bestFit="1" customWidth="1"/>
    <col min="14" max="14" width="12.44140625" bestFit="1" customWidth="1"/>
    <col min="20" max="20" width="13.5546875" bestFit="1" customWidth="1"/>
    <col min="21" max="21" width="12.5546875" bestFit="1" customWidth="1"/>
    <col min="45" max="45" width="9.21875" bestFit="1" customWidth="1"/>
  </cols>
  <sheetData>
    <row r="2" spans="3:21" x14ac:dyDescent="0.3">
      <c r="C2" s="20" t="s">
        <v>9</v>
      </c>
    </row>
    <row r="4" spans="3:21" x14ac:dyDescent="0.3">
      <c r="C4" s="11" t="s">
        <v>0</v>
      </c>
      <c r="D4" s="12">
        <v>0.25</v>
      </c>
      <c r="E4" s="12">
        <v>0.5</v>
      </c>
      <c r="F4" s="12">
        <v>0.75</v>
      </c>
      <c r="G4" s="12">
        <v>1</v>
      </c>
      <c r="J4" s="16" t="s">
        <v>4</v>
      </c>
      <c r="K4" s="12">
        <v>0.25</v>
      </c>
      <c r="L4" s="12">
        <v>0.5</v>
      </c>
      <c r="M4" s="12">
        <v>0.75</v>
      </c>
      <c r="N4" s="12">
        <v>1</v>
      </c>
      <c r="S4" s="1"/>
    </row>
    <row r="5" spans="3:21" x14ac:dyDescent="0.3">
      <c r="C5" s="13">
        <v>1</v>
      </c>
      <c r="D5" s="3">
        <v>1.58095359802246</v>
      </c>
      <c r="E5" s="3">
        <v>3.6776065826415998</v>
      </c>
      <c r="F5" s="3">
        <v>2.93660163879394</v>
      </c>
      <c r="G5" s="3">
        <v>1.61695480346679</v>
      </c>
      <c r="H5" s="3"/>
      <c r="I5" s="3"/>
      <c r="J5" s="23">
        <v>1</v>
      </c>
      <c r="K5" s="3">
        <v>4.7094821929931596</v>
      </c>
      <c r="L5" s="3">
        <v>5.9228668212890598</v>
      </c>
      <c r="M5" s="3">
        <v>8.8287143707275302</v>
      </c>
      <c r="N5" s="3">
        <v>5.7201147079467694</v>
      </c>
      <c r="O5" s="3"/>
      <c r="Q5" s="1"/>
    </row>
    <row r="6" spans="3:21" x14ac:dyDescent="0.3">
      <c r="C6" s="13">
        <v>2</v>
      </c>
      <c r="D6" s="3">
        <v>1.0488033294677699</v>
      </c>
      <c r="E6" s="3">
        <v>1.5730857849121</v>
      </c>
      <c r="F6" s="3">
        <v>3.9825439453125</v>
      </c>
      <c r="G6" s="3">
        <v>1.59287452697753</v>
      </c>
      <c r="H6" s="3"/>
      <c r="I6" s="3"/>
      <c r="J6" s="23">
        <v>2</v>
      </c>
      <c r="K6" s="3">
        <v>5.2741289138793892</v>
      </c>
      <c r="L6" s="3">
        <v>5.9860477447509703</v>
      </c>
      <c r="M6" s="3">
        <v>7.0763826370239205</v>
      </c>
      <c r="N6" s="3">
        <v>5.1215887069702095</v>
      </c>
      <c r="O6" s="3"/>
    </row>
    <row r="7" spans="3:21" x14ac:dyDescent="0.3">
      <c r="C7" s="13">
        <v>3</v>
      </c>
      <c r="D7" s="3">
        <v>1.5869140625</v>
      </c>
      <c r="E7" s="3">
        <v>1.57976150512695</v>
      </c>
      <c r="F7" s="3">
        <v>2.3083686828613197</v>
      </c>
      <c r="G7" s="3">
        <v>1.6500949859619098</v>
      </c>
      <c r="H7" s="3"/>
      <c r="I7" s="3"/>
      <c r="J7" s="23">
        <v>3</v>
      </c>
      <c r="K7" s="3">
        <v>8.7110767364500994</v>
      </c>
      <c r="L7" s="3">
        <v>5.8369646072387598</v>
      </c>
      <c r="M7" s="3">
        <v>8.5233716964721609</v>
      </c>
      <c r="N7" s="3">
        <v>7.9354791641235298</v>
      </c>
      <c r="O7" s="3"/>
    </row>
    <row r="8" spans="3:21" x14ac:dyDescent="0.3">
      <c r="C8" s="13">
        <v>4</v>
      </c>
      <c r="D8" s="3">
        <v>1.5735626220703098</v>
      </c>
      <c r="E8" s="3">
        <v>1.0399818420410101</v>
      </c>
      <c r="F8" s="3">
        <v>2.9249191284179599</v>
      </c>
      <c r="G8" s="3">
        <v>2.0654926300048801</v>
      </c>
      <c r="H8" s="3"/>
      <c r="I8" s="3"/>
      <c r="J8" s="23">
        <v>4</v>
      </c>
      <c r="K8" s="3">
        <v>5.450439453125</v>
      </c>
      <c r="L8" s="3">
        <v>5.9726486206054599</v>
      </c>
      <c r="M8" s="3">
        <v>8.6498050689697195</v>
      </c>
      <c r="N8" s="3">
        <v>5.2234172821044904</v>
      </c>
      <c r="O8" s="3"/>
    </row>
    <row r="9" spans="3:21" x14ac:dyDescent="0.3">
      <c r="C9" s="13">
        <v>5</v>
      </c>
      <c r="D9" s="3">
        <v>1.60098075866699</v>
      </c>
      <c r="E9" s="3">
        <v>1.5840530395507799</v>
      </c>
      <c r="F9" s="3">
        <v>2.83217430114746</v>
      </c>
      <c r="G9" s="3">
        <v>2.5919208526611301</v>
      </c>
      <c r="H9" s="3"/>
      <c r="I9" s="3"/>
      <c r="J9" s="23">
        <v>5</v>
      </c>
      <c r="K9" s="3">
        <v>4.7197818756103498</v>
      </c>
      <c r="L9" s="3">
        <v>10.7853946685791</v>
      </c>
      <c r="M9" s="3">
        <v>8.3380012512206996</v>
      </c>
      <c r="N9" s="3">
        <v>10.1399230957031</v>
      </c>
      <c r="O9" s="3"/>
    </row>
    <row r="10" spans="3:21" x14ac:dyDescent="0.3">
      <c r="C10" s="14">
        <v>6</v>
      </c>
      <c r="D10" s="3">
        <v>1.0628700256347601</v>
      </c>
      <c r="E10" s="3">
        <v>1.58643722534179</v>
      </c>
      <c r="F10" s="3">
        <v>3.1476020812988197</v>
      </c>
      <c r="G10" s="3">
        <v>2.60145759582519</v>
      </c>
      <c r="H10" s="3"/>
      <c r="I10" s="3"/>
      <c r="J10" s="23">
        <v>6</v>
      </c>
      <c r="K10" s="3">
        <v>4.7922372817993102</v>
      </c>
      <c r="L10" s="3">
        <v>5.8204660415649396</v>
      </c>
      <c r="M10" s="3">
        <v>8.1866054534912092</v>
      </c>
      <c r="N10" s="3">
        <v>5.0101280212402299</v>
      </c>
      <c r="O10" s="3"/>
    </row>
    <row r="11" spans="3:21" x14ac:dyDescent="0.3">
      <c r="C11" s="13">
        <v>7</v>
      </c>
      <c r="D11" s="3">
        <v>1.5981197357177699</v>
      </c>
      <c r="E11" s="3">
        <v>1.05166435241699</v>
      </c>
      <c r="F11" s="3">
        <v>2.0432472229003902</v>
      </c>
      <c r="G11" s="3">
        <v>3.0638236999511701</v>
      </c>
      <c r="H11" s="3"/>
      <c r="I11" s="3"/>
      <c r="J11" s="23">
        <v>7</v>
      </c>
      <c r="K11" s="3">
        <v>5.8771848678588796</v>
      </c>
      <c r="L11" s="3">
        <v>5.9094667434692294</v>
      </c>
      <c r="M11" s="3">
        <v>6.5042018890380806</v>
      </c>
      <c r="N11" s="3">
        <v>10.9066009521484</v>
      </c>
      <c r="O11" s="3"/>
    </row>
    <row r="12" spans="3:21" x14ac:dyDescent="0.3">
      <c r="C12" s="13">
        <v>8</v>
      </c>
      <c r="D12" s="3">
        <v>1.5726089477539</v>
      </c>
      <c r="E12" s="3">
        <v>2.0725727081298801</v>
      </c>
      <c r="F12" s="3">
        <v>4.0402412414550701</v>
      </c>
      <c r="G12" s="3">
        <v>3.5969276428222599</v>
      </c>
      <c r="H12" s="3"/>
      <c r="I12" s="3"/>
      <c r="J12" s="23">
        <v>8</v>
      </c>
      <c r="K12" s="3">
        <v>4.6984672546386701</v>
      </c>
      <c r="L12" s="3">
        <v>5.8347234725952104</v>
      </c>
      <c r="M12" s="3">
        <v>8.0898075103759695</v>
      </c>
      <c r="N12" s="3">
        <v>8.9169540405273402</v>
      </c>
      <c r="O12" s="3"/>
    </row>
    <row r="13" spans="3:21" x14ac:dyDescent="0.3">
      <c r="C13" s="13">
        <v>9</v>
      </c>
      <c r="D13" s="3">
        <v>1.0483264923095701</v>
      </c>
      <c r="E13" s="3">
        <v>1.5590190887451101</v>
      </c>
      <c r="F13" s="3">
        <v>2.8662681579589799</v>
      </c>
      <c r="G13" s="3">
        <v>3.5902519226074201</v>
      </c>
      <c r="H13" s="3"/>
      <c r="I13" s="3"/>
      <c r="J13" s="26">
        <v>9</v>
      </c>
      <c r="K13" s="3">
        <v>4.8546791076660103</v>
      </c>
      <c r="L13" s="3">
        <v>5.8923969268798801</v>
      </c>
      <c r="M13" s="3">
        <v>8.1197767257690394</v>
      </c>
      <c r="N13" s="3">
        <v>8.8305511474609304</v>
      </c>
      <c r="O13" s="3"/>
    </row>
    <row r="14" spans="3:21" x14ac:dyDescent="0.3">
      <c r="C14" s="13">
        <v>10</v>
      </c>
      <c r="D14" s="3">
        <v>1.5673637390136699</v>
      </c>
      <c r="E14" s="3">
        <v>1.0499954223632799</v>
      </c>
      <c r="F14" s="3">
        <v>2.8452873229980398</v>
      </c>
      <c r="G14" s="3">
        <v>3.0583400726318302</v>
      </c>
      <c r="H14" s="3"/>
      <c r="I14" s="3"/>
      <c r="J14" s="23">
        <v>10</v>
      </c>
      <c r="K14" s="3">
        <v>5.0808906555175692</v>
      </c>
      <c r="L14" s="3">
        <v>5.0656795501708896</v>
      </c>
      <c r="M14" s="3">
        <v>8.6671619415283203</v>
      </c>
      <c r="N14" s="3">
        <v>5.2586078643798801</v>
      </c>
      <c r="O14" s="3"/>
      <c r="S14" s="1"/>
      <c r="T14" s="30" t="s">
        <v>8</v>
      </c>
      <c r="U14" s="31"/>
    </row>
    <row r="15" spans="3:21" x14ac:dyDescent="0.3">
      <c r="C15" s="13">
        <v>11</v>
      </c>
      <c r="D15" s="3">
        <v>1.04689598083496</v>
      </c>
      <c r="E15" s="3">
        <v>1.56521797180175</v>
      </c>
      <c r="F15" s="3">
        <v>2.2988319396972599</v>
      </c>
      <c r="G15" s="3">
        <v>1.6121864318847601</v>
      </c>
      <c r="H15" s="3"/>
      <c r="I15" s="3"/>
      <c r="J15" s="23">
        <v>11</v>
      </c>
      <c r="K15" s="3">
        <v>6.6466588973998997</v>
      </c>
      <c r="L15" s="3">
        <v>5.8146247863769496</v>
      </c>
      <c r="M15" s="3">
        <v>8.0936698913574201</v>
      </c>
      <c r="N15" s="3">
        <v>8.8547267913818306</v>
      </c>
      <c r="O15" s="3"/>
      <c r="S15" s="1"/>
      <c r="T15" s="7" t="s">
        <v>5</v>
      </c>
      <c r="U15" s="8" t="s">
        <v>6</v>
      </c>
    </row>
    <row r="16" spans="3:21" x14ac:dyDescent="0.3">
      <c r="C16" s="13">
        <v>12</v>
      </c>
      <c r="D16" s="3">
        <v>1.5861988067626902</v>
      </c>
      <c r="E16" s="3">
        <v>1.58500671386718</v>
      </c>
      <c r="F16" s="3">
        <v>2.37369537353515</v>
      </c>
      <c r="G16" s="3">
        <v>1.6117095947265601</v>
      </c>
      <c r="H16" s="3"/>
      <c r="I16" s="3"/>
      <c r="J16" s="23">
        <v>12</v>
      </c>
      <c r="K16" s="3">
        <v>5.49676418304443</v>
      </c>
      <c r="L16" s="3">
        <v>5.8007965087890598</v>
      </c>
      <c r="M16" s="3">
        <v>8.0046443939208896</v>
      </c>
      <c r="N16" s="3">
        <v>8.7336816787719709</v>
      </c>
      <c r="O16" s="3"/>
      <c r="S16" s="4">
        <v>0.25</v>
      </c>
      <c r="T16" s="18">
        <v>17.838716506958001</v>
      </c>
      <c r="U16" s="19">
        <v>73.847293853759695</v>
      </c>
    </row>
    <row r="17" spans="3:21" x14ac:dyDescent="0.3">
      <c r="C17" s="13">
        <v>13</v>
      </c>
      <c r="D17" s="3">
        <v>1.0354518890380802</v>
      </c>
      <c r="E17" s="3">
        <v>1.5890598297119098</v>
      </c>
      <c r="F17" s="3">
        <v>2.2644996643066402</v>
      </c>
      <c r="G17" s="3">
        <v>1.0542869567871</v>
      </c>
      <c r="H17" s="3"/>
      <c r="I17" s="3"/>
      <c r="J17" s="23">
        <v>13</v>
      </c>
      <c r="K17" s="3">
        <v>6.6797256469726491</v>
      </c>
      <c r="L17" s="3">
        <v>9.8626422882080007</v>
      </c>
      <c r="M17" s="3">
        <v>8.1667451858520508</v>
      </c>
      <c r="N17" s="3">
        <v>5.2406072616577095</v>
      </c>
      <c r="O17" s="3"/>
      <c r="S17" s="5">
        <v>0.5</v>
      </c>
      <c r="T17" s="18">
        <v>34.625417709350501</v>
      </c>
      <c r="U17" s="19">
        <v>101.81710815429599</v>
      </c>
    </row>
    <row r="18" spans="3:21" x14ac:dyDescent="0.3">
      <c r="C18" s="13">
        <v>14</v>
      </c>
      <c r="D18" s="3">
        <v>1.04379653930664</v>
      </c>
      <c r="E18" s="3">
        <v>1.0478496551513601</v>
      </c>
      <c r="F18" s="3">
        <v>4.7342777252197195</v>
      </c>
      <c r="G18" s="3">
        <v>3.5764236450195299</v>
      </c>
      <c r="H18" s="3"/>
      <c r="I18" s="3"/>
      <c r="J18" s="23">
        <v>14</v>
      </c>
      <c r="K18" s="3">
        <v>5.6912431716918901</v>
      </c>
      <c r="L18" s="3">
        <v>5.0153493881225497</v>
      </c>
      <c r="M18" s="3">
        <v>8.0325870513915998</v>
      </c>
      <c r="N18" s="3">
        <v>8.7900199890136701</v>
      </c>
      <c r="O18" s="3"/>
      <c r="S18" s="5">
        <v>0.75</v>
      </c>
      <c r="T18" s="18">
        <v>37.774324417114201</v>
      </c>
      <c r="U18" s="19">
        <v>110.490348815917</v>
      </c>
    </row>
    <row r="19" spans="3:21" x14ac:dyDescent="0.3">
      <c r="C19" s="13">
        <v>15</v>
      </c>
      <c r="D19" s="3">
        <v>1.56426429748535</v>
      </c>
      <c r="E19" s="3">
        <v>1.59430503845214</v>
      </c>
      <c r="F19" s="3">
        <v>3.5655498504638596</v>
      </c>
      <c r="G19" s="3">
        <v>3.5816688537597599</v>
      </c>
      <c r="H19" s="3"/>
      <c r="I19" s="3"/>
      <c r="J19" s="23">
        <v>15</v>
      </c>
      <c r="K19" s="3">
        <v>5.8011779785156197</v>
      </c>
      <c r="L19" s="3">
        <v>5.7083377838134703</v>
      </c>
      <c r="M19" s="3">
        <v>8.2545547485351491</v>
      </c>
      <c r="N19" s="3">
        <v>5.2351474761962802</v>
      </c>
      <c r="O19" s="3"/>
      <c r="S19" s="6">
        <v>1</v>
      </c>
      <c r="T19" s="18">
        <v>18.713846206665</v>
      </c>
      <c r="U19" s="19">
        <v>123.480213165283</v>
      </c>
    </row>
    <row r="20" spans="3:21" x14ac:dyDescent="0.3">
      <c r="C20" s="13">
        <v>16</v>
      </c>
      <c r="D20" s="3">
        <v>1.05237960815429</v>
      </c>
      <c r="E20" s="3">
        <v>1.5692710876464799</v>
      </c>
      <c r="F20" s="3">
        <v>2.2568702697753902</v>
      </c>
      <c r="G20" s="3">
        <v>3.0478496551513601</v>
      </c>
      <c r="H20" s="3"/>
      <c r="I20" s="3"/>
      <c r="J20" s="23">
        <v>16</v>
      </c>
      <c r="K20" s="3">
        <v>5.8605918884277299</v>
      </c>
      <c r="L20" s="3">
        <v>6.9794197082519496</v>
      </c>
      <c r="M20" s="3">
        <v>8.1245927810668892</v>
      </c>
      <c r="N20" s="3">
        <v>8.9432039260864205</v>
      </c>
      <c r="O20" s="3"/>
      <c r="S20" s="1"/>
    </row>
    <row r="21" spans="3:21" x14ac:dyDescent="0.3">
      <c r="C21" s="13">
        <v>17</v>
      </c>
      <c r="D21" s="3">
        <v>1.5718936920166</v>
      </c>
      <c r="E21" s="3">
        <v>1.5566349029541</v>
      </c>
      <c r="F21" s="3">
        <v>2.8948783874511701</v>
      </c>
      <c r="G21" s="3">
        <v>3.5659332275390598</v>
      </c>
      <c r="H21" s="3"/>
      <c r="I21" s="3"/>
      <c r="J21" s="23">
        <v>17</v>
      </c>
      <c r="K21" s="3">
        <v>5.7774314880370996</v>
      </c>
      <c r="L21" s="3">
        <v>6.7490358352661097</v>
      </c>
      <c r="M21" s="3">
        <v>4.9675226211547798</v>
      </c>
      <c r="N21" s="3">
        <v>8.8122644424438406</v>
      </c>
      <c r="O21" s="3"/>
    </row>
    <row r="22" spans="3:21" x14ac:dyDescent="0.3">
      <c r="C22" s="13">
        <v>18</v>
      </c>
      <c r="D22" s="3">
        <v>1.0533332824707</v>
      </c>
      <c r="E22" s="3">
        <v>1.5602111816406201</v>
      </c>
      <c r="F22" s="3">
        <v>2.2747516632079998</v>
      </c>
      <c r="G22" s="3">
        <v>3.0552406311035099</v>
      </c>
      <c r="H22" s="3"/>
      <c r="I22" s="3"/>
      <c r="J22" s="23">
        <v>18</v>
      </c>
      <c r="K22" s="3">
        <v>6.9083948135375897</v>
      </c>
      <c r="L22" s="3">
        <v>6.92441654205322</v>
      </c>
      <c r="M22" s="3">
        <v>7.1310300827026296</v>
      </c>
      <c r="N22" s="3">
        <v>8.9674987792968697</v>
      </c>
      <c r="O22" s="3"/>
    </row>
    <row r="23" spans="3:21" x14ac:dyDescent="0.3">
      <c r="C23" s="13">
        <v>19</v>
      </c>
      <c r="D23" s="3">
        <v>1.5673637390136699</v>
      </c>
      <c r="E23" s="3">
        <v>1.56974792480468</v>
      </c>
      <c r="F23" s="3">
        <v>1.7035007476806598</v>
      </c>
      <c r="G23" s="3">
        <v>2.59382820129394</v>
      </c>
      <c r="H23" s="3"/>
      <c r="I23" s="3"/>
      <c r="J23" s="23">
        <v>19</v>
      </c>
      <c r="K23" s="3">
        <v>5.2302122116088796</v>
      </c>
      <c r="L23" s="3">
        <v>6.85396385192871</v>
      </c>
      <c r="M23" s="3">
        <v>7.0935029983520499</v>
      </c>
      <c r="N23" s="3">
        <v>8.7703266143798793</v>
      </c>
      <c r="O23" s="3"/>
    </row>
    <row r="24" spans="3:21" x14ac:dyDescent="0.3">
      <c r="C24" s="13">
        <v>20</v>
      </c>
      <c r="D24" s="3">
        <v>1.0530948638916</v>
      </c>
      <c r="E24" s="3">
        <v>1.0418891906738201</v>
      </c>
      <c r="F24" s="3">
        <v>4.0082931518554599</v>
      </c>
      <c r="G24" s="3">
        <v>2.0499954223632799</v>
      </c>
      <c r="H24" s="3"/>
      <c r="I24" s="3"/>
      <c r="J24" s="23">
        <v>20</v>
      </c>
      <c r="K24" s="3">
        <v>6.8612117767333896</v>
      </c>
      <c r="L24" s="3">
        <v>5.8229455947875897</v>
      </c>
      <c r="M24" s="3">
        <v>7.0025939941406197</v>
      </c>
      <c r="N24" s="3">
        <v>8.9147129058837802</v>
      </c>
      <c r="O24" s="3"/>
    </row>
    <row r="25" spans="3:21" x14ac:dyDescent="0.3">
      <c r="C25" s="13">
        <v>21</v>
      </c>
      <c r="D25" s="3">
        <v>1.5594959259033201</v>
      </c>
      <c r="E25" s="3">
        <v>1.0490417480468701</v>
      </c>
      <c r="F25" s="3">
        <v>2.32839584350585</v>
      </c>
      <c r="G25" s="3">
        <v>2.59549713134765</v>
      </c>
      <c r="H25" s="3"/>
      <c r="I25" s="3"/>
      <c r="J25" s="23">
        <v>21</v>
      </c>
      <c r="K25" s="3">
        <v>5.0121068954467694</v>
      </c>
      <c r="L25" s="3">
        <v>5.9927711486816397</v>
      </c>
      <c r="M25" s="3">
        <v>7.2537202835082999</v>
      </c>
      <c r="N25" s="3">
        <v>8.9473047256469709</v>
      </c>
      <c r="O25" s="3"/>
    </row>
    <row r="26" spans="3:21" x14ac:dyDescent="0.3">
      <c r="C26" s="13">
        <v>22</v>
      </c>
      <c r="D26" s="3">
        <v>1.04498863220214</v>
      </c>
      <c r="E26" s="3">
        <v>1.5594959259033201</v>
      </c>
      <c r="F26" s="3">
        <v>3.4732818603515598</v>
      </c>
      <c r="G26" s="3">
        <v>2.0132789611816402</v>
      </c>
      <c r="H26" s="3"/>
      <c r="I26" s="3"/>
      <c r="J26" s="23">
        <v>22</v>
      </c>
      <c r="K26" s="3">
        <v>6.7566175460815403</v>
      </c>
      <c r="L26" s="3">
        <v>5.8755168914794904</v>
      </c>
      <c r="M26" s="3">
        <v>7.9868812561035103</v>
      </c>
      <c r="N26" s="3">
        <v>8.8980712890625</v>
      </c>
      <c r="O26" s="3"/>
    </row>
    <row r="27" spans="3:21" x14ac:dyDescent="0.3">
      <c r="C27" s="13">
        <v>23</v>
      </c>
      <c r="D27" s="3">
        <v>1.5749931335449199</v>
      </c>
      <c r="E27" s="3">
        <v>1.04522705078125</v>
      </c>
      <c r="F27" s="3">
        <v>2.3248195648193297</v>
      </c>
      <c r="G27" s="3">
        <v>2.5997886657714799</v>
      </c>
      <c r="H27" s="3"/>
      <c r="I27" s="3"/>
      <c r="J27" s="23">
        <v>23</v>
      </c>
      <c r="K27" s="3">
        <v>6.6877861022949201</v>
      </c>
      <c r="L27" s="3">
        <v>5.2029609680175692</v>
      </c>
      <c r="M27" s="3">
        <v>7.1006793975829998</v>
      </c>
      <c r="N27" s="3">
        <v>8.8460721969604403</v>
      </c>
      <c r="O27" s="3"/>
    </row>
    <row r="28" spans="3:21" x14ac:dyDescent="0.3">
      <c r="C28" s="13">
        <v>24</v>
      </c>
      <c r="D28" s="3">
        <v>1.05452537536621</v>
      </c>
      <c r="E28" s="3">
        <v>1.56497955322265</v>
      </c>
      <c r="F28" s="3">
        <v>2.86269187927246</v>
      </c>
      <c r="G28" s="3">
        <v>2.5707015991210902</v>
      </c>
      <c r="H28" s="3"/>
      <c r="I28" s="3"/>
      <c r="J28" s="23">
        <v>24</v>
      </c>
      <c r="K28" s="3">
        <v>6.89058494567871</v>
      </c>
      <c r="L28" s="3">
        <v>10.9604177474975</v>
      </c>
      <c r="M28" s="3">
        <v>7.1110029220581001</v>
      </c>
      <c r="N28" s="3">
        <v>5.2592277526855398</v>
      </c>
      <c r="O28" s="3"/>
    </row>
    <row r="29" spans="3:21" x14ac:dyDescent="0.3">
      <c r="C29" s="13">
        <v>25</v>
      </c>
      <c r="D29" s="3">
        <v>1.0416507720947201</v>
      </c>
      <c r="E29" s="3">
        <v>1.04665756225585</v>
      </c>
      <c r="F29" s="3">
        <v>2.9413700103759699</v>
      </c>
      <c r="G29" s="3">
        <v>2.05261802673339</v>
      </c>
      <c r="H29" s="3"/>
      <c r="I29" s="3"/>
      <c r="J29" s="23">
        <v>25</v>
      </c>
      <c r="K29" s="3">
        <v>4.7520399093627903</v>
      </c>
      <c r="L29" s="3">
        <v>6.8789978027343697</v>
      </c>
      <c r="M29" s="3">
        <v>7.0041437149047798</v>
      </c>
      <c r="N29" s="3">
        <v>7.9419164657592702</v>
      </c>
      <c r="O29" s="3"/>
    </row>
    <row r="30" spans="3:21" x14ac:dyDescent="0.3">
      <c r="C30" s="13">
        <v>26</v>
      </c>
      <c r="D30" s="3">
        <v>1.57785415649414</v>
      </c>
      <c r="E30" s="3">
        <v>1.57904624938964</v>
      </c>
      <c r="F30" s="3">
        <v>3.4215450286865199</v>
      </c>
      <c r="G30" s="3">
        <v>2.5840530395507799</v>
      </c>
      <c r="H30" s="3"/>
      <c r="I30" s="3"/>
      <c r="J30" s="23">
        <v>26</v>
      </c>
      <c r="K30" s="3">
        <v>4.6791791915893501</v>
      </c>
      <c r="L30" s="3">
        <v>5.77430820465087</v>
      </c>
      <c r="M30" s="3">
        <v>7.0572156906127903</v>
      </c>
      <c r="N30" s="3">
        <v>10.8441171646118</v>
      </c>
      <c r="O30" s="3"/>
    </row>
    <row r="31" spans="3:21" x14ac:dyDescent="0.3">
      <c r="C31" s="13">
        <v>27</v>
      </c>
      <c r="D31" s="3">
        <v>1.0499954223632799</v>
      </c>
      <c r="E31" s="3">
        <v>1.5590190887451101</v>
      </c>
      <c r="F31" s="3">
        <v>2.2459030151367099</v>
      </c>
      <c r="G31" s="3">
        <v>2.0423660278320299</v>
      </c>
      <c r="H31" s="3"/>
      <c r="I31" s="3"/>
      <c r="J31" s="23">
        <v>27</v>
      </c>
      <c r="K31" s="3">
        <v>4.8604011535644496</v>
      </c>
      <c r="L31" s="3">
        <v>5.0279378890991193</v>
      </c>
      <c r="M31" s="3">
        <v>8.4888963699340803</v>
      </c>
      <c r="N31" s="3">
        <v>5.0784826278686506</v>
      </c>
      <c r="O31" s="3"/>
      <c r="S31" s="1"/>
      <c r="T31" s="30" t="s">
        <v>7</v>
      </c>
      <c r="U31" s="31"/>
    </row>
    <row r="32" spans="3:21" x14ac:dyDescent="0.3">
      <c r="C32" s="13">
        <v>28</v>
      </c>
      <c r="D32" s="3">
        <v>1.0490417480468701</v>
      </c>
      <c r="E32" s="3">
        <v>1.56569480895996</v>
      </c>
      <c r="F32" s="3">
        <v>3.42440605163574</v>
      </c>
      <c r="G32" s="3">
        <v>1.5821456909179601</v>
      </c>
      <c r="H32" s="3"/>
      <c r="I32" s="3"/>
      <c r="J32" s="23">
        <v>28</v>
      </c>
      <c r="K32" s="3">
        <v>4.6979188919067294</v>
      </c>
      <c r="L32" s="3">
        <v>8.76057529449462</v>
      </c>
      <c r="M32" s="3">
        <v>4.9399375915527299</v>
      </c>
      <c r="N32" s="3">
        <v>7.7407865524291903</v>
      </c>
      <c r="O32" s="3"/>
      <c r="S32" s="1"/>
      <c r="T32" s="9" t="s">
        <v>5</v>
      </c>
      <c r="U32" s="10" t="s">
        <v>6</v>
      </c>
    </row>
    <row r="33" spans="3:21" x14ac:dyDescent="0.3">
      <c r="C33" s="13">
        <v>29</v>
      </c>
      <c r="D33" s="3">
        <v>1.57976150512695</v>
      </c>
      <c r="E33" s="3">
        <v>1.0402202606201101</v>
      </c>
      <c r="F33" s="3">
        <v>4.1222572326660103</v>
      </c>
      <c r="G33" s="3">
        <v>1.06024742126464</v>
      </c>
      <c r="H33" s="3"/>
      <c r="I33" s="3"/>
      <c r="J33" s="23">
        <v>29</v>
      </c>
      <c r="K33" s="3">
        <v>4.88433837890625</v>
      </c>
      <c r="L33" s="3">
        <v>5.9418210983276296</v>
      </c>
      <c r="M33" s="3">
        <v>8.0557374954223597</v>
      </c>
      <c r="N33" s="3">
        <v>7.9588203430175701</v>
      </c>
      <c r="O33" s="3"/>
      <c r="S33" s="4">
        <v>0.25</v>
      </c>
      <c r="T33" s="18">
        <v>1.3128201166788709</v>
      </c>
      <c r="U33" s="19">
        <v>5.9046014149983703</v>
      </c>
    </row>
    <row r="34" spans="3:21" x14ac:dyDescent="0.3">
      <c r="C34" s="13">
        <v>30</v>
      </c>
      <c r="D34" s="3">
        <v>1.03712081909179</v>
      </c>
      <c r="E34" s="3">
        <v>1.55448913574218</v>
      </c>
      <c r="F34" s="3">
        <v>3.4809112548828098</v>
      </c>
      <c r="G34" s="3">
        <v>1.5602111816406201</v>
      </c>
      <c r="H34" s="3"/>
      <c r="I34" s="3"/>
      <c r="J34" s="23">
        <v>30</v>
      </c>
      <c r="K34" s="3">
        <v>4.7952890396118102</v>
      </c>
      <c r="L34" s="3">
        <v>5.0804376602172798</v>
      </c>
      <c r="M34" s="3">
        <v>8.1210403442382795</v>
      </c>
      <c r="N34" s="3">
        <v>5.0447225570678693</v>
      </c>
      <c r="O34" s="3"/>
      <c r="S34" s="5">
        <v>0.5</v>
      </c>
      <c r="T34" s="18">
        <v>1.5005747477213494</v>
      </c>
      <c r="U34" s="19">
        <v>6.4684644063313756</v>
      </c>
    </row>
    <row r="35" spans="3:21" x14ac:dyDescent="0.3">
      <c r="C35" s="15" t="s">
        <v>1</v>
      </c>
      <c r="D35" s="3">
        <f>AVERAGE(D5:D34)</f>
        <v>1.3128201166788709</v>
      </c>
      <c r="E35" s="3">
        <f t="shared" ref="E35:G35" si="0">AVERAGE(E5:E34)</f>
        <v>1.5005747477213494</v>
      </c>
      <c r="F35" s="3">
        <f t="shared" si="0"/>
        <v>2.9642661412556923</v>
      </c>
      <c r="G35" s="3">
        <f t="shared" si="0"/>
        <v>2.3946056365966744</v>
      </c>
      <c r="H35" s="3"/>
      <c r="I35" s="3"/>
      <c r="J35" s="21" t="s">
        <v>1</v>
      </c>
      <c r="K35" s="3">
        <f>AVERAGE(K5:K34)</f>
        <v>5.6379347483316993</v>
      </c>
      <c r="L35" s="3">
        <f t="shared" ref="L35:N35" si="1">AVERAGE(L5:L34)</f>
        <v>6.4684644063313756</v>
      </c>
      <c r="M35" s="3">
        <f t="shared" si="1"/>
        <v>7.632484245300291</v>
      </c>
      <c r="N35" s="3">
        <f t="shared" si="1"/>
        <v>7.6961692174275669</v>
      </c>
      <c r="S35" s="5">
        <v>0.75</v>
      </c>
      <c r="T35" s="18">
        <v>2.9642661412556923</v>
      </c>
      <c r="U35" s="19">
        <v>7.632484245300291</v>
      </c>
    </row>
    <row r="36" spans="3:21" x14ac:dyDescent="0.3">
      <c r="C36" s="15" t="s">
        <v>2</v>
      </c>
      <c r="D36" s="3">
        <f>_xlfn.STDEV.S(D5:D34)</f>
        <v>0.26936122764894616</v>
      </c>
      <c r="E36" s="3">
        <f t="shared" ref="E36:G36" si="2">_xlfn.STDEV.S(E5:E34)</f>
        <v>0.49220236985433874</v>
      </c>
      <c r="F36" s="3">
        <f t="shared" si="2"/>
        <v>0.73376770958845139</v>
      </c>
      <c r="G36" s="3">
        <f t="shared" si="2"/>
        <v>0.78011929081265374</v>
      </c>
      <c r="J36" s="17" t="s">
        <v>2</v>
      </c>
      <c r="K36" s="3">
        <f>_xlfn.STDEV.S(K5:K34)</f>
        <v>0.9857290910847657</v>
      </c>
      <c r="L36" s="3">
        <f t="shared" ref="L36:N36" si="3">_xlfn.STDEV.S(L5:L34)</f>
        <v>1.5754682437637344</v>
      </c>
      <c r="M36" s="3">
        <f t="shared" si="3"/>
        <v>0.95738612790680011</v>
      </c>
      <c r="N36" s="3">
        <f t="shared" si="3"/>
        <v>1.910669450841088</v>
      </c>
      <c r="S36" s="6">
        <v>1</v>
      </c>
      <c r="T36" s="18">
        <v>2.3946056365966744</v>
      </c>
      <c r="U36" s="19">
        <v>7.6961692174275669</v>
      </c>
    </row>
    <row r="37" spans="3:21" x14ac:dyDescent="0.3">
      <c r="C37" s="15" t="s">
        <v>3</v>
      </c>
      <c r="D37" s="27">
        <f>_xlfn.CONFIDENCE.T(0.5,D36,COUNT(D5:D34))</f>
        <v>3.3591008872635379E-2</v>
      </c>
      <c r="E37" s="27">
        <f>_xlfn.CONFIDENCE.T(0.5,E36,COUNT(E5:E34))</f>
        <v>6.1380675746166319E-2</v>
      </c>
      <c r="F37" s="27">
        <f t="shared" ref="F37:G37" si="4">_xlfn.CONFIDENCE.T(0.5,F36,COUNT(F5:F34))</f>
        <v>9.1505365706761335E-2</v>
      </c>
      <c r="G37" s="27">
        <f t="shared" si="4"/>
        <v>9.7285694188899333E-2</v>
      </c>
      <c r="J37" s="17" t="s">
        <v>3</v>
      </c>
      <c r="K37" s="28">
        <f>_xlfn.CONFIDENCE.T(0.5,K36,COUNT(K5:K34))</f>
        <v>0.12292650628915677</v>
      </c>
      <c r="L37" s="28">
        <f>_xlfn.CONFIDENCE.T(0.5,L36,COUNT(L5:L34))</f>
        <v>0.19647062131671991</v>
      </c>
      <c r="M37" s="28">
        <f t="shared" ref="M37:N37" si="5">_xlfn.CONFIDENCE.T(0.5,M36,COUNT(M5:M34))</f>
        <v>0.11939196371264078</v>
      </c>
      <c r="N37" s="28">
        <f t="shared" si="5"/>
        <v>0.23827228230308911</v>
      </c>
    </row>
    <row r="38" spans="3:21" x14ac:dyDescent="0.3">
      <c r="D38" s="2"/>
      <c r="E38" s="2"/>
      <c r="F38" s="2"/>
      <c r="G38" s="2"/>
    </row>
    <row r="39" spans="3:21" x14ac:dyDescent="0.3">
      <c r="L39" s="22"/>
    </row>
    <row r="47" spans="3:21" x14ac:dyDescent="0.3">
      <c r="C47" s="20" t="s">
        <v>10</v>
      </c>
    </row>
    <row r="48" spans="3:21" x14ac:dyDescent="0.3">
      <c r="P48" s="1"/>
    </row>
    <row r="49" spans="3:21" x14ac:dyDescent="0.3">
      <c r="C49" s="11" t="s">
        <v>0</v>
      </c>
      <c r="D49" s="12">
        <v>0.25</v>
      </c>
      <c r="E49" s="12">
        <v>0.5</v>
      </c>
      <c r="F49" s="12">
        <v>0.75</v>
      </c>
      <c r="G49" s="12">
        <v>1</v>
      </c>
      <c r="J49" s="16" t="s">
        <v>4</v>
      </c>
      <c r="K49" s="12">
        <v>0.25</v>
      </c>
      <c r="L49" s="12">
        <v>0.5</v>
      </c>
      <c r="M49" s="12">
        <v>0.75</v>
      </c>
      <c r="N49" s="12">
        <v>1</v>
      </c>
      <c r="Q49" s="1"/>
      <c r="S49" s="1"/>
    </row>
    <row r="50" spans="3:21" x14ac:dyDescent="0.3">
      <c r="C50" s="13">
        <v>1</v>
      </c>
      <c r="D50" s="3">
        <v>26.6385078430175</v>
      </c>
      <c r="E50" s="3">
        <v>32.634735107421797</v>
      </c>
      <c r="F50" s="3">
        <v>26.166439056396399</v>
      </c>
      <c r="G50" s="3">
        <v>67.911148071289006</v>
      </c>
      <c r="H50" s="3"/>
      <c r="I50" s="3"/>
      <c r="J50" s="23">
        <v>1</v>
      </c>
      <c r="K50" s="3">
        <v>8.8724851608276296</v>
      </c>
      <c r="L50" s="3">
        <v>9.075927734375</v>
      </c>
      <c r="M50" s="3">
        <v>9.1417789459228498</v>
      </c>
      <c r="N50" s="3">
        <v>9.7700119018554599</v>
      </c>
      <c r="O50" s="3"/>
    </row>
    <row r="51" spans="3:21" x14ac:dyDescent="0.3">
      <c r="C51" s="13">
        <v>2</v>
      </c>
      <c r="D51" s="3">
        <v>21.078586578369102</v>
      </c>
      <c r="E51" s="3">
        <v>26.130676269531197</v>
      </c>
      <c r="F51" s="3">
        <v>26.230812072753903</v>
      </c>
      <c r="G51" s="3">
        <v>74.29122924804679</v>
      </c>
      <c r="H51" s="3"/>
      <c r="I51" s="3"/>
      <c r="J51" s="23">
        <v>2</v>
      </c>
      <c r="K51" s="3">
        <v>9.9489450454711896</v>
      </c>
      <c r="L51" s="3">
        <v>10.330700874328599</v>
      </c>
      <c r="M51" s="3">
        <v>10.867977142333899</v>
      </c>
      <c r="N51" s="3">
        <v>10.242962837219199</v>
      </c>
      <c r="O51" s="3"/>
    </row>
    <row r="52" spans="3:21" x14ac:dyDescent="0.3">
      <c r="C52" s="13">
        <v>3</v>
      </c>
      <c r="D52" s="3">
        <v>26.459693908691403</v>
      </c>
      <c r="E52" s="3">
        <v>36.363601684570298</v>
      </c>
      <c r="F52" s="3">
        <v>32.129287719726499</v>
      </c>
      <c r="G52" s="3">
        <v>79.512596130371094</v>
      </c>
      <c r="H52" s="3"/>
      <c r="I52" s="3"/>
      <c r="J52" s="23">
        <v>3</v>
      </c>
      <c r="K52" s="3">
        <v>8.7862968444824201</v>
      </c>
      <c r="L52" s="3">
        <v>9.0044975280761701</v>
      </c>
      <c r="M52" s="3">
        <v>8.9001655578613192</v>
      </c>
      <c r="N52" s="3">
        <v>9.03096199035644</v>
      </c>
      <c r="O52" s="3"/>
    </row>
    <row r="53" spans="3:21" x14ac:dyDescent="0.3">
      <c r="C53" s="13">
        <v>4</v>
      </c>
      <c r="D53" s="3">
        <v>21.169185638427699</v>
      </c>
      <c r="E53" s="3">
        <v>26.121139526367099</v>
      </c>
      <c r="F53" s="3">
        <v>26.867389678955</v>
      </c>
      <c r="G53" s="3">
        <v>64.389705657958899</v>
      </c>
      <c r="H53" s="3"/>
      <c r="I53" s="3"/>
      <c r="J53" s="23">
        <v>4</v>
      </c>
      <c r="K53" s="3">
        <v>9.045529365539549</v>
      </c>
      <c r="L53" s="3">
        <v>8.9936971664428693</v>
      </c>
      <c r="M53" s="3">
        <v>8.967709541320799</v>
      </c>
      <c r="N53" s="3">
        <v>9.6175432205200195</v>
      </c>
      <c r="O53" s="3"/>
    </row>
    <row r="54" spans="3:21" x14ac:dyDescent="0.3">
      <c r="C54" s="13">
        <v>5</v>
      </c>
      <c r="D54" s="3">
        <v>26.395320892333899</v>
      </c>
      <c r="E54" s="3">
        <v>25.9208679199218</v>
      </c>
      <c r="F54" s="3">
        <v>26.307106018066403</v>
      </c>
      <c r="G54" s="3">
        <v>73.814392089843693</v>
      </c>
      <c r="H54" s="3"/>
      <c r="I54" s="3"/>
      <c r="J54" s="23">
        <v>5</v>
      </c>
      <c r="K54" s="3">
        <v>8.9255809783935511</v>
      </c>
      <c r="L54" s="3">
        <v>8.9096307754516602</v>
      </c>
      <c r="M54" s="3">
        <v>9.0460777282714808</v>
      </c>
      <c r="N54" s="3">
        <v>9.2411041259765589</v>
      </c>
      <c r="O54" s="3"/>
    </row>
    <row r="55" spans="3:21" x14ac:dyDescent="0.3">
      <c r="C55" s="14">
        <v>6</v>
      </c>
      <c r="D55" s="3">
        <v>20.658969879150298</v>
      </c>
      <c r="E55" s="3">
        <v>26.1998176574707</v>
      </c>
      <c r="F55" s="3">
        <v>31.402111053466705</v>
      </c>
      <c r="G55" s="3">
        <v>64.239501953125</v>
      </c>
      <c r="H55" s="3"/>
      <c r="I55" s="3"/>
      <c r="J55" s="23">
        <v>6</v>
      </c>
      <c r="K55" s="3">
        <v>8.9548110961913991</v>
      </c>
      <c r="L55" s="3">
        <v>8.9779615402221591</v>
      </c>
      <c r="M55" s="3">
        <v>8.9769124984741193</v>
      </c>
      <c r="N55" s="3">
        <v>9.0425968170165998</v>
      </c>
      <c r="O55" s="3"/>
      <c r="T55" s="22"/>
    </row>
    <row r="56" spans="3:21" x14ac:dyDescent="0.3">
      <c r="C56" s="13">
        <v>7</v>
      </c>
      <c r="D56" s="3">
        <v>26.812553405761701</v>
      </c>
      <c r="E56" s="3">
        <v>25.959014892578097</v>
      </c>
      <c r="F56" s="3">
        <v>25.944709777831999</v>
      </c>
      <c r="G56" s="3">
        <v>70.102214813232393</v>
      </c>
      <c r="H56" s="3"/>
      <c r="I56" s="3"/>
      <c r="J56" s="23">
        <v>7</v>
      </c>
      <c r="K56" s="3">
        <v>6.8655233383178702</v>
      </c>
      <c r="L56" s="3">
        <v>8.8839769363403303</v>
      </c>
      <c r="M56" s="3">
        <v>9.0199470520019496</v>
      </c>
      <c r="N56" s="3">
        <v>9.0672731399536097</v>
      </c>
      <c r="O56" s="3"/>
    </row>
    <row r="57" spans="3:21" x14ac:dyDescent="0.3">
      <c r="C57" s="13">
        <v>8</v>
      </c>
      <c r="D57" s="3">
        <v>26.190280914306602</v>
      </c>
      <c r="E57" s="3">
        <v>24.042129516601499</v>
      </c>
      <c r="F57" s="3">
        <v>20.959377288818295</v>
      </c>
      <c r="G57" s="3">
        <v>81.021785736083899</v>
      </c>
      <c r="H57" s="3"/>
      <c r="I57" s="3"/>
      <c r="J57" s="23">
        <v>8</v>
      </c>
      <c r="K57" s="3">
        <v>6.9600801467895499</v>
      </c>
      <c r="L57" s="3">
        <v>8.8846921920776296</v>
      </c>
      <c r="M57" s="3">
        <v>8.7719678878784091</v>
      </c>
      <c r="N57" s="3">
        <v>9.1430425643920898</v>
      </c>
      <c r="O57" s="3"/>
    </row>
    <row r="58" spans="3:21" x14ac:dyDescent="0.3">
      <c r="C58" s="13">
        <v>9</v>
      </c>
      <c r="D58" s="3">
        <v>26.1425971984863</v>
      </c>
      <c r="E58" s="3">
        <v>25.973320007324201</v>
      </c>
      <c r="F58" s="3">
        <v>26.092529296875</v>
      </c>
      <c r="G58" s="3">
        <v>111.19365692138601</v>
      </c>
      <c r="H58" s="3"/>
      <c r="I58" s="3"/>
      <c r="J58" s="23">
        <v>9</v>
      </c>
      <c r="K58" s="3">
        <v>6.9383840560912997</v>
      </c>
      <c r="L58" s="3">
        <v>8.8330030441284091</v>
      </c>
      <c r="M58" s="3">
        <v>9.0011358261108398</v>
      </c>
      <c r="N58" s="3">
        <v>9.1338872909545898</v>
      </c>
      <c r="O58" s="3"/>
    </row>
    <row r="59" spans="3:21" x14ac:dyDescent="0.3">
      <c r="C59" s="13">
        <v>10</v>
      </c>
      <c r="D59" s="3">
        <v>20.904541015625</v>
      </c>
      <c r="E59" s="3">
        <v>20.880699157714801</v>
      </c>
      <c r="F59" s="3">
        <v>26.152133941650298</v>
      </c>
      <c r="G59" s="3">
        <v>71.508884429931598</v>
      </c>
      <c r="H59" s="3"/>
      <c r="I59" s="3"/>
      <c r="J59" s="23">
        <v>10</v>
      </c>
      <c r="K59" s="3">
        <v>9.1113567352294886</v>
      </c>
      <c r="L59" s="3">
        <v>9.3692541122436488</v>
      </c>
      <c r="M59" s="3">
        <v>9.3050479888915998</v>
      </c>
      <c r="N59" s="3">
        <v>9.5120429992675692</v>
      </c>
      <c r="O59" s="3"/>
      <c r="S59" s="1"/>
      <c r="T59" s="30" t="s">
        <v>8</v>
      </c>
      <c r="U59" s="31"/>
    </row>
    <row r="60" spans="3:21" x14ac:dyDescent="0.3">
      <c r="C60" s="13">
        <v>11</v>
      </c>
      <c r="D60" s="3">
        <v>26.347637176513597</v>
      </c>
      <c r="E60" s="3">
        <v>26.113986968994102</v>
      </c>
      <c r="F60" s="3">
        <v>26.242733001708899</v>
      </c>
      <c r="G60" s="3">
        <v>79.896450042724595</v>
      </c>
      <c r="H60" s="3"/>
      <c r="I60" s="3"/>
      <c r="J60" s="23">
        <v>11</v>
      </c>
      <c r="K60" s="3">
        <v>6.8913679122924796</v>
      </c>
      <c r="L60" s="3">
        <v>8.8612556457519496</v>
      </c>
      <c r="M60" s="3">
        <v>8.8536262512206996</v>
      </c>
      <c r="N60" s="3">
        <v>9.0883731842040998</v>
      </c>
      <c r="O60" s="3"/>
      <c r="S60" s="1"/>
      <c r="T60" s="7" t="s">
        <v>5</v>
      </c>
      <c r="U60" s="8" t="s">
        <v>6</v>
      </c>
    </row>
    <row r="61" spans="3:21" x14ac:dyDescent="0.3">
      <c r="C61" s="13">
        <v>12</v>
      </c>
      <c r="D61" s="3">
        <v>21.345615386962798</v>
      </c>
      <c r="E61" s="3">
        <v>20.844936370849602</v>
      </c>
      <c r="F61" s="3">
        <v>20.866394042968697</v>
      </c>
      <c r="G61" s="3">
        <v>69.084167480468693</v>
      </c>
      <c r="H61" s="3"/>
      <c r="I61" s="3"/>
      <c r="J61" s="23">
        <v>12</v>
      </c>
      <c r="K61" s="3">
        <v>6.8774681091308496</v>
      </c>
      <c r="L61" s="3">
        <v>8.9452743530273402</v>
      </c>
      <c r="M61" s="3">
        <v>8.9276313781738192</v>
      </c>
      <c r="N61" s="3">
        <v>9.09576416015625</v>
      </c>
      <c r="O61" s="3"/>
      <c r="S61" s="4">
        <v>0.25</v>
      </c>
      <c r="T61" s="18">
        <v>136.422359466552</v>
      </c>
      <c r="U61" s="19">
        <v>46.847293853759702</v>
      </c>
    </row>
    <row r="62" spans="3:21" x14ac:dyDescent="0.3">
      <c r="C62" s="13">
        <v>13</v>
      </c>
      <c r="D62" s="3">
        <v>21.023750305175696</v>
      </c>
      <c r="E62" s="3">
        <v>31.278133392333899</v>
      </c>
      <c r="F62" s="3">
        <v>26.259422302246001</v>
      </c>
      <c r="G62" s="3">
        <v>68.602561950683494</v>
      </c>
      <c r="H62" s="3"/>
      <c r="I62" s="3"/>
      <c r="J62" s="23">
        <v>13</v>
      </c>
      <c r="K62" s="3">
        <v>6.9568138122558496</v>
      </c>
      <c r="L62" s="3">
        <v>9.027218818664549</v>
      </c>
      <c r="M62" s="3">
        <v>9.5042467117309499</v>
      </c>
      <c r="N62" s="3">
        <v>8.94398689270019</v>
      </c>
      <c r="O62" s="3"/>
      <c r="S62" s="5">
        <v>0.5</v>
      </c>
      <c r="T62" s="18">
        <v>156.173954010009</v>
      </c>
      <c r="U62" s="19">
        <v>91.817108154296804</v>
      </c>
    </row>
    <row r="63" spans="3:21" x14ac:dyDescent="0.3">
      <c r="C63" s="13">
        <v>14</v>
      </c>
      <c r="D63" s="3">
        <v>31.8837165832519</v>
      </c>
      <c r="E63" s="3">
        <v>26.497840881347599</v>
      </c>
      <c r="F63" s="3">
        <v>20.999908447265597</v>
      </c>
      <c r="G63" s="3">
        <v>52.320957183837805</v>
      </c>
      <c r="H63" s="3"/>
      <c r="I63" s="3"/>
      <c r="J63" s="23">
        <v>14</v>
      </c>
      <c r="K63" s="3">
        <v>6.81636142730712</v>
      </c>
      <c r="L63" s="3">
        <v>8.7743043899536097</v>
      </c>
      <c r="M63" s="3">
        <v>8.8448762893676705</v>
      </c>
      <c r="N63" s="3">
        <v>9.0026378631591797</v>
      </c>
      <c r="O63" s="3"/>
      <c r="S63" s="5">
        <v>0.75</v>
      </c>
      <c r="T63" s="18">
        <v>192.35339546203599</v>
      </c>
      <c r="U63" s="19">
        <v>102.490348815917</v>
      </c>
    </row>
    <row r="64" spans="3:21" x14ac:dyDescent="0.3">
      <c r="C64" s="13">
        <v>15</v>
      </c>
      <c r="D64" s="3">
        <v>26.257038116455</v>
      </c>
      <c r="E64" s="3">
        <v>26.209354400634698</v>
      </c>
      <c r="F64" s="3">
        <v>26.464462280273398</v>
      </c>
      <c r="G64" s="3">
        <v>59.847831726074205</v>
      </c>
      <c r="H64" s="3"/>
      <c r="I64" s="3"/>
      <c r="J64" s="23">
        <v>15</v>
      </c>
      <c r="K64" s="3">
        <v>6.9377641677856401</v>
      </c>
      <c r="L64" s="3">
        <v>9.7476959228515589</v>
      </c>
      <c r="M64" s="3">
        <v>8.90405178070068</v>
      </c>
      <c r="N64" s="3">
        <v>8.9753150939941406</v>
      </c>
      <c r="O64" s="3"/>
      <c r="S64" s="6">
        <v>1</v>
      </c>
      <c r="T64" s="18">
        <v>189.63603210449199</v>
      </c>
      <c r="U64" s="19">
        <v>96.480213165283203</v>
      </c>
    </row>
    <row r="65" spans="3:21" x14ac:dyDescent="0.3">
      <c r="C65" s="13">
        <v>16</v>
      </c>
      <c r="D65" s="3">
        <v>21.407604217529205</v>
      </c>
      <c r="E65" s="3">
        <v>31.4068794250488</v>
      </c>
      <c r="F65" s="3">
        <v>31.220912933349602</v>
      </c>
      <c r="G65" s="3">
        <v>63.660144805908203</v>
      </c>
      <c r="H65" s="3"/>
      <c r="I65" s="3"/>
      <c r="J65" s="23">
        <v>16</v>
      </c>
      <c r="K65" s="3">
        <v>6.8485002517700098</v>
      </c>
      <c r="L65" s="3">
        <v>8.9159965515136701</v>
      </c>
      <c r="M65" s="3">
        <v>8.8138580322265589</v>
      </c>
      <c r="N65" s="3">
        <v>9.0967893600463796</v>
      </c>
      <c r="O65" s="3"/>
      <c r="S65" s="1"/>
    </row>
    <row r="66" spans="3:21" x14ac:dyDescent="0.3">
      <c r="C66" s="13">
        <v>17</v>
      </c>
      <c r="D66" s="3">
        <v>26.204586029052699</v>
      </c>
      <c r="E66" s="3">
        <v>20.952224731445298</v>
      </c>
      <c r="F66" s="3">
        <v>20.978450775146399</v>
      </c>
      <c r="G66" s="3">
        <v>69.653987884521399</v>
      </c>
      <c r="H66" s="3"/>
      <c r="I66" s="3"/>
      <c r="J66" s="23">
        <v>17</v>
      </c>
      <c r="K66" s="3">
        <v>9.0684413909912092</v>
      </c>
      <c r="L66" s="3">
        <v>8.8710069656371999</v>
      </c>
      <c r="M66" s="3">
        <v>8.8626623153686488</v>
      </c>
      <c r="N66" s="3">
        <v>8.9575529098510707</v>
      </c>
      <c r="O66" s="3"/>
    </row>
    <row r="67" spans="3:21" x14ac:dyDescent="0.3">
      <c r="C67" s="13">
        <v>18</v>
      </c>
      <c r="D67" s="3">
        <v>36.640167236328097</v>
      </c>
      <c r="E67" s="3">
        <v>26.397705078125</v>
      </c>
      <c r="F67" s="3">
        <v>26.006698608398398</v>
      </c>
      <c r="G67" s="3">
        <v>52.034854888916001</v>
      </c>
      <c r="H67" s="3"/>
      <c r="I67" s="3"/>
      <c r="J67" s="23">
        <v>18</v>
      </c>
      <c r="K67" s="3">
        <v>6.1696224212645996</v>
      </c>
      <c r="L67" s="3">
        <v>9.03303623199462</v>
      </c>
      <c r="M67" s="3">
        <v>8.9206218719482386</v>
      </c>
      <c r="N67" s="3">
        <v>9.0709686279296804</v>
      </c>
      <c r="O67" s="3"/>
    </row>
    <row r="68" spans="3:21" x14ac:dyDescent="0.3">
      <c r="C68" s="13">
        <v>19</v>
      </c>
      <c r="D68" s="3">
        <v>32.2842597961425</v>
      </c>
      <c r="E68" s="3">
        <v>31.2042236328125</v>
      </c>
      <c r="F68" s="3">
        <v>21.085739135742099</v>
      </c>
      <c r="G68" s="3">
        <v>75.109004974365206</v>
      </c>
      <c r="H68" s="3"/>
      <c r="I68" s="3"/>
      <c r="J68" s="23">
        <v>19</v>
      </c>
      <c r="K68" s="3">
        <v>6.3080739974975</v>
      </c>
      <c r="L68" s="3">
        <v>11.291551589965799</v>
      </c>
      <c r="M68" s="3">
        <v>11.369371414184499</v>
      </c>
      <c r="N68" s="3">
        <v>11.836123466491602</v>
      </c>
      <c r="O68" s="3"/>
    </row>
    <row r="69" spans="3:21" x14ac:dyDescent="0.3">
      <c r="C69" s="13">
        <v>20</v>
      </c>
      <c r="D69" s="3">
        <v>26.6075134277343</v>
      </c>
      <c r="E69" s="3">
        <v>20.837783813476499</v>
      </c>
      <c r="F69" s="3">
        <v>20.813941955566403</v>
      </c>
      <c r="G69" s="3">
        <v>70.168972015380803</v>
      </c>
      <c r="H69" s="3"/>
      <c r="I69" s="3"/>
      <c r="J69" s="26">
        <v>20</v>
      </c>
      <c r="K69" s="3">
        <v>8.7932109832763601</v>
      </c>
      <c r="L69" s="3">
        <v>8.9013814926147408</v>
      </c>
      <c r="M69" s="3">
        <v>8.8568449020385707</v>
      </c>
      <c r="N69" s="3">
        <v>8.9653730392456001</v>
      </c>
      <c r="O69" s="3"/>
    </row>
    <row r="70" spans="3:21" x14ac:dyDescent="0.3">
      <c r="C70" s="13">
        <v>21</v>
      </c>
      <c r="D70" s="3">
        <v>21.007061004638597</v>
      </c>
      <c r="E70" s="3">
        <v>26.209354400634698</v>
      </c>
      <c r="F70" s="3">
        <v>26.082992553710898</v>
      </c>
      <c r="G70" s="3">
        <v>57.330131530761705</v>
      </c>
      <c r="H70" s="3"/>
      <c r="I70" s="3"/>
      <c r="J70" s="23">
        <v>21</v>
      </c>
      <c r="K70" s="3">
        <v>8.7767601013183594</v>
      </c>
      <c r="L70" s="3">
        <v>9.0563774108886701</v>
      </c>
      <c r="M70" s="3">
        <v>8.9400053024291886</v>
      </c>
      <c r="N70" s="3">
        <v>9.13319587707519</v>
      </c>
      <c r="O70" s="3"/>
    </row>
    <row r="71" spans="3:21" x14ac:dyDescent="0.3">
      <c r="C71" s="13">
        <v>22</v>
      </c>
      <c r="D71" s="3">
        <v>26.063919067382798</v>
      </c>
      <c r="E71" s="3">
        <v>26.230812072753903</v>
      </c>
      <c r="F71" s="3">
        <v>28.405189514160099</v>
      </c>
      <c r="G71" s="3">
        <v>76.916217803954993</v>
      </c>
      <c r="H71" s="3"/>
      <c r="I71" s="3"/>
      <c r="J71" s="23">
        <v>22</v>
      </c>
      <c r="K71" s="3">
        <v>8.9845418930053693</v>
      </c>
      <c r="L71" s="3">
        <v>8.7706327438354386</v>
      </c>
      <c r="M71" s="3">
        <v>8.8067770004272408</v>
      </c>
      <c r="N71" s="3">
        <v>8.8707208633422798</v>
      </c>
      <c r="O71" s="3"/>
    </row>
    <row r="72" spans="3:21" x14ac:dyDescent="0.3">
      <c r="C72" s="13">
        <v>23</v>
      </c>
      <c r="D72" s="3">
        <v>20.921230316162102</v>
      </c>
      <c r="E72" s="3">
        <v>20.749568939208899</v>
      </c>
      <c r="F72" s="3">
        <v>20.902156829833899</v>
      </c>
      <c r="G72" s="3">
        <v>75.118541717529297</v>
      </c>
      <c r="H72" s="3"/>
      <c r="I72" s="3"/>
      <c r="J72" s="23">
        <v>23</v>
      </c>
      <c r="K72" s="3">
        <v>8.8276863098144496</v>
      </c>
      <c r="L72" s="3">
        <v>8.87298583984375</v>
      </c>
      <c r="M72" s="3">
        <v>8.7688207626342702</v>
      </c>
      <c r="N72" s="3">
        <v>8.9269876480102504</v>
      </c>
      <c r="O72" s="3"/>
    </row>
    <row r="73" spans="3:21" x14ac:dyDescent="0.3">
      <c r="C73" s="13">
        <v>24</v>
      </c>
      <c r="D73" s="3">
        <v>20.933151245117099</v>
      </c>
      <c r="E73" s="3">
        <v>26.3214111328125</v>
      </c>
      <c r="F73" s="3">
        <v>26.0281562805175</v>
      </c>
      <c r="G73" s="3">
        <v>64.105987548828097</v>
      </c>
      <c r="H73" s="3"/>
      <c r="I73" s="3"/>
      <c r="J73" s="23">
        <v>24</v>
      </c>
      <c r="K73" s="3">
        <v>8.8544845581054599</v>
      </c>
      <c r="L73" s="3">
        <v>9.0527057647704989</v>
      </c>
      <c r="M73" s="3">
        <v>8.84687900543212</v>
      </c>
      <c r="N73" s="3">
        <v>9.1782569885253906</v>
      </c>
      <c r="O73" s="3"/>
    </row>
    <row r="74" spans="3:21" x14ac:dyDescent="0.3">
      <c r="C74" s="13">
        <v>25</v>
      </c>
      <c r="D74" s="3">
        <v>26.3333320617675</v>
      </c>
      <c r="E74" s="3">
        <v>26.1998176574707</v>
      </c>
      <c r="F74" s="3">
        <v>26.316642761230398</v>
      </c>
      <c r="G74" s="3">
        <v>70.292949676513601</v>
      </c>
      <c r="H74" s="3"/>
      <c r="I74" s="3"/>
      <c r="J74" s="23">
        <v>25</v>
      </c>
      <c r="K74" s="3">
        <v>8.7937831878662092</v>
      </c>
      <c r="L74" s="3">
        <v>8.857846260070799</v>
      </c>
      <c r="M74" s="3">
        <v>8.8516712188720703</v>
      </c>
      <c r="N74" s="3">
        <v>9.6753597259521396</v>
      </c>
      <c r="O74" s="3"/>
    </row>
    <row r="75" spans="3:21" x14ac:dyDescent="0.3">
      <c r="C75" s="13">
        <v>26</v>
      </c>
      <c r="D75" s="3">
        <v>26.4286994934082</v>
      </c>
      <c r="E75" s="3">
        <v>26.094913482665998</v>
      </c>
      <c r="F75" s="3">
        <v>26.106834411621001</v>
      </c>
      <c r="G75" s="3">
        <v>68.738460540771399</v>
      </c>
      <c r="H75" s="3"/>
      <c r="I75" s="3"/>
      <c r="J75" s="23">
        <v>26</v>
      </c>
      <c r="K75" s="3">
        <v>8.7408781051635707</v>
      </c>
      <c r="L75" s="3">
        <v>9.3554019927978498</v>
      </c>
      <c r="M75" s="3">
        <v>8.8147640228271396</v>
      </c>
      <c r="N75" s="3">
        <v>9.0732812881469691</v>
      </c>
      <c r="O75" s="3"/>
    </row>
    <row r="76" spans="3:21" x14ac:dyDescent="0.3">
      <c r="C76" s="13">
        <v>27</v>
      </c>
      <c r="D76" s="3">
        <v>21.054744720458899</v>
      </c>
      <c r="E76" s="3">
        <v>26.159286499023398</v>
      </c>
      <c r="F76" s="3">
        <v>31.611919403076097</v>
      </c>
      <c r="G76" s="3">
        <v>51.419734954833899</v>
      </c>
      <c r="H76" s="3"/>
      <c r="I76" s="3"/>
      <c r="J76" s="23">
        <v>27</v>
      </c>
      <c r="K76" s="3">
        <v>8.9247465133666886</v>
      </c>
      <c r="L76" s="3">
        <v>9.1300487518310511</v>
      </c>
      <c r="M76" s="3">
        <v>8.9458227157592702</v>
      </c>
      <c r="N76" s="3">
        <v>9.1727733612060511</v>
      </c>
      <c r="O76" s="3"/>
      <c r="S76" s="1"/>
      <c r="T76" s="30" t="s">
        <v>7</v>
      </c>
      <c r="U76" s="31"/>
    </row>
    <row r="77" spans="3:21" x14ac:dyDescent="0.3">
      <c r="C77" s="13">
        <v>28</v>
      </c>
      <c r="D77" s="3">
        <v>26.116371154785099</v>
      </c>
      <c r="E77" s="3">
        <v>26.175975799560497</v>
      </c>
      <c r="F77" s="3">
        <v>26.023387908935497</v>
      </c>
      <c r="G77" s="3">
        <v>58.193206787109297</v>
      </c>
      <c r="H77" s="3"/>
      <c r="I77" s="3"/>
      <c r="J77" s="23">
        <v>28</v>
      </c>
      <c r="K77" s="3">
        <v>8.8803768157958896</v>
      </c>
      <c r="L77" s="3">
        <v>8.9730024337768501</v>
      </c>
      <c r="M77" s="3">
        <v>8.7189674377441406</v>
      </c>
      <c r="N77" s="3">
        <v>9.0971946716308594</v>
      </c>
      <c r="O77" s="3"/>
      <c r="S77" s="1"/>
      <c r="T77" s="9" t="s">
        <v>5</v>
      </c>
      <c r="U77" s="10" t="s">
        <v>6</v>
      </c>
    </row>
    <row r="78" spans="3:21" x14ac:dyDescent="0.3">
      <c r="C78" s="13">
        <v>29</v>
      </c>
      <c r="D78" s="3">
        <v>21.095275878906197</v>
      </c>
      <c r="E78" s="3">
        <v>26.261806488037102</v>
      </c>
      <c r="F78" s="3">
        <v>26.423931121826097</v>
      </c>
      <c r="G78" s="3">
        <v>58.159828186035099</v>
      </c>
      <c r="H78" s="3"/>
      <c r="I78" s="3"/>
      <c r="J78" s="23">
        <v>29</v>
      </c>
      <c r="K78" s="3">
        <v>8.7968349456787092</v>
      </c>
      <c r="L78" s="3">
        <v>9.3562602996826101</v>
      </c>
      <c r="M78" s="3">
        <v>8.7622404098510707</v>
      </c>
      <c r="N78" s="3">
        <v>9.1357469558715803</v>
      </c>
      <c r="O78" s="3"/>
      <c r="S78" s="4">
        <v>0.25</v>
      </c>
      <c r="T78" s="18">
        <v>24.958769480387325</v>
      </c>
      <c r="U78" s="19">
        <v>8.1523583730061766</v>
      </c>
    </row>
    <row r="79" spans="3:21" x14ac:dyDescent="0.3">
      <c r="C79" s="13">
        <v>30</v>
      </c>
      <c r="D79" s="3">
        <v>26.357173919677699</v>
      </c>
      <c r="E79" s="3">
        <v>21.109580993652301</v>
      </c>
      <c r="F79" s="3">
        <v>26.1497497558593</v>
      </c>
      <c r="G79" s="3">
        <v>68.733692169189396</v>
      </c>
      <c r="H79" s="3"/>
      <c r="I79" s="3"/>
      <c r="J79" s="23">
        <v>30</v>
      </c>
      <c r="K79" s="3">
        <v>8.9140415191650284</v>
      </c>
      <c r="L79" s="3">
        <v>8.85603427886962</v>
      </c>
      <c r="M79" s="3">
        <v>8.7210655212402308</v>
      </c>
      <c r="N79" s="3">
        <v>9.2674255371093697</v>
      </c>
      <c r="O79" s="3"/>
      <c r="S79" s="5">
        <v>0.5</v>
      </c>
      <c r="T79" s="18">
        <v>26.116053263346323</v>
      </c>
      <c r="U79" s="19">
        <v>9.1304453214009609</v>
      </c>
    </row>
    <row r="80" spans="3:21" x14ac:dyDescent="0.3">
      <c r="C80" s="15" t="s">
        <v>1</v>
      </c>
      <c r="D80" s="3">
        <f>AVERAGE(D50:D79)</f>
        <v>24.958769480387318</v>
      </c>
      <c r="E80" s="3">
        <f t="shared" ref="E80:G80" si="6">AVERAGE(E50:E79)</f>
        <v>26.11605326334632</v>
      </c>
      <c r="F80" s="3">
        <f t="shared" si="6"/>
        <v>25.774717330932553</v>
      </c>
      <c r="G80" s="3">
        <f t="shared" si="6"/>
        <v>68.912426630655872</v>
      </c>
      <c r="H80" s="3"/>
      <c r="I80" s="3"/>
      <c r="J80" s="21" t="s">
        <v>1</v>
      </c>
      <c r="K80" s="3">
        <f>AVERAGE(K50:K79)</f>
        <v>8.1523583730061766</v>
      </c>
      <c r="L80" s="3">
        <f t="shared" ref="L80:N80" si="7">AVERAGE(L50:L79)</f>
        <v>9.1304453214009573</v>
      </c>
      <c r="M80" s="3">
        <f t="shared" si="7"/>
        <v>9.0677841504414793</v>
      </c>
      <c r="N80" s="3">
        <f t="shared" si="7"/>
        <v>9.2788418134053519</v>
      </c>
      <c r="S80" s="5">
        <v>0.75</v>
      </c>
      <c r="T80" s="18">
        <v>25.774717330932553</v>
      </c>
      <c r="U80" s="19">
        <v>9.0677841504414793</v>
      </c>
    </row>
    <row r="81" spans="3:21" x14ac:dyDescent="0.3">
      <c r="C81" s="15" t="s">
        <v>2</v>
      </c>
      <c r="D81" s="3">
        <f>_xlfn.STDEV.S(D50:D79)</f>
        <v>3.947065220333605</v>
      </c>
      <c r="E81" s="3">
        <f t="shared" ref="E81:G81" si="8">_xlfn.STDEV.S(E50:E79)</f>
        <v>3.6968821426499727</v>
      </c>
      <c r="F81" s="3">
        <f t="shared" si="8"/>
        <v>3.2716292887226954</v>
      </c>
      <c r="G81" s="3">
        <f t="shared" si="8"/>
        <v>11.41778407147263</v>
      </c>
      <c r="J81" s="17" t="s">
        <v>2</v>
      </c>
      <c r="K81" s="3">
        <f>_xlfn.STDEV.S(K50:K79)</f>
        <v>1.0947750044134752</v>
      </c>
      <c r="L81" s="3">
        <f t="shared" ref="L81:N81" si="9">_xlfn.STDEV.S(L50:L79)</f>
        <v>0.51765242519629351</v>
      </c>
      <c r="M81" s="3">
        <f t="shared" si="9"/>
        <v>0.58514737401132844</v>
      </c>
      <c r="N81" s="3">
        <f t="shared" si="9"/>
        <v>0.5661934503523337</v>
      </c>
      <c r="S81" s="6">
        <v>1</v>
      </c>
      <c r="T81" s="18">
        <v>68.912426630655858</v>
      </c>
      <c r="U81" s="19">
        <v>9.2788418134053501</v>
      </c>
    </row>
    <row r="82" spans="3:21" x14ac:dyDescent="0.3">
      <c r="C82" s="15" t="s">
        <v>3</v>
      </c>
      <c r="D82" s="27">
        <f>_xlfn.CONFIDENCE.T(0.5,D81,COUNT(D50:D79))</f>
        <v>0.49222341312571366</v>
      </c>
      <c r="E82" s="27">
        <f t="shared" ref="E82:G82" si="10">_xlfn.CONFIDENCE.T(0.5,E81,COUNT(E50:E79))</f>
        <v>0.46102403801294961</v>
      </c>
      <c r="F82" s="27">
        <f t="shared" si="10"/>
        <v>0.4079923804352612</v>
      </c>
      <c r="G82" s="27">
        <f t="shared" si="10"/>
        <v>1.423868198843103</v>
      </c>
      <c r="J82" s="17" t="s">
        <v>3</v>
      </c>
      <c r="K82" s="28">
        <f>_xlfn.CONFIDENCE.T(0.5,K81,COUNT(K50:K79))</f>
        <v>0.13652520523376949</v>
      </c>
      <c r="L82" s="28">
        <f t="shared" ref="L82:N82" si="11">_xlfn.CONFIDENCE.T(0.5,L81,COUNT(L50:L79))</f>
        <v>6.4554454846679002E-2</v>
      </c>
      <c r="M82" s="28">
        <f t="shared" si="11"/>
        <v>7.2971491865305674E-2</v>
      </c>
      <c r="N82" s="28">
        <f t="shared" si="11"/>
        <v>7.0607820510828784E-2</v>
      </c>
    </row>
    <row r="95" spans="3:21" x14ac:dyDescent="0.3">
      <c r="C95" s="20" t="s">
        <v>11</v>
      </c>
    </row>
    <row r="96" spans="3:21" x14ac:dyDescent="0.3">
      <c r="P96" s="1"/>
      <c r="Q96" s="1"/>
    </row>
    <row r="97" spans="3:21" x14ac:dyDescent="0.3">
      <c r="C97" s="11" t="s">
        <v>0</v>
      </c>
      <c r="D97" s="12">
        <v>0.25</v>
      </c>
      <c r="E97" s="12">
        <v>0.5</v>
      </c>
      <c r="F97" s="12">
        <v>0.75</v>
      </c>
      <c r="G97" s="12">
        <v>1</v>
      </c>
      <c r="J97" s="16" t="s">
        <v>4</v>
      </c>
      <c r="K97" s="12">
        <v>0.25</v>
      </c>
      <c r="L97" s="12">
        <v>0.5</v>
      </c>
      <c r="M97" s="12">
        <v>0.75</v>
      </c>
      <c r="N97" s="12">
        <v>1</v>
      </c>
      <c r="S97" s="1"/>
    </row>
    <row r="98" spans="3:21" x14ac:dyDescent="0.3">
      <c r="C98" s="13">
        <v>1</v>
      </c>
      <c r="D98" s="3">
        <v>152.68325805664</v>
      </c>
      <c r="E98" s="3">
        <v>167.559673309326</v>
      </c>
      <c r="F98" s="3">
        <v>380.47719001769997</v>
      </c>
      <c r="G98" s="3">
        <v>467.72759246826098</v>
      </c>
      <c r="H98" s="3"/>
      <c r="I98" s="3"/>
      <c r="J98" s="23">
        <v>1</v>
      </c>
      <c r="K98" s="3">
        <v>10.536651611328001</v>
      </c>
      <c r="L98" s="3">
        <v>6.9665241241454003</v>
      </c>
      <c r="M98" s="3">
        <v>6.6992092132568004</v>
      </c>
      <c r="N98" s="3">
        <v>8.1119346618652006</v>
      </c>
    </row>
    <row r="99" spans="3:21" x14ac:dyDescent="0.3">
      <c r="C99" s="13">
        <v>2</v>
      </c>
      <c r="D99" s="3">
        <v>158.513813018798</v>
      </c>
      <c r="E99" s="3">
        <v>167.806756973266</v>
      </c>
      <c r="F99" s="3">
        <v>385.82468032836897</v>
      </c>
      <c r="G99" s="3">
        <v>472.73421287536598</v>
      </c>
      <c r="H99" s="3"/>
      <c r="I99" s="3"/>
      <c r="J99" s="23">
        <v>2</v>
      </c>
      <c r="K99" s="3">
        <v>5.7027626037596004</v>
      </c>
      <c r="L99" s="3">
        <v>7.9249191284178</v>
      </c>
      <c r="M99" s="3">
        <v>11.490087509155201</v>
      </c>
      <c r="N99" s="3">
        <v>5.9613513946532004</v>
      </c>
    </row>
    <row r="100" spans="3:21" x14ac:dyDescent="0.3">
      <c r="C100" s="13">
        <v>3</v>
      </c>
      <c r="D100" s="3">
        <v>158.49092483520499</v>
      </c>
      <c r="E100" s="3">
        <v>167.442691802978</v>
      </c>
      <c r="F100" s="3">
        <v>384.93895530700598</v>
      </c>
      <c r="G100" s="3">
        <v>498.35467338562</v>
      </c>
      <c r="H100" s="3"/>
      <c r="I100" s="3"/>
      <c r="J100" s="23">
        <v>3</v>
      </c>
      <c r="K100" s="3">
        <v>5.6981849670409996</v>
      </c>
      <c r="L100" s="3">
        <v>6.5246868133543998</v>
      </c>
      <c r="M100" s="3">
        <v>7.9441356658934001</v>
      </c>
      <c r="N100" s="3">
        <v>5.8885383605956001</v>
      </c>
    </row>
    <row r="101" spans="3:21" x14ac:dyDescent="0.3">
      <c r="C101" s="13">
        <v>4</v>
      </c>
      <c r="D101" s="3">
        <v>130.06448745727499</v>
      </c>
      <c r="E101" s="3">
        <v>163.713130950927</v>
      </c>
      <c r="F101" s="3">
        <v>382.05122947692797</v>
      </c>
      <c r="G101" s="3">
        <v>488.66947937011702</v>
      </c>
      <c r="H101" s="3"/>
      <c r="I101" s="3"/>
      <c r="J101" s="23">
        <v>4</v>
      </c>
      <c r="K101" s="3">
        <v>6.012897491455</v>
      </c>
      <c r="L101" s="3">
        <v>6.9186019897460005</v>
      </c>
      <c r="M101" s="3">
        <v>11.6754341125488</v>
      </c>
      <c r="N101" s="3">
        <v>5.7426261901854003</v>
      </c>
    </row>
    <row r="102" spans="3:21" x14ac:dyDescent="0.3">
      <c r="C102" s="13">
        <v>5</v>
      </c>
      <c r="D102" s="3">
        <v>127.185583114624</v>
      </c>
      <c r="E102" s="3">
        <v>164.23667716979901</v>
      </c>
      <c r="F102" s="3">
        <v>381.48236274719198</v>
      </c>
      <c r="G102" s="3">
        <v>462.49073028564402</v>
      </c>
      <c r="H102" s="3"/>
      <c r="I102" s="3"/>
      <c r="J102" s="23">
        <v>5</v>
      </c>
      <c r="K102" s="3">
        <v>5.4371166229248002</v>
      </c>
      <c r="L102" s="3">
        <v>6.2436389923094007</v>
      </c>
      <c r="M102" s="3">
        <v>9.8440933227537997</v>
      </c>
      <c r="N102" s="3">
        <v>5.2473354339598002</v>
      </c>
    </row>
    <row r="103" spans="3:21" x14ac:dyDescent="0.3">
      <c r="C103" s="14">
        <v>6</v>
      </c>
      <c r="D103" s="3">
        <v>158.88121604919399</v>
      </c>
      <c r="E103" s="3">
        <v>163.387451171875</v>
      </c>
      <c r="F103" s="3">
        <v>416.33296012878401</v>
      </c>
      <c r="G103" s="3">
        <v>498.02350997924799</v>
      </c>
      <c r="H103" s="3"/>
      <c r="I103" s="3"/>
      <c r="J103" s="23">
        <v>6</v>
      </c>
      <c r="K103" s="3">
        <v>5.7762432098387997</v>
      </c>
      <c r="L103" s="3">
        <v>7.5816917419431995</v>
      </c>
      <c r="M103" s="3">
        <v>5.8697509765624005</v>
      </c>
      <c r="N103" s="3">
        <v>5.677490234375</v>
      </c>
    </row>
    <row r="104" spans="3:21" x14ac:dyDescent="0.3">
      <c r="C104" s="13">
        <v>7</v>
      </c>
      <c r="D104" s="3">
        <v>158.75461578369101</v>
      </c>
      <c r="E104" s="3">
        <v>163.702878952026</v>
      </c>
      <c r="F104" s="3">
        <v>388.80133628845198</v>
      </c>
      <c r="G104" s="3">
        <v>462.617597579956</v>
      </c>
      <c r="H104" s="3"/>
      <c r="I104" s="3"/>
      <c r="J104" s="23">
        <v>7</v>
      </c>
      <c r="K104" s="3">
        <v>5.7509231567382004</v>
      </c>
      <c r="L104" s="3">
        <v>7.7303218841552006</v>
      </c>
      <c r="M104" s="3">
        <v>5.8566856384276003</v>
      </c>
      <c r="N104" s="3">
        <v>5.7405757904052006</v>
      </c>
    </row>
    <row r="105" spans="3:21" x14ac:dyDescent="0.3">
      <c r="C105" s="13">
        <v>8</v>
      </c>
      <c r="D105" s="3">
        <v>127.690315246582</v>
      </c>
      <c r="E105" s="3">
        <v>163.47542762756299</v>
      </c>
      <c r="F105" s="3">
        <v>403.44381332397398</v>
      </c>
      <c r="G105" s="3">
        <v>483.69738578796301</v>
      </c>
      <c r="H105" s="3"/>
      <c r="I105" s="3"/>
      <c r="J105" s="23">
        <v>8</v>
      </c>
      <c r="K105" s="3">
        <v>5.5380630493163991</v>
      </c>
      <c r="L105" s="3">
        <v>6.4137744903564</v>
      </c>
      <c r="M105" s="3">
        <v>5.7762908935545996</v>
      </c>
      <c r="N105" s="3">
        <v>5.6950855255125994</v>
      </c>
    </row>
    <row r="106" spans="3:21" x14ac:dyDescent="0.3">
      <c r="C106" s="13">
        <v>9</v>
      </c>
      <c r="D106" s="3">
        <v>158.50880622863701</v>
      </c>
      <c r="E106" s="3">
        <v>163.91459465026799</v>
      </c>
      <c r="F106" s="3">
        <v>380.95712661743096</v>
      </c>
      <c r="G106" s="3">
        <v>478.102178573608</v>
      </c>
      <c r="H106" s="3"/>
      <c r="I106" s="3"/>
      <c r="J106" s="23">
        <v>9</v>
      </c>
      <c r="K106" s="3">
        <v>5.7017612457274005</v>
      </c>
      <c r="L106" s="3">
        <v>15.046100616455</v>
      </c>
      <c r="M106" s="3">
        <v>14.319543838500799</v>
      </c>
      <c r="N106" s="3">
        <v>5.7829189300535999</v>
      </c>
    </row>
    <row r="107" spans="3:21" x14ac:dyDescent="0.3">
      <c r="C107" s="13">
        <v>10</v>
      </c>
      <c r="D107" s="3">
        <v>168.76912117004301</v>
      </c>
      <c r="E107" s="3">
        <v>156.11882209777801</v>
      </c>
      <c r="F107" s="3">
        <v>389.87469673156698</v>
      </c>
      <c r="G107" s="3">
        <v>482.83219337463299</v>
      </c>
      <c r="H107" s="3"/>
      <c r="I107" s="3"/>
      <c r="J107" s="23">
        <v>10</v>
      </c>
      <c r="K107" s="3">
        <v>13.753824234008601</v>
      </c>
      <c r="L107" s="3">
        <v>6.7952442169187997</v>
      </c>
      <c r="M107" s="3">
        <v>6.7816543579099999</v>
      </c>
      <c r="N107" s="3">
        <v>91.223764419555593</v>
      </c>
      <c r="S107" s="1"/>
      <c r="T107" s="30" t="s">
        <v>8</v>
      </c>
      <c r="U107" s="31"/>
    </row>
    <row r="108" spans="3:21" x14ac:dyDescent="0.3">
      <c r="C108" s="13">
        <v>11</v>
      </c>
      <c r="D108" s="3">
        <v>127.15387344360299</v>
      </c>
      <c r="E108" s="3">
        <v>172.99992752075099</v>
      </c>
      <c r="F108" s="3">
        <v>385.21933555602999</v>
      </c>
      <c r="G108" s="3">
        <v>481.46341323852499</v>
      </c>
      <c r="H108" s="3"/>
      <c r="I108" s="3"/>
      <c r="J108" s="23">
        <v>11</v>
      </c>
      <c r="K108" s="3">
        <v>5.4307746887206001</v>
      </c>
      <c r="L108" s="3">
        <v>6.0000228881833992</v>
      </c>
      <c r="M108" s="3">
        <v>6.1477470397947993</v>
      </c>
      <c r="N108" s="3">
        <v>5.1999855041501997</v>
      </c>
      <c r="S108" s="1"/>
      <c r="T108" s="7" t="s">
        <v>5</v>
      </c>
      <c r="U108" s="8" t="s">
        <v>6</v>
      </c>
    </row>
    <row r="109" spans="3:21" x14ac:dyDescent="0.3">
      <c r="C109" s="13">
        <v>12</v>
      </c>
      <c r="D109" s="3">
        <v>127.773761749267</v>
      </c>
      <c r="E109" s="3">
        <v>166.63404846191401</v>
      </c>
      <c r="F109" s="3">
        <v>402.45270729064902</v>
      </c>
      <c r="G109" s="3">
        <v>473.91149520874001</v>
      </c>
      <c r="H109" s="3"/>
      <c r="I109" s="3"/>
      <c r="J109" s="23">
        <v>12</v>
      </c>
      <c r="K109" s="3">
        <v>5.5547523498534002</v>
      </c>
      <c r="L109" s="3">
        <v>6.3364315032957998</v>
      </c>
      <c r="M109" s="3">
        <v>6.348876953125</v>
      </c>
      <c r="N109" s="3">
        <v>5.5268096923828001</v>
      </c>
      <c r="S109" s="4">
        <v>0.25</v>
      </c>
      <c r="T109" s="18">
        <v>302.60485839843699</v>
      </c>
      <c r="U109" s="19">
        <v>93.847293853759695</v>
      </c>
    </row>
    <row r="110" spans="3:21" x14ac:dyDescent="0.3">
      <c r="C110" s="13">
        <v>13</v>
      </c>
      <c r="D110" s="3">
        <v>127.789497375488</v>
      </c>
      <c r="E110" s="3">
        <v>180.054775238037</v>
      </c>
      <c r="F110" s="3">
        <v>403.47766876220697</v>
      </c>
      <c r="G110" s="3">
        <v>489.93515968322697</v>
      </c>
      <c r="H110" s="3"/>
      <c r="I110" s="3"/>
      <c r="J110" s="23">
        <v>13</v>
      </c>
      <c r="K110" s="3">
        <v>5.5578994750975994</v>
      </c>
      <c r="L110" s="3">
        <v>5.8559226989746005</v>
      </c>
      <c r="M110" s="3">
        <v>5.7410526275634002</v>
      </c>
      <c r="N110" s="3">
        <v>7.8109550476073997</v>
      </c>
      <c r="S110" s="5">
        <v>0.5</v>
      </c>
      <c r="T110" s="18">
        <v>389.63147926330498</v>
      </c>
      <c r="U110" s="19">
        <v>110.81710815429599</v>
      </c>
    </row>
    <row r="111" spans="3:21" x14ac:dyDescent="0.3">
      <c r="C111" s="13">
        <v>14</v>
      </c>
      <c r="D111" s="3">
        <v>158.376722335815</v>
      </c>
      <c r="E111" s="3">
        <v>186.32736968994101</v>
      </c>
      <c r="F111" s="3">
        <v>381.74581527709898</v>
      </c>
      <c r="G111" s="3">
        <v>469.08610153198202</v>
      </c>
      <c r="H111" s="3"/>
      <c r="I111" s="3"/>
      <c r="J111" s="23">
        <v>14</v>
      </c>
      <c r="K111" s="3">
        <v>5.6753444671630007</v>
      </c>
      <c r="L111" s="3">
        <v>6.1422157287596004</v>
      </c>
      <c r="M111" s="3">
        <v>8.619384765625</v>
      </c>
      <c r="N111" s="3">
        <v>5.6654739379882004</v>
      </c>
      <c r="S111" s="5">
        <v>0.75</v>
      </c>
      <c r="T111" s="18">
        <v>433.00659942626902</v>
      </c>
      <c r="U111" s="19">
        <v>133.490348815917</v>
      </c>
    </row>
    <row r="112" spans="3:21" x14ac:dyDescent="0.3">
      <c r="C112" s="13">
        <v>15</v>
      </c>
      <c r="D112" s="3">
        <v>125.355005264282</v>
      </c>
      <c r="E112" s="3">
        <v>167.62150573730401</v>
      </c>
      <c r="F112" s="3">
        <v>383.79216194152798</v>
      </c>
      <c r="G112" s="3">
        <v>472.52794265747002</v>
      </c>
      <c r="H112" s="3"/>
      <c r="I112" s="3"/>
      <c r="J112" s="23">
        <v>15</v>
      </c>
      <c r="K112" s="3">
        <v>5.0710010528564</v>
      </c>
      <c r="L112" s="3">
        <v>6.7137527465820002</v>
      </c>
      <c r="M112" s="3">
        <v>5.4776477813720001</v>
      </c>
      <c r="N112" s="3">
        <v>5.9243011474607998</v>
      </c>
      <c r="S112" s="6">
        <v>1</v>
      </c>
      <c r="T112" s="18">
        <v>603.29526710510197</v>
      </c>
      <c r="U112" s="19">
        <v>129.480213165283</v>
      </c>
    </row>
    <row r="113" spans="3:21" x14ac:dyDescent="0.3">
      <c r="C113" s="13">
        <v>16</v>
      </c>
      <c r="D113" s="3">
        <v>127.0112991333</v>
      </c>
      <c r="E113" s="3">
        <v>161.11829757690401</v>
      </c>
      <c r="F113" s="3">
        <v>385.91313362121497</v>
      </c>
      <c r="G113" s="3">
        <v>471.47299194335898</v>
      </c>
      <c r="H113" s="3"/>
      <c r="I113" s="3"/>
      <c r="J113" s="23">
        <v>16</v>
      </c>
      <c r="K113" s="3">
        <v>5.4022598266599999</v>
      </c>
      <c r="L113" s="3">
        <v>5.8965492248534002</v>
      </c>
      <c r="M113" s="3">
        <v>6.0639190673828001</v>
      </c>
      <c r="N113" s="3">
        <v>6.2236595153808008</v>
      </c>
      <c r="S113" s="1"/>
    </row>
    <row r="114" spans="3:21" x14ac:dyDescent="0.3">
      <c r="C114" s="13">
        <v>17</v>
      </c>
      <c r="D114" s="3">
        <v>127.14838981628401</v>
      </c>
      <c r="E114" s="3">
        <v>167.44459915161099</v>
      </c>
      <c r="F114" s="3">
        <v>386.45458221435501</v>
      </c>
      <c r="G114" s="3">
        <v>457.54718780517499</v>
      </c>
      <c r="H114" s="3"/>
      <c r="I114" s="3"/>
      <c r="J114" s="23">
        <v>17</v>
      </c>
      <c r="K114" s="3">
        <v>5.4296779632568004</v>
      </c>
      <c r="L114" s="3">
        <v>5.8341789245604003</v>
      </c>
      <c r="M114" s="3">
        <v>5.7858276367185999</v>
      </c>
      <c r="N114" s="3">
        <v>5.8889198303221999</v>
      </c>
    </row>
    <row r="115" spans="3:21" x14ac:dyDescent="0.3">
      <c r="C115" s="13">
        <v>18</v>
      </c>
      <c r="D115" s="3">
        <v>131.76822662353499</v>
      </c>
      <c r="E115" s="3">
        <v>170.62310218811001</v>
      </c>
      <c r="F115" s="3">
        <v>398.35262298583899</v>
      </c>
      <c r="G115" s="3">
        <v>457.15198516845697</v>
      </c>
      <c r="H115" s="3"/>
      <c r="I115" s="3"/>
      <c r="J115" s="23">
        <v>18</v>
      </c>
      <c r="K115" s="3">
        <v>6.3536453247070002</v>
      </c>
      <c r="L115" s="3">
        <v>13.6233139038084</v>
      </c>
      <c r="M115" s="3">
        <v>13.190107345581</v>
      </c>
      <c r="N115" s="3">
        <v>6.1246204376220001</v>
      </c>
    </row>
    <row r="116" spans="3:21" x14ac:dyDescent="0.3">
      <c r="C116" s="13">
        <v>19</v>
      </c>
      <c r="D116" s="3">
        <v>165.74835777282701</v>
      </c>
      <c r="E116" s="3">
        <v>165.88306427001899</v>
      </c>
      <c r="F116" s="3">
        <v>382.37190246581997</v>
      </c>
      <c r="G116" s="3">
        <v>462.78653144836397</v>
      </c>
      <c r="H116" s="3"/>
      <c r="I116" s="3"/>
      <c r="J116" s="23">
        <v>19</v>
      </c>
      <c r="K116" s="3">
        <v>13.149671554565401</v>
      </c>
      <c r="L116" s="3">
        <v>5.2022743225096004</v>
      </c>
      <c r="M116" s="3">
        <v>5.7763862609862002</v>
      </c>
      <c r="N116" s="3">
        <v>13.1766128540038</v>
      </c>
    </row>
    <row r="117" spans="3:21" x14ac:dyDescent="0.3">
      <c r="C117" s="13">
        <v>20</v>
      </c>
      <c r="D117" s="3">
        <v>126.07622146606401</v>
      </c>
      <c r="E117" s="3">
        <v>166.76231765746999</v>
      </c>
      <c r="F117" s="3">
        <v>383.37731361389098</v>
      </c>
      <c r="G117" s="3">
        <v>470.21565437316798</v>
      </c>
      <c r="H117" s="3"/>
      <c r="I117" s="3"/>
      <c r="J117" s="23">
        <v>20</v>
      </c>
      <c r="K117" s="3">
        <v>5.2152442932128</v>
      </c>
      <c r="L117" s="3">
        <v>7.1651744842528</v>
      </c>
      <c r="M117" s="3">
        <v>5.6140708923337996</v>
      </c>
      <c r="N117" s="3">
        <v>5.5524635314939994</v>
      </c>
    </row>
    <row r="118" spans="3:21" x14ac:dyDescent="0.3">
      <c r="C118" s="13">
        <v>21</v>
      </c>
      <c r="D118" s="3">
        <v>126.56569480895899</v>
      </c>
      <c r="E118" s="3">
        <v>166.27165222167901</v>
      </c>
      <c r="F118" s="3">
        <v>384.88841056823702</v>
      </c>
      <c r="G118" s="3">
        <v>460.32676696777298</v>
      </c>
      <c r="H118" s="3"/>
      <c r="I118" s="3"/>
      <c r="J118" s="23">
        <v>21</v>
      </c>
      <c r="K118" s="3">
        <v>5.3131389617918003</v>
      </c>
      <c r="L118" s="3">
        <v>5.3273010253905992</v>
      </c>
      <c r="M118" s="3">
        <v>5.6586551666257998</v>
      </c>
      <c r="N118" s="3">
        <v>5.4543304443357998</v>
      </c>
    </row>
    <row r="119" spans="3:21" x14ac:dyDescent="0.3">
      <c r="C119" s="13">
        <v>22</v>
      </c>
      <c r="D119" s="3">
        <v>126.84965133666901</v>
      </c>
      <c r="E119" s="3">
        <v>152.79154968261699</v>
      </c>
      <c r="F119" s="3">
        <v>387.90965080261202</v>
      </c>
      <c r="G119" s="3">
        <v>479.97627258300702</v>
      </c>
      <c r="H119" s="3"/>
      <c r="I119" s="3"/>
      <c r="J119" s="23">
        <v>22</v>
      </c>
      <c r="K119" s="3">
        <v>5.3699302673337996</v>
      </c>
      <c r="L119" s="3">
        <v>5.6583690643310005</v>
      </c>
      <c r="M119" s="3">
        <v>5.6602287292480007</v>
      </c>
      <c r="N119" s="3">
        <v>5.1583099365234002</v>
      </c>
    </row>
    <row r="120" spans="3:21" x14ac:dyDescent="0.3">
      <c r="C120" s="13">
        <v>23</v>
      </c>
      <c r="D120" s="3">
        <v>126.075983047485</v>
      </c>
      <c r="E120" s="3">
        <v>164.40142440795799</v>
      </c>
      <c r="F120" s="3">
        <v>393.495798110961</v>
      </c>
      <c r="G120" s="3">
        <v>477.73394584655699</v>
      </c>
      <c r="H120" s="3"/>
      <c r="I120" s="3"/>
      <c r="J120" s="23">
        <v>23</v>
      </c>
      <c r="K120" s="3">
        <v>5.2151966094970001</v>
      </c>
      <c r="L120" s="3">
        <v>5.7112026214598002</v>
      </c>
      <c r="M120" s="3">
        <v>5.1614570617674005</v>
      </c>
      <c r="N120" s="3">
        <v>5.2802848815916006</v>
      </c>
    </row>
    <row r="121" spans="3:21" x14ac:dyDescent="0.3">
      <c r="C121" s="13">
        <v>24</v>
      </c>
      <c r="D121" s="3">
        <v>127.45499610900801</v>
      </c>
      <c r="E121" s="3">
        <v>164.56950950622499</v>
      </c>
      <c r="F121" s="3">
        <v>394.78015899658197</v>
      </c>
      <c r="G121" s="3">
        <v>466.98102951049799</v>
      </c>
      <c r="H121" s="3"/>
      <c r="I121" s="3"/>
      <c r="J121" s="23">
        <v>24</v>
      </c>
      <c r="K121" s="3">
        <v>5.4909992218015997</v>
      </c>
      <c r="L121" s="3">
        <v>5.6237506866454003</v>
      </c>
      <c r="M121" s="3">
        <v>6.1232376098632004</v>
      </c>
      <c r="N121" s="3">
        <v>5.3139019012449999</v>
      </c>
    </row>
    <row r="122" spans="3:21" x14ac:dyDescent="0.3">
      <c r="C122" s="13">
        <v>25</v>
      </c>
      <c r="D122" s="3">
        <v>125.267744064331</v>
      </c>
      <c r="E122" s="3">
        <v>166.346754074096</v>
      </c>
      <c r="F122" s="3">
        <v>420.435905456542</v>
      </c>
      <c r="G122" s="3">
        <v>462.80584445427098</v>
      </c>
      <c r="H122" s="3"/>
      <c r="I122" s="3"/>
      <c r="J122" s="23">
        <v>25</v>
      </c>
      <c r="K122" s="3">
        <v>5.0535488128662003</v>
      </c>
      <c r="L122" s="3">
        <v>6.0383605957029998</v>
      </c>
      <c r="M122" s="3">
        <v>5.4823684692382004</v>
      </c>
      <c r="N122" s="3">
        <v>5.4693508148192009</v>
      </c>
    </row>
    <row r="123" spans="3:21" x14ac:dyDescent="0.3">
      <c r="C123" s="13">
        <v>26</v>
      </c>
      <c r="D123" s="3">
        <v>126.636743545532</v>
      </c>
      <c r="E123" s="3">
        <v>163.25727462768501</v>
      </c>
      <c r="F123" s="3">
        <v>395.99657058715798</v>
      </c>
      <c r="G123" s="3">
        <v>475.54286552429102</v>
      </c>
      <c r="H123" s="3"/>
      <c r="I123" s="3"/>
      <c r="J123" s="23">
        <v>26</v>
      </c>
      <c r="K123" s="3">
        <v>5.3273487091064</v>
      </c>
      <c r="L123" s="3">
        <v>5.9644508361815998</v>
      </c>
      <c r="M123" s="3">
        <v>5.8488178253171998</v>
      </c>
      <c r="N123" s="3">
        <v>5.6514549255369992</v>
      </c>
    </row>
    <row r="124" spans="3:21" x14ac:dyDescent="0.3">
      <c r="C124" s="13">
        <v>27</v>
      </c>
      <c r="D124" s="3">
        <v>158.16452980041501</v>
      </c>
      <c r="E124" s="3">
        <v>167.396200180053</v>
      </c>
      <c r="F124" s="3">
        <v>382.07554817199701</v>
      </c>
      <c r="G124" s="3">
        <v>458.64281654457898</v>
      </c>
      <c r="H124" s="3"/>
      <c r="I124" s="3"/>
      <c r="J124" s="23">
        <v>27</v>
      </c>
      <c r="K124" s="3">
        <v>5.6329059600829998</v>
      </c>
      <c r="L124" s="3">
        <v>14.134340286254801</v>
      </c>
      <c r="M124" s="3">
        <v>13.0891609191894</v>
      </c>
      <c r="N124" s="3">
        <v>5.8792400360106001</v>
      </c>
      <c r="S124" s="1"/>
      <c r="T124" s="30" t="s">
        <v>7</v>
      </c>
      <c r="U124" s="31"/>
    </row>
    <row r="125" spans="3:21" x14ac:dyDescent="0.3">
      <c r="C125" s="13">
        <v>28</v>
      </c>
      <c r="D125" s="3">
        <v>165.457725524902</v>
      </c>
      <c r="E125" s="3">
        <v>161.50426864624001</v>
      </c>
      <c r="F125" s="3">
        <v>392.97819137573197</v>
      </c>
      <c r="G125" s="3">
        <v>472.00927744475001</v>
      </c>
      <c r="H125" s="3"/>
      <c r="I125" s="3"/>
      <c r="J125" s="23">
        <v>28</v>
      </c>
      <c r="K125" s="3">
        <v>13.091545104980399</v>
      </c>
      <c r="L125" s="3">
        <v>5.439167022705</v>
      </c>
      <c r="M125" s="3">
        <v>5.6393909454344007</v>
      </c>
      <c r="N125" s="3">
        <v>12.300853729248001</v>
      </c>
      <c r="S125" s="1"/>
      <c r="T125" s="9" t="s">
        <v>5</v>
      </c>
      <c r="U125" s="10" t="s">
        <v>6</v>
      </c>
    </row>
    <row r="126" spans="3:21" x14ac:dyDescent="0.3">
      <c r="C126" s="13">
        <v>29</v>
      </c>
      <c r="D126" s="3">
        <v>127.516984939575</v>
      </c>
      <c r="E126" s="3">
        <v>163.69572639465301</v>
      </c>
      <c r="F126" s="3">
        <v>388.40985298156698</v>
      </c>
      <c r="G126" s="3">
        <v>474.54542218944101</v>
      </c>
      <c r="H126" s="3"/>
      <c r="I126" s="3"/>
      <c r="J126" s="23">
        <v>29</v>
      </c>
      <c r="K126" s="3">
        <v>5.503396987915</v>
      </c>
      <c r="L126" s="3">
        <v>5.6960391998290003</v>
      </c>
      <c r="M126" s="3">
        <v>5.7614612579344007</v>
      </c>
      <c r="N126" s="3">
        <v>5.7391452789306001</v>
      </c>
      <c r="S126" s="4">
        <v>0.25</v>
      </c>
      <c r="T126" s="18">
        <f>AVERAGE(D98:D127)</f>
        <v>140.4243942896521</v>
      </c>
      <c r="U126" s="19">
        <f>AVERAGE(K98:K127)</f>
        <v>6.484878857930422</v>
      </c>
    </row>
    <row r="127" spans="3:21" x14ac:dyDescent="0.3">
      <c r="C127" s="13">
        <v>30</v>
      </c>
      <c r="D127" s="3">
        <v>158.998279571533</v>
      </c>
      <c r="E127" s="3">
        <v>185.513067245483</v>
      </c>
      <c r="F127" s="3">
        <v>387.28332519531199</v>
      </c>
      <c r="G127" s="3">
        <v>486.678218841552</v>
      </c>
      <c r="H127" s="3"/>
      <c r="I127" s="3"/>
      <c r="J127" s="23">
        <v>30</v>
      </c>
      <c r="K127" s="3">
        <v>5.7996559143065998</v>
      </c>
      <c r="L127" s="3">
        <v>5.5195140838621999</v>
      </c>
      <c r="M127" s="3">
        <v>5.4884243011473997</v>
      </c>
      <c r="N127" s="3">
        <v>7.1026134490965998</v>
      </c>
      <c r="S127" s="5">
        <v>0.5</v>
      </c>
      <c r="T127" s="18">
        <f>AVERAGE(E98:E127)</f>
        <v>166.75248463948523</v>
      </c>
      <c r="U127" s="19">
        <f>AVERAGE(L98:L127)</f>
        <v>7.0675945281981312</v>
      </c>
    </row>
    <row r="128" spans="3:21" x14ac:dyDescent="0.3">
      <c r="C128" s="15" t="s">
        <v>1</v>
      </c>
      <c r="D128" s="3">
        <f>AVERAGE(D98:D127)</f>
        <v>140.4243942896521</v>
      </c>
      <c r="E128" s="3">
        <f t="shared" ref="E128:G128" si="12">AVERAGE(E98:E127)</f>
        <v>166.75248463948523</v>
      </c>
      <c r="F128" s="3">
        <f t="shared" si="12"/>
        <v>390.5198335647579</v>
      </c>
      <c r="G128" s="3">
        <f t="shared" si="12"/>
        <v>473.88634922152016</v>
      </c>
      <c r="H128" s="3"/>
      <c r="I128" s="3"/>
      <c r="J128" s="21" t="s">
        <v>1</v>
      </c>
      <c r="K128" s="3">
        <f>AVERAGE(K98:K127)</f>
        <v>6.484878857930422</v>
      </c>
      <c r="L128" s="3">
        <f t="shared" ref="L128:M128" si="13">AVERAGE(L98:L127)</f>
        <v>7.0675945281981312</v>
      </c>
      <c r="M128" s="3">
        <f t="shared" si="13"/>
        <v>7.2978369394937124</v>
      </c>
      <c r="N128" s="3">
        <f>V129</f>
        <v>0</v>
      </c>
      <c r="S128" s="5">
        <v>0.75</v>
      </c>
      <c r="T128" s="18">
        <f>AVERAGE(F98:F127)</f>
        <v>390.5198335647579</v>
      </c>
      <c r="U128" s="19">
        <f>AVERAGE(M98:M127)</f>
        <v>7.2978369394937124</v>
      </c>
    </row>
    <row r="129" spans="3:21" x14ac:dyDescent="0.3">
      <c r="C129" s="15" t="s">
        <v>2</v>
      </c>
      <c r="D129" s="3">
        <f>_xlfn.STDEV.S(D98:D127)</f>
        <v>16.611602930468834</v>
      </c>
      <c r="E129" s="3">
        <f t="shared" ref="E129:F129" si="14">_xlfn.STDEV.S(E98:E127)</f>
        <v>7.0104829572298497</v>
      </c>
      <c r="F129" s="3">
        <f t="shared" si="14"/>
        <v>10.163354345867155</v>
      </c>
      <c r="G129" s="3">
        <f>_xlfn.STDEV.S(G98:G127)</f>
        <v>11.338509474929621</v>
      </c>
      <c r="J129" s="17" t="s">
        <v>2</v>
      </c>
      <c r="K129" s="3">
        <f>_xlfn.STDEV.S(K98:K127)</f>
        <v>2.5092353574423152</v>
      </c>
      <c r="L129" s="3">
        <f t="shared" ref="L129:N129" si="15">_xlfn.STDEV.S(L98:L127)</f>
        <v>2.5472736919765517</v>
      </c>
      <c r="M129" s="3">
        <f t="shared" si="15"/>
        <v>2.703868669425245</v>
      </c>
      <c r="N129" s="3">
        <f t="shared" si="15"/>
        <v>15.607077664392733</v>
      </c>
      <c r="S129" s="6">
        <v>1</v>
      </c>
      <c r="T129" s="18">
        <f>AVERAGE(G98:G127)</f>
        <v>473.88634922152016</v>
      </c>
      <c r="U129" s="19">
        <f>AVERAGE(N98:N127)</f>
        <v>9.1838302612303746</v>
      </c>
    </row>
    <row r="130" spans="3:21" x14ac:dyDescent="0.3">
      <c r="C130" s="15" t="s">
        <v>3</v>
      </c>
      <c r="D130" s="27">
        <f>_xlfn.CONFIDENCE.T(0.5,D129,COUNT(D98:D127))</f>
        <v>2.0715694916319096</v>
      </c>
      <c r="E130" s="27">
        <f>_xlfn.CONFIDENCE.T(0.5,E129,COUNT(E98:E127))</f>
        <v>0.87425052697144667</v>
      </c>
      <c r="F130" s="27">
        <f>_xlfn.CONFIDENCE.T(0.5,F129,COUNT(F98:F127))</f>
        <v>1.26743306372474</v>
      </c>
      <c r="G130" s="27">
        <f>_xlfn.CONFIDENCE.T(0.5,G129,COUNT(G98:G127))</f>
        <v>1.4139821669925154</v>
      </c>
      <c r="J130" s="17" t="s">
        <v>3</v>
      </c>
      <c r="K130" s="28">
        <f>_xlfn.CONFIDENCE.T(0.5,K129,COUNT(K98:K127))</f>
        <v>0.31291714806566734</v>
      </c>
      <c r="L130" s="28">
        <f>_xlfn.CONFIDENCE.T(0.5,L129,COUNT(L98:L127))</f>
        <v>0.31766076333647786</v>
      </c>
      <c r="M130" s="28">
        <f>_xlfn.CONFIDENCE.T(0.5,M129,COUNT(M98:M127))</f>
        <v>0.33718912427691988</v>
      </c>
      <c r="N130" s="28">
        <f>_xlfn.CONFIDENCE.T(0.5,N129,COUNT(N98:N127))</f>
        <v>1.9462989862215117</v>
      </c>
    </row>
    <row r="137" spans="3:21" x14ac:dyDescent="0.3">
      <c r="S137" s="1"/>
    </row>
    <row r="138" spans="3:21" x14ac:dyDescent="0.3">
      <c r="C138" s="20" t="s">
        <v>12</v>
      </c>
      <c r="U138" s="22"/>
    </row>
    <row r="140" spans="3:21" x14ac:dyDescent="0.3">
      <c r="C140" s="11" t="s">
        <v>0</v>
      </c>
      <c r="D140" s="12">
        <v>0.25</v>
      </c>
      <c r="E140" s="12">
        <v>0.5</v>
      </c>
      <c r="F140" s="12">
        <v>0.75</v>
      </c>
      <c r="G140" s="12">
        <v>1</v>
      </c>
      <c r="J140" s="16" t="s">
        <v>4</v>
      </c>
      <c r="K140" s="12">
        <v>0.25</v>
      </c>
      <c r="L140" s="12">
        <v>0.5</v>
      </c>
      <c r="M140" s="12">
        <v>0.75</v>
      </c>
      <c r="N140" s="12">
        <v>1</v>
      </c>
    </row>
    <row r="141" spans="3:21" x14ac:dyDescent="0.3">
      <c r="C141" s="13">
        <v>1</v>
      </c>
      <c r="D141" s="3">
        <v>194.81191635131802</v>
      </c>
      <c r="E141" s="3">
        <v>299.12501780192002</v>
      </c>
      <c r="F141" s="3">
        <v>446.809864044189</v>
      </c>
      <c r="G141" s="3">
        <v>724.15440082549912</v>
      </c>
      <c r="H141" s="3"/>
      <c r="I141" s="3"/>
      <c r="J141" s="23">
        <v>1</v>
      </c>
      <c r="K141" s="3">
        <v>7.6811299324035485</v>
      </c>
      <c r="L141" s="3">
        <v>8.9948987960815181</v>
      </c>
      <c r="M141" s="3">
        <v>9.2865943908691211</v>
      </c>
      <c r="N141" s="3">
        <v>10.886344909667919</v>
      </c>
    </row>
    <row r="142" spans="3:21" x14ac:dyDescent="0.3">
      <c r="C142" s="13">
        <v>2</v>
      </c>
      <c r="D142" s="3">
        <v>194.18249130248998</v>
      </c>
      <c r="E142" s="3">
        <v>304.39726511637332</v>
      </c>
      <c r="F142" s="3">
        <v>409.69696044921835</v>
      </c>
      <c r="G142" s="3">
        <v>745.173864364623</v>
      </c>
      <c r="H142" s="3"/>
      <c r="I142" s="3"/>
      <c r="J142" s="23">
        <v>2</v>
      </c>
      <c r="K142" s="3">
        <v>7.7314052581786621</v>
      </c>
      <c r="L142" s="3">
        <v>8.3736276626586594</v>
      </c>
      <c r="M142" s="3">
        <v>10.18884658813476</v>
      </c>
      <c r="N142" s="3">
        <v>10.65883636474608</v>
      </c>
    </row>
    <row r="143" spans="3:21" x14ac:dyDescent="0.3">
      <c r="C143" s="13">
        <v>3</v>
      </c>
      <c r="D143" s="3">
        <v>188.648796081542</v>
      </c>
      <c r="E143" s="3">
        <v>295.68545023600234</v>
      </c>
      <c r="F143" s="3">
        <v>416.24393463134697</v>
      </c>
      <c r="G143" s="3">
        <v>749.53177438507896</v>
      </c>
      <c r="H143" s="3"/>
      <c r="I143" s="3"/>
      <c r="J143" s="23">
        <v>3</v>
      </c>
      <c r="K143" s="3">
        <v>8.3996486663818128</v>
      </c>
      <c r="L143" s="3">
        <v>8.6512041091918803</v>
      </c>
      <c r="M143" s="3">
        <v>8.0909156799316211</v>
      </c>
      <c r="N143" s="3">
        <v>11.04295730590816</v>
      </c>
    </row>
    <row r="144" spans="3:21" x14ac:dyDescent="0.3">
      <c r="C144" s="13">
        <v>4</v>
      </c>
      <c r="D144" s="3">
        <v>194.268321990966</v>
      </c>
      <c r="E144" s="3">
        <v>281.10567728678302</v>
      </c>
      <c r="F144" s="3">
        <v>420.19581985473599</v>
      </c>
      <c r="G144" s="3">
        <v>747.99158778517995</v>
      </c>
      <c r="H144" s="3"/>
      <c r="I144" s="3"/>
      <c r="J144" s="23">
        <v>4</v>
      </c>
      <c r="K144" s="3">
        <v>7.1080298423766903</v>
      </c>
      <c r="L144" s="3">
        <v>9.7213554382324201</v>
      </c>
      <c r="M144" s="3">
        <v>9.0178442001342614</v>
      </c>
      <c r="N144" s="3">
        <v>10.369243621826161</v>
      </c>
    </row>
    <row r="145" spans="3:21" x14ac:dyDescent="0.3">
      <c r="C145" s="13">
        <v>5</v>
      </c>
      <c r="D145" s="3">
        <v>194.835758209228</v>
      </c>
      <c r="E145" s="3">
        <v>293.35339864094971</v>
      </c>
      <c r="F145" s="3">
        <v>421.66905403137201</v>
      </c>
      <c r="G145" s="3">
        <v>757.75878524780103</v>
      </c>
      <c r="H145" s="3"/>
      <c r="I145" s="3"/>
      <c r="J145" s="23">
        <v>5</v>
      </c>
      <c r="K145" s="3">
        <v>7.6836018562316468</v>
      </c>
      <c r="L145" s="3">
        <v>8.1093406677245987</v>
      </c>
      <c r="M145" s="3">
        <v>8.0606317520141406</v>
      </c>
      <c r="N145" s="3">
        <v>10.032749176025359</v>
      </c>
    </row>
    <row r="146" spans="3:21" x14ac:dyDescent="0.3">
      <c r="C146" s="14">
        <v>6</v>
      </c>
      <c r="D146" s="3">
        <v>178.10580921172999</v>
      </c>
      <c r="E146" s="3">
        <v>304.14649963378901</v>
      </c>
      <c r="F146" s="3">
        <v>452.94756889343199</v>
      </c>
      <c r="G146" s="3">
        <v>748.07498455047403</v>
      </c>
      <c r="H146" s="3"/>
      <c r="I146" s="3"/>
      <c r="J146" s="23">
        <v>6</v>
      </c>
      <c r="K146" s="3">
        <v>10.162992954254113</v>
      </c>
      <c r="L146" s="3">
        <v>8.20738792419432</v>
      </c>
      <c r="M146" s="3">
        <v>8.2563400268554208</v>
      </c>
      <c r="N146" s="3">
        <v>11.1281394958496</v>
      </c>
    </row>
    <row r="147" spans="3:21" x14ac:dyDescent="0.3">
      <c r="C147" s="13">
        <v>7</v>
      </c>
      <c r="D147" s="3">
        <v>193.979835510253</v>
      </c>
      <c r="E147" s="3">
        <v>301.08502705891902</v>
      </c>
      <c r="F147" s="3">
        <v>456.96360778808503</v>
      </c>
      <c r="G147" s="3">
        <v>738.47797440124396</v>
      </c>
      <c r="H147" s="3"/>
      <c r="I147" s="3"/>
      <c r="J147" s="23">
        <v>7</v>
      </c>
      <c r="K147" s="3">
        <v>7.7420010566711168</v>
      </c>
      <c r="L147" s="3">
        <v>11.783523559570259</v>
      </c>
      <c r="M147" s="3">
        <v>8.1367921829223597</v>
      </c>
      <c r="N147" s="3">
        <v>10.380744934081999</v>
      </c>
      <c r="S147" s="1"/>
      <c r="T147" s="24" t="s">
        <v>8</v>
      </c>
      <c r="U147" s="25"/>
    </row>
    <row r="148" spans="3:21" x14ac:dyDescent="0.3">
      <c r="C148" s="13">
        <v>8</v>
      </c>
      <c r="D148" s="3">
        <v>188.46759796142501</v>
      </c>
      <c r="E148" s="3">
        <v>298.26980590820301</v>
      </c>
      <c r="F148" s="3">
        <v>432.20415115356354</v>
      </c>
      <c r="G148" s="3">
        <v>757.34090900421097</v>
      </c>
      <c r="H148" s="3"/>
      <c r="I148" s="3"/>
      <c r="J148" s="23">
        <v>8</v>
      </c>
      <c r="K148" s="3">
        <v>16.025649547576858</v>
      </c>
      <c r="L148" s="3">
        <v>10.70912361145014</v>
      </c>
      <c r="M148" s="3">
        <v>12.285733222961401</v>
      </c>
      <c r="N148" s="3">
        <v>14.97447967529296</v>
      </c>
      <c r="S148" s="1"/>
      <c r="T148" s="7" t="s">
        <v>5</v>
      </c>
      <c r="U148" s="8" t="s">
        <v>6</v>
      </c>
    </row>
    <row r="149" spans="3:21" x14ac:dyDescent="0.3">
      <c r="C149" s="13">
        <v>9</v>
      </c>
      <c r="D149" s="3">
        <v>194.77138519287101</v>
      </c>
      <c r="E149" s="3">
        <v>293.895899454752</v>
      </c>
      <c r="F149" s="3">
        <v>443.27807426452603</v>
      </c>
      <c r="G149" s="3">
        <v>717.27045708520495</v>
      </c>
      <c r="H149" s="3"/>
      <c r="I149" s="3"/>
      <c r="J149" s="23">
        <v>9</v>
      </c>
      <c r="K149" s="3">
        <v>7.3603568077087003</v>
      </c>
      <c r="L149" s="3">
        <v>9.5340156555175195</v>
      </c>
      <c r="M149" s="3">
        <v>12.666535377502438</v>
      </c>
      <c r="N149" s="3">
        <v>10.207901000976561</v>
      </c>
      <c r="S149" s="4">
        <v>0.25</v>
      </c>
      <c r="T149" s="18">
        <v>375.32329559325905</v>
      </c>
      <c r="U149" s="19">
        <v>68.847293853759695</v>
      </c>
    </row>
    <row r="150" spans="3:21" x14ac:dyDescent="0.3">
      <c r="C150" s="13">
        <v>10</v>
      </c>
      <c r="D150" s="3">
        <v>188.670253753662</v>
      </c>
      <c r="E150" s="3">
        <v>310.62126159667957</v>
      </c>
      <c r="F150" s="3">
        <v>419.28553581237702</v>
      </c>
      <c r="G150" s="3">
        <v>748.79430075155005</v>
      </c>
      <c r="H150" s="3"/>
      <c r="I150" s="3"/>
      <c r="J150" s="23">
        <v>10</v>
      </c>
      <c r="K150" s="3">
        <v>10.685083866119371</v>
      </c>
      <c r="L150" s="3">
        <v>9.5456600189208594</v>
      </c>
      <c r="M150" s="3">
        <v>9.1091966629027805</v>
      </c>
      <c r="N150" s="3">
        <v>11.64773941040032</v>
      </c>
      <c r="S150" s="5">
        <v>0.5</v>
      </c>
      <c r="T150" s="18">
        <v>435.67657470703045</v>
      </c>
      <c r="U150" s="19">
        <v>72.817108154295994</v>
      </c>
    </row>
    <row r="151" spans="3:21" x14ac:dyDescent="0.3">
      <c r="C151" s="13">
        <v>11</v>
      </c>
      <c r="D151" s="3">
        <v>188.422298431396</v>
      </c>
      <c r="E151" s="3">
        <v>306.22418721516902</v>
      </c>
      <c r="F151" s="3">
        <v>409.76390838622899</v>
      </c>
      <c r="G151" s="3">
        <v>757.58035182952801</v>
      </c>
      <c r="H151" s="3"/>
      <c r="I151" s="3"/>
      <c r="J151" s="23">
        <v>11</v>
      </c>
      <c r="K151" s="3">
        <v>10.434930324554395</v>
      </c>
      <c r="L151" s="3">
        <v>9.8916292190551207</v>
      </c>
      <c r="M151" s="3">
        <v>12.819771766662539</v>
      </c>
      <c r="N151" s="3">
        <v>10.354290008544879</v>
      </c>
      <c r="S151" s="5">
        <v>0.75</v>
      </c>
      <c r="T151" s="29">
        <v>523.55718612670796</v>
      </c>
      <c r="U151" s="19">
        <v>79.490348815917002</v>
      </c>
    </row>
    <row r="152" spans="3:21" x14ac:dyDescent="0.3">
      <c r="C152" s="13">
        <v>12</v>
      </c>
      <c r="D152" s="3">
        <v>189.40935134887599</v>
      </c>
      <c r="E152" s="3">
        <v>285.44934590657516</v>
      </c>
      <c r="F152" s="3">
        <v>433.39800834655699</v>
      </c>
      <c r="G152" s="3">
        <v>751.47501074300499</v>
      </c>
      <c r="H152" s="3"/>
      <c r="I152" s="3"/>
      <c r="J152" s="23">
        <v>12</v>
      </c>
      <c r="K152" s="3">
        <v>6.7329797744750586</v>
      </c>
      <c r="L152" s="3">
        <v>9.6657514572143413</v>
      </c>
      <c r="M152" s="3">
        <v>8.1453752517700195</v>
      </c>
      <c r="N152" s="3">
        <v>9.9324035644531197</v>
      </c>
      <c r="S152" s="6">
        <v>1</v>
      </c>
      <c r="T152" s="18">
        <v>845.29802703857399</v>
      </c>
      <c r="U152" s="19">
        <v>85.480213165283004</v>
      </c>
    </row>
    <row r="153" spans="3:21" x14ac:dyDescent="0.3">
      <c r="C153" s="13">
        <v>13</v>
      </c>
      <c r="D153" s="3">
        <v>194.11811828613199</v>
      </c>
      <c r="E153" s="3">
        <v>313.75246683756501</v>
      </c>
      <c r="F153" s="3">
        <v>445.64938545226954</v>
      </c>
      <c r="G153" s="3">
        <v>757.081104278574</v>
      </c>
      <c r="H153" s="3"/>
      <c r="I153" s="3"/>
      <c r="J153" s="23">
        <v>13</v>
      </c>
      <c r="K153" s="3">
        <v>7.6185336112975817</v>
      </c>
      <c r="L153" s="3">
        <v>8.2657384872436204</v>
      </c>
      <c r="M153" s="3">
        <v>8.0262422561645401</v>
      </c>
      <c r="N153" s="3">
        <v>11.39972686767576</v>
      </c>
      <c r="S153" s="1"/>
    </row>
    <row r="154" spans="3:21" x14ac:dyDescent="0.3">
      <c r="C154" s="13">
        <v>14</v>
      </c>
      <c r="D154" s="3">
        <v>188.94681930541898</v>
      </c>
      <c r="E154" s="3">
        <v>296.76200866699202</v>
      </c>
      <c r="F154" s="3">
        <v>437.661281585692</v>
      </c>
      <c r="G154" s="3">
        <v>727.00748538970902</v>
      </c>
      <c r="H154" s="3"/>
      <c r="I154" s="3"/>
      <c r="J154" s="23">
        <v>14</v>
      </c>
      <c r="K154" s="3">
        <v>8.1322302818297878</v>
      </c>
      <c r="L154" s="3">
        <v>8.1212568283080593</v>
      </c>
      <c r="M154" s="3">
        <v>8.3092403411864986</v>
      </c>
      <c r="N154" s="3">
        <v>10.8122253417968</v>
      </c>
    </row>
    <row r="155" spans="3:21" x14ac:dyDescent="0.3">
      <c r="C155" s="13">
        <v>15</v>
      </c>
      <c r="D155" s="3">
        <v>193.483924865722</v>
      </c>
      <c r="E155" s="3">
        <v>292.40767161051406</v>
      </c>
      <c r="F155" s="3">
        <v>450.97596168517998</v>
      </c>
      <c r="G155" s="3">
        <v>743.03245077597296</v>
      </c>
      <c r="H155" s="3"/>
      <c r="I155" s="3"/>
      <c r="J155" s="23">
        <v>15</v>
      </c>
      <c r="K155" s="3">
        <v>8.8452000617980868</v>
      </c>
      <c r="L155" s="3">
        <v>10.579104423522899</v>
      </c>
      <c r="M155" s="3">
        <v>8.6923885345458594</v>
      </c>
      <c r="N155" s="3">
        <v>10.491485595703121</v>
      </c>
      <c r="O155" s="22"/>
    </row>
    <row r="156" spans="3:21" x14ac:dyDescent="0.3">
      <c r="C156" s="13">
        <v>16</v>
      </c>
      <c r="D156" s="3">
        <v>188.343620300292</v>
      </c>
      <c r="E156" s="3">
        <v>316.71288808186802</v>
      </c>
      <c r="F156" s="3">
        <v>429.88166809081895</v>
      </c>
      <c r="G156" s="3">
        <v>748.32019805908101</v>
      </c>
      <c r="H156" s="3"/>
      <c r="I156" s="3"/>
      <c r="J156" s="23">
        <v>16</v>
      </c>
      <c r="K156" s="3">
        <v>11.324526786804169</v>
      </c>
      <c r="L156" s="3">
        <v>12.753682136535598</v>
      </c>
      <c r="M156" s="3">
        <v>16.281294822692821</v>
      </c>
      <c r="N156" s="3">
        <v>15.167407989501919</v>
      </c>
    </row>
    <row r="157" spans="3:21" x14ac:dyDescent="0.3">
      <c r="C157" s="13">
        <v>17</v>
      </c>
      <c r="D157" s="3">
        <v>189.70499038696201</v>
      </c>
      <c r="E157" s="3">
        <v>296.86613718668599</v>
      </c>
      <c r="F157" s="3">
        <v>443.95039558410599</v>
      </c>
      <c r="G157" s="3">
        <v>774.73070721490399</v>
      </c>
      <c r="H157" s="3"/>
      <c r="I157" s="3"/>
      <c r="J157" s="23">
        <v>17</v>
      </c>
      <c r="K157" s="3">
        <v>9.1775579452514648</v>
      </c>
      <c r="L157" s="3">
        <v>8.0183315277099592</v>
      </c>
      <c r="M157" s="3">
        <v>8.0108642578125</v>
      </c>
      <c r="N157" s="3">
        <v>10.39216995239256</v>
      </c>
    </row>
    <row r="158" spans="3:21" x14ac:dyDescent="0.3">
      <c r="C158" s="13">
        <v>18</v>
      </c>
      <c r="D158" s="3">
        <v>193.69611740112299</v>
      </c>
      <c r="E158" s="3">
        <v>285.76755523681584</v>
      </c>
      <c r="F158" s="3">
        <v>410.90888977050702</v>
      </c>
      <c r="G158" s="3">
        <v>755.95545778737699</v>
      </c>
      <c r="H158" s="3"/>
      <c r="I158" s="3"/>
      <c r="J158" s="23">
        <v>18</v>
      </c>
      <c r="K158" s="3">
        <v>7.1605324745177938</v>
      </c>
      <c r="L158" s="3">
        <v>7.7125883102416797</v>
      </c>
      <c r="M158" s="3">
        <v>10.76625823974606</v>
      </c>
      <c r="N158" s="3">
        <v>10.551643371581999</v>
      </c>
    </row>
    <row r="159" spans="3:21" x14ac:dyDescent="0.3">
      <c r="C159" s="13">
        <v>19</v>
      </c>
      <c r="D159" s="3">
        <v>199.29656982421798</v>
      </c>
      <c r="E159" s="3">
        <v>305.497907002766</v>
      </c>
      <c r="F159" s="3">
        <v>420.87278366088799</v>
      </c>
      <c r="G159" s="3">
        <v>1032.15073285827</v>
      </c>
      <c r="H159" s="3"/>
      <c r="I159" s="3"/>
      <c r="J159" s="23">
        <v>19</v>
      </c>
      <c r="K159" s="3">
        <v>7.6048660278319797</v>
      </c>
      <c r="L159" s="3">
        <v>8.1874322891234996</v>
      </c>
      <c r="M159" s="3">
        <v>7.61318206787106</v>
      </c>
      <c r="N159" s="3">
        <v>10.5184173583984</v>
      </c>
    </row>
    <row r="160" spans="3:21" x14ac:dyDescent="0.3">
      <c r="C160" s="13">
        <v>20</v>
      </c>
      <c r="D160" s="3">
        <v>193.98221969604398</v>
      </c>
      <c r="E160" s="3">
        <v>332.377891540527</v>
      </c>
      <c r="F160" s="3">
        <v>413.82355690002311</v>
      </c>
      <c r="G160" s="3">
        <v>753.75247727440399</v>
      </c>
      <c r="H160" s="3"/>
      <c r="I160" s="3"/>
      <c r="J160" s="23">
        <v>20</v>
      </c>
      <c r="K160" s="3">
        <v>6.6615257263183558</v>
      </c>
      <c r="L160" s="3">
        <v>8.8282871246337606</v>
      </c>
      <c r="M160" s="3">
        <v>9.0256834030150799</v>
      </c>
      <c r="N160" s="3">
        <v>9.6182060241699201</v>
      </c>
      <c r="T160" s="22"/>
    </row>
    <row r="161" spans="3:21" x14ac:dyDescent="0.3">
      <c r="C161" s="13">
        <v>21</v>
      </c>
      <c r="D161" s="3">
        <v>188.744163513183</v>
      </c>
      <c r="E161" s="3">
        <v>292.69826253255201</v>
      </c>
      <c r="F161" s="3">
        <v>406.22444152831901</v>
      </c>
      <c r="G161" s="3">
        <v>740.95553398132199</v>
      </c>
      <c r="H161" s="3"/>
      <c r="I161" s="3"/>
      <c r="J161" s="23">
        <v>21</v>
      </c>
      <c r="K161" s="3">
        <v>7.7324094772338414</v>
      </c>
      <c r="L161" s="3">
        <v>8.0053424835204599</v>
      </c>
      <c r="M161" s="3">
        <v>11.26788139343256</v>
      </c>
      <c r="N161" s="3">
        <v>11.50505065917968</v>
      </c>
    </row>
    <row r="162" spans="3:21" x14ac:dyDescent="0.3">
      <c r="C162" s="13">
        <v>22</v>
      </c>
      <c r="D162" s="3">
        <v>189.01834487914999</v>
      </c>
      <c r="E162" s="3">
        <v>301.14664713541703</v>
      </c>
      <c r="F162" s="3">
        <v>416.95413589477471</v>
      </c>
      <c r="G162" s="3">
        <v>737.75107955932697</v>
      </c>
      <c r="H162" s="3"/>
      <c r="I162" s="3"/>
      <c r="J162" s="23">
        <v>22</v>
      </c>
      <c r="K162" s="3">
        <v>7.1726989746093492</v>
      </c>
      <c r="L162" s="3">
        <v>10.27122974395752</v>
      </c>
      <c r="M162" s="3">
        <v>11.936717033386202</v>
      </c>
      <c r="N162" s="3">
        <v>10.519332885742161</v>
      </c>
    </row>
    <row r="163" spans="3:21" x14ac:dyDescent="0.3">
      <c r="C163" s="13">
        <v>23</v>
      </c>
      <c r="D163" s="3">
        <v>188.717937469482</v>
      </c>
      <c r="E163" s="3">
        <v>313.05887858072902</v>
      </c>
      <c r="F163" s="3">
        <v>417.55962371826075</v>
      </c>
      <c r="G163" s="3">
        <v>744.09777197204505</v>
      </c>
      <c r="H163" s="3"/>
      <c r="I163" s="3"/>
      <c r="J163" s="23">
        <v>23</v>
      </c>
      <c r="K163" s="3">
        <v>7.3166499137878374</v>
      </c>
      <c r="L163" s="3">
        <v>8.9561605453490998</v>
      </c>
      <c r="M163" s="3">
        <v>14.670996665954579</v>
      </c>
      <c r="N163" s="3">
        <v>13.82585525512688</v>
      </c>
    </row>
    <row r="164" spans="3:21" x14ac:dyDescent="0.3">
      <c r="C164" s="13">
        <v>24</v>
      </c>
      <c r="D164" s="3">
        <v>191.12834930419899</v>
      </c>
      <c r="E164" s="3">
        <v>291.60858154296801</v>
      </c>
      <c r="F164" s="3">
        <v>413.32020759582412</v>
      </c>
      <c r="G164" s="3">
        <v>755.10227780207197</v>
      </c>
      <c r="H164" s="3"/>
      <c r="I164" s="3"/>
      <c r="J164" s="23">
        <v>24</v>
      </c>
      <c r="K164" s="3">
        <v>12.351920127868638</v>
      </c>
      <c r="L164" s="3">
        <v>12.452931404113741</v>
      </c>
      <c r="M164" s="3">
        <v>9.5098114013671804</v>
      </c>
      <c r="N164" s="3">
        <v>10.165863037109359</v>
      </c>
      <c r="S164" s="1"/>
      <c r="T164" s="24" t="s">
        <v>7</v>
      </c>
      <c r="U164" s="25"/>
    </row>
    <row r="165" spans="3:21" x14ac:dyDescent="0.3">
      <c r="C165" s="13">
        <v>25</v>
      </c>
      <c r="D165" s="3">
        <v>189.09463882446201</v>
      </c>
      <c r="E165" s="3">
        <v>318.70333353678302</v>
      </c>
      <c r="F165" s="3">
        <v>416.57295227050713</v>
      </c>
      <c r="G165" s="3">
        <v>701.57557559976999</v>
      </c>
      <c r="H165" s="3"/>
      <c r="I165" s="3"/>
      <c r="J165" s="23">
        <v>25</v>
      </c>
      <c r="K165" s="3">
        <v>7.665139675140372</v>
      </c>
      <c r="L165" s="3">
        <v>8.4521770477294798</v>
      </c>
      <c r="M165" s="3">
        <v>10.470414161682122</v>
      </c>
      <c r="N165" s="3">
        <v>11.000595092773359</v>
      </c>
      <c r="S165" s="1"/>
      <c r="T165" s="9" t="s">
        <v>5</v>
      </c>
      <c r="U165" s="10" t="s">
        <v>6</v>
      </c>
    </row>
    <row r="166" spans="3:21" x14ac:dyDescent="0.3">
      <c r="C166" s="13">
        <v>26</v>
      </c>
      <c r="D166" s="3">
        <v>187.13483810424799</v>
      </c>
      <c r="E166" s="3">
        <v>300.22140502929602</v>
      </c>
      <c r="F166" s="3">
        <v>418.19214820861799</v>
      </c>
      <c r="G166" s="3">
        <v>744.77777481078999</v>
      </c>
      <c r="H166" s="3"/>
      <c r="I166" s="3"/>
      <c r="J166" s="23">
        <v>26</v>
      </c>
      <c r="K166" s="3">
        <v>7.751373767852761</v>
      </c>
      <c r="L166" s="3">
        <v>8.0737638473510387</v>
      </c>
      <c r="M166" s="3">
        <v>8.1135177612304208</v>
      </c>
      <c r="N166" s="3">
        <v>10.32186508178704</v>
      </c>
      <c r="S166" s="4">
        <v>0.25</v>
      </c>
      <c r="T166" s="18">
        <f>AVERAGE(D141:D170)</f>
        <v>190.985055828094</v>
      </c>
      <c r="U166" s="19">
        <f>AVERAGE(K141:K170)</f>
        <v>8.6299918969471978</v>
      </c>
    </row>
    <row r="167" spans="3:21" x14ac:dyDescent="0.3">
      <c r="C167" s="13">
        <v>27</v>
      </c>
      <c r="D167" s="3">
        <v>183.36305618286099</v>
      </c>
      <c r="E167" s="3">
        <v>304.59884643554602</v>
      </c>
      <c r="F167" s="3">
        <v>410.11419296264614</v>
      </c>
      <c r="G167" s="3">
        <v>712.95037279592202</v>
      </c>
      <c r="H167" s="3"/>
      <c r="I167" s="3"/>
      <c r="J167" s="23">
        <v>27</v>
      </c>
      <c r="K167" s="3">
        <v>8.0652823448180779</v>
      </c>
      <c r="L167" s="3">
        <v>7.932887077331519</v>
      </c>
      <c r="M167" s="3">
        <v>11.517162322998001</v>
      </c>
      <c r="N167" s="3">
        <v>11.197757720947198</v>
      </c>
      <c r="S167" s="5">
        <v>0.5</v>
      </c>
      <c r="T167" s="18">
        <f>AVERAGE(E141:E170)</f>
        <v>301.59526943630595</v>
      </c>
      <c r="U167" s="19">
        <f>AVERAGE(L141:L170)</f>
        <v>9.2103500366210636</v>
      </c>
    </row>
    <row r="168" spans="3:21" x14ac:dyDescent="0.3">
      <c r="C168" s="13">
        <v>28</v>
      </c>
      <c r="D168" s="3">
        <v>194.194412231445</v>
      </c>
      <c r="E168" s="3">
        <v>295.53390502929602</v>
      </c>
      <c r="F168" s="3">
        <v>433.33771514892499</v>
      </c>
      <c r="G168" s="3">
        <v>771.330294709079</v>
      </c>
      <c r="H168" s="3"/>
      <c r="I168" s="3"/>
      <c r="J168" s="23">
        <v>28</v>
      </c>
      <c r="K168" s="3">
        <v>7.8267288208007342</v>
      </c>
      <c r="L168" s="3">
        <v>8.0129241943358984</v>
      </c>
      <c r="M168" s="3">
        <v>9.0907287597655788</v>
      </c>
      <c r="N168" s="3">
        <v>10.160713195800719</v>
      </c>
      <c r="S168" s="5">
        <v>0.75</v>
      </c>
      <c r="T168" s="18">
        <f>AVERAGE(F141:F170)</f>
        <v>426.55805555979339</v>
      </c>
      <c r="U168" s="19">
        <f>AVERAGE(M141:M170)</f>
        <v>9.8946142196655025</v>
      </c>
    </row>
    <row r="169" spans="3:21" x14ac:dyDescent="0.3">
      <c r="C169" s="13">
        <v>29</v>
      </c>
      <c r="D169" s="3">
        <v>188.96112442016599</v>
      </c>
      <c r="E169" s="3">
        <v>316.095415751139</v>
      </c>
      <c r="F169" s="3">
        <v>427.63595581054597</v>
      </c>
      <c r="G169" s="3">
        <v>752.485179901121</v>
      </c>
      <c r="H169" s="3"/>
      <c r="I169" s="3"/>
      <c r="J169" s="23">
        <v>29</v>
      </c>
      <c r="K169" s="3">
        <v>9.9143199920654297</v>
      </c>
      <c r="L169" s="3">
        <v>10.48650741577146</v>
      </c>
      <c r="M169" s="3">
        <v>8.0933189392089595</v>
      </c>
      <c r="N169" s="3">
        <v>11.090087890624961</v>
      </c>
      <c r="S169" s="6">
        <v>1</v>
      </c>
      <c r="T169" s="18">
        <f>AVERAGE(G141:G170)</f>
        <v>753.85365314403441</v>
      </c>
      <c r="U169" s="19">
        <f>AVERAGE(N141:N170)</f>
        <v>11.044374465942353</v>
      </c>
    </row>
    <row r="170" spans="3:21" x14ac:dyDescent="0.3">
      <c r="C170" s="13">
        <v>30</v>
      </c>
      <c r="D170" s="3">
        <v>199.04861450195298</v>
      </c>
      <c r="E170" s="3">
        <v>300.68944549560501</v>
      </c>
      <c r="F170" s="3">
        <v>420.64988327026299</v>
      </c>
      <c r="G170" s="3">
        <v>718.92871857789396</v>
      </c>
      <c r="H170" s="3"/>
      <c r="I170" s="3"/>
      <c r="J170" s="23">
        <v>30</v>
      </c>
      <c r="K170" s="3">
        <v>8.8304510116577006</v>
      </c>
      <c r="L170" s="3">
        <v>8.0126380920409801</v>
      </c>
      <c r="M170" s="3">
        <v>9.3781471252441211</v>
      </c>
      <c r="N170" s="3">
        <v>10.97700119018552</v>
      </c>
    </row>
    <row r="171" spans="3:21" x14ac:dyDescent="0.3">
      <c r="C171" s="15" t="s">
        <v>1</v>
      </c>
      <c r="D171" s="3">
        <f>AVERAGE(D141:D170)</f>
        <v>190.985055828094</v>
      </c>
      <c r="E171" s="3">
        <f t="shared" ref="E171:G171" si="16">AVERAGE(E141:E170)</f>
        <v>301.59526943630595</v>
      </c>
      <c r="F171" s="3">
        <f t="shared" si="16"/>
        <v>426.55805555979339</v>
      </c>
      <c r="G171" s="3">
        <f t="shared" si="16"/>
        <v>753.85365314403441</v>
      </c>
      <c r="H171" s="3"/>
      <c r="I171" s="3"/>
      <c r="J171" s="21" t="s">
        <v>1</v>
      </c>
      <c r="K171" s="3">
        <f>AVERAGE(K141:K170)</f>
        <v>8.6299918969471978</v>
      </c>
      <c r="L171" s="3">
        <f t="shared" ref="L171:N171" si="17">AVERAGE(L141:L170)</f>
        <v>9.2103500366210636</v>
      </c>
      <c r="M171" s="3">
        <f t="shared" si="17"/>
        <v>9.8946142196655025</v>
      </c>
      <c r="N171" s="3">
        <f t="shared" si="17"/>
        <v>11.044374465942353</v>
      </c>
    </row>
    <row r="172" spans="3:21" x14ac:dyDescent="0.3">
      <c r="C172" s="15" t="s">
        <v>2</v>
      </c>
      <c r="D172" s="3">
        <f>_xlfn.STDEV.S(D141:D170)</f>
        <v>4.3552004305086083</v>
      </c>
      <c r="E172" s="3">
        <f t="shared" ref="E172" si="18">_xlfn.STDEV.S(E141:E170)</f>
        <v>11.07814769081596</v>
      </c>
      <c r="F172" s="3">
        <f>_xlfn.STDEV.S(F141:F170)</f>
        <v>14.739345365715204</v>
      </c>
      <c r="G172" s="3">
        <f>_xlfn.STDEV.S(G141:G170)</f>
        <v>55.085327226335814</v>
      </c>
      <c r="J172" s="17" t="s">
        <v>2</v>
      </c>
      <c r="K172" s="3">
        <f>_xlfn.STDEV.S(K141:K170)</f>
        <v>1.9855105049644526</v>
      </c>
      <c r="L172" s="3">
        <f t="shared" ref="L172:N172" si="19">_xlfn.STDEV.S(L141:L170)</f>
        <v>1.3872609526602788</v>
      </c>
      <c r="M172" s="3">
        <f t="shared" si="19"/>
        <v>2.1740598879991579</v>
      </c>
      <c r="N172" s="3">
        <f t="shared" si="19"/>
        <v>1.3276585945503327</v>
      </c>
    </row>
    <row r="173" spans="3:21" x14ac:dyDescent="0.3">
      <c r="C173" s="15" t="s">
        <v>3</v>
      </c>
      <c r="D173" s="27">
        <f>_xlfn.CONFIDENCE.T(0.5,D172,COUNT(D141:D170))</f>
        <v>0.54312039479558871</v>
      </c>
      <c r="E173" s="27">
        <f>_xlfn.CONFIDENCE.T(0.5,E172,COUNT(E141:E170))</f>
        <v>1.3815134443163055</v>
      </c>
      <c r="F173" s="27">
        <f>_xlfn.CONFIDENCE.T(0.5,F172,COUNT(F141:F170))</f>
        <v>1.8380874087856629</v>
      </c>
      <c r="G173" s="27">
        <f>_xlfn.CONFIDENCE.T(0.5,G172,COUNT(G141:G170))</f>
        <v>6.8694805550241513</v>
      </c>
      <c r="J173" s="17" t="s">
        <v>3</v>
      </c>
      <c r="K173" s="28">
        <f>_xlfn.CONFIDENCE.T(0.5,K172,COUNT(K141:K170))</f>
        <v>0.24760542402893451</v>
      </c>
      <c r="L173" s="28">
        <f>_xlfn.CONFIDENCE.T(0.5,L172,COUNT(L141:L170))</f>
        <v>0.17300000960124948</v>
      </c>
      <c r="M173" s="28">
        <f>_xlfn.CONFIDENCE.T(0.5,M172,COUNT(M141:M170))</f>
        <v>0.2711186967212581</v>
      </c>
      <c r="N173" s="28">
        <f>_xlfn.CONFIDENCE.T(0.5,N172,COUNT(N141:N170))</f>
        <v>0.16556722739433699</v>
      </c>
    </row>
    <row r="183" spans="17:17" x14ac:dyDescent="0.3">
      <c r="Q183" s="22"/>
    </row>
    <row r="218" spans="4:4" x14ac:dyDescent="0.3">
      <c r="D218">
        <f t="shared" ref="D218" si="20">D174*100</f>
        <v>0</v>
      </c>
    </row>
  </sheetData>
  <mergeCells count="6">
    <mergeCell ref="T124:U124"/>
    <mergeCell ref="T14:U14"/>
    <mergeCell ref="T31:U31"/>
    <mergeCell ref="T59:U59"/>
    <mergeCell ref="T76:U76"/>
    <mergeCell ref="T107:U10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query1</vt:lpstr>
      <vt:lpstr>query2</vt:lpstr>
      <vt:lpstr>query3</vt:lpstr>
      <vt:lpstr>query4</vt:lpstr>
      <vt:lpstr>dataset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CoCo Perera</dc:creator>
  <cp:lastModifiedBy>THILINA PALIHAWADANA ARACHCHIGE PERERA 514553</cp:lastModifiedBy>
  <dcterms:created xsi:type="dcterms:W3CDTF">2015-06-05T18:17:20Z</dcterms:created>
  <dcterms:modified xsi:type="dcterms:W3CDTF">2023-09-27T22:57:09Z</dcterms:modified>
</cp:coreProperties>
</file>