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ANG LUU THI THU\STUDY\FFtF\3. Implementation\1. Core research\2. Cost benefit\Paper\Figure\"/>
    </mc:Choice>
  </mc:AlternateContent>
  <bookViews>
    <workbookView xWindow="600" yWindow="135" windowWidth="14115" windowHeight="7485"/>
  </bookViews>
  <sheets>
    <sheet name="29 years" sheetId="6" r:id="rId1"/>
    <sheet name="7 years" sheetId="1" r:id="rId2"/>
    <sheet name="Tabelle2" sheetId="2" state="hidden" r:id="rId3"/>
    <sheet name="Tabelle3" sheetId="3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L14" i="6" l="1"/>
  <c r="L33" i="6" l="1"/>
  <c r="H16" i="6" l="1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15" i="6"/>
  <c r="D2" i="6"/>
  <c r="C43" i="6"/>
  <c r="C44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15" i="6"/>
  <c r="N4" i="6"/>
  <c r="N5" i="6" s="1"/>
  <c r="N3" i="6"/>
  <c r="M3" i="6"/>
  <c r="M4" i="6"/>
  <c r="M15" i="6"/>
  <c r="L15" i="6"/>
  <c r="L13" i="6"/>
  <c r="L7" i="6"/>
  <c r="L6" i="6"/>
  <c r="L4" i="6"/>
  <c r="L3" i="6"/>
  <c r="G31" i="6"/>
  <c r="G19" i="6"/>
  <c r="L5" i="6"/>
  <c r="G13" i="6" s="1"/>
  <c r="N6" i="6" l="1"/>
  <c r="N7" i="6"/>
  <c r="O4" i="6"/>
  <c r="G5" i="6"/>
  <c r="G27" i="6"/>
  <c r="G23" i="6"/>
  <c r="G7" i="6"/>
  <c r="G9" i="6"/>
  <c r="G57" i="6"/>
  <c r="G54" i="6"/>
  <c r="G50" i="6"/>
  <c r="G46" i="6"/>
  <c r="G42" i="6"/>
  <c r="G38" i="6"/>
  <c r="G34" i="6"/>
  <c r="G30" i="6"/>
  <c r="G26" i="6"/>
  <c r="G22" i="6"/>
  <c r="G18" i="6"/>
  <c r="G14" i="6"/>
  <c r="G12" i="6"/>
  <c r="G8" i="6"/>
  <c r="G4" i="6"/>
  <c r="G3" i="6"/>
  <c r="G58" i="6"/>
  <c r="G53" i="6"/>
  <c r="G49" i="6"/>
  <c r="G45" i="6"/>
  <c r="G41" i="6"/>
  <c r="G37" i="6"/>
  <c r="G33" i="6"/>
  <c r="G29" i="6"/>
  <c r="G25" i="6"/>
  <c r="G21" i="6"/>
  <c r="G17" i="6"/>
  <c r="G15" i="6"/>
  <c r="G11" i="6"/>
  <c r="G59" i="6"/>
  <c r="G52" i="6"/>
  <c r="G48" i="6"/>
  <c r="G44" i="6"/>
  <c r="G40" i="6"/>
  <c r="G36" i="6"/>
  <c r="G32" i="6"/>
  <c r="G28" i="6"/>
  <c r="G24" i="6"/>
  <c r="G20" i="6"/>
  <c r="G16" i="6"/>
  <c r="G10" i="6"/>
  <c r="G6" i="6"/>
  <c r="G56" i="6"/>
  <c r="G55" i="6"/>
  <c r="G51" i="6"/>
  <c r="G47" i="6"/>
  <c r="G43" i="6"/>
  <c r="G39" i="6"/>
  <c r="G35" i="6"/>
  <c r="G2" i="6"/>
  <c r="O3" i="6"/>
  <c r="O5" i="6"/>
  <c r="M5" i="6" l="1"/>
  <c r="M14" i="6" l="1"/>
  <c r="M13" i="6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" i="1"/>
  <c r="H6" i="1"/>
  <c r="H7" i="1"/>
  <c r="H8" i="1"/>
  <c r="H9" i="1"/>
  <c r="H4" i="1"/>
  <c r="N7" i="1" l="1"/>
  <c r="N6" i="1"/>
  <c r="N4" i="1"/>
  <c r="N3" i="1"/>
  <c r="M15" i="1" l="1"/>
  <c r="L15" i="1"/>
  <c r="L7" i="1" l="1"/>
  <c r="L6" i="1"/>
  <c r="L4" i="1"/>
  <c r="L3" i="1"/>
  <c r="O4" i="1" l="1"/>
  <c r="O3" i="1"/>
  <c r="CO30" i="2" l="1"/>
  <c r="CO29" i="2"/>
  <c r="CO28" i="2"/>
  <c r="CO27" i="2"/>
  <c r="CO26" i="2"/>
  <c r="CO25" i="2"/>
  <c r="CO24" i="2"/>
  <c r="CO23" i="2"/>
  <c r="CO22" i="2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O1" i="2"/>
  <c r="CL30" i="2"/>
  <c r="CL29" i="2"/>
  <c r="CL28" i="2"/>
  <c r="CL27" i="2"/>
  <c r="CL26" i="2"/>
  <c r="CL25" i="2"/>
  <c r="CL24" i="2"/>
  <c r="CL23" i="2"/>
  <c r="CL22" i="2"/>
  <c r="CL21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L1" i="2"/>
  <c r="CI30" i="2"/>
  <c r="CI29" i="2"/>
  <c r="CI28" i="2"/>
  <c r="CI27" i="2"/>
  <c r="CI26" i="2"/>
  <c r="CI25" i="2"/>
  <c r="CI24" i="2"/>
  <c r="CI23" i="2"/>
  <c r="CI22" i="2"/>
  <c r="CI21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I1" i="2"/>
  <c r="CF30" i="2"/>
  <c r="CF29" i="2"/>
  <c r="CF28" i="2"/>
  <c r="CF27" i="2"/>
  <c r="CF26" i="2"/>
  <c r="CF25" i="2"/>
  <c r="CF24" i="2"/>
  <c r="CF23" i="2"/>
  <c r="CF22" i="2"/>
  <c r="CF21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F1" i="2"/>
  <c r="CC30" i="2"/>
  <c r="CC29" i="2"/>
  <c r="CC28" i="2"/>
  <c r="CC27" i="2"/>
  <c r="CC26" i="2"/>
  <c r="CC25" i="2"/>
  <c r="CC24" i="2"/>
  <c r="CC23" i="2"/>
  <c r="CC22" i="2"/>
  <c r="CC21" i="2"/>
  <c r="CC20" i="2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C1" i="2"/>
  <c r="BZ30" i="2"/>
  <c r="BZ29" i="2"/>
  <c r="BZ28" i="2"/>
  <c r="BZ27" i="2"/>
  <c r="BZ26" i="2"/>
  <c r="BZ25" i="2"/>
  <c r="BZ24" i="2"/>
  <c r="BZ23" i="2"/>
  <c r="BZ22" i="2"/>
  <c r="BZ21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BZ1" i="2"/>
  <c r="BW30" i="2"/>
  <c r="BW29" i="2"/>
  <c r="BW28" i="2"/>
  <c r="BW27" i="2"/>
  <c r="BW26" i="2"/>
  <c r="BW25" i="2"/>
  <c r="BW24" i="2"/>
  <c r="BW23" i="2"/>
  <c r="BW22" i="2"/>
  <c r="BW21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BW1" i="2"/>
  <c r="BT30" i="2"/>
  <c r="BT29" i="2"/>
  <c r="BT28" i="2"/>
  <c r="BT27" i="2"/>
  <c r="BT26" i="2"/>
  <c r="BT25" i="2"/>
  <c r="BT24" i="2"/>
  <c r="BT23" i="2"/>
  <c r="BT22" i="2"/>
  <c r="BT21" i="2"/>
  <c r="BT20" i="2"/>
  <c r="BT19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T1" i="2"/>
  <c r="BQ30" i="2"/>
  <c r="BQ29" i="2"/>
  <c r="BQ28" i="2"/>
  <c r="BQ27" i="2"/>
  <c r="BQ26" i="2"/>
  <c r="BQ25" i="2"/>
  <c r="BQ24" i="2"/>
  <c r="BQ23" i="2"/>
  <c r="BQ22" i="2"/>
  <c r="BQ21" i="2"/>
  <c r="BQ20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Q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N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BK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  <c r="BH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BE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BB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AY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V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S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P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M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J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G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AA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X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1" i="2"/>
  <c r="L5" i="1"/>
  <c r="L14" i="1" l="1"/>
  <c r="L13" i="1"/>
  <c r="G10" i="1"/>
  <c r="G12" i="1"/>
  <c r="G7" i="1"/>
  <c r="G16" i="1"/>
  <c r="G24" i="1"/>
  <c r="G32" i="1"/>
  <c r="G40" i="1"/>
  <c r="G48" i="1"/>
  <c r="G56" i="1"/>
  <c r="G3" i="1"/>
  <c r="G8" i="1"/>
  <c r="G17" i="1"/>
  <c r="G25" i="1"/>
  <c r="G33" i="1"/>
  <c r="G41" i="1"/>
  <c r="G49" i="1"/>
  <c r="G57" i="1"/>
  <c r="G2" i="1"/>
  <c r="G53" i="1"/>
  <c r="G45" i="1"/>
  <c r="G37" i="1"/>
  <c r="G29" i="1"/>
  <c r="G21" i="1"/>
  <c r="G13" i="1"/>
  <c r="G4" i="1"/>
  <c r="N5" i="1"/>
  <c r="O5" i="1" s="1"/>
  <c r="G52" i="1"/>
  <c r="G44" i="1"/>
  <c r="G36" i="1"/>
  <c r="G28" i="1"/>
  <c r="G20" i="1"/>
  <c r="CK1" i="2"/>
  <c r="CJ1" i="2" s="1"/>
  <c r="CH1" i="2"/>
  <c r="CG1" i="2" s="1"/>
  <c r="CN1" i="2"/>
  <c r="CM1" i="2" s="1"/>
  <c r="CQ1" i="2"/>
  <c r="CP3" i="2" s="1"/>
  <c r="CE1" i="2"/>
  <c r="CD1" i="2" s="1"/>
  <c r="CB1" i="2"/>
  <c r="CA1" i="2" s="1"/>
  <c r="BY1" i="2"/>
  <c r="BX1" i="2" s="1"/>
  <c r="BS1" i="2"/>
  <c r="BR1" i="2" s="1"/>
  <c r="BV1" i="2"/>
  <c r="BU3" i="2" s="1"/>
  <c r="BP1" i="2"/>
  <c r="BO3" i="2" s="1"/>
  <c r="BM1" i="2"/>
  <c r="BL1" i="2" s="1"/>
  <c r="BA1" i="2"/>
  <c r="AZ1" i="2" s="1"/>
  <c r="BJ1" i="2"/>
  <c r="BI7" i="2" s="1"/>
  <c r="BD1" i="2"/>
  <c r="BC1" i="2" s="1"/>
  <c r="BG1" i="2"/>
  <c r="BF8" i="2" s="1"/>
  <c r="AX1" i="2"/>
  <c r="AW1" i="2" s="1"/>
  <c r="AU1" i="2"/>
  <c r="AT1" i="2" s="1"/>
  <c r="AF1" i="2"/>
  <c r="AE1" i="2" s="1"/>
  <c r="AO1" i="2"/>
  <c r="AN1" i="2" s="1"/>
  <c r="AR1" i="2"/>
  <c r="AQ8" i="2" s="1"/>
  <c r="AI1" i="2"/>
  <c r="AH1" i="2" s="1"/>
  <c r="AL1" i="2"/>
  <c r="AK1" i="2" s="1"/>
  <c r="AC1" i="2"/>
  <c r="AB1" i="2" s="1"/>
  <c r="Z1" i="2"/>
  <c r="Y1" i="2" s="1"/>
  <c r="W1" i="2"/>
  <c r="V1" i="2" s="1"/>
  <c r="T1" i="2"/>
  <c r="S1" i="2" s="1"/>
  <c r="Q1" i="2"/>
  <c r="P29" i="2" s="1"/>
  <c r="N1" i="2"/>
  <c r="M1" i="2" s="1"/>
  <c r="K1" i="2"/>
  <c r="J4" i="2" s="1"/>
  <c r="H1" i="2"/>
  <c r="G4" i="2" s="1"/>
  <c r="E1" i="2"/>
  <c r="D1" i="2" s="1"/>
  <c r="G58" i="1"/>
  <c r="G54" i="1"/>
  <c r="G50" i="1"/>
  <c r="G46" i="1"/>
  <c r="G42" i="1"/>
  <c r="G38" i="1"/>
  <c r="G34" i="1"/>
  <c r="G30" i="1"/>
  <c r="G26" i="1"/>
  <c r="G22" i="1"/>
  <c r="G18" i="1"/>
  <c r="G14" i="1"/>
  <c r="G9" i="1"/>
  <c r="G5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6" i="1"/>
  <c r="M4" i="1" l="1"/>
  <c r="M5" i="1" s="1"/>
  <c r="M3" i="1"/>
  <c r="CJ2" i="2"/>
  <c r="CJ8" i="2"/>
  <c r="CJ23" i="2"/>
  <c r="CJ7" i="2"/>
  <c r="CG30" i="2"/>
  <c r="CJ3" i="2"/>
  <c r="CJ19" i="2"/>
  <c r="CJ29" i="2"/>
  <c r="CJ5" i="2"/>
  <c r="CJ18" i="2"/>
  <c r="CD30" i="2"/>
  <c r="CA28" i="2"/>
  <c r="CJ15" i="2"/>
  <c r="CJ16" i="2"/>
  <c r="CJ14" i="2"/>
  <c r="CD18" i="2"/>
  <c r="CG28" i="2"/>
  <c r="CJ27" i="2"/>
  <c r="CJ13" i="2"/>
  <c r="CJ20" i="2"/>
  <c r="CJ22" i="2"/>
  <c r="CM19" i="2"/>
  <c r="CD3" i="2"/>
  <c r="CG5" i="2"/>
  <c r="CG3" i="2"/>
  <c r="CG2" i="2"/>
  <c r="CJ21" i="2"/>
  <c r="CJ11" i="2"/>
  <c r="CJ24" i="2"/>
  <c r="CJ4" i="2"/>
  <c r="CJ30" i="2"/>
  <c r="CJ6" i="2"/>
  <c r="CM18" i="2"/>
  <c r="CG21" i="2"/>
  <c r="CG19" i="2"/>
  <c r="CG16" i="2"/>
  <c r="CG18" i="2"/>
  <c r="CM3" i="2"/>
  <c r="CM8" i="2"/>
  <c r="CG17" i="2"/>
  <c r="CG15" i="2"/>
  <c r="CG12" i="2"/>
  <c r="CG14" i="2"/>
  <c r="CA24" i="2"/>
  <c r="CA3" i="2"/>
  <c r="CD19" i="2"/>
  <c r="CG25" i="2"/>
  <c r="CG9" i="2"/>
  <c r="CG23" i="2"/>
  <c r="CG7" i="2"/>
  <c r="CG20" i="2"/>
  <c r="CG4" i="2"/>
  <c r="CG22" i="2"/>
  <c r="CG6" i="2"/>
  <c r="CJ25" i="2"/>
  <c r="CJ17" i="2"/>
  <c r="CJ9" i="2"/>
  <c r="CJ28" i="2"/>
  <c r="CJ12" i="2"/>
  <c r="CM21" i="2"/>
  <c r="CM5" i="2"/>
  <c r="CJ26" i="2"/>
  <c r="CJ10" i="2"/>
  <c r="CM20" i="2"/>
  <c r="CM22" i="2"/>
  <c r="CP15" i="2"/>
  <c r="CM13" i="2"/>
  <c r="CM4" i="2"/>
  <c r="CM6" i="2"/>
  <c r="CA18" i="2"/>
  <c r="CG27" i="2"/>
  <c r="CG13" i="2"/>
  <c r="CG29" i="2"/>
  <c r="CG11" i="2"/>
  <c r="CG24" i="2"/>
  <c r="CG8" i="2"/>
  <c r="CG26" i="2"/>
  <c r="CG10" i="2"/>
  <c r="CM29" i="2"/>
  <c r="CM11" i="2"/>
  <c r="CM24" i="2"/>
  <c r="CM2" i="2"/>
  <c r="CA23" i="2"/>
  <c r="CM25" i="2"/>
  <c r="CM17" i="2"/>
  <c r="CM9" i="2"/>
  <c r="CM16" i="2"/>
  <c r="CM14" i="2"/>
  <c r="CM30" i="2"/>
  <c r="CM23" i="2"/>
  <c r="CM15" i="2"/>
  <c r="CM7" i="2"/>
  <c r="CM28" i="2"/>
  <c r="CM12" i="2"/>
  <c r="CM26" i="2"/>
  <c r="CM10" i="2"/>
  <c r="CM27" i="2"/>
  <c r="D8" i="2"/>
  <c r="CP18" i="2"/>
  <c r="CP2" i="2"/>
  <c r="CP25" i="2"/>
  <c r="CP9" i="2"/>
  <c r="CP28" i="2"/>
  <c r="CP8" i="2"/>
  <c r="CD27" i="2"/>
  <c r="CD13" i="2"/>
  <c r="CD20" i="2"/>
  <c r="CD14" i="2"/>
  <c r="CP4" i="2"/>
  <c r="CA21" i="2"/>
  <c r="CA8" i="2"/>
  <c r="CD29" i="2"/>
  <c r="CD11" i="2"/>
  <c r="CD16" i="2"/>
  <c r="CD10" i="2"/>
  <c r="CP26" i="2"/>
  <c r="CP10" i="2"/>
  <c r="CP23" i="2"/>
  <c r="CP17" i="2"/>
  <c r="CP1" i="2"/>
  <c r="CP16" i="2"/>
  <c r="CP27" i="2"/>
  <c r="CP7" i="2"/>
  <c r="CP30" i="2"/>
  <c r="CP14" i="2"/>
  <c r="CP20" i="2"/>
  <c r="CP21" i="2"/>
  <c r="CP5" i="2"/>
  <c r="CP24" i="2"/>
  <c r="CP11" i="2"/>
  <c r="CA11" i="2"/>
  <c r="CA22" i="2"/>
  <c r="CD21" i="2"/>
  <c r="CD5" i="2"/>
  <c r="CD4" i="2"/>
  <c r="CP22" i="2"/>
  <c r="CP6" i="2"/>
  <c r="CP29" i="2"/>
  <c r="CP13" i="2"/>
  <c r="CP12" i="2"/>
  <c r="CP19" i="2"/>
  <c r="CA7" i="2"/>
  <c r="CA15" i="2"/>
  <c r="CA12" i="2"/>
  <c r="CA2" i="2"/>
  <c r="CD23" i="2"/>
  <c r="CD15" i="2"/>
  <c r="CD7" i="2"/>
  <c r="CD24" i="2"/>
  <c r="CD8" i="2"/>
  <c r="CD22" i="2"/>
  <c r="CD2" i="2"/>
  <c r="CD25" i="2"/>
  <c r="CD17" i="2"/>
  <c r="CD9" i="2"/>
  <c r="CD28" i="2"/>
  <c r="CD12" i="2"/>
  <c r="CD26" i="2"/>
  <c r="CD6" i="2"/>
  <c r="CA27" i="2"/>
  <c r="CA29" i="2"/>
  <c r="CA19" i="2"/>
  <c r="CA9" i="2"/>
  <c r="CA20" i="2"/>
  <c r="CA4" i="2"/>
  <c r="CA14" i="2"/>
  <c r="CA30" i="2"/>
  <c r="CA13" i="2"/>
  <c r="CA25" i="2"/>
  <c r="CA17" i="2"/>
  <c r="CA5" i="2"/>
  <c r="CA16" i="2"/>
  <c r="CA26" i="2"/>
  <c r="CA6" i="2"/>
  <c r="CA10" i="2"/>
  <c r="BR15" i="2"/>
  <c r="BR23" i="2"/>
  <c r="BR12" i="2"/>
  <c r="BR3" i="2"/>
  <c r="BR6" i="2"/>
  <c r="BX18" i="2"/>
  <c r="BR9" i="2"/>
  <c r="BR28" i="2"/>
  <c r="BR22" i="2"/>
  <c r="BU13" i="2"/>
  <c r="BX23" i="2"/>
  <c r="BX7" i="2"/>
  <c r="BX24" i="2"/>
  <c r="BX15" i="2"/>
  <c r="BR13" i="2"/>
  <c r="BR30" i="2"/>
  <c r="BX25" i="2"/>
  <c r="BX9" i="2"/>
  <c r="BR25" i="2"/>
  <c r="BR19" i="2"/>
  <c r="BR16" i="2"/>
  <c r="BR2" i="2"/>
  <c r="BU11" i="2"/>
  <c r="BX17" i="2"/>
  <c r="BX28" i="2"/>
  <c r="BX8" i="2"/>
  <c r="BX14" i="2"/>
  <c r="BX20" i="2"/>
  <c r="BX4" i="2"/>
  <c r="BX6" i="2"/>
  <c r="BX21" i="2"/>
  <c r="BX13" i="2"/>
  <c r="BX5" i="2"/>
  <c r="BX26" i="2"/>
  <c r="BX10" i="2"/>
  <c r="BX16" i="2"/>
  <c r="BX30" i="2"/>
  <c r="BX29" i="2"/>
  <c r="BX19" i="2"/>
  <c r="BX11" i="2"/>
  <c r="BX3" i="2"/>
  <c r="BX22" i="2"/>
  <c r="BX2" i="2"/>
  <c r="BX12" i="2"/>
  <c r="BX27" i="2"/>
  <c r="BU18" i="2"/>
  <c r="BU28" i="2"/>
  <c r="AZ20" i="2"/>
  <c r="BR21" i="2"/>
  <c r="BR5" i="2"/>
  <c r="BR11" i="2"/>
  <c r="BR24" i="2"/>
  <c r="BR8" i="2"/>
  <c r="BR18" i="2"/>
  <c r="BR26" i="2"/>
  <c r="BU2" i="2"/>
  <c r="BU12" i="2"/>
  <c r="AE5" i="2"/>
  <c r="AW24" i="2"/>
  <c r="BR27" i="2"/>
  <c r="BR17" i="2"/>
  <c r="BR29" i="2"/>
  <c r="BR7" i="2"/>
  <c r="BR20" i="2"/>
  <c r="BR4" i="2"/>
  <c r="BR10" i="2"/>
  <c r="BR14" i="2"/>
  <c r="BU29" i="2"/>
  <c r="BU19" i="2"/>
  <c r="AW14" i="2"/>
  <c r="AZ26" i="2"/>
  <c r="BU22" i="2"/>
  <c r="BU6" i="2"/>
  <c r="BU7" i="2"/>
  <c r="BU17" i="2"/>
  <c r="BU1" i="2"/>
  <c r="BU16" i="2"/>
  <c r="BU23" i="2"/>
  <c r="AZ23" i="2"/>
  <c r="AZ4" i="2"/>
  <c r="BU30" i="2"/>
  <c r="BU14" i="2"/>
  <c r="BU27" i="2"/>
  <c r="BU25" i="2"/>
  <c r="BU9" i="2"/>
  <c r="BU24" i="2"/>
  <c r="BU8" i="2"/>
  <c r="AZ15" i="2"/>
  <c r="BU26" i="2"/>
  <c r="BU10" i="2"/>
  <c r="BU15" i="2"/>
  <c r="BU21" i="2"/>
  <c r="BU5" i="2"/>
  <c r="BU20" i="2"/>
  <c r="BU4" i="2"/>
  <c r="BO17" i="2"/>
  <c r="BO19" i="2"/>
  <c r="AT4" i="2"/>
  <c r="BO22" i="2"/>
  <c r="BO1" i="2"/>
  <c r="AE6" i="2"/>
  <c r="BO6" i="2"/>
  <c r="BO16" i="2"/>
  <c r="AE27" i="2"/>
  <c r="BO7" i="2"/>
  <c r="BO23" i="2"/>
  <c r="AE18" i="2"/>
  <c r="AT5" i="2"/>
  <c r="AT2" i="2"/>
  <c r="AZ7" i="2"/>
  <c r="AZ14" i="2"/>
  <c r="BC21" i="2"/>
  <c r="BL6" i="2"/>
  <c r="BL17" i="2"/>
  <c r="BO30" i="2"/>
  <c r="BO14" i="2"/>
  <c r="BO27" i="2"/>
  <c r="BO25" i="2"/>
  <c r="BO9" i="2"/>
  <c r="BO24" i="2"/>
  <c r="BO8" i="2"/>
  <c r="BO11" i="2"/>
  <c r="BL23" i="2"/>
  <c r="BL16" i="2"/>
  <c r="AT29" i="2"/>
  <c r="AT30" i="2"/>
  <c r="BL22" i="2"/>
  <c r="BL7" i="2"/>
  <c r="BO18" i="2"/>
  <c r="BO2" i="2"/>
  <c r="BO29" i="2"/>
  <c r="BO13" i="2"/>
  <c r="BO28" i="2"/>
  <c r="BO12" i="2"/>
  <c r="BC27" i="2"/>
  <c r="BL20" i="2"/>
  <c r="BL28" i="2"/>
  <c r="BO26" i="2"/>
  <c r="BO10" i="2"/>
  <c r="BO15" i="2"/>
  <c r="BO21" i="2"/>
  <c r="BO5" i="2"/>
  <c r="BO20" i="2"/>
  <c r="BO4" i="2"/>
  <c r="AW8" i="2"/>
  <c r="AZ13" i="2"/>
  <c r="AZ16" i="2"/>
  <c r="AW13" i="2"/>
  <c r="AZ25" i="2"/>
  <c r="AZ17" i="2"/>
  <c r="AZ9" i="2"/>
  <c r="AW30" i="2"/>
  <c r="AZ24" i="2"/>
  <c r="AZ8" i="2"/>
  <c r="AZ18" i="2"/>
  <c r="BI3" i="2"/>
  <c r="BI23" i="2"/>
  <c r="BL26" i="2"/>
  <c r="BL10" i="2"/>
  <c r="BL24" i="2"/>
  <c r="BL27" i="2"/>
  <c r="BL11" i="2"/>
  <c r="BL21" i="2"/>
  <c r="BL5" i="2"/>
  <c r="BI17" i="2"/>
  <c r="AW3" i="2"/>
  <c r="AZ21" i="2"/>
  <c r="AZ5" i="2"/>
  <c r="AZ27" i="2"/>
  <c r="AZ30" i="2"/>
  <c r="AZ6" i="2"/>
  <c r="AZ10" i="2"/>
  <c r="BI22" i="2"/>
  <c r="BI1" i="2"/>
  <c r="BL18" i="2"/>
  <c r="BL2" i="2"/>
  <c r="BL12" i="2"/>
  <c r="BL19" i="2"/>
  <c r="BL3" i="2"/>
  <c r="BL13" i="2"/>
  <c r="AE12" i="2"/>
  <c r="AW21" i="2"/>
  <c r="AZ29" i="2"/>
  <c r="AZ19" i="2"/>
  <c r="AZ11" i="2"/>
  <c r="AZ3" i="2"/>
  <c r="AZ28" i="2"/>
  <c r="AZ12" i="2"/>
  <c r="AZ22" i="2"/>
  <c r="AZ2" i="2"/>
  <c r="BF13" i="2"/>
  <c r="BI6" i="2"/>
  <c r="BI16" i="2"/>
  <c r="BL30" i="2"/>
  <c r="BL14" i="2"/>
  <c r="BL25" i="2"/>
  <c r="BL4" i="2"/>
  <c r="BL15" i="2"/>
  <c r="BL29" i="2"/>
  <c r="BL9" i="2"/>
  <c r="BL8" i="2"/>
  <c r="BC13" i="2"/>
  <c r="BC5" i="2"/>
  <c r="BC20" i="2"/>
  <c r="BC4" i="2"/>
  <c r="BC10" i="2"/>
  <c r="BC22" i="2"/>
  <c r="AW29" i="2"/>
  <c r="AW27" i="2"/>
  <c r="AW19" i="2"/>
  <c r="AW9" i="2"/>
  <c r="AW20" i="2"/>
  <c r="AW4" i="2"/>
  <c r="AW26" i="2"/>
  <c r="AW6" i="2"/>
  <c r="BC29" i="2"/>
  <c r="BC19" i="2"/>
  <c r="BC11" i="2"/>
  <c r="BC3" i="2"/>
  <c r="BC16" i="2"/>
  <c r="BC2" i="2"/>
  <c r="BC14" i="2"/>
  <c r="BI18" i="2"/>
  <c r="BI2" i="2"/>
  <c r="BI29" i="2"/>
  <c r="BI13" i="2"/>
  <c r="BI28" i="2"/>
  <c r="BI12" i="2"/>
  <c r="BI19" i="2"/>
  <c r="AE21" i="2"/>
  <c r="AH27" i="2"/>
  <c r="AT15" i="2"/>
  <c r="AT21" i="2"/>
  <c r="AT20" i="2"/>
  <c r="AT18" i="2"/>
  <c r="AW11" i="2"/>
  <c r="AW25" i="2"/>
  <c r="AW17" i="2"/>
  <c r="AW5" i="2"/>
  <c r="AW16" i="2"/>
  <c r="AW10" i="2"/>
  <c r="AW22" i="2"/>
  <c r="AW2" i="2"/>
  <c r="BC25" i="2"/>
  <c r="BC17" i="2"/>
  <c r="BC9" i="2"/>
  <c r="BC28" i="2"/>
  <c r="BC12" i="2"/>
  <c r="BC26" i="2"/>
  <c r="BC6" i="2"/>
  <c r="BI30" i="2"/>
  <c r="BI14" i="2"/>
  <c r="BI27" i="2"/>
  <c r="BI25" i="2"/>
  <c r="BI9" i="2"/>
  <c r="BI24" i="2"/>
  <c r="BI8" i="2"/>
  <c r="BI15" i="2"/>
  <c r="AE11" i="2"/>
  <c r="AT11" i="2"/>
  <c r="AT17" i="2"/>
  <c r="AT16" i="2"/>
  <c r="AT14" i="2"/>
  <c r="AW7" i="2"/>
  <c r="AW23" i="2"/>
  <c r="AW15" i="2"/>
  <c r="AW28" i="2"/>
  <c r="AW12" i="2"/>
  <c r="AW18" i="2"/>
  <c r="BC23" i="2"/>
  <c r="BC15" i="2"/>
  <c r="BC7" i="2"/>
  <c r="BC24" i="2"/>
  <c r="BC8" i="2"/>
  <c r="BC18" i="2"/>
  <c r="BC30" i="2"/>
  <c r="BI26" i="2"/>
  <c r="BI10" i="2"/>
  <c r="BI11" i="2"/>
  <c r="BI21" i="2"/>
  <c r="BI5" i="2"/>
  <c r="BI20" i="2"/>
  <c r="BI4" i="2"/>
  <c r="AB8" i="2"/>
  <c r="BF16" i="2"/>
  <c r="BF22" i="2"/>
  <c r="BF6" i="2"/>
  <c r="BF20" i="2"/>
  <c r="BF23" i="2"/>
  <c r="BF7" i="2"/>
  <c r="BF17" i="2"/>
  <c r="BF1" i="2"/>
  <c r="BF18" i="2"/>
  <c r="BF2" i="2"/>
  <c r="BF12" i="2"/>
  <c r="BF19" i="2"/>
  <c r="BF3" i="2"/>
  <c r="BF28" i="2"/>
  <c r="BF30" i="2"/>
  <c r="BF14" i="2"/>
  <c r="BF25" i="2"/>
  <c r="BF4" i="2"/>
  <c r="BF15" i="2"/>
  <c r="BF29" i="2"/>
  <c r="BF9" i="2"/>
  <c r="AB26" i="2"/>
  <c r="BF26" i="2"/>
  <c r="BF10" i="2"/>
  <c r="BF24" i="2"/>
  <c r="BF27" i="2"/>
  <c r="BF11" i="2"/>
  <c r="BF21" i="2"/>
  <c r="BF5" i="2"/>
  <c r="AE13" i="2"/>
  <c r="AE16" i="2"/>
  <c r="AE22" i="2"/>
  <c r="AN11" i="2"/>
  <c r="AT19" i="2"/>
  <c r="AT3" i="2"/>
  <c r="AT23" i="2"/>
  <c r="AT9" i="2"/>
  <c r="AT24" i="2"/>
  <c r="AT8" i="2"/>
  <c r="AT22" i="2"/>
  <c r="AT6" i="2"/>
  <c r="AN12" i="2"/>
  <c r="AE19" i="2"/>
  <c r="AE28" i="2"/>
  <c r="AE2" i="2"/>
  <c r="AN27" i="2"/>
  <c r="AT27" i="2"/>
  <c r="AT7" i="2"/>
  <c r="AT25" i="2"/>
  <c r="AT13" i="2"/>
  <c r="AT28" i="2"/>
  <c r="AT12" i="2"/>
  <c r="AT26" i="2"/>
  <c r="AT10" i="2"/>
  <c r="S2" i="2"/>
  <c r="Y4" i="2"/>
  <c r="AK16" i="2"/>
  <c r="AN9" i="2"/>
  <c r="AN30" i="2"/>
  <c r="Y23" i="2"/>
  <c r="Y5" i="2"/>
  <c r="Y18" i="2"/>
  <c r="AE29" i="2"/>
  <c r="AE25" i="2"/>
  <c r="AE17" i="2"/>
  <c r="AE9" i="2"/>
  <c r="AE24" i="2"/>
  <c r="AE8" i="2"/>
  <c r="AE30" i="2"/>
  <c r="AE14" i="2"/>
  <c r="AH7" i="2"/>
  <c r="AN29" i="2"/>
  <c r="AN19" i="2"/>
  <c r="AN28" i="2"/>
  <c r="AN22" i="2"/>
  <c r="V19" i="2"/>
  <c r="V26" i="2"/>
  <c r="AN25" i="2"/>
  <c r="AN8" i="2"/>
  <c r="S22" i="2"/>
  <c r="Y17" i="2"/>
  <c r="Y28" i="2"/>
  <c r="Y6" i="2"/>
  <c r="AE3" i="2"/>
  <c r="AE23" i="2"/>
  <c r="AE15" i="2"/>
  <c r="AE7" i="2"/>
  <c r="AE20" i="2"/>
  <c r="AE4" i="2"/>
  <c r="AE26" i="2"/>
  <c r="AE10" i="2"/>
  <c r="AN17" i="2"/>
  <c r="AN24" i="2"/>
  <c r="AN14" i="2"/>
  <c r="AQ18" i="2"/>
  <c r="AQ3" i="2"/>
  <c r="Y11" i="2"/>
  <c r="Y29" i="2"/>
  <c r="Y16" i="2"/>
  <c r="Y30" i="2"/>
  <c r="AH25" i="2"/>
  <c r="AK26" i="2"/>
  <c r="AN3" i="2"/>
  <c r="AN23" i="2"/>
  <c r="AN15" i="2"/>
  <c r="AN7" i="2"/>
  <c r="AN20" i="2"/>
  <c r="AN4" i="2"/>
  <c r="AN10" i="2"/>
  <c r="AN18" i="2"/>
  <c r="AQ12" i="2"/>
  <c r="AQ28" i="2"/>
  <c r="AB6" i="2"/>
  <c r="AQ2" i="2"/>
  <c r="AQ13" i="2"/>
  <c r="S7" i="2"/>
  <c r="Y27" i="2"/>
  <c r="Y7" i="2"/>
  <c r="Y9" i="2"/>
  <c r="Y12" i="2"/>
  <c r="Y22" i="2"/>
  <c r="AB21" i="2"/>
  <c r="AK5" i="2"/>
  <c r="AN21" i="2"/>
  <c r="AN13" i="2"/>
  <c r="AN5" i="2"/>
  <c r="AN16" i="2"/>
  <c r="AN26" i="2"/>
  <c r="AN2" i="2"/>
  <c r="AN6" i="2"/>
  <c r="AQ19" i="2"/>
  <c r="AH19" i="2"/>
  <c r="AH6" i="2"/>
  <c r="AQ16" i="2"/>
  <c r="Y21" i="2"/>
  <c r="Y3" i="2"/>
  <c r="Y19" i="2"/>
  <c r="Y20" i="2"/>
  <c r="Y14" i="2"/>
  <c r="AB9" i="2"/>
  <c r="AH29" i="2"/>
  <c r="AH9" i="2"/>
  <c r="AH22" i="2"/>
  <c r="AK10" i="2"/>
  <c r="AQ22" i="2"/>
  <c r="AQ6" i="2"/>
  <c r="AQ20" i="2"/>
  <c r="AQ23" i="2"/>
  <c r="AQ7" i="2"/>
  <c r="AQ17" i="2"/>
  <c r="AQ1" i="2"/>
  <c r="AH18" i="2"/>
  <c r="AH20" i="2"/>
  <c r="P9" i="2"/>
  <c r="P18" i="2"/>
  <c r="AH11" i="2"/>
  <c r="AH4" i="2"/>
  <c r="AH16" i="2"/>
  <c r="AQ30" i="2"/>
  <c r="AQ14" i="2"/>
  <c r="AQ25" i="2"/>
  <c r="AQ4" i="2"/>
  <c r="AQ15" i="2"/>
  <c r="AQ29" i="2"/>
  <c r="AQ9" i="2"/>
  <c r="P4" i="2"/>
  <c r="AH17" i="2"/>
  <c r="AH2" i="2"/>
  <c r="AQ26" i="2"/>
  <c r="AQ10" i="2"/>
  <c r="AQ24" i="2"/>
  <c r="AQ27" i="2"/>
  <c r="AQ11" i="2"/>
  <c r="AQ21" i="2"/>
  <c r="AQ5" i="2"/>
  <c r="P19" i="2"/>
  <c r="S19" i="2"/>
  <c r="S12" i="2"/>
  <c r="AB24" i="2"/>
  <c r="AH21" i="2"/>
  <c r="AH13" i="2"/>
  <c r="AH24" i="2"/>
  <c r="AH26" i="2"/>
  <c r="AH10" i="2"/>
  <c r="AH28" i="2"/>
  <c r="AH8" i="2"/>
  <c r="AK21" i="2"/>
  <c r="S27" i="2"/>
  <c r="AB11" i="2"/>
  <c r="AH5" i="2"/>
  <c r="AH23" i="2"/>
  <c r="AH15" i="2"/>
  <c r="AH3" i="2"/>
  <c r="AH30" i="2"/>
  <c r="AH14" i="2"/>
  <c r="AH12" i="2"/>
  <c r="AK19" i="2"/>
  <c r="AK23" i="2"/>
  <c r="AB19" i="2"/>
  <c r="AB5" i="2"/>
  <c r="AB20" i="2"/>
  <c r="AB4" i="2"/>
  <c r="AK22" i="2"/>
  <c r="AK6" i="2"/>
  <c r="AK7" i="2"/>
  <c r="AK17" i="2"/>
  <c r="AK28" i="2"/>
  <c r="AK15" i="2"/>
  <c r="P24" i="2"/>
  <c r="V20" i="2"/>
  <c r="AB25" i="2"/>
  <c r="AB17" i="2"/>
  <c r="AB29" i="2"/>
  <c r="AB3" i="2"/>
  <c r="AB16" i="2"/>
  <c r="AB22" i="2"/>
  <c r="AB10" i="2"/>
  <c r="AK18" i="2"/>
  <c r="AK2" i="2"/>
  <c r="AK29" i="2"/>
  <c r="AK13" i="2"/>
  <c r="AK24" i="2"/>
  <c r="AK8" i="2"/>
  <c r="AK11" i="2"/>
  <c r="V7" i="2"/>
  <c r="AB27" i="2"/>
  <c r="AB7" i="2"/>
  <c r="AB18" i="2"/>
  <c r="AK12" i="2"/>
  <c r="V14" i="2"/>
  <c r="AB23" i="2"/>
  <c r="AB13" i="2"/>
  <c r="AB15" i="2"/>
  <c r="AB28" i="2"/>
  <c r="AB12" i="2"/>
  <c r="AB14" i="2"/>
  <c r="AB30" i="2"/>
  <c r="AB2" i="2"/>
  <c r="AK30" i="2"/>
  <c r="AK14" i="2"/>
  <c r="AK27" i="2"/>
  <c r="AK25" i="2"/>
  <c r="AK9" i="2"/>
  <c r="AK20" i="2"/>
  <c r="AK4" i="2"/>
  <c r="AK3" i="2"/>
  <c r="S29" i="2"/>
  <c r="S5" i="2"/>
  <c r="S4" i="2"/>
  <c r="V27" i="2"/>
  <c r="V5" i="2"/>
  <c r="V16" i="2"/>
  <c r="M5" i="2"/>
  <c r="S23" i="2"/>
  <c r="S13" i="2"/>
  <c r="S3" i="2"/>
  <c r="S20" i="2"/>
  <c r="V29" i="2"/>
  <c r="S14" i="2"/>
  <c r="V23" i="2"/>
  <c r="V13" i="2"/>
  <c r="V3" i="2"/>
  <c r="V8" i="2"/>
  <c r="Y25" i="2"/>
  <c r="Y13" i="2"/>
  <c r="V10" i="2"/>
  <c r="Y15" i="2"/>
  <c r="Y24" i="2"/>
  <c r="Y8" i="2"/>
  <c r="Y26" i="2"/>
  <c r="Y10" i="2"/>
  <c r="Y2" i="2"/>
  <c r="S15" i="2"/>
  <c r="S28" i="2"/>
  <c r="S18" i="2"/>
  <c r="V15" i="2"/>
  <c r="V18" i="2"/>
  <c r="M2" i="2"/>
  <c r="S21" i="2"/>
  <c r="S11" i="2"/>
  <c r="S16" i="2"/>
  <c r="S30" i="2"/>
  <c r="S6" i="2"/>
  <c r="V21" i="2"/>
  <c r="V11" i="2"/>
  <c r="V24" i="2"/>
  <c r="V4" i="2"/>
  <c r="V30" i="2"/>
  <c r="V6" i="2"/>
  <c r="P17" i="2"/>
  <c r="P5" i="2"/>
  <c r="P20" i="2"/>
  <c r="P1" i="2"/>
  <c r="P6" i="2"/>
  <c r="P25" i="2"/>
  <c r="P13" i="2"/>
  <c r="P3" i="2"/>
  <c r="P16" i="2"/>
  <c r="P2" i="2"/>
  <c r="P26" i="2"/>
  <c r="P21" i="2"/>
  <c r="P11" i="2"/>
  <c r="P27" i="2"/>
  <c r="P8" i="2"/>
  <c r="P22" i="2"/>
  <c r="M8" i="2"/>
  <c r="P23" i="2"/>
  <c r="P15" i="2"/>
  <c r="P7" i="2"/>
  <c r="P28" i="2"/>
  <c r="P12" i="2"/>
  <c r="P14" i="2"/>
  <c r="S25" i="2"/>
  <c r="S17" i="2"/>
  <c r="S9" i="2"/>
  <c r="P30" i="2"/>
  <c r="P10" i="2"/>
  <c r="S24" i="2"/>
  <c r="S8" i="2"/>
  <c r="S26" i="2"/>
  <c r="S10" i="2"/>
  <c r="V25" i="2"/>
  <c r="V17" i="2"/>
  <c r="V9" i="2"/>
  <c r="V28" i="2"/>
  <c r="V12" i="2"/>
  <c r="V22" i="2"/>
  <c r="V2" i="2"/>
  <c r="M7" i="2"/>
  <c r="M11" i="2"/>
  <c r="M4" i="2"/>
  <c r="M9" i="2"/>
  <c r="M6" i="2"/>
  <c r="J24" i="2"/>
  <c r="M23" i="2"/>
  <c r="M24" i="2"/>
  <c r="M22" i="2"/>
  <c r="M27" i="2"/>
  <c r="M21" i="2"/>
  <c r="M20" i="2"/>
  <c r="M18" i="2"/>
  <c r="J23" i="2"/>
  <c r="M15" i="2"/>
  <c r="M25" i="2"/>
  <c r="M13" i="2"/>
  <c r="M28" i="2"/>
  <c r="M12" i="2"/>
  <c r="M26" i="2"/>
  <c r="M10" i="2"/>
  <c r="M19" i="2"/>
  <c r="M29" i="2"/>
  <c r="M17" i="2"/>
  <c r="M3" i="2"/>
  <c r="M16" i="2"/>
  <c r="M30" i="2"/>
  <c r="M14" i="2"/>
  <c r="J7" i="2"/>
  <c r="J18" i="2"/>
  <c r="J29" i="2"/>
  <c r="J28" i="2"/>
  <c r="J13" i="2"/>
  <c r="J14" i="2"/>
  <c r="J19" i="2"/>
  <c r="J25" i="2"/>
  <c r="J16" i="2"/>
  <c r="J30" i="2"/>
  <c r="J10" i="2"/>
  <c r="J12" i="2"/>
  <c r="J15" i="2"/>
  <c r="J22" i="2"/>
  <c r="J21" i="2"/>
  <c r="J5" i="2"/>
  <c r="J8" i="2"/>
  <c r="J20" i="2"/>
  <c r="J3" i="2"/>
  <c r="J9" i="2"/>
  <c r="J26" i="2"/>
  <c r="J6" i="2"/>
  <c r="J27" i="2"/>
  <c r="J11" i="2"/>
  <c r="J2" i="2"/>
  <c r="J17" i="2"/>
  <c r="J1" i="2"/>
  <c r="G10" i="2"/>
  <c r="G11" i="2"/>
  <c r="G14" i="2"/>
  <c r="G25" i="2"/>
  <c r="G20" i="2"/>
  <c r="G5" i="2"/>
  <c r="D23" i="2"/>
  <c r="D7" i="2"/>
  <c r="G18" i="2"/>
  <c r="G8" i="2"/>
  <c r="G15" i="2"/>
  <c r="G26" i="2"/>
  <c r="G29" i="2"/>
  <c r="G13" i="2"/>
  <c r="G28" i="2"/>
  <c r="D17" i="2"/>
  <c r="G27" i="2"/>
  <c r="G9" i="2"/>
  <c r="D2" i="2"/>
  <c r="G30" i="2"/>
  <c r="G24" i="2"/>
  <c r="G23" i="2"/>
  <c r="G7" i="2"/>
  <c r="G6" i="2"/>
  <c r="G21" i="2"/>
  <c r="G12" i="2"/>
  <c r="D24" i="2"/>
  <c r="D18" i="2"/>
  <c r="G22" i="2"/>
  <c r="G16" i="2"/>
  <c r="G19" i="2"/>
  <c r="G3" i="2"/>
  <c r="G2" i="2"/>
  <c r="G17" i="2"/>
  <c r="G1" i="2"/>
  <c r="D12" i="2"/>
  <c r="D28" i="2"/>
  <c r="D5" i="2"/>
  <c r="D21" i="2"/>
  <c r="D6" i="2"/>
  <c r="D22" i="2"/>
  <c r="D11" i="2"/>
  <c r="D16" i="2"/>
  <c r="D3" i="2"/>
  <c r="D9" i="2"/>
  <c r="D25" i="2"/>
  <c r="D10" i="2"/>
  <c r="D26" i="2"/>
  <c r="D19" i="2"/>
  <c r="D4" i="2"/>
  <c r="D20" i="2"/>
  <c r="D15" i="2"/>
  <c r="D13" i="2"/>
  <c r="D29" i="2"/>
  <c r="D14" i="2"/>
  <c r="D30" i="2"/>
  <c r="D27" i="2"/>
  <c r="M14" i="1" l="1"/>
  <c r="M13" i="1"/>
  <c r="CJ31" i="2"/>
  <c r="CG31" i="2"/>
  <c r="CM31" i="2"/>
  <c r="CD31" i="2"/>
  <c r="CP31" i="2"/>
  <c r="CA31" i="2"/>
  <c r="BR31" i="2"/>
  <c r="BX31" i="2"/>
  <c r="BU31" i="2"/>
  <c r="BO31" i="2"/>
  <c r="AZ31" i="2"/>
  <c r="BL31" i="2"/>
  <c r="BC31" i="2"/>
  <c r="AW31" i="2"/>
  <c r="BI31" i="2"/>
  <c r="BF31" i="2"/>
  <c r="AT31" i="2"/>
  <c r="AE31" i="2"/>
  <c r="AN31" i="2"/>
  <c r="AH31" i="2"/>
  <c r="AQ31" i="2"/>
  <c r="Y31" i="2"/>
  <c r="AB31" i="2"/>
  <c r="AK31" i="2"/>
  <c r="S31" i="2"/>
  <c r="V31" i="2"/>
  <c r="P31" i="2"/>
  <c r="M31" i="2"/>
  <c r="D31" i="2"/>
  <c r="J31" i="2"/>
  <c r="G31" i="2"/>
  <c r="J3" i="1" l="1"/>
  <c r="J5" i="1"/>
  <c r="J13" i="1"/>
  <c r="J21" i="1"/>
  <c r="J29" i="1"/>
  <c r="J37" i="1"/>
  <c r="J45" i="1"/>
  <c r="J53" i="1"/>
  <c r="J9" i="1"/>
  <c r="J25" i="1"/>
  <c r="J41" i="1"/>
  <c r="J57" i="1"/>
  <c r="J17" i="1"/>
  <c r="J33" i="1"/>
  <c r="J49" i="1"/>
  <c r="J55" i="1"/>
  <c r="J39" i="1"/>
  <c r="J23" i="1"/>
  <c r="J7" i="1"/>
  <c r="J10" i="1"/>
  <c r="J18" i="1"/>
  <c r="J26" i="1"/>
  <c r="J34" i="1"/>
  <c r="J42" i="1"/>
  <c r="J50" i="1"/>
  <c r="J58" i="1"/>
  <c r="J2" i="1"/>
  <c r="J51" i="1"/>
  <c r="J35" i="1"/>
  <c r="J19" i="1"/>
  <c r="J4" i="1"/>
  <c r="J12" i="1"/>
  <c r="J20" i="1"/>
  <c r="J28" i="1"/>
  <c r="J36" i="1"/>
  <c r="J44" i="1"/>
  <c r="J52" i="1"/>
  <c r="J47" i="1"/>
  <c r="J15" i="1"/>
  <c r="J14" i="1"/>
  <c r="J30" i="1"/>
  <c r="J46" i="1"/>
  <c r="J59" i="1"/>
  <c r="J8" i="1"/>
  <c r="J40" i="1"/>
  <c r="J43" i="1"/>
  <c r="J11" i="1"/>
  <c r="J16" i="1"/>
  <c r="J32" i="1"/>
  <c r="J48" i="1"/>
  <c r="J31" i="1"/>
  <c r="J6" i="1"/>
  <c r="J22" i="1"/>
  <c r="J38" i="1"/>
  <c r="J54" i="1"/>
  <c r="J27" i="1"/>
  <c r="J24" i="1"/>
  <c r="J56" i="1"/>
  <c r="I4" i="1"/>
  <c r="I12" i="1"/>
  <c r="I20" i="1"/>
  <c r="I28" i="1"/>
  <c r="I36" i="1"/>
  <c r="I44" i="1"/>
  <c r="I52" i="1"/>
  <c r="I2" i="1"/>
  <c r="I16" i="1"/>
  <c r="I32" i="1"/>
  <c r="I48" i="1"/>
  <c r="I8" i="1"/>
  <c r="I24" i="1"/>
  <c r="I40" i="1"/>
  <c r="I56" i="1"/>
  <c r="I7" i="1"/>
  <c r="I15" i="1"/>
  <c r="I23" i="1"/>
  <c r="I31" i="1"/>
  <c r="I39" i="1"/>
  <c r="I47" i="1"/>
  <c r="I55" i="1"/>
  <c r="I9" i="1"/>
  <c r="I17" i="1"/>
  <c r="I25" i="1"/>
  <c r="I33" i="1"/>
  <c r="I41" i="1"/>
  <c r="I49" i="1"/>
  <c r="I57" i="1"/>
  <c r="I11" i="1"/>
  <c r="I27" i="1"/>
  <c r="I43" i="1"/>
  <c r="I59" i="1"/>
  <c r="I54" i="1"/>
  <c r="I38" i="1"/>
  <c r="I22" i="1"/>
  <c r="I6" i="1"/>
  <c r="I30" i="1"/>
  <c r="I42" i="1"/>
  <c r="I10" i="1"/>
  <c r="I13" i="1"/>
  <c r="I29" i="1"/>
  <c r="I45" i="1"/>
  <c r="I50" i="1"/>
  <c r="I34" i="1"/>
  <c r="I18" i="1"/>
  <c r="I3" i="1"/>
  <c r="I19" i="1"/>
  <c r="I35" i="1"/>
  <c r="I51" i="1"/>
  <c r="I46" i="1"/>
  <c r="I14" i="1"/>
  <c r="I5" i="1"/>
  <c r="I21" i="1"/>
  <c r="I37" i="1"/>
  <c r="I53" i="1"/>
  <c r="I58" i="1"/>
  <c r="I26" i="1"/>
  <c r="CU3" i="2"/>
  <c r="CT3" i="2"/>
  <c r="CS3" i="2"/>
  <c r="CR3" i="2"/>
</calcChain>
</file>

<file path=xl/sharedStrings.xml><?xml version="1.0" encoding="utf-8"?>
<sst xmlns="http://schemas.openxmlformats.org/spreadsheetml/2006/main" count="58" uniqueCount="27">
  <si>
    <t>T°C</t>
  </si>
  <si>
    <t>year</t>
  </si>
  <si>
    <t>mean</t>
  </si>
  <si>
    <t>var</t>
  </si>
  <si>
    <t>sd</t>
  </si>
  <si>
    <t>t-value</t>
  </si>
  <si>
    <t>z</t>
  </si>
  <si>
    <t>upper_conf.</t>
  </si>
  <si>
    <t>lower_conf</t>
  </si>
  <si>
    <t>z [.]</t>
  </si>
  <si>
    <t>mov_avg_z</t>
  </si>
  <si>
    <t>upper_conf</t>
  </si>
  <si>
    <t>skew</t>
  </si>
  <si>
    <t>kur</t>
  </si>
  <si>
    <t>1961-1990</t>
  </si>
  <si>
    <t>1991-2018</t>
  </si>
  <si>
    <t>Difference</t>
  </si>
  <si>
    <t>https://www.simplypsychology.org/z-score.html</t>
  </si>
  <si>
    <t>https://mathcracker.com/confidence-interval-difference-means-calculator#results</t>
  </si>
  <si>
    <t>moving_avg</t>
  </si>
  <si>
    <t>lower_conf_aver</t>
  </si>
  <si>
    <t>upper_conf_aver</t>
  </si>
  <si>
    <t>average</t>
  </si>
  <si>
    <t>https://iridl.ldeo.columbia.edu/dochelp/StatTutorial/Climatologies/index.html#Stand</t>
  </si>
  <si>
    <t>1961-1989</t>
  </si>
  <si>
    <t>1990-2018</t>
  </si>
  <si>
    <t>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</si>
</sst>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0000000000_);_(* \(#,##0.00000000000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43" fontId="0" fillId="0" borderId="0" xfId="1" applyFont="1" applyAlignment="1">
      <alignment horizontal="center"/>
    </xf>
    <xf numFmtId="43" fontId="0" fillId="0" borderId="0" xfId="1" applyFont="1" applyFill="1"/>
    <xf numFmtId="2" fontId="0" fillId="0" borderId="0" xfId="0" applyNumberFormat="1" applyFill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11443683771139"/>
          <c:y val="0.1158567401844709"/>
          <c:w val="0.73734839708964073"/>
          <c:h val="0.7189833649533723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'29 years'!$B$1</c:f>
              <c:strCache>
                <c:ptCount val="1"/>
                <c:pt idx="0">
                  <c:v>T°C</c:v>
                </c:pt>
              </c:strCache>
            </c:strRef>
          </c:tx>
          <c:marker>
            <c:symbol val="none"/>
          </c:marker>
          <c:xVal>
            <c:numRef>
              <c:f>'29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'29 years'!$B$2:$B$232</c:f>
              <c:numCache>
                <c:formatCode>_(* #,##0.00_);_(* \(#,##0.00\);_(* "-"??_);_(@_)</c:formatCode>
                <c:ptCount val="231"/>
                <c:pt idx="0">
                  <c:v>21.708577828981053</c:v>
                </c:pt>
                <c:pt idx="1">
                  <c:v>21.163885688684079</c:v>
                </c:pt>
                <c:pt idx="2" formatCode="0.00">
                  <c:v>21.294899442453204</c:v>
                </c:pt>
                <c:pt idx="3">
                  <c:v>21.472216969472253</c:v>
                </c:pt>
                <c:pt idx="4">
                  <c:v>21.234227470558114</c:v>
                </c:pt>
                <c:pt idx="5">
                  <c:v>21.675490911418333</c:v>
                </c:pt>
                <c:pt idx="6">
                  <c:v>21.331353686635946</c:v>
                </c:pt>
                <c:pt idx="7">
                  <c:v>21.621220182919298</c:v>
                </c:pt>
                <c:pt idx="8">
                  <c:v>21.789934715821811</c:v>
                </c:pt>
                <c:pt idx="9">
                  <c:v>21.798396697388629</c:v>
                </c:pt>
                <c:pt idx="10">
                  <c:v>20.947419354838708</c:v>
                </c:pt>
                <c:pt idx="11">
                  <c:v>21.989596465208255</c:v>
                </c:pt>
                <c:pt idx="12">
                  <c:v>21.941655785970298</c:v>
                </c:pt>
                <c:pt idx="13">
                  <c:v>21.502477598566312</c:v>
                </c:pt>
                <c:pt idx="14">
                  <c:v>21.833464541730667</c:v>
                </c:pt>
                <c:pt idx="15">
                  <c:v>21.499586577678901</c:v>
                </c:pt>
                <c:pt idx="16">
                  <c:v>21.576343445980541</c:v>
                </c:pt>
                <c:pt idx="17">
                  <c:v>21.722135176651307</c:v>
                </c:pt>
                <c:pt idx="18">
                  <c:v>21.839969918074761</c:v>
                </c:pt>
                <c:pt idx="19">
                  <c:v>22.305647324187373</c:v>
                </c:pt>
                <c:pt idx="20">
                  <c:v>22.155095366103435</c:v>
                </c:pt>
                <c:pt idx="21">
                  <c:v>22.115705325140809</c:v>
                </c:pt>
                <c:pt idx="22">
                  <c:v>21.983527905785966</c:v>
                </c:pt>
                <c:pt idx="23">
                  <c:v>22.148738413051543</c:v>
                </c:pt>
                <c:pt idx="24">
                  <c:v>22.042560163850482</c:v>
                </c:pt>
                <c:pt idx="25">
                  <c:v>22.131440732206865</c:v>
                </c:pt>
                <c:pt idx="26">
                  <c:v>22.653400537634411</c:v>
                </c:pt>
                <c:pt idx="27">
                  <c:v>22.380409714497592</c:v>
                </c:pt>
                <c:pt idx="28">
                  <c:v>22.124827188940092</c:v>
                </c:pt>
                <c:pt idx="29">
                  <c:v>22.341754352278546</c:v>
                </c:pt>
                <c:pt idx="30">
                  <c:v>22.694977598566307</c:v>
                </c:pt>
                <c:pt idx="31">
                  <c:v>21.867072982326047</c:v>
                </c:pt>
                <c:pt idx="32">
                  <c:v>21.972849462365591</c:v>
                </c:pt>
                <c:pt idx="33">
                  <c:v>22.263257168458782</c:v>
                </c:pt>
                <c:pt idx="34">
                  <c:v>22.290336021505372</c:v>
                </c:pt>
                <c:pt idx="35">
                  <c:v>22.059125571622797</c:v>
                </c:pt>
                <c:pt idx="36">
                  <c:v>22.462848182283668</c:v>
                </c:pt>
                <c:pt idx="37">
                  <c:v>22.970899257552478</c:v>
                </c:pt>
                <c:pt idx="38">
                  <c:v>22.476560419866871</c:v>
                </c:pt>
                <c:pt idx="39">
                  <c:v>22.288953157829692</c:v>
                </c:pt>
                <c:pt idx="40">
                  <c:v>22.714295314900152</c:v>
                </c:pt>
                <c:pt idx="41">
                  <c:v>22.49997055811572</c:v>
                </c:pt>
                <c:pt idx="42">
                  <c:v>22.575912058371738</c:v>
                </c:pt>
                <c:pt idx="43">
                  <c:v>21.8741212458287</c:v>
                </c:pt>
                <c:pt idx="44">
                  <c:v>22.452966589861756</c:v>
                </c:pt>
                <c:pt idx="45">
                  <c:v>22.66454877112135</c:v>
                </c:pt>
                <c:pt idx="46">
                  <c:v>22.333127880184332</c:v>
                </c:pt>
                <c:pt idx="47">
                  <c:v>22.007472500308982</c:v>
                </c:pt>
                <c:pt idx="48">
                  <c:v>22.778577188940091</c:v>
                </c:pt>
                <c:pt idx="49">
                  <c:v>22.975577316948279</c:v>
                </c:pt>
                <c:pt idx="50">
                  <c:v>22.17518881208397</c:v>
                </c:pt>
                <c:pt idx="51">
                  <c:v>23.197648930910891</c:v>
                </c:pt>
                <c:pt idx="52">
                  <c:v>22.663158602150535</c:v>
                </c:pt>
                <c:pt idx="53">
                  <c:v>22.966850998463901</c:v>
                </c:pt>
                <c:pt idx="54">
                  <c:v>23.307603046594988</c:v>
                </c:pt>
                <c:pt idx="55">
                  <c:v>23.165250896057348</c:v>
                </c:pt>
                <c:pt idx="56">
                  <c:v>22.927825140809016</c:v>
                </c:pt>
                <c:pt idx="57">
                  <c:v>22.883886328725037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'29 years'!$B$1</c:f>
              <c:strCache>
                <c:ptCount val="1"/>
                <c:pt idx="0">
                  <c:v>T°C</c:v>
                </c:pt>
              </c:strCache>
            </c:strRef>
          </c:tx>
          <c:marker>
            <c:symbol val="none"/>
          </c:marker>
          <c:xVal>
            <c:numRef>
              <c:f>'29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'29 years'!$B$2:$B$232</c:f>
              <c:numCache>
                <c:formatCode>_(* #,##0.00_);_(* \(#,##0.00\);_(* "-"??_);_(@_)</c:formatCode>
                <c:ptCount val="231"/>
                <c:pt idx="0">
                  <c:v>21.708577828981053</c:v>
                </c:pt>
                <c:pt idx="1">
                  <c:v>21.163885688684079</c:v>
                </c:pt>
                <c:pt idx="2" formatCode="0.00">
                  <c:v>21.294899442453204</c:v>
                </c:pt>
                <c:pt idx="3">
                  <c:v>21.472216969472253</c:v>
                </c:pt>
                <c:pt idx="4">
                  <c:v>21.234227470558114</c:v>
                </c:pt>
                <c:pt idx="5">
                  <c:v>21.675490911418333</c:v>
                </c:pt>
                <c:pt idx="6">
                  <c:v>21.331353686635946</c:v>
                </c:pt>
                <c:pt idx="7">
                  <c:v>21.621220182919298</c:v>
                </c:pt>
                <c:pt idx="8">
                  <c:v>21.789934715821811</c:v>
                </c:pt>
                <c:pt idx="9">
                  <c:v>21.798396697388629</c:v>
                </c:pt>
                <c:pt idx="10">
                  <c:v>20.947419354838708</c:v>
                </c:pt>
                <c:pt idx="11">
                  <c:v>21.989596465208255</c:v>
                </c:pt>
                <c:pt idx="12">
                  <c:v>21.941655785970298</c:v>
                </c:pt>
                <c:pt idx="13">
                  <c:v>21.502477598566312</c:v>
                </c:pt>
                <c:pt idx="14">
                  <c:v>21.833464541730667</c:v>
                </c:pt>
                <c:pt idx="15">
                  <c:v>21.499586577678901</c:v>
                </c:pt>
                <c:pt idx="16">
                  <c:v>21.576343445980541</c:v>
                </c:pt>
                <c:pt idx="17">
                  <c:v>21.722135176651307</c:v>
                </c:pt>
                <c:pt idx="18">
                  <c:v>21.839969918074761</c:v>
                </c:pt>
                <c:pt idx="19">
                  <c:v>22.305647324187373</c:v>
                </c:pt>
                <c:pt idx="20">
                  <c:v>22.155095366103435</c:v>
                </c:pt>
                <c:pt idx="21">
                  <c:v>22.115705325140809</c:v>
                </c:pt>
                <c:pt idx="22">
                  <c:v>21.983527905785966</c:v>
                </c:pt>
                <c:pt idx="23">
                  <c:v>22.148738413051543</c:v>
                </c:pt>
                <c:pt idx="24">
                  <c:v>22.042560163850482</c:v>
                </c:pt>
                <c:pt idx="25">
                  <c:v>22.131440732206865</c:v>
                </c:pt>
                <c:pt idx="26">
                  <c:v>22.653400537634411</c:v>
                </c:pt>
                <c:pt idx="27">
                  <c:v>22.380409714497592</c:v>
                </c:pt>
                <c:pt idx="28">
                  <c:v>22.124827188940092</c:v>
                </c:pt>
                <c:pt idx="29">
                  <c:v>22.341754352278546</c:v>
                </c:pt>
                <c:pt idx="30">
                  <c:v>22.694977598566307</c:v>
                </c:pt>
                <c:pt idx="31">
                  <c:v>21.867072982326047</c:v>
                </c:pt>
                <c:pt idx="32">
                  <c:v>21.972849462365591</c:v>
                </c:pt>
                <c:pt idx="33">
                  <c:v>22.263257168458782</c:v>
                </c:pt>
                <c:pt idx="34">
                  <c:v>22.290336021505372</c:v>
                </c:pt>
                <c:pt idx="35">
                  <c:v>22.059125571622797</c:v>
                </c:pt>
                <c:pt idx="36">
                  <c:v>22.462848182283668</c:v>
                </c:pt>
                <c:pt idx="37">
                  <c:v>22.970899257552478</c:v>
                </c:pt>
                <c:pt idx="38">
                  <c:v>22.476560419866871</c:v>
                </c:pt>
                <c:pt idx="39">
                  <c:v>22.288953157829692</c:v>
                </c:pt>
                <c:pt idx="40">
                  <c:v>22.714295314900152</c:v>
                </c:pt>
                <c:pt idx="41">
                  <c:v>22.49997055811572</c:v>
                </c:pt>
                <c:pt idx="42">
                  <c:v>22.575912058371738</c:v>
                </c:pt>
                <c:pt idx="43">
                  <c:v>21.8741212458287</c:v>
                </c:pt>
                <c:pt idx="44">
                  <c:v>22.452966589861756</c:v>
                </c:pt>
                <c:pt idx="45">
                  <c:v>22.66454877112135</c:v>
                </c:pt>
                <c:pt idx="46">
                  <c:v>22.333127880184332</c:v>
                </c:pt>
                <c:pt idx="47">
                  <c:v>22.007472500308982</c:v>
                </c:pt>
                <c:pt idx="48">
                  <c:v>22.778577188940091</c:v>
                </c:pt>
                <c:pt idx="49">
                  <c:v>22.975577316948279</c:v>
                </c:pt>
                <c:pt idx="50">
                  <c:v>22.17518881208397</c:v>
                </c:pt>
                <c:pt idx="51">
                  <c:v>23.197648930910891</c:v>
                </c:pt>
                <c:pt idx="52">
                  <c:v>22.663158602150535</c:v>
                </c:pt>
                <c:pt idx="53">
                  <c:v>22.966850998463901</c:v>
                </c:pt>
                <c:pt idx="54">
                  <c:v>23.307603046594988</c:v>
                </c:pt>
                <c:pt idx="55">
                  <c:v>23.165250896057348</c:v>
                </c:pt>
                <c:pt idx="56">
                  <c:v>22.927825140809016</c:v>
                </c:pt>
                <c:pt idx="57">
                  <c:v>22.883886328725037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'29 years'!$B$1</c:f>
              <c:strCache>
                <c:ptCount val="1"/>
                <c:pt idx="0">
                  <c:v>T°C</c:v>
                </c:pt>
              </c:strCache>
            </c:strRef>
          </c:tx>
          <c:marker>
            <c:symbol val="none"/>
          </c:marker>
          <c:xVal>
            <c:numRef>
              <c:f>'29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'29 years'!$B$2:$B$232</c:f>
              <c:numCache>
                <c:formatCode>_(* #,##0.00_);_(* \(#,##0.00\);_(* "-"??_);_(@_)</c:formatCode>
                <c:ptCount val="231"/>
                <c:pt idx="0">
                  <c:v>21.708577828981053</c:v>
                </c:pt>
                <c:pt idx="1">
                  <c:v>21.163885688684079</c:v>
                </c:pt>
                <c:pt idx="2" formatCode="0.00">
                  <c:v>21.294899442453204</c:v>
                </c:pt>
                <c:pt idx="3">
                  <c:v>21.472216969472253</c:v>
                </c:pt>
                <c:pt idx="4">
                  <c:v>21.234227470558114</c:v>
                </c:pt>
                <c:pt idx="5">
                  <c:v>21.675490911418333</c:v>
                </c:pt>
                <c:pt idx="6">
                  <c:v>21.331353686635946</c:v>
                </c:pt>
                <c:pt idx="7">
                  <c:v>21.621220182919298</c:v>
                </c:pt>
                <c:pt idx="8">
                  <c:v>21.789934715821811</c:v>
                </c:pt>
                <c:pt idx="9">
                  <c:v>21.798396697388629</c:v>
                </c:pt>
                <c:pt idx="10">
                  <c:v>20.947419354838708</c:v>
                </c:pt>
                <c:pt idx="11">
                  <c:v>21.989596465208255</c:v>
                </c:pt>
                <c:pt idx="12">
                  <c:v>21.941655785970298</c:v>
                </c:pt>
                <c:pt idx="13">
                  <c:v>21.502477598566312</c:v>
                </c:pt>
                <c:pt idx="14">
                  <c:v>21.833464541730667</c:v>
                </c:pt>
                <c:pt idx="15">
                  <c:v>21.499586577678901</c:v>
                </c:pt>
                <c:pt idx="16">
                  <c:v>21.576343445980541</c:v>
                </c:pt>
                <c:pt idx="17">
                  <c:v>21.722135176651307</c:v>
                </c:pt>
                <c:pt idx="18">
                  <c:v>21.839969918074761</c:v>
                </c:pt>
                <c:pt idx="19">
                  <c:v>22.305647324187373</c:v>
                </c:pt>
                <c:pt idx="20">
                  <c:v>22.155095366103435</c:v>
                </c:pt>
                <c:pt idx="21">
                  <c:v>22.115705325140809</c:v>
                </c:pt>
                <c:pt idx="22">
                  <c:v>21.983527905785966</c:v>
                </c:pt>
                <c:pt idx="23">
                  <c:v>22.148738413051543</c:v>
                </c:pt>
                <c:pt idx="24">
                  <c:v>22.042560163850482</c:v>
                </c:pt>
                <c:pt idx="25">
                  <c:v>22.131440732206865</c:v>
                </c:pt>
                <c:pt idx="26">
                  <c:v>22.653400537634411</c:v>
                </c:pt>
                <c:pt idx="27">
                  <c:v>22.380409714497592</c:v>
                </c:pt>
                <c:pt idx="28">
                  <c:v>22.124827188940092</c:v>
                </c:pt>
                <c:pt idx="29">
                  <c:v>22.341754352278546</c:v>
                </c:pt>
                <c:pt idx="30">
                  <c:v>22.694977598566307</c:v>
                </c:pt>
                <c:pt idx="31">
                  <c:v>21.867072982326047</c:v>
                </c:pt>
                <c:pt idx="32">
                  <c:v>21.972849462365591</c:v>
                </c:pt>
                <c:pt idx="33">
                  <c:v>22.263257168458782</c:v>
                </c:pt>
                <c:pt idx="34">
                  <c:v>22.290336021505372</c:v>
                </c:pt>
                <c:pt idx="35">
                  <c:v>22.059125571622797</c:v>
                </c:pt>
                <c:pt idx="36">
                  <c:v>22.462848182283668</c:v>
                </c:pt>
                <c:pt idx="37">
                  <c:v>22.970899257552478</c:v>
                </c:pt>
                <c:pt idx="38">
                  <c:v>22.476560419866871</c:v>
                </c:pt>
                <c:pt idx="39">
                  <c:v>22.288953157829692</c:v>
                </c:pt>
                <c:pt idx="40">
                  <c:v>22.714295314900152</c:v>
                </c:pt>
                <c:pt idx="41">
                  <c:v>22.49997055811572</c:v>
                </c:pt>
                <c:pt idx="42">
                  <c:v>22.575912058371738</c:v>
                </c:pt>
                <c:pt idx="43">
                  <c:v>21.8741212458287</c:v>
                </c:pt>
                <c:pt idx="44">
                  <c:v>22.452966589861756</c:v>
                </c:pt>
                <c:pt idx="45">
                  <c:v>22.66454877112135</c:v>
                </c:pt>
                <c:pt idx="46">
                  <c:v>22.333127880184332</c:v>
                </c:pt>
                <c:pt idx="47">
                  <c:v>22.007472500308982</c:v>
                </c:pt>
                <c:pt idx="48">
                  <c:v>22.778577188940091</c:v>
                </c:pt>
                <c:pt idx="49">
                  <c:v>22.975577316948279</c:v>
                </c:pt>
                <c:pt idx="50">
                  <c:v>22.17518881208397</c:v>
                </c:pt>
                <c:pt idx="51">
                  <c:v>23.197648930910891</c:v>
                </c:pt>
                <c:pt idx="52">
                  <c:v>22.663158602150535</c:v>
                </c:pt>
                <c:pt idx="53">
                  <c:v>22.966850998463901</c:v>
                </c:pt>
                <c:pt idx="54">
                  <c:v>23.307603046594988</c:v>
                </c:pt>
                <c:pt idx="55">
                  <c:v>23.165250896057348</c:v>
                </c:pt>
                <c:pt idx="56">
                  <c:v>22.927825140809016</c:v>
                </c:pt>
                <c:pt idx="57">
                  <c:v>22.883886328725037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'29 years'!$B$1</c:f>
              <c:strCache>
                <c:ptCount val="1"/>
                <c:pt idx="0">
                  <c:v>T°C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'29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'29 years'!$B$2:$B$232</c:f>
              <c:numCache>
                <c:formatCode>_(* #,##0.00_);_(* \(#,##0.00\);_(* "-"??_);_(@_)</c:formatCode>
                <c:ptCount val="231"/>
                <c:pt idx="0">
                  <c:v>21.708577828981053</c:v>
                </c:pt>
                <c:pt idx="1">
                  <c:v>21.163885688684079</c:v>
                </c:pt>
                <c:pt idx="2" formatCode="0.00">
                  <c:v>21.294899442453204</c:v>
                </c:pt>
                <c:pt idx="3">
                  <c:v>21.472216969472253</c:v>
                </c:pt>
                <c:pt idx="4">
                  <c:v>21.234227470558114</c:v>
                </c:pt>
                <c:pt idx="5">
                  <c:v>21.675490911418333</c:v>
                </c:pt>
                <c:pt idx="6">
                  <c:v>21.331353686635946</c:v>
                </c:pt>
                <c:pt idx="7">
                  <c:v>21.621220182919298</c:v>
                </c:pt>
                <c:pt idx="8">
                  <c:v>21.789934715821811</c:v>
                </c:pt>
                <c:pt idx="9">
                  <c:v>21.798396697388629</c:v>
                </c:pt>
                <c:pt idx="10">
                  <c:v>20.947419354838708</c:v>
                </c:pt>
                <c:pt idx="11">
                  <c:v>21.989596465208255</c:v>
                </c:pt>
                <c:pt idx="12">
                  <c:v>21.941655785970298</c:v>
                </c:pt>
                <c:pt idx="13">
                  <c:v>21.502477598566312</c:v>
                </c:pt>
                <c:pt idx="14">
                  <c:v>21.833464541730667</c:v>
                </c:pt>
                <c:pt idx="15">
                  <c:v>21.499586577678901</c:v>
                </c:pt>
                <c:pt idx="16">
                  <c:v>21.576343445980541</c:v>
                </c:pt>
                <c:pt idx="17">
                  <c:v>21.722135176651307</c:v>
                </c:pt>
                <c:pt idx="18">
                  <c:v>21.839969918074761</c:v>
                </c:pt>
                <c:pt idx="19">
                  <c:v>22.305647324187373</c:v>
                </c:pt>
                <c:pt idx="20">
                  <c:v>22.155095366103435</c:v>
                </c:pt>
                <c:pt idx="21">
                  <c:v>22.115705325140809</c:v>
                </c:pt>
                <c:pt idx="22">
                  <c:v>21.983527905785966</c:v>
                </c:pt>
                <c:pt idx="23">
                  <c:v>22.148738413051543</c:v>
                </c:pt>
                <c:pt idx="24">
                  <c:v>22.042560163850482</c:v>
                </c:pt>
                <c:pt idx="25">
                  <c:v>22.131440732206865</c:v>
                </c:pt>
                <c:pt idx="26">
                  <c:v>22.653400537634411</c:v>
                </c:pt>
                <c:pt idx="27">
                  <c:v>22.380409714497592</c:v>
                </c:pt>
                <c:pt idx="28">
                  <c:v>22.124827188940092</c:v>
                </c:pt>
                <c:pt idx="29">
                  <c:v>22.341754352278546</c:v>
                </c:pt>
                <c:pt idx="30">
                  <c:v>22.694977598566307</c:v>
                </c:pt>
                <c:pt idx="31">
                  <c:v>21.867072982326047</c:v>
                </c:pt>
                <c:pt idx="32">
                  <c:v>21.972849462365591</c:v>
                </c:pt>
                <c:pt idx="33">
                  <c:v>22.263257168458782</c:v>
                </c:pt>
                <c:pt idx="34">
                  <c:v>22.290336021505372</c:v>
                </c:pt>
                <c:pt idx="35">
                  <c:v>22.059125571622797</c:v>
                </c:pt>
                <c:pt idx="36">
                  <c:v>22.462848182283668</c:v>
                </c:pt>
                <c:pt idx="37">
                  <c:v>22.970899257552478</c:v>
                </c:pt>
                <c:pt idx="38">
                  <c:v>22.476560419866871</c:v>
                </c:pt>
                <c:pt idx="39">
                  <c:v>22.288953157829692</c:v>
                </c:pt>
                <c:pt idx="40">
                  <c:v>22.714295314900152</c:v>
                </c:pt>
                <c:pt idx="41">
                  <c:v>22.49997055811572</c:v>
                </c:pt>
                <c:pt idx="42">
                  <c:v>22.575912058371738</c:v>
                </c:pt>
                <c:pt idx="43">
                  <c:v>21.8741212458287</c:v>
                </c:pt>
                <c:pt idx="44">
                  <c:v>22.452966589861756</c:v>
                </c:pt>
                <c:pt idx="45">
                  <c:v>22.66454877112135</c:v>
                </c:pt>
                <c:pt idx="46">
                  <c:v>22.333127880184332</c:v>
                </c:pt>
                <c:pt idx="47">
                  <c:v>22.007472500308982</c:v>
                </c:pt>
                <c:pt idx="48">
                  <c:v>22.778577188940091</c:v>
                </c:pt>
                <c:pt idx="49">
                  <c:v>22.975577316948279</c:v>
                </c:pt>
                <c:pt idx="50">
                  <c:v>22.17518881208397</c:v>
                </c:pt>
                <c:pt idx="51">
                  <c:v>23.197648930910891</c:v>
                </c:pt>
                <c:pt idx="52">
                  <c:v>22.663158602150535</c:v>
                </c:pt>
                <c:pt idx="53">
                  <c:v>22.966850998463901</c:v>
                </c:pt>
                <c:pt idx="54">
                  <c:v>23.307603046594988</c:v>
                </c:pt>
                <c:pt idx="55">
                  <c:v>23.165250896057348</c:v>
                </c:pt>
                <c:pt idx="56">
                  <c:v>22.927825140809016</c:v>
                </c:pt>
                <c:pt idx="57">
                  <c:v>22.883886328725037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471664"/>
        <c:axId val="-1246464048"/>
      </c:scatterChart>
      <c:valAx>
        <c:axId val="-1246471664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702068909286981"/>
              <c:y val="0.90091965815984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246464048"/>
        <c:crosses val="autoZero"/>
        <c:crossBetween val="midCat"/>
      </c:valAx>
      <c:valAx>
        <c:axId val="-1246464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 average</a:t>
                </a:r>
                <a:r>
                  <a:rPr lang="en-US" baseline="0"/>
                  <a:t> temperature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◦C)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57768697607455E-2"/>
              <c:y val="0.16113825573806723"/>
            </c:manualLayout>
          </c:layout>
          <c:overlay val="0"/>
        </c:title>
        <c:numFmt formatCode="_(* #,##0.0_);_(* \(#,##0.0\);_(* &quot;-&quot;?_);_(@_)" sourceLinked="0"/>
        <c:majorTickMark val="out"/>
        <c:minorTickMark val="none"/>
        <c:tickLblPos val="nextTo"/>
        <c:crossAx val="-124647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b)</a:t>
            </a:r>
          </a:p>
        </c:rich>
      </c:tx>
      <c:layout>
        <c:manualLayout>
          <c:xMode val="edge"/>
          <c:yMode val="edge"/>
          <c:x val="7.438443930868034E-3"/>
          <c:y val="0.873873925820854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20888533927796"/>
          <c:y val="7.8890132773302452E-2"/>
          <c:w val="0.82581632518726866"/>
          <c:h val="0.75158308683192343"/>
        </c:manualLayout>
      </c:layout>
      <c:scatterChart>
        <c:scatterStyle val="smoothMarker"/>
        <c:varyColors val="0"/>
        <c:ser>
          <c:idx val="0"/>
          <c:order val="0"/>
          <c:tx>
            <c:v>Standardized annual Temp. anomaly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xVal>
            <c:numRef>
              <c:f>'29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'29 years'!$G$2:$G$232</c:f>
              <c:numCache>
                <c:formatCode>0.00</c:formatCode>
                <c:ptCount val="231"/>
                <c:pt idx="0">
                  <c:v>-0.21287461397137192</c:v>
                </c:pt>
                <c:pt idx="1">
                  <c:v>-1.5935580117016106</c:v>
                </c:pt>
                <c:pt idx="2">
                  <c:v>-1.2614648873089489</c:v>
                </c:pt>
                <c:pt idx="3">
                  <c:v>-0.81200114885972974</c:v>
                </c:pt>
                <c:pt idx="4">
                  <c:v>-1.4152559522166128</c:v>
                </c:pt>
                <c:pt idx="5">
                  <c:v>-0.29674319657293058</c:v>
                </c:pt>
                <c:pt idx="6">
                  <c:v>-1.1690608190356759</c:v>
                </c:pt>
                <c:pt idx="7">
                  <c:v>-0.43430841603890025</c:v>
                </c:pt>
                <c:pt idx="8">
                  <c:v>-6.6515117051811293E-3</c:v>
                </c:pt>
                <c:pt idx="9">
                  <c:v>1.4797884379062983E-2</c:v>
                </c:pt>
                <c:pt idx="10">
                  <c:v>-2.1422559847343896</c:v>
                </c:pt>
                <c:pt idx="11">
                  <c:v>0.4994502697329341</c:v>
                </c:pt>
                <c:pt idx="12">
                  <c:v>0.37793043310802904</c:v>
                </c:pt>
                <c:pt idx="13">
                  <c:v>-0.73529663064828577</c:v>
                </c:pt>
                <c:pt idx="14">
                  <c:v>0.10368771203628226</c:v>
                </c:pt>
                <c:pt idx="15">
                  <c:v>-0.74262477850730069</c:v>
                </c:pt>
                <c:pt idx="16">
                  <c:v>-0.54806178432115238</c:v>
                </c:pt>
                <c:pt idx="17">
                  <c:v>-0.17850950483766778</c:v>
                </c:pt>
                <c:pt idx="18">
                  <c:v>0.12017751324652373</c:v>
                </c:pt>
                <c:pt idx="19">
                  <c:v>1.3005746876342756</c:v>
                </c:pt>
                <c:pt idx="20">
                  <c:v>0.91895620327549488</c:v>
                </c:pt>
                <c:pt idx="21">
                  <c:v>0.81911048939506237</c:v>
                </c:pt>
                <c:pt idx="22">
                  <c:v>0.48406771026011802</c:v>
                </c:pt>
                <c:pt idx="23">
                  <c:v>0.90284262481608779</c:v>
                </c:pt>
                <c:pt idx="24">
                  <c:v>0.63370243529170434</c:v>
                </c:pt>
                <c:pt idx="25">
                  <c:v>0.85899653453018487</c:v>
                </c:pt>
                <c:pt idx="26">
                  <c:v>2.1820581032970923</c:v>
                </c:pt>
                <c:pt idx="27">
                  <c:v>1.4900820872080411</c:v>
                </c:pt>
                <c:pt idx="28">
                  <c:v>0.8422325522490629</c:v>
                </c:pt>
                <c:pt idx="29">
                  <c:v>1.3920986339862134</c:v>
                </c:pt>
                <c:pt idx="30">
                  <c:v>2.2874474664037265</c:v>
                </c:pt>
                <c:pt idx="31">
                  <c:v>0.18887824907679207</c:v>
                </c:pt>
                <c:pt idx="32">
                  <c:v>0.45700003578243131</c:v>
                </c:pt>
                <c:pt idx="33">
                  <c:v>1.1931242951800098</c:v>
                </c:pt>
                <c:pt idx="34">
                  <c:v>1.2617636605481584</c:v>
                </c:pt>
                <c:pt idx="35">
                  <c:v>0.6756923628045145</c:v>
                </c:pt>
                <c:pt idx="36">
                  <c:v>1.6990467764075177</c:v>
                </c:pt>
                <c:pt idx="37">
                  <c:v>2.9868525531536214</c:v>
                </c:pt>
                <c:pt idx="38">
                  <c:v>1.7338044998557367</c:v>
                </c:pt>
                <c:pt idx="39">
                  <c:v>1.2582583833886707</c:v>
                </c:pt>
                <c:pt idx="40">
                  <c:v>2.3364139343422208</c:v>
                </c:pt>
                <c:pt idx="41">
                  <c:v>1.7931444220384454</c:v>
                </c:pt>
                <c:pt idx="42">
                  <c:v>1.9856406246549265</c:v>
                </c:pt>
                <c:pt idx="43">
                  <c:v>0.20674415842447635</c:v>
                </c:pt>
                <c:pt idx="44">
                  <c:v>1.6739989565644906</c:v>
                </c:pt>
                <c:pt idx="45">
                  <c:v>2.2103165997039698</c:v>
                </c:pt>
                <c:pt idx="46">
                  <c:v>1.3702322879894258</c:v>
                </c:pt>
                <c:pt idx="47">
                  <c:v>0.54476237000917505</c:v>
                </c:pt>
                <c:pt idx="48">
                  <c:v>2.4993553643645821</c:v>
                </c:pt>
                <c:pt idx="49">
                  <c:v>2.9987104788763168</c:v>
                </c:pt>
                <c:pt idx="50">
                  <c:v>0.96988898753301844</c:v>
                </c:pt>
                <c:pt idx="51">
                  <c:v>3.5616166929042423</c:v>
                </c:pt>
                <c:pt idx="52">
                  <c:v>2.2067928051124093</c:v>
                </c:pt>
                <c:pt idx="53">
                  <c:v>2.9765910426602593</c:v>
                </c:pt>
                <c:pt idx="54">
                  <c:v>3.8403279332653995</c:v>
                </c:pt>
                <c:pt idx="55">
                  <c:v>3.479494287361574</c:v>
                </c:pt>
                <c:pt idx="56">
                  <c:v>2.8776684591309554</c:v>
                </c:pt>
                <c:pt idx="57">
                  <c:v>2.7662925389143291</c:v>
                </c:pt>
              </c:numCache>
            </c:numRef>
          </c:yVal>
          <c:smooth val="1"/>
        </c:ser>
        <c:ser>
          <c:idx val="1"/>
          <c:order val="1"/>
          <c:tx>
            <c:v>29 year moving average anomaly</c:v>
          </c:tx>
          <c:marker>
            <c:symbol val="none"/>
          </c:marker>
          <c:xVal>
            <c:numRef>
              <c:f>'29 years'!$A$15:$A$232</c:f>
              <c:numCache>
                <c:formatCode>General</c:formatCode>
                <c:ptCount val="218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</c:numCache>
            </c:numRef>
          </c:xVal>
          <c:yVal>
            <c:numRef>
              <c:f>'29 years'!$H$15:$H$232</c:f>
              <c:numCache>
                <c:formatCode>0.00</c:formatCode>
                <c:ptCount val="218"/>
                <c:pt idx="0">
                  <c:v>6.8489275553600175E-15</c:v>
                </c:pt>
                <c:pt idx="1">
                  <c:v>5.534390510199258E-2</c:v>
                </c:pt>
                <c:pt idx="2">
                  <c:v>0.1891716802090731</c:v>
                </c:pt>
                <c:pt idx="3">
                  <c:v>0.23918351249823663</c:v>
                </c:pt>
                <c:pt idx="4">
                  <c:v>0.28294217403762145</c:v>
                </c:pt>
                <c:pt idx="5">
                  <c:v>0.37288632049957399</c:v>
                </c:pt>
                <c:pt idx="6">
                  <c:v>0.42662793626237017</c:v>
                </c:pt>
                <c:pt idx="7">
                  <c:v>0.49024011494651465</c:v>
                </c:pt>
                <c:pt idx="8">
                  <c:v>0.56380408709983942</c:v>
                </c:pt>
                <c:pt idx="9">
                  <c:v>0.6670283651984189</c:v>
                </c:pt>
                <c:pt idx="10">
                  <c:v>0.72630445538726962</c:v>
                </c:pt>
                <c:pt idx="11">
                  <c:v>0.84356357152944417</c:v>
                </c:pt>
                <c:pt idx="12">
                  <c:v>0.90690714617114376</c:v>
                </c:pt>
                <c:pt idx="13">
                  <c:v>0.95570762854805469</c:v>
                </c:pt>
                <c:pt idx="14">
                  <c:v>1.0495330511447172</c:v>
                </c:pt>
                <c:pt idx="15">
                  <c:v>1.0530867217098274</c:v>
                </c:pt>
                <c:pt idx="16">
                  <c:v>1.1364185746433373</c:v>
                </c:pt>
                <c:pt idx="17">
                  <c:v>1.2315350706442036</c:v>
                </c:pt>
                <c:pt idx="18">
                  <c:v>1.2849399600520344</c:v>
                </c:pt>
                <c:pt idx="19">
                  <c:v>1.2995808171817811</c:v>
                </c:pt>
                <c:pt idx="20">
                  <c:v>1.3409180818966193</c:v>
                </c:pt>
                <c:pt idx="21">
                  <c:v>1.4126337465725096</c:v>
                </c:pt>
                <c:pt idx="22">
                  <c:v>1.4178330051289907</c:v>
                </c:pt>
                <c:pt idx="23">
                  <c:v>1.5239553838408573</c:v>
                </c:pt>
                <c:pt idx="24">
                  <c:v>1.56891918316142</c:v>
                </c:pt>
                <c:pt idx="25">
                  <c:v>1.6497084454844735</c:v>
                </c:pt>
                <c:pt idx="26">
                  <c:v>1.7525129764753429</c:v>
                </c:pt>
                <c:pt idx="27">
                  <c:v>1.7972521552361873</c:v>
                </c:pt>
                <c:pt idx="28">
                  <c:v>1.8450999611645638</c:v>
                </c:pt>
                <c:pt idx="29">
                  <c:v>1.9114468572564696</c:v>
                </c:pt>
              </c:numCache>
            </c:numRef>
          </c:yVal>
          <c:smooth val="1"/>
        </c:ser>
        <c:ser>
          <c:idx val="2"/>
          <c:order val="2"/>
          <c:tx>
            <c:v>Lower confidence interval reference period</c:v>
          </c:tx>
          <c:spPr>
            <a:ln w="158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'29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'29 years'!$I$2:$I$232</c:f>
              <c:numCache>
                <c:formatCode>0.00</c:formatCode>
                <c:ptCount val="231"/>
                <c:pt idx="0">
                  <c:v>-0.37974696657206425</c:v>
                </c:pt>
                <c:pt idx="1">
                  <c:v>-0.37974696657206425</c:v>
                </c:pt>
                <c:pt idx="2">
                  <c:v>-0.37974696657206425</c:v>
                </c:pt>
                <c:pt idx="3">
                  <c:v>-0.37974696657206425</c:v>
                </c:pt>
                <c:pt idx="4">
                  <c:v>-0.37974696657206425</c:v>
                </c:pt>
                <c:pt idx="5">
                  <c:v>-0.37974696657206425</c:v>
                </c:pt>
                <c:pt idx="6">
                  <c:v>-0.37974696657206425</c:v>
                </c:pt>
                <c:pt idx="7">
                  <c:v>-0.37974696657206425</c:v>
                </c:pt>
                <c:pt idx="8">
                  <c:v>-0.37974696657206425</c:v>
                </c:pt>
                <c:pt idx="9">
                  <c:v>-0.37974696657206425</c:v>
                </c:pt>
                <c:pt idx="10">
                  <c:v>-0.37974696657206425</c:v>
                </c:pt>
                <c:pt idx="11">
                  <c:v>-0.37974696657206425</c:v>
                </c:pt>
                <c:pt idx="12">
                  <c:v>-0.37974696657206425</c:v>
                </c:pt>
                <c:pt idx="13">
                  <c:v>-0.37974696657206425</c:v>
                </c:pt>
                <c:pt idx="14">
                  <c:v>-0.37974696657206425</c:v>
                </c:pt>
                <c:pt idx="15">
                  <c:v>-0.37974696657206425</c:v>
                </c:pt>
                <c:pt idx="16">
                  <c:v>-0.37974696657206425</c:v>
                </c:pt>
                <c:pt idx="17">
                  <c:v>-0.37974696657206425</c:v>
                </c:pt>
                <c:pt idx="18">
                  <c:v>-0.37974696657206425</c:v>
                </c:pt>
                <c:pt idx="19">
                  <c:v>-0.37974696657206425</c:v>
                </c:pt>
                <c:pt idx="20">
                  <c:v>-0.37974696657206425</c:v>
                </c:pt>
                <c:pt idx="21">
                  <c:v>-0.37974696657206425</c:v>
                </c:pt>
                <c:pt idx="22">
                  <c:v>-0.37974696657206425</c:v>
                </c:pt>
                <c:pt idx="23">
                  <c:v>-0.37974696657206425</c:v>
                </c:pt>
                <c:pt idx="24">
                  <c:v>-0.37974696657206425</c:v>
                </c:pt>
                <c:pt idx="25">
                  <c:v>-0.37974696657206425</c:v>
                </c:pt>
                <c:pt idx="26">
                  <c:v>-0.37974696657206425</c:v>
                </c:pt>
                <c:pt idx="27">
                  <c:v>-0.37974696657206425</c:v>
                </c:pt>
                <c:pt idx="28">
                  <c:v>-0.37974696657206425</c:v>
                </c:pt>
                <c:pt idx="29">
                  <c:v>-0.37974696657206425</c:v>
                </c:pt>
                <c:pt idx="30">
                  <c:v>-0.37974696657206425</c:v>
                </c:pt>
                <c:pt idx="31">
                  <c:v>-0.37974696657206425</c:v>
                </c:pt>
                <c:pt idx="32">
                  <c:v>-0.37974696657206425</c:v>
                </c:pt>
                <c:pt idx="33">
                  <c:v>-0.37974696657206425</c:v>
                </c:pt>
                <c:pt idx="34">
                  <c:v>-0.37974696657206425</c:v>
                </c:pt>
                <c:pt idx="35">
                  <c:v>-0.37974696657206425</c:v>
                </c:pt>
                <c:pt idx="36">
                  <c:v>-0.37974696657206425</c:v>
                </c:pt>
                <c:pt idx="37">
                  <c:v>-0.37974696657206425</c:v>
                </c:pt>
                <c:pt idx="38">
                  <c:v>-0.37974696657206425</c:v>
                </c:pt>
                <c:pt idx="39">
                  <c:v>-0.37974696657206425</c:v>
                </c:pt>
                <c:pt idx="40">
                  <c:v>-0.37974696657206425</c:v>
                </c:pt>
                <c:pt idx="41">
                  <c:v>-0.37974696657206425</c:v>
                </c:pt>
                <c:pt idx="42">
                  <c:v>-0.37974696657206425</c:v>
                </c:pt>
                <c:pt idx="43">
                  <c:v>-0.37974696657206425</c:v>
                </c:pt>
                <c:pt idx="44">
                  <c:v>-0.37974696657206425</c:v>
                </c:pt>
                <c:pt idx="45">
                  <c:v>-0.37974696657206425</c:v>
                </c:pt>
                <c:pt idx="46">
                  <c:v>-0.37974696657206425</c:v>
                </c:pt>
                <c:pt idx="47">
                  <c:v>-0.37974696657206425</c:v>
                </c:pt>
                <c:pt idx="48">
                  <c:v>-0.37974696657206425</c:v>
                </c:pt>
                <c:pt idx="49">
                  <c:v>-0.37974696657206425</c:v>
                </c:pt>
                <c:pt idx="50">
                  <c:v>-0.37974696657206425</c:v>
                </c:pt>
                <c:pt idx="51">
                  <c:v>-0.37974696657206425</c:v>
                </c:pt>
                <c:pt idx="52">
                  <c:v>-0.37974696657206425</c:v>
                </c:pt>
                <c:pt idx="53">
                  <c:v>-0.37974696657206425</c:v>
                </c:pt>
                <c:pt idx="54">
                  <c:v>-0.37974696657206425</c:v>
                </c:pt>
                <c:pt idx="55">
                  <c:v>-0.37974696657206425</c:v>
                </c:pt>
                <c:pt idx="56">
                  <c:v>-0.37974696657206425</c:v>
                </c:pt>
                <c:pt idx="57">
                  <c:v>-0.37974696657206425</c:v>
                </c:pt>
              </c:numCache>
            </c:numRef>
          </c:yVal>
          <c:smooth val="1"/>
        </c:ser>
        <c:ser>
          <c:idx val="3"/>
          <c:order val="3"/>
          <c:tx>
            <c:v>Upper confidence interval reference period</c:v>
          </c:tx>
          <c:spPr>
            <a:ln w="158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'29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'29 years'!$J$2:$J$232</c:f>
              <c:numCache>
                <c:formatCode>0.00</c:formatCode>
                <c:ptCount val="231"/>
                <c:pt idx="0">
                  <c:v>0.3797469665720779</c:v>
                </c:pt>
                <c:pt idx="1">
                  <c:v>0.3797469665720779</c:v>
                </c:pt>
                <c:pt idx="2">
                  <c:v>0.3797469665720779</c:v>
                </c:pt>
                <c:pt idx="3">
                  <c:v>0.3797469665720779</c:v>
                </c:pt>
                <c:pt idx="4">
                  <c:v>0.3797469665720779</c:v>
                </c:pt>
                <c:pt idx="5">
                  <c:v>0.3797469665720779</c:v>
                </c:pt>
                <c:pt idx="6">
                  <c:v>0.3797469665720779</c:v>
                </c:pt>
                <c:pt idx="7">
                  <c:v>0.3797469665720779</c:v>
                </c:pt>
                <c:pt idx="8">
                  <c:v>0.3797469665720779</c:v>
                </c:pt>
                <c:pt idx="9">
                  <c:v>0.3797469665720779</c:v>
                </c:pt>
                <c:pt idx="10">
                  <c:v>0.3797469665720779</c:v>
                </c:pt>
                <c:pt idx="11">
                  <c:v>0.3797469665720779</c:v>
                </c:pt>
                <c:pt idx="12">
                  <c:v>0.3797469665720779</c:v>
                </c:pt>
                <c:pt idx="13">
                  <c:v>0.3797469665720779</c:v>
                </c:pt>
                <c:pt idx="14">
                  <c:v>0.3797469665720779</c:v>
                </c:pt>
                <c:pt idx="15">
                  <c:v>0.3797469665720779</c:v>
                </c:pt>
                <c:pt idx="16">
                  <c:v>0.3797469665720779</c:v>
                </c:pt>
                <c:pt idx="17">
                  <c:v>0.3797469665720779</c:v>
                </c:pt>
                <c:pt idx="18">
                  <c:v>0.3797469665720779</c:v>
                </c:pt>
                <c:pt idx="19">
                  <c:v>0.3797469665720779</c:v>
                </c:pt>
                <c:pt idx="20">
                  <c:v>0.3797469665720779</c:v>
                </c:pt>
                <c:pt idx="21">
                  <c:v>0.3797469665720779</c:v>
                </c:pt>
                <c:pt idx="22">
                  <c:v>0.3797469665720779</c:v>
                </c:pt>
                <c:pt idx="23">
                  <c:v>0.3797469665720779</c:v>
                </c:pt>
                <c:pt idx="24">
                  <c:v>0.3797469665720779</c:v>
                </c:pt>
                <c:pt idx="25">
                  <c:v>0.3797469665720779</c:v>
                </c:pt>
                <c:pt idx="26">
                  <c:v>0.3797469665720779</c:v>
                </c:pt>
                <c:pt idx="27">
                  <c:v>0.3797469665720779</c:v>
                </c:pt>
                <c:pt idx="28">
                  <c:v>0.3797469665720779</c:v>
                </c:pt>
                <c:pt idx="29">
                  <c:v>0.3797469665720779</c:v>
                </c:pt>
                <c:pt idx="30">
                  <c:v>0.3797469665720779</c:v>
                </c:pt>
                <c:pt idx="31">
                  <c:v>0.3797469665720779</c:v>
                </c:pt>
                <c:pt idx="32">
                  <c:v>0.3797469665720779</c:v>
                </c:pt>
                <c:pt idx="33">
                  <c:v>0.3797469665720779</c:v>
                </c:pt>
                <c:pt idx="34">
                  <c:v>0.3797469665720779</c:v>
                </c:pt>
                <c:pt idx="35">
                  <c:v>0.3797469665720779</c:v>
                </c:pt>
                <c:pt idx="36">
                  <c:v>0.3797469665720779</c:v>
                </c:pt>
                <c:pt idx="37">
                  <c:v>0.3797469665720779</c:v>
                </c:pt>
                <c:pt idx="38">
                  <c:v>0.3797469665720779</c:v>
                </c:pt>
                <c:pt idx="39">
                  <c:v>0.3797469665720779</c:v>
                </c:pt>
                <c:pt idx="40">
                  <c:v>0.3797469665720779</c:v>
                </c:pt>
                <c:pt idx="41">
                  <c:v>0.3797469665720779</c:v>
                </c:pt>
                <c:pt idx="42">
                  <c:v>0.3797469665720779</c:v>
                </c:pt>
                <c:pt idx="43">
                  <c:v>0.3797469665720779</c:v>
                </c:pt>
                <c:pt idx="44">
                  <c:v>0.3797469665720779</c:v>
                </c:pt>
                <c:pt idx="45">
                  <c:v>0.3797469665720779</c:v>
                </c:pt>
                <c:pt idx="46">
                  <c:v>0.3797469665720779</c:v>
                </c:pt>
                <c:pt idx="47">
                  <c:v>0.3797469665720779</c:v>
                </c:pt>
                <c:pt idx="48">
                  <c:v>0.3797469665720779</c:v>
                </c:pt>
                <c:pt idx="49">
                  <c:v>0.3797469665720779</c:v>
                </c:pt>
                <c:pt idx="50">
                  <c:v>0.3797469665720779</c:v>
                </c:pt>
                <c:pt idx="51">
                  <c:v>0.3797469665720779</c:v>
                </c:pt>
                <c:pt idx="52">
                  <c:v>0.3797469665720779</c:v>
                </c:pt>
                <c:pt idx="53">
                  <c:v>0.3797469665720779</c:v>
                </c:pt>
                <c:pt idx="54">
                  <c:v>0.3797469665720779</c:v>
                </c:pt>
                <c:pt idx="55">
                  <c:v>0.3797469665720779</c:v>
                </c:pt>
                <c:pt idx="56">
                  <c:v>0.3797469665720779</c:v>
                </c:pt>
                <c:pt idx="57">
                  <c:v>0.3797469665720779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467312"/>
        <c:axId val="-1246470032"/>
      </c:scatterChart>
      <c:valAx>
        <c:axId val="-124646731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4915789381299887"/>
              <c:y val="0.90763262152145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246470032"/>
        <c:crossesAt val="-3"/>
        <c:crossBetween val="midCat"/>
      </c:valAx>
      <c:valAx>
        <c:axId val="-124647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Temperature</a:t>
                </a:r>
                <a:r>
                  <a:rPr lang="en-US"/>
                  <a:t> anomaly </a:t>
                </a:r>
              </a:p>
            </c:rich>
          </c:tx>
          <c:layout>
            <c:manualLayout>
              <c:xMode val="edge"/>
              <c:yMode val="edge"/>
              <c:x val="6.8561475768243478E-3"/>
              <c:y val="0.2139389695732625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-124646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212716978090851"/>
          <c:y val="6.035199599646373E-2"/>
          <c:w val="0.64444936477697323"/>
          <c:h val="0.291274907213601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a)</a:t>
            </a:r>
          </a:p>
        </c:rich>
      </c:tx>
      <c:layout>
        <c:manualLayout>
          <c:xMode val="edge"/>
          <c:yMode val="edge"/>
          <c:x val="2.6492953645747715E-2"/>
          <c:y val="0.888125569511693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46511299749102"/>
          <c:y val="0.10377709088959962"/>
          <c:w val="0.73734839708964073"/>
          <c:h val="0.77783518500241022"/>
        </c:manualLayout>
      </c:layout>
      <c:scatterChart>
        <c:scatterStyle val="smoothMarker"/>
        <c:varyColors val="0"/>
        <c:ser>
          <c:idx val="2"/>
          <c:order val="0"/>
          <c:tx>
            <c:v>Annual average temperature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'29 years'!$A$2:$A$66</c:f>
              <c:numCache>
                <c:formatCode>General</c:formatCode>
                <c:ptCount val="65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'29 years'!$B$2:$B$66</c:f>
              <c:numCache>
                <c:formatCode>_(* #,##0.00_);_(* \(#,##0.00\);_(* "-"??_);_(@_)</c:formatCode>
                <c:ptCount val="65"/>
                <c:pt idx="0">
                  <c:v>21.708577828981053</c:v>
                </c:pt>
                <c:pt idx="1">
                  <c:v>21.163885688684079</c:v>
                </c:pt>
                <c:pt idx="2" formatCode="0.00">
                  <c:v>21.294899442453204</c:v>
                </c:pt>
                <c:pt idx="3">
                  <c:v>21.472216969472253</c:v>
                </c:pt>
                <c:pt idx="4">
                  <c:v>21.234227470558114</c:v>
                </c:pt>
                <c:pt idx="5">
                  <c:v>21.675490911418333</c:v>
                </c:pt>
                <c:pt idx="6">
                  <c:v>21.331353686635946</c:v>
                </c:pt>
                <c:pt idx="7">
                  <c:v>21.621220182919298</c:v>
                </c:pt>
                <c:pt idx="8">
                  <c:v>21.789934715821811</c:v>
                </c:pt>
                <c:pt idx="9">
                  <c:v>21.798396697388629</c:v>
                </c:pt>
                <c:pt idx="10">
                  <c:v>20.947419354838708</c:v>
                </c:pt>
                <c:pt idx="11">
                  <c:v>21.989596465208255</c:v>
                </c:pt>
                <c:pt idx="12">
                  <c:v>21.941655785970298</c:v>
                </c:pt>
                <c:pt idx="13">
                  <c:v>21.502477598566312</c:v>
                </c:pt>
                <c:pt idx="14">
                  <c:v>21.833464541730667</c:v>
                </c:pt>
                <c:pt idx="15">
                  <c:v>21.499586577678901</c:v>
                </c:pt>
                <c:pt idx="16">
                  <c:v>21.576343445980541</c:v>
                </c:pt>
                <c:pt idx="17">
                  <c:v>21.722135176651307</c:v>
                </c:pt>
                <c:pt idx="18">
                  <c:v>21.839969918074761</c:v>
                </c:pt>
                <c:pt idx="19">
                  <c:v>22.305647324187373</c:v>
                </c:pt>
                <c:pt idx="20">
                  <c:v>22.155095366103435</c:v>
                </c:pt>
                <c:pt idx="21">
                  <c:v>22.115705325140809</c:v>
                </c:pt>
                <c:pt idx="22">
                  <c:v>21.983527905785966</c:v>
                </c:pt>
                <c:pt idx="23">
                  <c:v>22.148738413051543</c:v>
                </c:pt>
                <c:pt idx="24">
                  <c:v>22.042560163850482</c:v>
                </c:pt>
                <c:pt idx="25">
                  <c:v>22.131440732206865</c:v>
                </c:pt>
                <c:pt idx="26">
                  <c:v>22.653400537634411</c:v>
                </c:pt>
                <c:pt idx="27">
                  <c:v>22.380409714497592</c:v>
                </c:pt>
                <c:pt idx="28">
                  <c:v>22.124827188940092</c:v>
                </c:pt>
                <c:pt idx="29">
                  <c:v>22.341754352278546</c:v>
                </c:pt>
                <c:pt idx="30">
                  <c:v>22.694977598566307</c:v>
                </c:pt>
                <c:pt idx="31">
                  <c:v>21.867072982326047</c:v>
                </c:pt>
                <c:pt idx="32">
                  <c:v>21.972849462365591</c:v>
                </c:pt>
                <c:pt idx="33">
                  <c:v>22.263257168458782</c:v>
                </c:pt>
                <c:pt idx="34">
                  <c:v>22.290336021505372</c:v>
                </c:pt>
                <c:pt idx="35">
                  <c:v>22.059125571622797</c:v>
                </c:pt>
                <c:pt idx="36">
                  <c:v>22.462848182283668</c:v>
                </c:pt>
                <c:pt idx="37">
                  <c:v>22.970899257552478</c:v>
                </c:pt>
                <c:pt idx="38">
                  <c:v>22.476560419866871</c:v>
                </c:pt>
                <c:pt idx="39">
                  <c:v>22.288953157829692</c:v>
                </c:pt>
                <c:pt idx="40">
                  <c:v>22.714295314900152</c:v>
                </c:pt>
                <c:pt idx="41">
                  <c:v>22.49997055811572</c:v>
                </c:pt>
                <c:pt idx="42">
                  <c:v>22.575912058371738</c:v>
                </c:pt>
                <c:pt idx="43">
                  <c:v>21.8741212458287</c:v>
                </c:pt>
                <c:pt idx="44">
                  <c:v>22.452966589861756</c:v>
                </c:pt>
                <c:pt idx="45">
                  <c:v>22.66454877112135</c:v>
                </c:pt>
                <c:pt idx="46">
                  <c:v>22.333127880184332</c:v>
                </c:pt>
                <c:pt idx="47">
                  <c:v>22.007472500308982</c:v>
                </c:pt>
                <c:pt idx="48">
                  <c:v>22.778577188940091</c:v>
                </c:pt>
                <c:pt idx="49">
                  <c:v>22.975577316948279</c:v>
                </c:pt>
                <c:pt idx="50">
                  <c:v>22.17518881208397</c:v>
                </c:pt>
                <c:pt idx="51">
                  <c:v>23.197648930910891</c:v>
                </c:pt>
                <c:pt idx="52">
                  <c:v>22.663158602150535</c:v>
                </c:pt>
                <c:pt idx="53">
                  <c:v>22.966850998463901</c:v>
                </c:pt>
                <c:pt idx="54">
                  <c:v>23.307603046594988</c:v>
                </c:pt>
                <c:pt idx="55">
                  <c:v>23.165250896057348</c:v>
                </c:pt>
                <c:pt idx="56">
                  <c:v>22.927825140809016</c:v>
                </c:pt>
                <c:pt idx="57">
                  <c:v>22.883886328725037</c:v>
                </c:pt>
              </c:numCache>
            </c:numRef>
          </c:yVal>
          <c:smooth val="1"/>
        </c:ser>
        <c:ser>
          <c:idx val="3"/>
          <c:order val="1"/>
          <c:tx>
            <c:v>29 year moving average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'29 years'!$A$15:$A$66</c:f>
              <c:numCache>
                <c:formatCode>General</c:formatCode>
                <c:ptCount val="52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</c:numCache>
            </c:numRef>
          </c:xVal>
          <c:yVal>
            <c:numRef>
              <c:f>'29 years'!$C$15:$C$66</c:f>
              <c:numCache>
                <c:formatCode>0.00</c:formatCode>
                <c:ptCount val="52"/>
                <c:pt idx="0">
                  <c:v>21.792558797601068</c:v>
                </c:pt>
                <c:pt idx="1">
                  <c:v>21.814392470818227</c:v>
                </c:pt>
                <c:pt idx="2">
                  <c:v>21.867188743572786</c:v>
                </c:pt>
                <c:pt idx="3">
                  <c:v>21.886918865637362</c:v>
                </c:pt>
                <c:pt idx="4">
                  <c:v>21.904182055047485</c:v>
                </c:pt>
                <c:pt idx="5">
                  <c:v>21.939665837733713</c:v>
                </c:pt>
                <c:pt idx="6">
                  <c:v>21.96086739325396</c:v>
                </c:pt>
                <c:pt idx="7">
                  <c:v>21.985962975494878</c:v>
                </c:pt>
                <c:pt idx="8">
                  <c:v>22.01498463064538</c:v>
                </c:pt>
                <c:pt idx="9">
                  <c:v>22.055707545877464</c:v>
                </c:pt>
                <c:pt idx="10">
                  <c:v>22.079092501824992</c:v>
                </c:pt>
                <c:pt idx="11">
                  <c:v>22.125352288135026</c:v>
                </c:pt>
                <c:pt idx="12">
                  <c:v>22.150341903641642</c:v>
                </c:pt>
                <c:pt idx="13">
                  <c:v>22.169594137163902</c:v>
                </c:pt>
                <c:pt idx="14">
                  <c:v>22.206609118536498</c:v>
                </c:pt>
                <c:pt idx="15">
                  <c:v>22.20801107385023</c:v>
                </c:pt>
                <c:pt idx="16">
                  <c:v>22.240886246684116</c:v>
                </c:pt>
                <c:pt idx="17">
                  <c:v>22.278410568240698</c:v>
                </c:pt>
                <c:pt idx="18">
                  <c:v>22.299479282155627</c:v>
                </c:pt>
                <c:pt idx="19">
                  <c:v>22.30525523326715</c:v>
                </c:pt>
                <c:pt idx="20">
                  <c:v>22.321563159637932</c:v>
                </c:pt>
                <c:pt idx="21">
                  <c:v>22.349855640701545</c:v>
                </c:pt>
                <c:pt idx="22">
                  <c:v>22.351906795423726</c:v>
                </c:pt>
                <c:pt idx="23">
                  <c:v>22.393773037669416</c:v>
                </c:pt>
                <c:pt idx="24">
                  <c:v>22.411511664879725</c:v>
                </c:pt>
                <c:pt idx="25">
                  <c:v>22.443383762625018</c:v>
                </c:pt>
                <c:pt idx="26">
                  <c:v>22.483941083810812</c:v>
                </c:pt>
                <c:pt idx="27">
                  <c:v>22.501591096170227</c:v>
                </c:pt>
                <c:pt idx="28">
                  <c:v>22.520467490180966</c:v>
                </c:pt>
                <c:pt idx="29">
                  <c:v>22.546641943276999</c:v>
                </c:pt>
              </c:numCache>
            </c:numRef>
          </c:yVal>
          <c:smooth val="1"/>
        </c:ser>
        <c:ser>
          <c:idx val="1"/>
          <c:order val="2"/>
          <c:tx>
            <c:v>Average temperature (1961-1989)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'29 years'!$A$2:$A$66</c:f>
              <c:numCache>
                <c:formatCode>General</c:formatCode>
                <c:ptCount val="65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'29 years'!$D$2:$D$66</c:f>
              <c:numCache>
                <c:formatCode>_(* #,##0.00_);_(* \(#,##0.00\);_(* "-"??_);_(@_)</c:formatCode>
                <c:ptCount val="65"/>
                <c:pt idx="0">
                  <c:v>21.792558797601068</c:v>
                </c:pt>
                <c:pt idx="1">
                  <c:v>21.792558797601068</c:v>
                </c:pt>
                <c:pt idx="2">
                  <c:v>21.792558797601068</c:v>
                </c:pt>
                <c:pt idx="3">
                  <c:v>21.792558797601068</c:v>
                </c:pt>
                <c:pt idx="4">
                  <c:v>21.792558797601068</c:v>
                </c:pt>
                <c:pt idx="5">
                  <c:v>21.792558797601068</c:v>
                </c:pt>
                <c:pt idx="6">
                  <c:v>21.792558797601068</c:v>
                </c:pt>
                <c:pt idx="7">
                  <c:v>21.792558797601068</c:v>
                </c:pt>
                <c:pt idx="8">
                  <c:v>21.792558797601068</c:v>
                </c:pt>
                <c:pt idx="9">
                  <c:v>21.792558797601068</c:v>
                </c:pt>
                <c:pt idx="10">
                  <c:v>21.792558797601068</c:v>
                </c:pt>
                <c:pt idx="11">
                  <c:v>21.792558797601068</c:v>
                </c:pt>
                <c:pt idx="12">
                  <c:v>21.792558797601068</c:v>
                </c:pt>
                <c:pt idx="13">
                  <c:v>21.792558797601068</c:v>
                </c:pt>
                <c:pt idx="14">
                  <c:v>21.792558797601068</c:v>
                </c:pt>
                <c:pt idx="15">
                  <c:v>21.792558797601068</c:v>
                </c:pt>
                <c:pt idx="16">
                  <c:v>21.792558797601068</c:v>
                </c:pt>
                <c:pt idx="17">
                  <c:v>21.792558797601068</c:v>
                </c:pt>
                <c:pt idx="18">
                  <c:v>21.792558797601068</c:v>
                </c:pt>
                <c:pt idx="19">
                  <c:v>21.792558797601068</c:v>
                </c:pt>
                <c:pt idx="20">
                  <c:v>21.792558797601068</c:v>
                </c:pt>
                <c:pt idx="21">
                  <c:v>21.792558797601068</c:v>
                </c:pt>
                <c:pt idx="22">
                  <c:v>21.792558797601068</c:v>
                </c:pt>
                <c:pt idx="23">
                  <c:v>21.792558797601068</c:v>
                </c:pt>
                <c:pt idx="24">
                  <c:v>21.792558797601068</c:v>
                </c:pt>
                <c:pt idx="25">
                  <c:v>21.792558797601068</c:v>
                </c:pt>
                <c:pt idx="26">
                  <c:v>21.792558797601068</c:v>
                </c:pt>
                <c:pt idx="27">
                  <c:v>21.792558797601068</c:v>
                </c:pt>
                <c:pt idx="28">
                  <c:v>21.792558797601068</c:v>
                </c:pt>
                <c:pt idx="29">
                  <c:v>21.792558797601068</c:v>
                </c:pt>
                <c:pt idx="30">
                  <c:v>21.792558797601068</c:v>
                </c:pt>
                <c:pt idx="31">
                  <c:v>21.792558797601068</c:v>
                </c:pt>
                <c:pt idx="32">
                  <c:v>21.792558797601068</c:v>
                </c:pt>
                <c:pt idx="33">
                  <c:v>21.792558797601068</c:v>
                </c:pt>
                <c:pt idx="34">
                  <c:v>21.792558797601068</c:v>
                </c:pt>
                <c:pt idx="35">
                  <c:v>21.792558797601068</c:v>
                </c:pt>
                <c:pt idx="36">
                  <c:v>21.792558797601068</c:v>
                </c:pt>
                <c:pt idx="37">
                  <c:v>21.792558797601068</c:v>
                </c:pt>
                <c:pt idx="38">
                  <c:v>21.792558797601068</c:v>
                </c:pt>
                <c:pt idx="39">
                  <c:v>21.792558797601068</c:v>
                </c:pt>
                <c:pt idx="40">
                  <c:v>21.792558797601068</c:v>
                </c:pt>
                <c:pt idx="41">
                  <c:v>21.792558797601068</c:v>
                </c:pt>
                <c:pt idx="42">
                  <c:v>21.792558797601068</c:v>
                </c:pt>
                <c:pt idx="43">
                  <c:v>21.792558797601068</c:v>
                </c:pt>
                <c:pt idx="44">
                  <c:v>21.792558797601068</c:v>
                </c:pt>
                <c:pt idx="45">
                  <c:v>21.792558797601068</c:v>
                </c:pt>
                <c:pt idx="46">
                  <c:v>21.792558797601068</c:v>
                </c:pt>
                <c:pt idx="47">
                  <c:v>21.792558797601068</c:v>
                </c:pt>
                <c:pt idx="48">
                  <c:v>21.792558797601068</c:v>
                </c:pt>
                <c:pt idx="49">
                  <c:v>21.792558797601068</c:v>
                </c:pt>
                <c:pt idx="50">
                  <c:v>21.792558797601068</c:v>
                </c:pt>
                <c:pt idx="51">
                  <c:v>21.792558797601068</c:v>
                </c:pt>
                <c:pt idx="52">
                  <c:v>21.792558797601068</c:v>
                </c:pt>
                <c:pt idx="53">
                  <c:v>21.792558797601068</c:v>
                </c:pt>
                <c:pt idx="54">
                  <c:v>21.792558797601068</c:v>
                </c:pt>
                <c:pt idx="55">
                  <c:v>21.792558797601068</c:v>
                </c:pt>
                <c:pt idx="56">
                  <c:v>21.792558797601068</c:v>
                </c:pt>
                <c:pt idx="57">
                  <c:v>21.792558797601068</c:v>
                </c:pt>
              </c:numCache>
            </c:numRef>
          </c:yVal>
          <c:smooth val="1"/>
        </c:ser>
        <c:ser>
          <c:idx val="0"/>
          <c:order val="3"/>
          <c:tx>
            <c:v>Lower confidence interval (1961-1989)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'29 years'!$A$2:$A$66</c:f>
              <c:numCache>
                <c:formatCode>General</c:formatCode>
                <c:ptCount val="65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'29 years'!$E$2:$E$66</c:f>
              <c:numCache>
                <c:formatCode>0.00</c:formatCode>
                <c:ptCount val="65"/>
                <c:pt idx="0">
                  <c:v>21.642745170281824</c:v>
                </c:pt>
                <c:pt idx="1">
                  <c:v>21.642745170281824</c:v>
                </c:pt>
                <c:pt idx="2">
                  <c:v>21.642745170281824</c:v>
                </c:pt>
                <c:pt idx="3">
                  <c:v>21.642745170281824</c:v>
                </c:pt>
                <c:pt idx="4">
                  <c:v>21.642745170281824</c:v>
                </c:pt>
                <c:pt idx="5">
                  <c:v>21.642745170281824</c:v>
                </c:pt>
                <c:pt idx="6">
                  <c:v>21.642745170281824</c:v>
                </c:pt>
                <c:pt idx="7">
                  <c:v>21.642745170281824</c:v>
                </c:pt>
                <c:pt idx="8">
                  <c:v>21.642745170281824</c:v>
                </c:pt>
                <c:pt idx="9">
                  <c:v>21.642745170281824</c:v>
                </c:pt>
                <c:pt idx="10">
                  <c:v>21.642745170281824</c:v>
                </c:pt>
                <c:pt idx="11">
                  <c:v>21.642745170281824</c:v>
                </c:pt>
                <c:pt idx="12">
                  <c:v>21.642745170281824</c:v>
                </c:pt>
                <c:pt idx="13">
                  <c:v>21.642745170281824</c:v>
                </c:pt>
                <c:pt idx="14">
                  <c:v>21.642745170281824</c:v>
                </c:pt>
                <c:pt idx="15">
                  <c:v>21.642745170281824</c:v>
                </c:pt>
                <c:pt idx="16">
                  <c:v>21.642745170281824</c:v>
                </c:pt>
                <c:pt idx="17">
                  <c:v>21.642745170281824</c:v>
                </c:pt>
                <c:pt idx="18">
                  <c:v>21.642745170281824</c:v>
                </c:pt>
                <c:pt idx="19">
                  <c:v>21.642745170281824</c:v>
                </c:pt>
                <c:pt idx="20">
                  <c:v>21.642745170281824</c:v>
                </c:pt>
                <c:pt idx="21">
                  <c:v>21.642745170281824</c:v>
                </c:pt>
                <c:pt idx="22">
                  <c:v>21.642745170281824</c:v>
                </c:pt>
                <c:pt idx="23">
                  <c:v>21.642745170281824</c:v>
                </c:pt>
                <c:pt idx="24">
                  <c:v>21.642745170281824</c:v>
                </c:pt>
                <c:pt idx="25">
                  <c:v>21.642745170281824</c:v>
                </c:pt>
                <c:pt idx="26">
                  <c:v>21.642745170281824</c:v>
                </c:pt>
                <c:pt idx="27">
                  <c:v>21.642745170281824</c:v>
                </c:pt>
                <c:pt idx="28">
                  <c:v>21.642745170281824</c:v>
                </c:pt>
                <c:pt idx="29">
                  <c:v>21.642745170281824</c:v>
                </c:pt>
                <c:pt idx="30">
                  <c:v>21.642745170281824</c:v>
                </c:pt>
                <c:pt idx="31">
                  <c:v>21.642745170281824</c:v>
                </c:pt>
                <c:pt idx="32">
                  <c:v>21.642745170281824</c:v>
                </c:pt>
                <c:pt idx="33">
                  <c:v>21.642745170281824</c:v>
                </c:pt>
                <c:pt idx="34">
                  <c:v>21.642745170281824</c:v>
                </c:pt>
                <c:pt idx="35">
                  <c:v>21.642745170281824</c:v>
                </c:pt>
                <c:pt idx="36">
                  <c:v>21.642745170281824</c:v>
                </c:pt>
                <c:pt idx="37">
                  <c:v>21.642745170281824</c:v>
                </c:pt>
                <c:pt idx="38">
                  <c:v>21.642745170281824</c:v>
                </c:pt>
                <c:pt idx="39">
                  <c:v>21.642745170281824</c:v>
                </c:pt>
                <c:pt idx="40">
                  <c:v>21.642745170281824</c:v>
                </c:pt>
                <c:pt idx="41">
                  <c:v>21.642745170281824</c:v>
                </c:pt>
                <c:pt idx="42">
                  <c:v>21.642745170281824</c:v>
                </c:pt>
                <c:pt idx="43">
                  <c:v>21.642745170281824</c:v>
                </c:pt>
                <c:pt idx="44">
                  <c:v>21.642745170281824</c:v>
                </c:pt>
                <c:pt idx="45">
                  <c:v>21.642745170281824</c:v>
                </c:pt>
                <c:pt idx="46">
                  <c:v>21.642745170281824</c:v>
                </c:pt>
                <c:pt idx="47">
                  <c:v>21.642745170281824</c:v>
                </c:pt>
                <c:pt idx="48">
                  <c:v>21.642745170281824</c:v>
                </c:pt>
                <c:pt idx="49">
                  <c:v>21.642745170281824</c:v>
                </c:pt>
                <c:pt idx="50">
                  <c:v>21.642745170281824</c:v>
                </c:pt>
                <c:pt idx="51">
                  <c:v>21.642745170281824</c:v>
                </c:pt>
                <c:pt idx="52">
                  <c:v>21.642745170281824</c:v>
                </c:pt>
                <c:pt idx="53">
                  <c:v>21.642745170281824</c:v>
                </c:pt>
                <c:pt idx="54">
                  <c:v>21.642745170281824</c:v>
                </c:pt>
                <c:pt idx="55">
                  <c:v>21.642745170281824</c:v>
                </c:pt>
                <c:pt idx="56">
                  <c:v>21.642745170281824</c:v>
                </c:pt>
                <c:pt idx="57">
                  <c:v>21.642745170281824</c:v>
                </c:pt>
              </c:numCache>
            </c:numRef>
          </c:yVal>
          <c:smooth val="1"/>
        </c:ser>
        <c:ser>
          <c:idx val="4"/>
          <c:order val="4"/>
          <c:tx>
            <c:v>Upper confidence interval (1961-1989)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'29 years'!$A$2:$A$66</c:f>
              <c:numCache>
                <c:formatCode>General</c:formatCode>
                <c:ptCount val="65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'29 years'!$F$2:$F$66</c:f>
              <c:numCache>
                <c:formatCode>0.00</c:formatCode>
                <c:ptCount val="65"/>
                <c:pt idx="0">
                  <c:v>21.939854369494899</c:v>
                </c:pt>
                <c:pt idx="1">
                  <c:v>21.939854369494899</c:v>
                </c:pt>
                <c:pt idx="2">
                  <c:v>21.939854369494899</c:v>
                </c:pt>
                <c:pt idx="3">
                  <c:v>21.939854369494899</c:v>
                </c:pt>
                <c:pt idx="4">
                  <c:v>21.939854369494899</c:v>
                </c:pt>
                <c:pt idx="5">
                  <c:v>21.939854369494899</c:v>
                </c:pt>
                <c:pt idx="6">
                  <c:v>21.939854369494899</c:v>
                </c:pt>
                <c:pt idx="7">
                  <c:v>21.939854369494899</c:v>
                </c:pt>
                <c:pt idx="8">
                  <c:v>21.939854369494899</c:v>
                </c:pt>
                <c:pt idx="9">
                  <c:v>21.939854369494899</c:v>
                </c:pt>
                <c:pt idx="10">
                  <c:v>21.939854369494899</c:v>
                </c:pt>
                <c:pt idx="11">
                  <c:v>21.939854369494899</c:v>
                </c:pt>
                <c:pt idx="12">
                  <c:v>21.939854369494899</c:v>
                </c:pt>
                <c:pt idx="13">
                  <c:v>21.939854369494899</c:v>
                </c:pt>
                <c:pt idx="14">
                  <c:v>21.939854369494899</c:v>
                </c:pt>
                <c:pt idx="15">
                  <c:v>21.939854369494899</c:v>
                </c:pt>
                <c:pt idx="16">
                  <c:v>21.939854369494899</c:v>
                </c:pt>
                <c:pt idx="17">
                  <c:v>21.939854369494899</c:v>
                </c:pt>
                <c:pt idx="18">
                  <c:v>21.939854369494899</c:v>
                </c:pt>
                <c:pt idx="19">
                  <c:v>21.939854369494899</c:v>
                </c:pt>
                <c:pt idx="20">
                  <c:v>21.939854369494899</c:v>
                </c:pt>
                <c:pt idx="21">
                  <c:v>21.939854369494899</c:v>
                </c:pt>
                <c:pt idx="22">
                  <c:v>21.939854369494899</c:v>
                </c:pt>
                <c:pt idx="23">
                  <c:v>21.939854369494899</c:v>
                </c:pt>
                <c:pt idx="24">
                  <c:v>21.939854369494899</c:v>
                </c:pt>
                <c:pt idx="25">
                  <c:v>21.939854369494899</c:v>
                </c:pt>
                <c:pt idx="26">
                  <c:v>21.939854369494899</c:v>
                </c:pt>
                <c:pt idx="27">
                  <c:v>21.939854369494899</c:v>
                </c:pt>
                <c:pt idx="28">
                  <c:v>21.939854369494899</c:v>
                </c:pt>
                <c:pt idx="29">
                  <c:v>21.939854369494899</c:v>
                </c:pt>
                <c:pt idx="30">
                  <c:v>21.939854369494899</c:v>
                </c:pt>
                <c:pt idx="31">
                  <c:v>21.939854369494899</c:v>
                </c:pt>
                <c:pt idx="32">
                  <c:v>21.939854369494899</c:v>
                </c:pt>
                <c:pt idx="33">
                  <c:v>21.939854369494899</c:v>
                </c:pt>
                <c:pt idx="34">
                  <c:v>21.939854369494899</c:v>
                </c:pt>
                <c:pt idx="35">
                  <c:v>21.939854369494899</c:v>
                </c:pt>
                <c:pt idx="36">
                  <c:v>21.939854369494899</c:v>
                </c:pt>
                <c:pt idx="37">
                  <c:v>21.939854369494899</c:v>
                </c:pt>
                <c:pt idx="38">
                  <c:v>21.939854369494899</c:v>
                </c:pt>
                <c:pt idx="39">
                  <c:v>21.939854369494899</c:v>
                </c:pt>
                <c:pt idx="40">
                  <c:v>21.939854369494899</c:v>
                </c:pt>
                <c:pt idx="41">
                  <c:v>21.939854369494899</c:v>
                </c:pt>
                <c:pt idx="42">
                  <c:v>21.939854369494899</c:v>
                </c:pt>
                <c:pt idx="43">
                  <c:v>21.939854369494899</c:v>
                </c:pt>
                <c:pt idx="44">
                  <c:v>21.939854369494899</c:v>
                </c:pt>
                <c:pt idx="45">
                  <c:v>21.939854369494899</c:v>
                </c:pt>
                <c:pt idx="46">
                  <c:v>21.939854369494899</c:v>
                </c:pt>
                <c:pt idx="47">
                  <c:v>21.939854369494899</c:v>
                </c:pt>
                <c:pt idx="48">
                  <c:v>21.939854369494899</c:v>
                </c:pt>
                <c:pt idx="49">
                  <c:v>21.939854369494899</c:v>
                </c:pt>
                <c:pt idx="50">
                  <c:v>21.939854369494899</c:v>
                </c:pt>
                <c:pt idx="51">
                  <c:v>21.939854369494899</c:v>
                </c:pt>
                <c:pt idx="52">
                  <c:v>21.939854369494899</c:v>
                </c:pt>
                <c:pt idx="53">
                  <c:v>21.939854369494899</c:v>
                </c:pt>
                <c:pt idx="54">
                  <c:v>21.939854369494899</c:v>
                </c:pt>
                <c:pt idx="55">
                  <c:v>21.939854369494899</c:v>
                </c:pt>
                <c:pt idx="56">
                  <c:v>21.939854369494899</c:v>
                </c:pt>
                <c:pt idx="57">
                  <c:v>21.939854369494899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477104"/>
        <c:axId val="-1246471120"/>
      </c:scatterChart>
      <c:valAx>
        <c:axId val="-1246477104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74721050557812"/>
              <c:y val="0.942376115543005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246471120"/>
        <c:crosses val="autoZero"/>
        <c:crossBetween val="midCat"/>
      </c:valAx>
      <c:valAx>
        <c:axId val="-124647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 average</a:t>
                </a:r>
                <a:r>
                  <a:rPr lang="en-US" baseline="0"/>
                  <a:t> temperature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◦C)</a:t>
                </a:r>
                <a:endParaRPr lang="en-US"/>
              </a:p>
            </c:rich>
          </c:tx>
          <c:layout/>
          <c:overlay val="0"/>
        </c:title>
        <c:numFmt formatCode="_(* #,##0.0_);_(* \(#,##0.0\);_(* &quot;-&quot;?_);_(@_)" sourceLinked="0"/>
        <c:majorTickMark val="out"/>
        <c:minorTickMark val="none"/>
        <c:tickLblPos val="nextTo"/>
        <c:crossAx val="-1246477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187727073059136"/>
          <c:y val="0.61838165982214266"/>
          <c:w val="0.5589043449453106"/>
          <c:h val="0.2451778646515014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a)</a:t>
            </a:r>
          </a:p>
        </c:rich>
      </c:tx>
      <c:layout>
        <c:manualLayout>
          <c:xMode val="edge"/>
          <c:yMode val="edge"/>
          <c:x val="2.6492937065221246E-2"/>
          <c:y val="0.852468021840587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311443683771139"/>
          <c:y val="0.1158567401844709"/>
          <c:w val="0.73734839708964073"/>
          <c:h val="0.7189833649533723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'7 years'!$B$1</c:f>
              <c:strCache>
                <c:ptCount val="1"/>
                <c:pt idx="0">
                  <c:v>T°C</c:v>
                </c:pt>
              </c:strCache>
            </c:strRef>
          </c:tx>
          <c:marker>
            <c:symbol val="none"/>
          </c:marker>
          <c:xVal>
            <c:numRef>
              <c:f>'7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years'!$B$2:$B$232</c:f>
              <c:numCache>
                <c:formatCode>_(* #,##0.00_);_(* \(#,##0.00\);_(* "-"??_);_(@_)</c:formatCode>
                <c:ptCount val="231"/>
                <c:pt idx="0">
                  <c:v>21.708577828981053</c:v>
                </c:pt>
                <c:pt idx="1">
                  <c:v>21.163885688684079</c:v>
                </c:pt>
                <c:pt idx="2" formatCode="0.00">
                  <c:v>21.294899442453204</c:v>
                </c:pt>
                <c:pt idx="3">
                  <c:v>21.472216969472253</c:v>
                </c:pt>
                <c:pt idx="4">
                  <c:v>21.234227470558114</c:v>
                </c:pt>
                <c:pt idx="5">
                  <c:v>21.675490911418333</c:v>
                </c:pt>
                <c:pt idx="6">
                  <c:v>21.331353686635946</c:v>
                </c:pt>
                <c:pt idx="7">
                  <c:v>21.621220182919298</c:v>
                </c:pt>
                <c:pt idx="8">
                  <c:v>21.789934715821811</c:v>
                </c:pt>
                <c:pt idx="9">
                  <c:v>21.798396697388629</c:v>
                </c:pt>
                <c:pt idx="10">
                  <c:v>20.947419354838708</c:v>
                </c:pt>
                <c:pt idx="11">
                  <c:v>21.989596465208255</c:v>
                </c:pt>
                <c:pt idx="12">
                  <c:v>21.941655785970298</c:v>
                </c:pt>
                <c:pt idx="13">
                  <c:v>21.502477598566312</c:v>
                </c:pt>
                <c:pt idx="14">
                  <c:v>21.833464541730667</c:v>
                </c:pt>
                <c:pt idx="15">
                  <c:v>21.499586577678901</c:v>
                </c:pt>
                <c:pt idx="16">
                  <c:v>21.576343445980541</c:v>
                </c:pt>
                <c:pt idx="17">
                  <c:v>21.722135176651307</c:v>
                </c:pt>
                <c:pt idx="18">
                  <c:v>21.839969918074761</c:v>
                </c:pt>
                <c:pt idx="19">
                  <c:v>22.305647324187373</c:v>
                </c:pt>
                <c:pt idx="20">
                  <c:v>22.155095366103435</c:v>
                </c:pt>
                <c:pt idx="21">
                  <c:v>22.115705325140809</c:v>
                </c:pt>
                <c:pt idx="22">
                  <c:v>21.983527905785966</c:v>
                </c:pt>
                <c:pt idx="23">
                  <c:v>22.148738413051543</c:v>
                </c:pt>
                <c:pt idx="24">
                  <c:v>22.042560163850482</c:v>
                </c:pt>
                <c:pt idx="25">
                  <c:v>22.131440732206865</c:v>
                </c:pt>
                <c:pt idx="26">
                  <c:v>22.653400537634411</c:v>
                </c:pt>
                <c:pt idx="27">
                  <c:v>22.380409714497592</c:v>
                </c:pt>
                <c:pt idx="28">
                  <c:v>22.124827188940092</c:v>
                </c:pt>
                <c:pt idx="29">
                  <c:v>22.341754352278546</c:v>
                </c:pt>
                <c:pt idx="30">
                  <c:v>22.694977598566307</c:v>
                </c:pt>
                <c:pt idx="31">
                  <c:v>21.867072982326047</c:v>
                </c:pt>
                <c:pt idx="32">
                  <c:v>21.972849462365591</c:v>
                </c:pt>
                <c:pt idx="33">
                  <c:v>22.263257168458782</c:v>
                </c:pt>
                <c:pt idx="34">
                  <c:v>22.290336021505372</c:v>
                </c:pt>
                <c:pt idx="35">
                  <c:v>22.059125571622797</c:v>
                </c:pt>
                <c:pt idx="36">
                  <c:v>22.462848182283668</c:v>
                </c:pt>
                <c:pt idx="37">
                  <c:v>22.970899257552478</c:v>
                </c:pt>
                <c:pt idx="38">
                  <c:v>22.476560419866871</c:v>
                </c:pt>
                <c:pt idx="39">
                  <c:v>22.288953157829692</c:v>
                </c:pt>
                <c:pt idx="40">
                  <c:v>22.714295314900152</c:v>
                </c:pt>
                <c:pt idx="41">
                  <c:v>22.49997055811572</c:v>
                </c:pt>
                <c:pt idx="42">
                  <c:v>22.575912058371738</c:v>
                </c:pt>
                <c:pt idx="43">
                  <c:v>21.8741212458287</c:v>
                </c:pt>
                <c:pt idx="44">
                  <c:v>22.452966589861756</c:v>
                </c:pt>
                <c:pt idx="45">
                  <c:v>22.66454877112135</c:v>
                </c:pt>
                <c:pt idx="46">
                  <c:v>22.333127880184332</c:v>
                </c:pt>
                <c:pt idx="47">
                  <c:v>22.007472500308982</c:v>
                </c:pt>
                <c:pt idx="48">
                  <c:v>22.778577188940091</c:v>
                </c:pt>
                <c:pt idx="49">
                  <c:v>22.975577316948279</c:v>
                </c:pt>
                <c:pt idx="50">
                  <c:v>22.17518881208397</c:v>
                </c:pt>
                <c:pt idx="51">
                  <c:v>23.197648930910891</c:v>
                </c:pt>
                <c:pt idx="52">
                  <c:v>22.663158602150535</c:v>
                </c:pt>
                <c:pt idx="53">
                  <c:v>22.966850998463901</c:v>
                </c:pt>
                <c:pt idx="54">
                  <c:v>23.307603046594988</c:v>
                </c:pt>
                <c:pt idx="55">
                  <c:v>23.165250896057348</c:v>
                </c:pt>
                <c:pt idx="56">
                  <c:v>22.927825140809016</c:v>
                </c:pt>
                <c:pt idx="57">
                  <c:v>22.883886328725037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'7 years'!$B$1</c:f>
              <c:strCache>
                <c:ptCount val="1"/>
                <c:pt idx="0">
                  <c:v>T°C</c:v>
                </c:pt>
              </c:strCache>
            </c:strRef>
          </c:tx>
          <c:marker>
            <c:symbol val="none"/>
          </c:marker>
          <c:xVal>
            <c:numRef>
              <c:f>'7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years'!$B$2:$B$232</c:f>
              <c:numCache>
                <c:formatCode>_(* #,##0.00_);_(* \(#,##0.00\);_(* "-"??_);_(@_)</c:formatCode>
                <c:ptCount val="231"/>
                <c:pt idx="0">
                  <c:v>21.708577828981053</c:v>
                </c:pt>
                <c:pt idx="1">
                  <c:v>21.163885688684079</c:v>
                </c:pt>
                <c:pt idx="2" formatCode="0.00">
                  <c:v>21.294899442453204</c:v>
                </c:pt>
                <c:pt idx="3">
                  <c:v>21.472216969472253</c:v>
                </c:pt>
                <c:pt idx="4">
                  <c:v>21.234227470558114</c:v>
                </c:pt>
                <c:pt idx="5">
                  <c:v>21.675490911418333</c:v>
                </c:pt>
                <c:pt idx="6">
                  <c:v>21.331353686635946</c:v>
                </c:pt>
                <c:pt idx="7">
                  <c:v>21.621220182919298</c:v>
                </c:pt>
                <c:pt idx="8">
                  <c:v>21.789934715821811</c:v>
                </c:pt>
                <c:pt idx="9">
                  <c:v>21.798396697388629</c:v>
                </c:pt>
                <c:pt idx="10">
                  <c:v>20.947419354838708</c:v>
                </c:pt>
                <c:pt idx="11">
                  <c:v>21.989596465208255</c:v>
                </c:pt>
                <c:pt idx="12">
                  <c:v>21.941655785970298</c:v>
                </c:pt>
                <c:pt idx="13">
                  <c:v>21.502477598566312</c:v>
                </c:pt>
                <c:pt idx="14">
                  <c:v>21.833464541730667</c:v>
                </c:pt>
                <c:pt idx="15">
                  <c:v>21.499586577678901</c:v>
                </c:pt>
                <c:pt idx="16">
                  <c:v>21.576343445980541</c:v>
                </c:pt>
                <c:pt idx="17">
                  <c:v>21.722135176651307</c:v>
                </c:pt>
                <c:pt idx="18">
                  <c:v>21.839969918074761</c:v>
                </c:pt>
                <c:pt idx="19">
                  <c:v>22.305647324187373</c:v>
                </c:pt>
                <c:pt idx="20">
                  <c:v>22.155095366103435</c:v>
                </c:pt>
                <c:pt idx="21">
                  <c:v>22.115705325140809</c:v>
                </c:pt>
                <c:pt idx="22">
                  <c:v>21.983527905785966</c:v>
                </c:pt>
                <c:pt idx="23">
                  <c:v>22.148738413051543</c:v>
                </c:pt>
                <c:pt idx="24">
                  <c:v>22.042560163850482</c:v>
                </c:pt>
                <c:pt idx="25">
                  <c:v>22.131440732206865</c:v>
                </c:pt>
                <c:pt idx="26">
                  <c:v>22.653400537634411</c:v>
                </c:pt>
                <c:pt idx="27">
                  <c:v>22.380409714497592</c:v>
                </c:pt>
                <c:pt idx="28">
                  <c:v>22.124827188940092</c:v>
                </c:pt>
                <c:pt idx="29">
                  <c:v>22.341754352278546</c:v>
                </c:pt>
                <c:pt idx="30">
                  <c:v>22.694977598566307</c:v>
                </c:pt>
                <c:pt idx="31">
                  <c:v>21.867072982326047</c:v>
                </c:pt>
                <c:pt idx="32">
                  <c:v>21.972849462365591</c:v>
                </c:pt>
                <c:pt idx="33">
                  <c:v>22.263257168458782</c:v>
                </c:pt>
                <c:pt idx="34">
                  <c:v>22.290336021505372</c:v>
                </c:pt>
                <c:pt idx="35">
                  <c:v>22.059125571622797</c:v>
                </c:pt>
                <c:pt idx="36">
                  <c:v>22.462848182283668</c:v>
                </c:pt>
                <c:pt idx="37">
                  <c:v>22.970899257552478</c:v>
                </c:pt>
                <c:pt idx="38">
                  <c:v>22.476560419866871</c:v>
                </c:pt>
                <c:pt idx="39">
                  <c:v>22.288953157829692</c:v>
                </c:pt>
                <c:pt idx="40">
                  <c:v>22.714295314900152</c:v>
                </c:pt>
                <c:pt idx="41">
                  <c:v>22.49997055811572</c:v>
                </c:pt>
                <c:pt idx="42">
                  <c:v>22.575912058371738</c:v>
                </c:pt>
                <c:pt idx="43">
                  <c:v>21.8741212458287</c:v>
                </c:pt>
                <c:pt idx="44">
                  <c:v>22.452966589861756</c:v>
                </c:pt>
                <c:pt idx="45">
                  <c:v>22.66454877112135</c:v>
                </c:pt>
                <c:pt idx="46">
                  <c:v>22.333127880184332</c:v>
                </c:pt>
                <c:pt idx="47">
                  <c:v>22.007472500308982</c:v>
                </c:pt>
                <c:pt idx="48">
                  <c:v>22.778577188940091</c:v>
                </c:pt>
                <c:pt idx="49">
                  <c:v>22.975577316948279</c:v>
                </c:pt>
                <c:pt idx="50">
                  <c:v>22.17518881208397</c:v>
                </c:pt>
                <c:pt idx="51">
                  <c:v>23.197648930910891</c:v>
                </c:pt>
                <c:pt idx="52">
                  <c:v>22.663158602150535</c:v>
                </c:pt>
                <c:pt idx="53">
                  <c:v>22.966850998463901</c:v>
                </c:pt>
                <c:pt idx="54">
                  <c:v>23.307603046594988</c:v>
                </c:pt>
                <c:pt idx="55">
                  <c:v>23.165250896057348</c:v>
                </c:pt>
                <c:pt idx="56">
                  <c:v>22.927825140809016</c:v>
                </c:pt>
                <c:pt idx="57">
                  <c:v>22.883886328725037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'7 years'!$B$1</c:f>
              <c:strCache>
                <c:ptCount val="1"/>
                <c:pt idx="0">
                  <c:v>T°C</c:v>
                </c:pt>
              </c:strCache>
            </c:strRef>
          </c:tx>
          <c:marker>
            <c:symbol val="none"/>
          </c:marker>
          <c:xVal>
            <c:numRef>
              <c:f>'7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years'!$B$2:$B$232</c:f>
              <c:numCache>
                <c:formatCode>_(* #,##0.00_);_(* \(#,##0.00\);_(* "-"??_);_(@_)</c:formatCode>
                <c:ptCount val="231"/>
                <c:pt idx="0">
                  <c:v>21.708577828981053</c:v>
                </c:pt>
                <c:pt idx="1">
                  <c:v>21.163885688684079</c:v>
                </c:pt>
                <c:pt idx="2" formatCode="0.00">
                  <c:v>21.294899442453204</c:v>
                </c:pt>
                <c:pt idx="3">
                  <c:v>21.472216969472253</c:v>
                </c:pt>
                <c:pt idx="4">
                  <c:v>21.234227470558114</c:v>
                </c:pt>
                <c:pt idx="5">
                  <c:v>21.675490911418333</c:v>
                </c:pt>
                <c:pt idx="6">
                  <c:v>21.331353686635946</c:v>
                </c:pt>
                <c:pt idx="7">
                  <c:v>21.621220182919298</c:v>
                </c:pt>
                <c:pt idx="8">
                  <c:v>21.789934715821811</c:v>
                </c:pt>
                <c:pt idx="9">
                  <c:v>21.798396697388629</c:v>
                </c:pt>
                <c:pt idx="10">
                  <c:v>20.947419354838708</c:v>
                </c:pt>
                <c:pt idx="11">
                  <c:v>21.989596465208255</c:v>
                </c:pt>
                <c:pt idx="12">
                  <c:v>21.941655785970298</c:v>
                </c:pt>
                <c:pt idx="13">
                  <c:v>21.502477598566312</c:v>
                </c:pt>
                <c:pt idx="14">
                  <c:v>21.833464541730667</c:v>
                </c:pt>
                <c:pt idx="15">
                  <c:v>21.499586577678901</c:v>
                </c:pt>
                <c:pt idx="16">
                  <c:v>21.576343445980541</c:v>
                </c:pt>
                <c:pt idx="17">
                  <c:v>21.722135176651307</c:v>
                </c:pt>
                <c:pt idx="18">
                  <c:v>21.839969918074761</c:v>
                </c:pt>
                <c:pt idx="19">
                  <c:v>22.305647324187373</c:v>
                </c:pt>
                <c:pt idx="20">
                  <c:v>22.155095366103435</c:v>
                </c:pt>
                <c:pt idx="21">
                  <c:v>22.115705325140809</c:v>
                </c:pt>
                <c:pt idx="22">
                  <c:v>21.983527905785966</c:v>
                </c:pt>
                <c:pt idx="23">
                  <c:v>22.148738413051543</c:v>
                </c:pt>
                <c:pt idx="24">
                  <c:v>22.042560163850482</c:v>
                </c:pt>
                <c:pt idx="25">
                  <c:v>22.131440732206865</c:v>
                </c:pt>
                <c:pt idx="26">
                  <c:v>22.653400537634411</c:v>
                </c:pt>
                <c:pt idx="27">
                  <c:v>22.380409714497592</c:v>
                </c:pt>
                <c:pt idx="28">
                  <c:v>22.124827188940092</c:v>
                </c:pt>
                <c:pt idx="29">
                  <c:v>22.341754352278546</c:v>
                </c:pt>
                <c:pt idx="30">
                  <c:v>22.694977598566307</c:v>
                </c:pt>
                <c:pt idx="31">
                  <c:v>21.867072982326047</c:v>
                </c:pt>
                <c:pt idx="32">
                  <c:v>21.972849462365591</c:v>
                </c:pt>
                <c:pt idx="33">
                  <c:v>22.263257168458782</c:v>
                </c:pt>
                <c:pt idx="34">
                  <c:v>22.290336021505372</c:v>
                </c:pt>
                <c:pt idx="35">
                  <c:v>22.059125571622797</c:v>
                </c:pt>
                <c:pt idx="36">
                  <c:v>22.462848182283668</c:v>
                </c:pt>
                <c:pt idx="37">
                  <c:v>22.970899257552478</c:v>
                </c:pt>
                <c:pt idx="38">
                  <c:v>22.476560419866871</c:v>
                </c:pt>
                <c:pt idx="39">
                  <c:v>22.288953157829692</c:v>
                </c:pt>
                <c:pt idx="40">
                  <c:v>22.714295314900152</c:v>
                </c:pt>
                <c:pt idx="41">
                  <c:v>22.49997055811572</c:v>
                </c:pt>
                <c:pt idx="42">
                  <c:v>22.575912058371738</c:v>
                </c:pt>
                <c:pt idx="43">
                  <c:v>21.8741212458287</c:v>
                </c:pt>
                <c:pt idx="44">
                  <c:v>22.452966589861756</c:v>
                </c:pt>
                <c:pt idx="45">
                  <c:v>22.66454877112135</c:v>
                </c:pt>
                <c:pt idx="46">
                  <c:v>22.333127880184332</c:v>
                </c:pt>
                <c:pt idx="47">
                  <c:v>22.007472500308982</c:v>
                </c:pt>
                <c:pt idx="48">
                  <c:v>22.778577188940091</c:v>
                </c:pt>
                <c:pt idx="49">
                  <c:v>22.975577316948279</c:v>
                </c:pt>
                <c:pt idx="50">
                  <c:v>22.17518881208397</c:v>
                </c:pt>
                <c:pt idx="51">
                  <c:v>23.197648930910891</c:v>
                </c:pt>
                <c:pt idx="52">
                  <c:v>22.663158602150535</c:v>
                </c:pt>
                <c:pt idx="53">
                  <c:v>22.966850998463901</c:v>
                </c:pt>
                <c:pt idx="54">
                  <c:v>23.307603046594988</c:v>
                </c:pt>
                <c:pt idx="55">
                  <c:v>23.165250896057348</c:v>
                </c:pt>
                <c:pt idx="56">
                  <c:v>22.927825140809016</c:v>
                </c:pt>
                <c:pt idx="57">
                  <c:v>22.883886328725037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'7 years'!$B$1</c:f>
              <c:strCache>
                <c:ptCount val="1"/>
                <c:pt idx="0">
                  <c:v>T°C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spPr>
              <a:ln w="22225"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7594178582976789"/>
                  <c:y val="-1.9893620878947072E-2"/>
                </c:manualLayout>
              </c:layout>
              <c:numFmt formatCode="General" sourceLinked="0"/>
            </c:trendlineLbl>
          </c:trendline>
          <c:xVal>
            <c:numRef>
              <c:f>'7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years'!$B$2:$B$232</c:f>
              <c:numCache>
                <c:formatCode>_(* #,##0.00_);_(* \(#,##0.00\);_(* "-"??_);_(@_)</c:formatCode>
                <c:ptCount val="231"/>
                <c:pt idx="0">
                  <c:v>21.708577828981053</c:v>
                </c:pt>
                <c:pt idx="1">
                  <c:v>21.163885688684079</c:v>
                </c:pt>
                <c:pt idx="2" formatCode="0.00">
                  <c:v>21.294899442453204</c:v>
                </c:pt>
                <c:pt idx="3">
                  <c:v>21.472216969472253</c:v>
                </c:pt>
                <c:pt idx="4">
                  <c:v>21.234227470558114</c:v>
                </c:pt>
                <c:pt idx="5">
                  <c:v>21.675490911418333</c:v>
                </c:pt>
                <c:pt idx="6">
                  <c:v>21.331353686635946</c:v>
                </c:pt>
                <c:pt idx="7">
                  <c:v>21.621220182919298</c:v>
                </c:pt>
                <c:pt idx="8">
                  <c:v>21.789934715821811</c:v>
                </c:pt>
                <c:pt idx="9">
                  <c:v>21.798396697388629</c:v>
                </c:pt>
                <c:pt idx="10">
                  <c:v>20.947419354838708</c:v>
                </c:pt>
                <c:pt idx="11">
                  <c:v>21.989596465208255</c:v>
                </c:pt>
                <c:pt idx="12">
                  <c:v>21.941655785970298</c:v>
                </c:pt>
                <c:pt idx="13">
                  <c:v>21.502477598566312</c:v>
                </c:pt>
                <c:pt idx="14">
                  <c:v>21.833464541730667</c:v>
                </c:pt>
                <c:pt idx="15">
                  <c:v>21.499586577678901</c:v>
                </c:pt>
                <c:pt idx="16">
                  <c:v>21.576343445980541</c:v>
                </c:pt>
                <c:pt idx="17">
                  <c:v>21.722135176651307</c:v>
                </c:pt>
                <c:pt idx="18">
                  <c:v>21.839969918074761</c:v>
                </c:pt>
                <c:pt idx="19">
                  <c:v>22.305647324187373</c:v>
                </c:pt>
                <c:pt idx="20">
                  <c:v>22.155095366103435</c:v>
                </c:pt>
                <c:pt idx="21">
                  <c:v>22.115705325140809</c:v>
                </c:pt>
                <c:pt idx="22">
                  <c:v>21.983527905785966</c:v>
                </c:pt>
                <c:pt idx="23">
                  <c:v>22.148738413051543</c:v>
                </c:pt>
                <c:pt idx="24">
                  <c:v>22.042560163850482</c:v>
                </c:pt>
                <c:pt idx="25">
                  <c:v>22.131440732206865</c:v>
                </c:pt>
                <c:pt idx="26">
                  <c:v>22.653400537634411</c:v>
                </c:pt>
                <c:pt idx="27">
                  <c:v>22.380409714497592</c:v>
                </c:pt>
                <c:pt idx="28">
                  <c:v>22.124827188940092</c:v>
                </c:pt>
                <c:pt idx="29">
                  <c:v>22.341754352278546</c:v>
                </c:pt>
                <c:pt idx="30">
                  <c:v>22.694977598566307</c:v>
                </c:pt>
                <c:pt idx="31">
                  <c:v>21.867072982326047</c:v>
                </c:pt>
                <c:pt idx="32">
                  <c:v>21.972849462365591</c:v>
                </c:pt>
                <c:pt idx="33">
                  <c:v>22.263257168458782</c:v>
                </c:pt>
                <c:pt idx="34">
                  <c:v>22.290336021505372</c:v>
                </c:pt>
                <c:pt idx="35">
                  <c:v>22.059125571622797</c:v>
                </c:pt>
                <c:pt idx="36">
                  <c:v>22.462848182283668</c:v>
                </c:pt>
                <c:pt idx="37">
                  <c:v>22.970899257552478</c:v>
                </c:pt>
                <c:pt idx="38">
                  <c:v>22.476560419866871</c:v>
                </c:pt>
                <c:pt idx="39">
                  <c:v>22.288953157829692</c:v>
                </c:pt>
                <c:pt idx="40">
                  <c:v>22.714295314900152</c:v>
                </c:pt>
                <c:pt idx="41">
                  <c:v>22.49997055811572</c:v>
                </c:pt>
                <c:pt idx="42">
                  <c:v>22.575912058371738</c:v>
                </c:pt>
                <c:pt idx="43">
                  <c:v>21.8741212458287</c:v>
                </c:pt>
                <c:pt idx="44">
                  <c:v>22.452966589861756</c:v>
                </c:pt>
                <c:pt idx="45">
                  <c:v>22.66454877112135</c:v>
                </c:pt>
                <c:pt idx="46">
                  <c:v>22.333127880184332</c:v>
                </c:pt>
                <c:pt idx="47">
                  <c:v>22.007472500308982</c:v>
                </c:pt>
                <c:pt idx="48">
                  <c:v>22.778577188940091</c:v>
                </c:pt>
                <c:pt idx="49">
                  <c:v>22.975577316948279</c:v>
                </c:pt>
                <c:pt idx="50">
                  <c:v>22.17518881208397</c:v>
                </c:pt>
                <c:pt idx="51">
                  <c:v>23.197648930910891</c:v>
                </c:pt>
                <c:pt idx="52">
                  <c:v>22.663158602150535</c:v>
                </c:pt>
                <c:pt idx="53">
                  <c:v>22.966850998463901</c:v>
                </c:pt>
                <c:pt idx="54">
                  <c:v>23.307603046594988</c:v>
                </c:pt>
                <c:pt idx="55">
                  <c:v>23.165250896057348</c:v>
                </c:pt>
                <c:pt idx="56">
                  <c:v>22.927825140809016</c:v>
                </c:pt>
                <c:pt idx="57">
                  <c:v>22.883886328725037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468944"/>
        <c:axId val="-1246476560"/>
      </c:scatterChart>
      <c:valAx>
        <c:axId val="-1246468944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702068909286981"/>
              <c:y val="0.90091965815984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246476560"/>
        <c:crosses val="autoZero"/>
        <c:crossBetween val="midCat"/>
      </c:valAx>
      <c:valAx>
        <c:axId val="-1246476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 average</a:t>
                </a:r>
                <a:r>
                  <a:rPr lang="en-US" baseline="0"/>
                  <a:t> temperature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◦C)</a:t>
                </a:r>
                <a:endParaRPr lang="en-US"/>
              </a:p>
            </c:rich>
          </c:tx>
          <c:overlay val="0"/>
        </c:title>
        <c:numFmt formatCode="_(* #,##0.0_);_(* \(#,##0.0\);_(* &quot;-&quot;?_);_(@_)" sourceLinked="0"/>
        <c:majorTickMark val="out"/>
        <c:minorTickMark val="none"/>
        <c:tickLblPos val="nextTo"/>
        <c:crossAx val="-124646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b)</a:t>
            </a:r>
          </a:p>
        </c:rich>
      </c:tx>
      <c:layout>
        <c:manualLayout>
          <c:xMode val="edge"/>
          <c:yMode val="edge"/>
          <c:x val="7.438443930868034E-3"/>
          <c:y val="0.873873925820854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20888533927796"/>
          <c:y val="7.8890132773302452E-2"/>
          <c:w val="0.82581632518726866"/>
          <c:h val="0.75158308683192343"/>
        </c:manualLayout>
      </c:layout>
      <c:scatterChart>
        <c:scatterStyle val="smoothMarker"/>
        <c:varyColors val="0"/>
        <c:ser>
          <c:idx val="0"/>
          <c:order val="0"/>
          <c:tx>
            <c:v>Standardized annual Temp. anomaly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xVal>
            <c:numRef>
              <c:f>'7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years'!$G$2:$G$232</c:f>
              <c:numCache>
                <c:formatCode>0.00</c:formatCode>
                <c:ptCount val="231"/>
                <c:pt idx="0">
                  <c:v>-0.25545982291453484</c:v>
                </c:pt>
                <c:pt idx="1">
                  <c:v>-1.6158115300061802</c:v>
                </c:pt>
                <c:pt idx="2">
                  <c:v>-1.2886087480913491</c:v>
                </c:pt>
                <c:pt idx="3">
                  <c:v>-0.84576373026876883</c:v>
                </c:pt>
                <c:pt idx="4">
                  <c:v>-1.4401351139667635</c:v>
                </c:pt>
                <c:pt idx="5">
                  <c:v>-0.33809337214163898</c:v>
                </c:pt>
                <c:pt idx="6">
                  <c:v>-1.1975654051899958</c:v>
                </c:pt>
                <c:pt idx="7">
                  <c:v>-0.47363283140117007</c:v>
                </c:pt>
                <c:pt idx="8">
                  <c:v>-5.22735242520522E-2</c:v>
                </c:pt>
                <c:pt idx="9">
                  <c:v>-3.1139988042915179E-2</c:v>
                </c:pt>
                <c:pt idx="10">
                  <c:v>-2.1564294772632708</c:v>
                </c:pt>
                <c:pt idx="11">
                  <c:v>0.44637549512000452</c:v>
                </c:pt>
                <c:pt idx="12">
                  <c:v>0.32664513733490563</c:v>
                </c:pt>
                <c:pt idx="13">
                  <c:v>-0.77018874873272858</c:v>
                </c:pt>
                <c:pt idx="14">
                  <c:v>5.6440864305543577E-2</c:v>
                </c:pt>
                <c:pt idx="15">
                  <c:v>-0.77740898362960598</c:v>
                </c:pt>
                <c:pt idx="16">
                  <c:v>-0.58571108843285258</c:v>
                </c:pt>
                <c:pt idx="17">
                  <c:v>-0.22160076807888096</c:v>
                </c:pt>
                <c:pt idx="18">
                  <c:v>7.268783972570915E-2</c:v>
                </c:pt>
                <c:pt idx="19">
                  <c:v>1.2357027016877631</c:v>
                </c:pt>
                <c:pt idx="20">
                  <c:v>0.85970386117977871</c:v>
                </c:pt>
                <c:pt idx="21">
                  <c:v>0.76132845698043861</c:v>
                </c:pt>
                <c:pt idx="22">
                  <c:v>0.4312194563983941</c:v>
                </c:pt>
                <c:pt idx="23">
                  <c:v>0.84382756832317951</c:v>
                </c:pt>
                <c:pt idx="24">
                  <c:v>0.57865068789689766</c:v>
                </c:pt>
                <c:pt idx="25">
                  <c:v>0.80062714752593012</c:v>
                </c:pt>
                <c:pt idx="26">
                  <c:v>2.1042055541455973</c:v>
                </c:pt>
                <c:pt idx="27">
                  <c:v>1.4224194500317158</c:v>
                </c:pt>
                <c:pt idx="28">
                  <c:v>0.78411002857507706</c:v>
                </c:pt>
                <c:pt idx="29">
                  <c:v>1.3258788831818702</c:v>
                </c:pt>
                <c:pt idx="30">
                  <c:v>2.2080429728087734</c:v>
                </c:pt>
                <c:pt idx="31">
                  <c:v>0.14037690111284229</c:v>
                </c:pt>
                <c:pt idx="32">
                  <c:v>0.40455037553361767</c:v>
                </c:pt>
                <c:pt idx="33">
                  <c:v>1.1298346040173464</c:v>
                </c:pt>
                <c:pt idx="34">
                  <c:v>1.1974631986725357</c:v>
                </c:pt>
                <c:pt idx="35">
                  <c:v>0.62002227943382027</c:v>
                </c:pt>
                <c:pt idx="36">
                  <c:v>1.6283069635208316</c:v>
                </c:pt>
                <c:pt idx="37">
                  <c:v>2.8971487484506802</c:v>
                </c:pt>
                <c:pt idx="38">
                  <c:v>1.6625528511045702</c:v>
                </c:pt>
                <c:pt idx="39">
                  <c:v>1.1940095395819887</c:v>
                </c:pt>
                <c:pt idx="40">
                  <c:v>2.2562883695158571</c:v>
                </c:pt>
                <c:pt idx="41">
                  <c:v>1.7210189444701001</c:v>
                </c:pt>
                <c:pt idx="42">
                  <c:v>1.9106804832910027</c:v>
                </c:pt>
                <c:pt idx="43">
                  <c:v>0.15797972035425645</c:v>
                </c:pt>
                <c:pt idx="44">
                  <c:v>1.6036279932815998</c:v>
                </c:pt>
                <c:pt idx="45">
                  <c:v>2.1320479211141103</c:v>
                </c:pt>
                <c:pt idx="46">
                  <c:v>1.3043345369881756</c:v>
                </c:pt>
                <c:pt idx="47">
                  <c:v>0.49102033771319081</c:v>
                </c:pt>
                <c:pt idx="48">
                  <c:v>2.4168303539065326</c:v>
                </c:pt>
                <c:pt idx="49">
                  <c:v>2.9088320565327166</c:v>
                </c:pt>
                <c:pt idx="50">
                  <c:v>0.90988661859219888</c:v>
                </c:pt>
                <c:pt idx="51">
                  <c:v>3.4634490168323997</c:v>
                </c:pt>
                <c:pt idx="52">
                  <c:v>2.1285760172758015</c:v>
                </c:pt>
                <c:pt idx="53">
                  <c:v>2.8870383470799301</c:v>
                </c:pt>
                <c:pt idx="54">
                  <c:v>3.7380560065551864</c:v>
                </c:pt>
                <c:pt idx="55">
                  <c:v>3.3825359307808873</c:v>
                </c:pt>
                <c:pt idx="56">
                  <c:v>2.7895724793833758</c:v>
                </c:pt>
                <c:pt idx="57">
                  <c:v>2.6798366605528861</c:v>
                </c:pt>
              </c:numCache>
            </c:numRef>
          </c:yVal>
          <c:smooth val="1"/>
        </c:ser>
        <c:ser>
          <c:idx val="1"/>
          <c:order val="1"/>
          <c:tx>
            <c:v>7 year moving average anomaly</c:v>
          </c:tx>
          <c:marker>
            <c:symbol val="none"/>
          </c:marker>
          <c:xVal>
            <c:numRef>
              <c:f>'7 years'!$A$4:$A$232</c:f>
              <c:numCache>
                <c:formatCode>General</c:formatCode>
                <c:ptCount val="22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</c:numCache>
            </c:numRef>
          </c:xVal>
          <c:yVal>
            <c:numRef>
              <c:f>'7 years'!$H$4:$H$232</c:f>
              <c:numCache>
                <c:formatCode>0.00</c:formatCode>
                <c:ptCount val="229"/>
                <c:pt idx="0">
                  <c:v>-0.99734824608274741</c:v>
                </c:pt>
                <c:pt idx="1">
                  <c:v>-1.0285158187236954</c:v>
                </c:pt>
                <c:pt idx="2">
                  <c:v>-0.8051532464731056</c:v>
                </c:pt>
                <c:pt idx="3">
                  <c:v>-0.62551485218047209</c:v>
                </c:pt>
                <c:pt idx="4">
                  <c:v>-0.81275281603682947</c:v>
                </c:pt>
                <c:pt idx="5">
                  <c:v>-0.54325130045300551</c:v>
                </c:pt>
                <c:pt idx="6">
                  <c:v>-0.44828865624207059</c:v>
                </c:pt>
                <c:pt idx="7">
                  <c:v>-0.38723484817674664</c:v>
                </c:pt>
                <c:pt idx="8">
                  <c:v>-0.3115100345043591</c:v>
                </c:pt>
                <c:pt idx="9">
                  <c:v>-0.41510081441543811</c:v>
                </c:pt>
                <c:pt idx="10">
                  <c:v>-0.49432525732828642</c:v>
                </c:pt>
                <c:pt idx="11">
                  <c:v>-0.21792115601623063</c:v>
                </c:pt>
                <c:pt idx="12">
                  <c:v>-0.27130510678684422</c:v>
                </c:pt>
                <c:pt idx="13">
                  <c:v>-0.14143974045072175</c:v>
                </c:pt>
                <c:pt idx="14">
                  <c:v>9.1402060965350723E-2</c:v>
                </c:pt>
                <c:pt idx="15">
                  <c:v>0.19210028849033572</c:v>
                </c:pt>
                <c:pt idx="16">
                  <c:v>0.36476149420862142</c:v>
                </c:pt>
                <c:pt idx="17">
                  <c:v>0.56898130231662603</c:v>
                </c:pt>
                <c:pt idx="18">
                  <c:v>0.68330293888459437</c:v>
                </c:pt>
                <c:pt idx="19">
                  <c:v>0.78729426857034013</c:v>
                </c:pt>
                <c:pt idx="20">
                  <c:v>0.91136610463574519</c:v>
                </c:pt>
                <c:pt idx="21">
                  <c:v>0.99175404590030758</c:v>
                </c:pt>
                <c:pt idx="22">
                  <c:v>0.99500855612811301</c:v>
                </c:pt>
                <c:pt idx="23">
                  <c:v>1.1228170456686097</c:v>
                </c:pt>
                <c:pt idx="24">
                  <c:v>1.317704960595123</c:v>
                </c:pt>
                <c:pt idx="25">
                  <c:v>1.2550944196259723</c:v>
                </c:pt>
                <c:pt idx="26">
                  <c:v>1.1985120236270705</c:v>
                </c:pt>
                <c:pt idx="27">
                  <c:v>1.0593161736087489</c:v>
                </c:pt>
                <c:pt idx="28">
                  <c:v>1.0271795662717231</c:v>
                </c:pt>
                <c:pt idx="29">
                  <c:v>1.0037384592515437</c:v>
                </c:pt>
                <c:pt idx="30">
                  <c:v>1.0469424707285382</c:v>
                </c:pt>
                <c:pt idx="31">
                  <c:v>1.1453861529630964</c:v>
                </c:pt>
                <c:pt idx="32">
                  <c:v>1.3628398601047718</c:v>
                </c:pt>
                <c:pt idx="33">
                  <c:v>1.4756197406831106</c:v>
                </c:pt>
                <c:pt idx="34">
                  <c:v>1.6365417071828978</c:v>
                </c:pt>
                <c:pt idx="35">
                  <c:v>1.7113353851539783</c:v>
                </c:pt>
                <c:pt idx="36">
                  <c:v>1.8957151285621472</c:v>
                </c:pt>
                <c:pt idx="37">
                  <c:v>1.6856683795383509</c:v>
                </c:pt>
                <c:pt idx="38">
                  <c:v>1.5008797002284824</c:v>
                </c:pt>
                <c:pt idx="39">
                  <c:v>1.5679504245155595</c:v>
                </c:pt>
                <c:pt idx="40">
                  <c:v>1.5837111384307287</c:v>
                </c:pt>
                <c:pt idx="41">
                  <c:v>1.331529991030348</c:v>
                </c:pt>
                <c:pt idx="42">
                  <c:v>1.4309316209498384</c:v>
                </c:pt>
                <c:pt idx="43">
                  <c:v>1.5735247028415118</c:v>
                </c:pt>
                <c:pt idx="44">
                  <c:v>1.6809399740183604</c:v>
                </c:pt>
                <c:pt idx="45">
                  <c:v>1.9466286916684747</c:v>
                </c:pt>
                <c:pt idx="46">
                  <c:v>1.946132705405859</c:v>
                </c:pt>
                <c:pt idx="47">
                  <c:v>2.1722332497046812</c:v>
                </c:pt>
                <c:pt idx="48">
                  <c:v>2.6360954881106804</c:v>
                </c:pt>
                <c:pt idx="49">
                  <c:v>2.77405342766416</c:v>
                </c:pt>
                <c:pt idx="50">
                  <c:v>2.7570163452142542</c:v>
                </c:pt>
                <c:pt idx="51">
                  <c:v>3.0098663512086388</c:v>
                </c:pt>
              </c:numCache>
            </c:numRef>
          </c:yVal>
          <c:smooth val="1"/>
        </c:ser>
        <c:ser>
          <c:idx val="2"/>
          <c:order val="2"/>
          <c:tx>
            <c:v>Lower confidence interval reference period</c:v>
          </c:tx>
          <c:spPr>
            <a:ln w="158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'7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years'!$I$2:$I$232</c:f>
              <c:numCache>
                <c:formatCode>0.00</c:formatCode>
                <c:ptCount val="231"/>
                <c:pt idx="0">
                  <c:v>-0.37281648747517987</c:v>
                </c:pt>
                <c:pt idx="1">
                  <c:v>-0.37281648747517987</c:v>
                </c:pt>
                <c:pt idx="2">
                  <c:v>-0.37281648747517987</c:v>
                </c:pt>
                <c:pt idx="3">
                  <c:v>-0.37281648747517987</c:v>
                </c:pt>
                <c:pt idx="4">
                  <c:v>-0.37281648747517987</c:v>
                </c:pt>
                <c:pt idx="5">
                  <c:v>-0.37281648747517987</c:v>
                </c:pt>
                <c:pt idx="6">
                  <c:v>-0.37281648747517987</c:v>
                </c:pt>
                <c:pt idx="7">
                  <c:v>-0.37281648747517987</c:v>
                </c:pt>
                <c:pt idx="8">
                  <c:v>-0.37281648747517987</c:v>
                </c:pt>
                <c:pt idx="9">
                  <c:v>-0.37281648747517987</c:v>
                </c:pt>
                <c:pt idx="10">
                  <c:v>-0.37281648747517987</c:v>
                </c:pt>
                <c:pt idx="11">
                  <c:v>-0.37281648747517987</c:v>
                </c:pt>
                <c:pt idx="12">
                  <c:v>-0.37281648747517987</c:v>
                </c:pt>
                <c:pt idx="13">
                  <c:v>-0.37281648747517987</c:v>
                </c:pt>
                <c:pt idx="14">
                  <c:v>-0.37281648747517987</c:v>
                </c:pt>
                <c:pt idx="15">
                  <c:v>-0.37281648747517987</c:v>
                </c:pt>
                <c:pt idx="16">
                  <c:v>-0.37281648747517987</c:v>
                </c:pt>
                <c:pt idx="17">
                  <c:v>-0.37281648747517987</c:v>
                </c:pt>
                <c:pt idx="18">
                  <c:v>-0.37281648747517987</c:v>
                </c:pt>
                <c:pt idx="19">
                  <c:v>-0.37281648747517987</c:v>
                </c:pt>
                <c:pt idx="20">
                  <c:v>-0.37281648747517987</c:v>
                </c:pt>
                <c:pt idx="21">
                  <c:v>-0.37281648747517987</c:v>
                </c:pt>
                <c:pt idx="22">
                  <c:v>-0.37281648747517987</c:v>
                </c:pt>
                <c:pt idx="23">
                  <c:v>-0.37281648747517987</c:v>
                </c:pt>
                <c:pt idx="24">
                  <c:v>-0.37281648747517987</c:v>
                </c:pt>
                <c:pt idx="25">
                  <c:v>-0.37281648747517987</c:v>
                </c:pt>
                <c:pt idx="26">
                  <c:v>-0.37281648747517987</c:v>
                </c:pt>
                <c:pt idx="27">
                  <c:v>-0.37281648747517987</c:v>
                </c:pt>
                <c:pt idx="28">
                  <c:v>-0.37281648747517987</c:v>
                </c:pt>
                <c:pt idx="29">
                  <c:v>-0.37281648747517987</c:v>
                </c:pt>
                <c:pt idx="30">
                  <c:v>-0.37281648747517987</c:v>
                </c:pt>
                <c:pt idx="31">
                  <c:v>-0.37281648747517987</c:v>
                </c:pt>
                <c:pt idx="32">
                  <c:v>-0.37281648747517987</c:v>
                </c:pt>
                <c:pt idx="33">
                  <c:v>-0.37281648747517987</c:v>
                </c:pt>
                <c:pt idx="34">
                  <c:v>-0.37281648747517987</c:v>
                </c:pt>
                <c:pt idx="35">
                  <c:v>-0.37281648747517987</c:v>
                </c:pt>
                <c:pt idx="36">
                  <c:v>-0.37281648747517987</c:v>
                </c:pt>
                <c:pt idx="37">
                  <c:v>-0.37281648747517987</c:v>
                </c:pt>
                <c:pt idx="38">
                  <c:v>-0.37281648747517987</c:v>
                </c:pt>
                <c:pt idx="39">
                  <c:v>-0.37281648747517987</c:v>
                </c:pt>
                <c:pt idx="40">
                  <c:v>-0.37281648747517987</c:v>
                </c:pt>
                <c:pt idx="41">
                  <c:v>-0.37281648747517987</c:v>
                </c:pt>
                <c:pt idx="42">
                  <c:v>-0.37281648747517987</c:v>
                </c:pt>
                <c:pt idx="43">
                  <c:v>-0.37281648747517987</c:v>
                </c:pt>
                <c:pt idx="44">
                  <c:v>-0.37281648747517987</c:v>
                </c:pt>
                <c:pt idx="45">
                  <c:v>-0.37281648747517987</c:v>
                </c:pt>
                <c:pt idx="46">
                  <c:v>-0.37281648747517987</c:v>
                </c:pt>
                <c:pt idx="47">
                  <c:v>-0.37281648747517987</c:v>
                </c:pt>
                <c:pt idx="48">
                  <c:v>-0.37281648747517987</c:v>
                </c:pt>
                <c:pt idx="49">
                  <c:v>-0.37281648747517987</c:v>
                </c:pt>
                <c:pt idx="50">
                  <c:v>-0.37281648747517987</c:v>
                </c:pt>
                <c:pt idx="51">
                  <c:v>-0.37281648747517987</c:v>
                </c:pt>
                <c:pt idx="52">
                  <c:v>-0.37281648747517987</c:v>
                </c:pt>
                <c:pt idx="53">
                  <c:v>-0.37281648747517987</c:v>
                </c:pt>
                <c:pt idx="54">
                  <c:v>-0.37281648747517987</c:v>
                </c:pt>
                <c:pt idx="55">
                  <c:v>-0.37281648747517987</c:v>
                </c:pt>
                <c:pt idx="56">
                  <c:v>-0.37281648747517987</c:v>
                </c:pt>
                <c:pt idx="57">
                  <c:v>-0.37281648747517987</c:v>
                </c:pt>
              </c:numCache>
            </c:numRef>
          </c:yVal>
          <c:smooth val="1"/>
        </c:ser>
        <c:ser>
          <c:idx val="3"/>
          <c:order val="3"/>
          <c:tx>
            <c:v>Upper confidence interval reference period</c:v>
          </c:tx>
          <c:spPr>
            <a:ln w="158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'7 years'!$A$2:$A$232</c:f>
              <c:numCache>
                <c:formatCode>General</c:formatCode>
                <c:ptCount val="23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years'!$J$2:$J$232</c:f>
              <c:numCache>
                <c:formatCode>0.00</c:formatCode>
                <c:ptCount val="231"/>
                <c:pt idx="0">
                  <c:v>0.37281648747518631</c:v>
                </c:pt>
                <c:pt idx="1">
                  <c:v>0.37281648747518631</c:v>
                </c:pt>
                <c:pt idx="2">
                  <c:v>0.37281648747518631</c:v>
                </c:pt>
                <c:pt idx="3">
                  <c:v>0.37281648747518631</c:v>
                </c:pt>
                <c:pt idx="4">
                  <c:v>0.37281648747518631</c:v>
                </c:pt>
                <c:pt idx="5">
                  <c:v>0.37281648747518631</c:v>
                </c:pt>
                <c:pt idx="6">
                  <c:v>0.37281648747518631</c:v>
                </c:pt>
                <c:pt idx="7">
                  <c:v>0.37281648747518631</c:v>
                </c:pt>
                <c:pt idx="8">
                  <c:v>0.37281648747518631</c:v>
                </c:pt>
                <c:pt idx="9">
                  <c:v>0.37281648747518631</c:v>
                </c:pt>
                <c:pt idx="10">
                  <c:v>0.37281648747518631</c:v>
                </c:pt>
                <c:pt idx="11">
                  <c:v>0.37281648747518631</c:v>
                </c:pt>
                <c:pt idx="12">
                  <c:v>0.37281648747518631</c:v>
                </c:pt>
                <c:pt idx="13">
                  <c:v>0.37281648747518631</c:v>
                </c:pt>
                <c:pt idx="14">
                  <c:v>0.37281648747518631</c:v>
                </c:pt>
                <c:pt idx="15">
                  <c:v>0.37281648747518631</c:v>
                </c:pt>
                <c:pt idx="16">
                  <c:v>0.37281648747518631</c:v>
                </c:pt>
                <c:pt idx="17">
                  <c:v>0.37281648747518631</c:v>
                </c:pt>
                <c:pt idx="18">
                  <c:v>0.37281648747518631</c:v>
                </c:pt>
                <c:pt idx="19">
                  <c:v>0.37281648747518631</c:v>
                </c:pt>
                <c:pt idx="20">
                  <c:v>0.37281648747518631</c:v>
                </c:pt>
                <c:pt idx="21">
                  <c:v>0.37281648747518631</c:v>
                </c:pt>
                <c:pt idx="22">
                  <c:v>0.37281648747518631</c:v>
                </c:pt>
                <c:pt idx="23">
                  <c:v>0.37281648747518631</c:v>
                </c:pt>
                <c:pt idx="24">
                  <c:v>0.37281648747518631</c:v>
                </c:pt>
                <c:pt idx="25">
                  <c:v>0.37281648747518631</c:v>
                </c:pt>
                <c:pt idx="26">
                  <c:v>0.37281648747518631</c:v>
                </c:pt>
                <c:pt idx="27">
                  <c:v>0.37281648747518631</c:v>
                </c:pt>
                <c:pt idx="28">
                  <c:v>0.37281648747518631</c:v>
                </c:pt>
                <c:pt idx="29">
                  <c:v>0.37281648747518631</c:v>
                </c:pt>
                <c:pt idx="30">
                  <c:v>0.37281648747518631</c:v>
                </c:pt>
                <c:pt idx="31">
                  <c:v>0.37281648747518631</c:v>
                </c:pt>
                <c:pt idx="32">
                  <c:v>0.37281648747518631</c:v>
                </c:pt>
                <c:pt idx="33">
                  <c:v>0.37281648747518631</c:v>
                </c:pt>
                <c:pt idx="34">
                  <c:v>0.37281648747518631</c:v>
                </c:pt>
                <c:pt idx="35">
                  <c:v>0.37281648747518631</c:v>
                </c:pt>
                <c:pt idx="36">
                  <c:v>0.37281648747518631</c:v>
                </c:pt>
                <c:pt idx="37">
                  <c:v>0.37281648747518631</c:v>
                </c:pt>
                <c:pt idx="38">
                  <c:v>0.37281648747518631</c:v>
                </c:pt>
                <c:pt idx="39">
                  <c:v>0.37281648747518631</c:v>
                </c:pt>
                <c:pt idx="40">
                  <c:v>0.37281648747518631</c:v>
                </c:pt>
                <c:pt idx="41">
                  <c:v>0.37281648747518631</c:v>
                </c:pt>
                <c:pt idx="42">
                  <c:v>0.37281648747518631</c:v>
                </c:pt>
                <c:pt idx="43">
                  <c:v>0.37281648747518631</c:v>
                </c:pt>
                <c:pt idx="44">
                  <c:v>0.37281648747518631</c:v>
                </c:pt>
                <c:pt idx="45">
                  <c:v>0.37281648747518631</c:v>
                </c:pt>
                <c:pt idx="46">
                  <c:v>0.37281648747518631</c:v>
                </c:pt>
                <c:pt idx="47">
                  <c:v>0.37281648747518631</c:v>
                </c:pt>
                <c:pt idx="48">
                  <c:v>0.37281648747518631</c:v>
                </c:pt>
                <c:pt idx="49">
                  <c:v>0.37281648747518631</c:v>
                </c:pt>
                <c:pt idx="50">
                  <c:v>0.37281648747518631</c:v>
                </c:pt>
                <c:pt idx="51">
                  <c:v>0.37281648747518631</c:v>
                </c:pt>
                <c:pt idx="52">
                  <c:v>0.37281648747518631</c:v>
                </c:pt>
                <c:pt idx="53">
                  <c:v>0.37281648747518631</c:v>
                </c:pt>
                <c:pt idx="54">
                  <c:v>0.37281648747518631</c:v>
                </c:pt>
                <c:pt idx="55">
                  <c:v>0.37281648747518631</c:v>
                </c:pt>
                <c:pt idx="56">
                  <c:v>0.37281648747518631</c:v>
                </c:pt>
                <c:pt idx="57">
                  <c:v>0.37281648747518631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474384"/>
        <c:axId val="-1246468400"/>
      </c:scatterChart>
      <c:valAx>
        <c:axId val="-1246474384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4915789381299887"/>
              <c:y val="0.90763262152145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246468400"/>
        <c:crossesAt val="-3"/>
        <c:crossBetween val="midCat"/>
      </c:valAx>
      <c:valAx>
        <c:axId val="-124646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Temperature</a:t>
                </a:r>
                <a:r>
                  <a:rPr lang="en-US"/>
                  <a:t> anomaly </a:t>
                </a:r>
              </a:p>
            </c:rich>
          </c:tx>
          <c:layout>
            <c:manualLayout>
              <c:xMode val="edge"/>
              <c:yMode val="edge"/>
              <c:x val="6.8561475768243478E-3"/>
              <c:y val="0.2139389695732625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-124647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212716978090851"/>
          <c:y val="6.035199599646373E-2"/>
          <c:w val="0.64444936477697323"/>
          <c:h val="0.291274907213601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a)</a:t>
            </a:r>
          </a:p>
        </c:rich>
      </c:tx>
      <c:layout>
        <c:manualLayout>
          <c:xMode val="edge"/>
          <c:yMode val="edge"/>
          <c:x val="2.6492953645747715E-2"/>
          <c:y val="0.888125569511693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46511299749102"/>
          <c:y val="0.10377709088959962"/>
          <c:w val="0.73734839708964073"/>
          <c:h val="0.77783518500241022"/>
        </c:manualLayout>
      </c:layout>
      <c:scatterChart>
        <c:scatterStyle val="smoothMarker"/>
        <c:varyColors val="0"/>
        <c:ser>
          <c:idx val="2"/>
          <c:order val="0"/>
          <c:tx>
            <c:v>Annual average Temp.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 years'!$A$2:$A$59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years'!$B$2:$B$59</c:f>
              <c:numCache>
                <c:formatCode>_(* #,##0.00_);_(* \(#,##0.00\);_(* "-"??_);_(@_)</c:formatCode>
                <c:ptCount val="58"/>
                <c:pt idx="0">
                  <c:v>21.708577828981053</c:v>
                </c:pt>
                <c:pt idx="1">
                  <c:v>21.163885688684079</c:v>
                </c:pt>
                <c:pt idx="2" formatCode="0.00">
                  <c:v>21.294899442453204</c:v>
                </c:pt>
                <c:pt idx="3">
                  <c:v>21.472216969472253</c:v>
                </c:pt>
                <c:pt idx="4">
                  <c:v>21.234227470558114</c:v>
                </c:pt>
                <c:pt idx="5">
                  <c:v>21.675490911418333</c:v>
                </c:pt>
                <c:pt idx="6">
                  <c:v>21.331353686635946</c:v>
                </c:pt>
                <c:pt idx="7">
                  <c:v>21.621220182919298</c:v>
                </c:pt>
                <c:pt idx="8">
                  <c:v>21.789934715821811</c:v>
                </c:pt>
                <c:pt idx="9">
                  <c:v>21.798396697388629</c:v>
                </c:pt>
                <c:pt idx="10">
                  <c:v>20.947419354838708</c:v>
                </c:pt>
                <c:pt idx="11">
                  <c:v>21.989596465208255</c:v>
                </c:pt>
                <c:pt idx="12">
                  <c:v>21.941655785970298</c:v>
                </c:pt>
                <c:pt idx="13">
                  <c:v>21.502477598566312</c:v>
                </c:pt>
                <c:pt idx="14">
                  <c:v>21.833464541730667</c:v>
                </c:pt>
                <c:pt idx="15">
                  <c:v>21.499586577678901</c:v>
                </c:pt>
                <c:pt idx="16">
                  <c:v>21.576343445980541</c:v>
                </c:pt>
                <c:pt idx="17">
                  <c:v>21.722135176651307</c:v>
                </c:pt>
                <c:pt idx="18">
                  <c:v>21.839969918074761</c:v>
                </c:pt>
                <c:pt idx="19">
                  <c:v>22.305647324187373</c:v>
                </c:pt>
                <c:pt idx="20">
                  <c:v>22.155095366103435</c:v>
                </c:pt>
                <c:pt idx="21">
                  <c:v>22.115705325140809</c:v>
                </c:pt>
                <c:pt idx="22">
                  <c:v>21.983527905785966</c:v>
                </c:pt>
                <c:pt idx="23">
                  <c:v>22.148738413051543</c:v>
                </c:pt>
                <c:pt idx="24">
                  <c:v>22.042560163850482</c:v>
                </c:pt>
                <c:pt idx="25">
                  <c:v>22.131440732206865</c:v>
                </c:pt>
                <c:pt idx="26">
                  <c:v>22.653400537634411</c:v>
                </c:pt>
                <c:pt idx="27">
                  <c:v>22.380409714497592</c:v>
                </c:pt>
                <c:pt idx="28">
                  <c:v>22.124827188940092</c:v>
                </c:pt>
                <c:pt idx="29">
                  <c:v>22.341754352278546</c:v>
                </c:pt>
                <c:pt idx="30">
                  <c:v>22.694977598566307</c:v>
                </c:pt>
                <c:pt idx="31">
                  <c:v>21.867072982326047</c:v>
                </c:pt>
                <c:pt idx="32">
                  <c:v>21.972849462365591</c:v>
                </c:pt>
                <c:pt idx="33">
                  <c:v>22.263257168458782</c:v>
                </c:pt>
                <c:pt idx="34">
                  <c:v>22.290336021505372</c:v>
                </c:pt>
                <c:pt idx="35">
                  <c:v>22.059125571622797</c:v>
                </c:pt>
                <c:pt idx="36">
                  <c:v>22.462848182283668</c:v>
                </c:pt>
                <c:pt idx="37">
                  <c:v>22.970899257552478</c:v>
                </c:pt>
                <c:pt idx="38">
                  <c:v>22.476560419866871</c:v>
                </c:pt>
                <c:pt idx="39">
                  <c:v>22.288953157829692</c:v>
                </c:pt>
                <c:pt idx="40">
                  <c:v>22.714295314900152</c:v>
                </c:pt>
                <c:pt idx="41">
                  <c:v>22.49997055811572</c:v>
                </c:pt>
                <c:pt idx="42">
                  <c:v>22.575912058371738</c:v>
                </c:pt>
                <c:pt idx="43">
                  <c:v>21.8741212458287</c:v>
                </c:pt>
                <c:pt idx="44">
                  <c:v>22.452966589861756</c:v>
                </c:pt>
                <c:pt idx="45">
                  <c:v>22.66454877112135</c:v>
                </c:pt>
                <c:pt idx="46">
                  <c:v>22.333127880184332</c:v>
                </c:pt>
                <c:pt idx="47">
                  <c:v>22.007472500308982</c:v>
                </c:pt>
                <c:pt idx="48">
                  <c:v>22.778577188940091</c:v>
                </c:pt>
                <c:pt idx="49">
                  <c:v>22.975577316948279</c:v>
                </c:pt>
                <c:pt idx="50">
                  <c:v>22.17518881208397</c:v>
                </c:pt>
                <c:pt idx="51">
                  <c:v>23.197648930910891</c:v>
                </c:pt>
                <c:pt idx="52">
                  <c:v>22.663158602150535</c:v>
                </c:pt>
                <c:pt idx="53">
                  <c:v>22.966850998463901</c:v>
                </c:pt>
                <c:pt idx="54">
                  <c:v>23.307603046594988</c:v>
                </c:pt>
                <c:pt idx="55">
                  <c:v>23.165250896057348</c:v>
                </c:pt>
                <c:pt idx="56">
                  <c:v>22.927825140809016</c:v>
                </c:pt>
                <c:pt idx="57">
                  <c:v>22.883886328725037</c:v>
                </c:pt>
              </c:numCache>
            </c:numRef>
          </c:yVal>
          <c:smooth val="1"/>
        </c:ser>
        <c:ser>
          <c:idx val="3"/>
          <c:order val="1"/>
          <c:tx>
            <c:v>Moving average (7 years)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 years'!$A$2:$A$59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years'!$C$2:$C$59</c:f>
              <c:numCache>
                <c:formatCode>_(* #,##0.00_);_(* \(#,##0.00\);_(* "-"??_);_(@_)</c:formatCode>
                <c:ptCount val="58"/>
                <c:pt idx="2" formatCode="0.00">
                  <c:v>21.411521714028996</c:v>
                </c:pt>
                <c:pt idx="3" formatCode="0.00">
                  <c:v>21.399042050305891</c:v>
                </c:pt>
                <c:pt idx="4" formatCode="0.00">
                  <c:v>21.488477625611278</c:v>
                </c:pt>
                <c:pt idx="5" formatCode="0.00">
                  <c:v>21.560405804887772</c:v>
                </c:pt>
                <c:pt idx="6" formatCode="0.00">
                  <c:v>21.485434717082978</c:v>
                </c:pt>
                <c:pt idx="7" formatCode="0.00">
                  <c:v>21.593344573461568</c:v>
                </c:pt>
                <c:pt idx="8" formatCode="0.00">
                  <c:v>21.631368126968994</c:v>
                </c:pt>
                <c:pt idx="9" formatCode="0.00">
                  <c:v>21.6558144001019</c:v>
                </c:pt>
                <c:pt idx="10" formatCode="0.00">
                  <c:v>21.686135022789241</c:v>
                </c:pt>
                <c:pt idx="11" formatCode="0.00">
                  <c:v>21.644656717340258</c:v>
                </c:pt>
                <c:pt idx="12" formatCode="0.00">
                  <c:v>21.612934824281954</c:v>
                </c:pt>
                <c:pt idx="13" formatCode="0.00">
                  <c:v>21.723608513112328</c:v>
                </c:pt>
                <c:pt idx="14" formatCode="0.00">
                  <c:v>21.702233292093258</c:v>
                </c:pt>
                <c:pt idx="15" formatCode="0.00">
                  <c:v>21.754232083267119</c:v>
                </c:pt>
                <c:pt idx="16" formatCode="0.00">
                  <c:v>21.847463192915281</c:v>
                </c:pt>
                <c:pt idx="17" formatCode="0.00">
                  <c:v>21.887783304831014</c:v>
                </c:pt>
                <c:pt idx="18" formatCode="0.00">
                  <c:v>21.956917780274885</c:v>
                </c:pt>
                <c:pt idx="19" formatCode="0.00">
                  <c:v>22.038688489856458</c:v>
                </c:pt>
                <c:pt idx="20" formatCode="0.00">
                  <c:v>22.084463488027769</c:v>
                </c:pt>
                <c:pt idx="21" formatCode="0.00">
                  <c:v>22.126102175760927</c:v>
                </c:pt>
                <c:pt idx="22" formatCode="0.00">
                  <c:v>22.175781206253358</c:v>
                </c:pt>
                <c:pt idx="23" formatCode="0.00">
                  <c:v>22.207968970309668</c:v>
                </c:pt>
                <c:pt idx="24" formatCode="0.00">
                  <c:v>22.209272093709565</c:v>
                </c:pt>
                <c:pt idx="25" formatCode="0.00">
                  <c:v>22.260447300351363</c:v>
                </c:pt>
                <c:pt idx="26" formatCode="0.00">
                  <c:v>22.338481469710615</c:v>
                </c:pt>
                <c:pt idx="27" formatCode="0.00">
                  <c:v>22.313411872349977</c:v>
                </c:pt>
                <c:pt idx="28" formatCode="0.00">
                  <c:v>22.290755976658367</c:v>
                </c:pt>
                <c:pt idx="29" formatCode="0.00">
                  <c:v>22.235021209633281</c:v>
                </c:pt>
                <c:pt idx="30" formatCode="0.00">
                  <c:v>22.222153539205816</c:v>
                </c:pt>
                <c:pt idx="31" formatCode="0.00">
                  <c:v>22.212767593874776</c:v>
                </c:pt>
                <c:pt idx="32" formatCode="0.00">
                  <c:v>22.230066712446934</c:v>
                </c:pt>
                <c:pt idx="33" formatCode="0.00">
                  <c:v>22.269484092302104</c:v>
                </c:pt>
                <c:pt idx="34" formatCode="0.00">
                  <c:v>22.356553726236509</c:v>
                </c:pt>
                <c:pt idx="35" formatCode="0.00">
                  <c:v>22.401711397017092</c:v>
                </c:pt>
                <c:pt idx="36" formatCode="0.00">
                  <c:v>22.466145417937287</c:v>
                </c:pt>
                <c:pt idx="37" formatCode="0.00">
                  <c:v>22.496093208881625</c:v>
                </c:pt>
                <c:pt idx="38" formatCode="0.00">
                  <c:v>22.569919849845757</c:v>
                </c:pt>
                <c:pt idx="39" formatCode="0.00">
                  <c:v>22.485816001780762</c:v>
                </c:pt>
                <c:pt idx="40" formatCode="0.00">
                  <c:v>22.411825620682091</c:v>
                </c:pt>
                <c:pt idx="41" formatCode="0.00">
                  <c:v>22.438681099432731</c:v>
                </c:pt>
                <c:pt idx="42" formatCode="0.00">
                  <c:v>22.44499177405482</c:v>
                </c:pt>
                <c:pt idx="43" formatCode="0.00">
                  <c:v>22.344017086256084</c:v>
                </c:pt>
                <c:pt idx="44" formatCode="0.00">
                  <c:v>22.383818033516707</c:v>
                </c:pt>
                <c:pt idx="45" formatCode="0.00">
                  <c:v>22.440913070456215</c:v>
                </c:pt>
                <c:pt idx="46" formatCode="0.00">
                  <c:v>22.483922722778395</c:v>
                </c:pt>
                <c:pt idx="47" formatCode="0.00">
                  <c:v>22.59030591435684</c:v>
                </c:pt>
                <c:pt idx="48" formatCode="0.00">
                  <c:v>22.590107318789585</c:v>
                </c:pt>
                <c:pt idx="49" formatCode="0.00">
                  <c:v>22.680639192829521</c:v>
                </c:pt>
                <c:pt idx="50" formatCode="0.00">
                  <c:v>22.866372128013236</c:v>
                </c:pt>
                <c:pt idx="51" formatCode="0.00">
                  <c:v>22.921611229029988</c:v>
                </c:pt>
                <c:pt idx="52" formatCode="0.00">
                  <c:v>22.914789489581519</c:v>
                </c:pt>
                <c:pt idx="53" formatCode="0.00">
                  <c:v>23.016031991958815</c:v>
                </c:pt>
              </c:numCache>
            </c:numRef>
          </c:yVal>
          <c:smooth val="1"/>
        </c:ser>
        <c:ser>
          <c:idx val="1"/>
          <c:order val="2"/>
          <c:tx>
            <c:v>Average Temp. (1961-1990)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'7 years'!$A$2:$A$59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years'!$D$2:$D$59</c:f>
              <c:numCache>
                <c:formatCode>_(* #,##0.00_);_(* \(#,##0.00\);_(* "-"??_);_(@_)</c:formatCode>
                <c:ptCount val="58"/>
                <c:pt idx="0">
                  <c:v>21.810865316090318</c:v>
                </c:pt>
                <c:pt idx="1">
                  <c:v>21.810865316090318</c:v>
                </c:pt>
                <c:pt idx="2">
                  <c:v>21.810865316090318</c:v>
                </c:pt>
                <c:pt idx="3">
                  <c:v>21.810865316090318</c:v>
                </c:pt>
                <c:pt idx="4">
                  <c:v>21.810865316090318</c:v>
                </c:pt>
                <c:pt idx="5">
                  <c:v>21.810865316090318</c:v>
                </c:pt>
                <c:pt idx="6">
                  <c:v>21.810865316090318</c:v>
                </c:pt>
                <c:pt idx="7">
                  <c:v>21.810865316090318</c:v>
                </c:pt>
                <c:pt idx="8">
                  <c:v>21.810865316090318</c:v>
                </c:pt>
                <c:pt idx="9">
                  <c:v>21.810865316090318</c:v>
                </c:pt>
                <c:pt idx="10">
                  <c:v>21.810865316090318</c:v>
                </c:pt>
                <c:pt idx="11">
                  <c:v>21.810865316090318</c:v>
                </c:pt>
                <c:pt idx="12">
                  <c:v>21.810865316090318</c:v>
                </c:pt>
                <c:pt idx="13">
                  <c:v>21.810865316090318</c:v>
                </c:pt>
                <c:pt idx="14">
                  <c:v>21.810865316090318</c:v>
                </c:pt>
                <c:pt idx="15">
                  <c:v>21.810865316090318</c:v>
                </c:pt>
                <c:pt idx="16">
                  <c:v>21.810865316090318</c:v>
                </c:pt>
                <c:pt idx="17">
                  <c:v>21.810865316090318</c:v>
                </c:pt>
                <c:pt idx="18">
                  <c:v>21.810865316090318</c:v>
                </c:pt>
                <c:pt idx="19">
                  <c:v>21.810865316090318</c:v>
                </c:pt>
                <c:pt idx="20">
                  <c:v>21.810865316090318</c:v>
                </c:pt>
                <c:pt idx="21">
                  <c:v>21.810865316090318</c:v>
                </c:pt>
                <c:pt idx="22">
                  <c:v>21.810865316090318</c:v>
                </c:pt>
                <c:pt idx="23">
                  <c:v>21.810865316090318</c:v>
                </c:pt>
                <c:pt idx="24">
                  <c:v>21.810865316090318</c:v>
                </c:pt>
                <c:pt idx="25">
                  <c:v>21.810865316090318</c:v>
                </c:pt>
                <c:pt idx="26">
                  <c:v>21.810865316090318</c:v>
                </c:pt>
                <c:pt idx="27">
                  <c:v>21.810865316090318</c:v>
                </c:pt>
                <c:pt idx="28">
                  <c:v>21.810865316090318</c:v>
                </c:pt>
                <c:pt idx="29">
                  <c:v>21.810865316090318</c:v>
                </c:pt>
                <c:pt idx="30">
                  <c:v>21.810865316090318</c:v>
                </c:pt>
                <c:pt idx="31">
                  <c:v>21.810865316090318</c:v>
                </c:pt>
                <c:pt idx="32">
                  <c:v>21.810865316090318</c:v>
                </c:pt>
                <c:pt idx="33">
                  <c:v>21.810865316090318</c:v>
                </c:pt>
                <c:pt idx="34">
                  <c:v>21.810865316090318</c:v>
                </c:pt>
                <c:pt idx="35">
                  <c:v>21.810865316090318</c:v>
                </c:pt>
                <c:pt idx="36">
                  <c:v>21.810865316090318</c:v>
                </c:pt>
                <c:pt idx="37">
                  <c:v>21.810865316090318</c:v>
                </c:pt>
                <c:pt idx="38">
                  <c:v>21.810865316090318</c:v>
                </c:pt>
                <c:pt idx="39">
                  <c:v>21.810865316090318</c:v>
                </c:pt>
                <c:pt idx="40">
                  <c:v>21.810865316090318</c:v>
                </c:pt>
                <c:pt idx="41">
                  <c:v>21.810865316090318</c:v>
                </c:pt>
                <c:pt idx="42">
                  <c:v>21.810865316090318</c:v>
                </c:pt>
                <c:pt idx="43">
                  <c:v>21.810865316090318</c:v>
                </c:pt>
                <c:pt idx="44">
                  <c:v>21.810865316090318</c:v>
                </c:pt>
                <c:pt idx="45">
                  <c:v>21.810865316090318</c:v>
                </c:pt>
                <c:pt idx="46">
                  <c:v>21.810865316090318</c:v>
                </c:pt>
                <c:pt idx="47">
                  <c:v>21.810865316090318</c:v>
                </c:pt>
                <c:pt idx="48">
                  <c:v>21.810865316090318</c:v>
                </c:pt>
                <c:pt idx="49">
                  <c:v>21.810865316090318</c:v>
                </c:pt>
                <c:pt idx="50">
                  <c:v>21.810865316090318</c:v>
                </c:pt>
                <c:pt idx="51">
                  <c:v>21.810865316090318</c:v>
                </c:pt>
                <c:pt idx="52">
                  <c:v>21.810865316090318</c:v>
                </c:pt>
                <c:pt idx="53">
                  <c:v>21.810865316090318</c:v>
                </c:pt>
                <c:pt idx="54">
                  <c:v>21.810865316090318</c:v>
                </c:pt>
                <c:pt idx="55">
                  <c:v>21.810865316090318</c:v>
                </c:pt>
                <c:pt idx="56">
                  <c:v>21.810865316090318</c:v>
                </c:pt>
                <c:pt idx="57">
                  <c:v>21.810865316090318</c:v>
                </c:pt>
              </c:numCache>
            </c:numRef>
          </c:yVal>
          <c:smooth val="1"/>
        </c:ser>
        <c:ser>
          <c:idx val="0"/>
          <c:order val="3"/>
          <c:tx>
            <c:v>Lower confidence interval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'7 years'!$A$2:$A$59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years'!$E$2:$E$59</c:f>
              <c:numCache>
                <c:formatCode>0.00</c:formatCode>
                <c:ptCount val="58"/>
                <c:pt idx="0">
                  <c:v>21.661587589277293</c:v>
                </c:pt>
                <c:pt idx="1">
                  <c:v>21.661587589277293</c:v>
                </c:pt>
                <c:pt idx="2">
                  <c:v>21.661587589277293</c:v>
                </c:pt>
                <c:pt idx="3">
                  <c:v>21.661587589277293</c:v>
                </c:pt>
                <c:pt idx="4">
                  <c:v>21.661587589277293</c:v>
                </c:pt>
                <c:pt idx="5">
                  <c:v>21.661587589277293</c:v>
                </c:pt>
                <c:pt idx="6">
                  <c:v>21.661587589277293</c:v>
                </c:pt>
                <c:pt idx="7">
                  <c:v>21.661587589277293</c:v>
                </c:pt>
                <c:pt idx="8">
                  <c:v>21.661587589277293</c:v>
                </c:pt>
                <c:pt idx="9">
                  <c:v>21.661587589277293</c:v>
                </c:pt>
                <c:pt idx="10">
                  <c:v>21.661587589277293</c:v>
                </c:pt>
                <c:pt idx="11">
                  <c:v>21.661587589277293</c:v>
                </c:pt>
                <c:pt idx="12">
                  <c:v>21.661587589277293</c:v>
                </c:pt>
                <c:pt idx="13">
                  <c:v>21.6615875892773</c:v>
                </c:pt>
                <c:pt idx="14">
                  <c:v>21.6615875892773</c:v>
                </c:pt>
                <c:pt idx="15">
                  <c:v>21.6615875892773</c:v>
                </c:pt>
                <c:pt idx="16">
                  <c:v>21.6615875892773</c:v>
                </c:pt>
                <c:pt idx="17">
                  <c:v>21.6615875892773</c:v>
                </c:pt>
                <c:pt idx="18">
                  <c:v>21.6615875892773</c:v>
                </c:pt>
                <c:pt idx="19">
                  <c:v>21.6615875892773</c:v>
                </c:pt>
                <c:pt idx="20">
                  <c:v>21.6615875892773</c:v>
                </c:pt>
                <c:pt idx="21">
                  <c:v>21.6615875892773</c:v>
                </c:pt>
                <c:pt idx="22">
                  <c:v>21.6615875892773</c:v>
                </c:pt>
                <c:pt idx="23">
                  <c:v>21.6615875892773</c:v>
                </c:pt>
                <c:pt idx="24">
                  <c:v>21.6615875892773</c:v>
                </c:pt>
                <c:pt idx="25">
                  <c:v>21.6615875892773</c:v>
                </c:pt>
                <c:pt idx="26">
                  <c:v>21.6615875892773</c:v>
                </c:pt>
                <c:pt idx="27">
                  <c:v>21.6615875892773</c:v>
                </c:pt>
                <c:pt idx="28">
                  <c:v>21.6615875892773</c:v>
                </c:pt>
                <c:pt idx="29">
                  <c:v>21.6615875892773</c:v>
                </c:pt>
                <c:pt idx="30">
                  <c:v>21.6615875892773</c:v>
                </c:pt>
                <c:pt idx="31">
                  <c:v>21.6615875892773</c:v>
                </c:pt>
                <c:pt idx="32">
                  <c:v>21.6615875892773</c:v>
                </c:pt>
                <c:pt idx="33">
                  <c:v>21.6615875892773</c:v>
                </c:pt>
                <c:pt idx="34">
                  <c:v>21.6615875892773</c:v>
                </c:pt>
                <c:pt idx="35">
                  <c:v>21.6615875892773</c:v>
                </c:pt>
                <c:pt idx="36">
                  <c:v>21.6615875892773</c:v>
                </c:pt>
                <c:pt idx="37">
                  <c:v>21.6615875892773</c:v>
                </c:pt>
                <c:pt idx="38">
                  <c:v>21.6615875892773</c:v>
                </c:pt>
                <c:pt idx="39">
                  <c:v>21.6615875892773</c:v>
                </c:pt>
                <c:pt idx="40">
                  <c:v>21.6615875892773</c:v>
                </c:pt>
                <c:pt idx="41">
                  <c:v>21.6615875892773</c:v>
                </c:pt>
                <c:pt idx="42">
                  <c:v>21.6615875892773</c:v>
                </c:pt>
                <c:pt idx="43">
                  <c:v>21.6615875892773</c:v>
                </c:pt>
                <c:pt idx="44">
                  <c:v>21.6615875892773</c:v>
                </c:pt>
                <c:pt idx="45">
                  <c:v>21.6615875892773</c:v>
                </c:pt>
                <c:pt idx="46">
                  <c:v>21.6615875892773</c:v>
                </c:pt>
                <c:pt idx="47">
                  <c:v>21.6615875892773</c:v>
                </c:pt>
                <c:pt idx="48">
                  <c:v>21.6615875892773</c:v>
                </c:pt>
                <c:pt idx="49">
                  <c:v>21.6615875892773</c:v>
                </c:pt>
                <c:pt idx="50">
                  <c:v>21.6615875892773</c:v>
                </c:pt>
                <c:pt idx="51">
                  <c:v>21.6615875892773</c:v>
                </c:pt>
                <c:pt idx="52">
                  <c:v>21.6615875892773</c:v>
                </c:pt>
                <c:pt idx="53">
                  <c:v>21.6615875892773</c:v>
                </c:pt>
                <c:pt idx="54">
                  <c:v>21.6615875892773</c:v>
                </c:pt>
                <c:pt idx="55">
                  <c:v>21.6615875892773</c:v>
                </c:pt>
                <c:pt idx="56">
                  <c:v>21.6615875892773</c:v>
                </c:pt>
                <c:pt idx="57">
                  <c:v>21.6615875892773</c:v>
                </c:pt>
              </c:numCache>
            </c:numRef>
          </c:yVal>
          <c:smooth val="1"/>
        </c:ser>
        <c:ser>
          <c:idx val="4"/>
          <c:order val="4"/>
          <c:tx>
            <c:v>Upper confidence interval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'7 years'!$A$2:$A$59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'7 years'!$F$2:$F$59</c:f>
              <c:numCache>
                <c:formatCode>0.00</c:formatCode>
                <c:ptCount val="58"/>
                <c:pt idx="0">
                  <c:v>21.960143042903344</c:v>
                </c:pt>
                <c:pt idx="1">
                  <c:v>21.960143042903344</c:v>
                </c:pt>
                <c:pt idx="2">
                  <c:v>21.960143042903344</c:v>
                </c:pt>
                <c:pt idx="3">
                  <c:v>21.960143042903344</c:v>
                </c:pt>
                <c:pt idx="4">
                  <c:v>21.960143042903344</c:v>
                </c:pt>
                <c:pt idx="5">
                  <c:v>21.960143042903344</c:v>
                </c:pt>
                <c:pt idx="6">
                  <c:v>21.960143042903344</c:v>
                </c:pt>
                <c:pt idx="7">
                  <c:v>21.960143042903344</c:v>
                </c:pt>
                <c:pt idx="8">
                  <c:v>21.960143042903344</c:v>
                </c:pt>
                <c:pt idx="9">
                  <c:v>21.960143042903344</c:v>
                </c:pt>
                <c:pt idx="10">
                  <c:v>21.960143042903344</c:v>
                </c:pt>
                <c:pt idx="11">
                  <c:v>21.960143042903344</c:v>
                </c:pt>
                <c:pt idx="12">
                  <c:v>21.960143042903344</c:v>
                </c:pt>
                <c:pt idx="13">
                  <c:v>21.960143042903344</c:v>
                </c:pt>
                <c:pt idx="14">
                  <c:v>21.960143042903344</c:v>
                </c:pt>
                <c:pt idx="15">
                  <c:v>21.960143042903344</c:v>
                </c:pt>
                <c:pt idx="16">
                  <c:v>21.960143042903344</c:v>
                </c:pt>
                <c:pt idx="17">
                  <c:v>21.960143042903344</c:v>
                </c:pt>
                <c:pt idx="18">
                  <c:v>21.960143042903344</c:v>
                </c:pt>
                <c:pt idx="19">
                  <c:v>21.960143042903344</c:v>
                </c:pt>
                <c:pt idx="20">
                  <c:v>21.960143042903344</c:v>
                </c:pt>
                <c:pt idx="21">
                  <c:v>21.960143042903344</c:v>
                </c:pt>
                <c:pt idx="22">
                  <c:v>21.960143042903344</c:v>
                </c:pt>
                <c:pt idx="23">
                  <c:v>21.960143042903344</c:v>
                </c:pt>
                <c:pt idx="24">
                  <c:v>21.960143042903344</c:v>
                </c:pt>
                <c:pt idx="25">
                  <c:v>21.960143042903344</c:v>
                </c:pt>
                <c:pt idx="26">
                  <c:v>21.960143042903344</c:v>
                </c:pt>
                <c:pt idx="27">
                  <c:v>21.960143042903344</c:v>
                </c:pt>
                <c:pt idx="28">
                  <c:v>21.960143042903344</c:v>
                </c:pt>
                <c:pt idx="29">
                  <c:v>21.960143042903344</c:v>
                </c:pt>
                <c:pt idx="30">
                  <c:v>21.960143042903344</c:v>
                </c:pt>
                <c:pt idx="31">
                  <c:v>21.960143042903344</c:v>
                </c:pt>
                <c:pt idx="32">
                  <c:v>21.960143042903344</c:v>
                </c:pt>
                <c:pt idx="33">
                  <c:v>21.960143042903344</c:v>
                </c:pt>
                <c:pt idx="34">
                  <c:v>21.960143042903344</c:v>
                </c:pt>
                <c:pt idx="35">
                  <c:v>21.960143042903344</c:v>
                </c:pt>
                <c:pt idx="36">
                  <c:v>21.960143042903344</c:v>
                </c:pt>
                <c:pt idx="37">
                  <c:v>21.960143042903344</c:v>
                </c:pt>
                <c:pt idx="38">
                  <c:v>21.960143042903344</c:v>
                </c:pt>
                <c:pt idx="39">
                  <c:v>21.960143042903344</c:v>
                </c:pt>
                <c:pt idx="40">
                  <c:v>21.960143042903344</c:v>
                </c:pt>
                <c:pt idx="41">
                  <c:v>21.960143042903344</c:v>
                </c:pt>
                <c:pt idx="42">
                  <c:v>21.960143042903344</c:v>
                </c:pt>
                <c:pt idx="43">
                  <c:v>21.960143042903344</c:v>
                </c:pt>
                <c:pt idx="44">
                  <c:v>21.960143042903344</c:v>
                </c:pt>
                <c:pt idx="45">
                  <c:v>21.960143042903344</c:v>
                </c:pt>
                <c:pt idx="46">
                  <c:v>21.960143042903344</c:v>
                </c:pt>
                <c:pt idx="47">
                  <c:v>21.960143042903344</c:v>
                </c:pt>
                <c:pt idx="48">
                  <c:v>21.960143042903344</c:v>
                </c:pt>
                <c:pt idx="49">
                  <c:v>21.960143042903344</c:v>
                </c:pt>
                <c:pt idx="50">
                  <c:v>21.960143042903344</c:v>
                </c:pt>
                <c:pt idx="51">
                  <c:v>21.960143042903344</c:v>
                </c:pt>
                <c:pt idx="52">
                  <c:v>21.960143042903344</c:v>
                </c:pt>
                <c:pt idx="53">
                  <c:v>21.960143042903344</c:v>
                </c:pt>
                <c:pt idx="54">
                  <c:v>21.960143042903344</c:v>
                </c:pt>
                <c:pt idx="55">
                  <c:v>21.960143042903344</c:v>
                </c:pt>
                <c:pt idx="56">
                  <c:v>21.960143042903344</c:v>
                </c:pt>
                <c:pt idx="57">
                  <c:v>21.960143042903344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466768"/>
        <c:axId val="-1246472208"/>
      </c:scatterChart>
      <c:valAx>
        <c:axId val="-1246466768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74721050557812"/>
              <c:y val="0.942376115543005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246472208"/>
        <c:crosses val="autoZero"/>
        <c:crossBetween val="midCat"/>
      </c:valAx>
      <c:valAx>
        <c:axId val="-124647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 average</a:t>
                </a:r>
                <a:r>
                  <a:rPr lang="en-US" baseline="0"/>
                  <a:t> temperature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◦C)</a:t>
                </a:r>
                <a:endParaRPr lang="en-US"/>
              </a:p>
            </c:rich>
          </c:tx>
          <c:overlay val="0"/>
        </c:title>
        <c:numFmt formatCode="_(* #,##0.0_);_(* \(#,##0.0\);_(* &quot;-&quot;?_);_(@_)" sourceLinked="0"/>
        <c:majorTickMark val="out"/>
        <c:minorTickMark val="none"/>
        <c:tickLblPos val="nextTo"/>
        <c:crossAx val="-1246466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187727073059136"/>
          <c:y val="0.61838165982214266"/>
          <c:w val="0.5589043449453106"/>
          <c:h val="0.2451778646515014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b)</a:t>
            </a:r>
          </a:p>
        </c:rich>
      </c:tx>
      <c:layout>
        <c:manualLayout>
          <c:xMode val="edge"/>
          <c:yMode val="edge"/>
          <c:x val="2.6492937065221246E-2"/>
          <c:y val="0.852468021840587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144146188179714"/>
          <c:y val="5.439392524914765E-2"/>
          <c:w val="0.76866882950069448"/>
          <c:h val="0.80536882727313397"/>
        </c:manualLayout>
      </c:layout>
      <c:scatterChart>
        <c:scatterStyle val="smoothMarker"/>
        <c:varyColors val="0"/>
        <c:ser>
          <c:idx val="2"/>
          <c:order val="0"/>
          <c:tx>
            <c:v>Annual Rainfall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'[1]Mua ngay'!$O$2:$O$59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'[1]Mua ngay'!$P$2:$P$59</c:f>
              <c:numCache>
                <c:formatCode>General</c:formatCode>
                <c:ptCount val="58"/>
                <c:pt idx="0">
                  <c:v>1915.2999999999997</c:v>
                </c:pt>
                <c:pt idx="1">
                  <c:v>1431.5000000000002</c:v>
                </c:pt>
                <c:pt idx="2">
                  <c:v>1927.8</c:v>
                </c:pt>
                <c:pt idx="3">
                  <c:v>856.60000000000014</c:v>
                </c:pt>
                <c:pt idx="4">
                  <c:v>922.39999999999986</c:v>
                </c:pt>
                <c:pt idx="5">
                  <c:v>1276.7</c:v>
                </c:pt>
                <c:pt idx="6">
                  <c:v>1480.7</c:v>
                </c:pt>
                <c:pt idx="7">
                  <c:v>1214.6000000000001</c:v>
                </c:pt>
                <c:pt idx="8">
                  <c:v>1472.1999999999998</c:v>
                </c:pt>
                <c:pt idx="9">
                  <c:v>1516.6000000000001</c:v>
                </c:pt>
                <c:pt idx="10">
                  <c:v>1610.9999999999998</c:v>
                </c:pt>
                <c:pt idx="11">
                  <c:v>1563.5000000000002</c:v>
                </c:pt>
                <c:pt idx="12">
                  <c:v>1790.4999999999998</c:v>
                </c:pt>
                <c:pt idx="13">
                  <c:v>1298.2</c:v>
                </c:pt>
                <c:pt idx="14">
                  <c:v>1673.4999999999998</c:v>
                </c:pt>
                <c:pt idx="15">
                  <c:v>1740.1999999999998</c:v>
                </c:pt>
                <c:pt idx="16">
                  <c:v>1650.9</c:v>
                </c:pt>
                <c:pt idx="17">
                  <c:v>1539.8</c:v>
                </c:pt>
                <c:pt idx="18">
                  <c:v>1120.5</c:v>
                </c:pt>
                <c:pt idx="19">
                  <c:v>1429.7</c:v>
                </c:pt>
                <c:pt idx="20">
                  <c:v>1705.3000000000002</c:v>
                </c:pt>
                <c:pt idx="21">
                  <c:v>1919.5999999999997</c:v>
                </c:pt>
                <c:pt idx="22">
                  <c:v>1899.3000000000002</c:v>
                </c:pt>
                <c:pt idx="23">
                  <c:v>1521.5</c:v>
                </c:pt>
                <c:pt idx="24">
                  <c:v>1675.7999999999997</c:v>
                </c:pt>
                <c:pt idx="25">
                  <c:v>1361.5</c:v>
                </c:pt>
                <c:pt idx="26">
                  <c:v>1562.2</c:v>
                </c:pt>
                <c:pt idx="27">
                  <c:v>1438.8000000000002</c:v>
                </c:pt>
                <c:pt idx="28">
                  <c:v>1342.6999999999998</c:v>
                </c:pt>
                <c:pt idx="29">
                  <c:v>1914</c:v>
                </c:pt>
                <c:pt idx="30">
                  <c:v>1341.7000000000003</c:v>
                </c:pt>
                <c:pt idx="31">
                  <c:v>1596.9999999999998</c:v>
                </c:pt>
                <c:pt idx="32">
                  <c:v>1478.8</c:v>
                </c:pt>
                <c:pt idx="33">
                  <c:v>2240.3000000000002</c:v>
                </c:pt>
                <c:pt idx="34">
                  <c:v>1580.8</c:v>
                </c:pt>
                <c:pt idx="35">
                  <c:v>2193.5000000000005</c:v>
                </c:pt>
                <c:pt idx="36">
                  <c:v>1587.9999999999998</c:v>
                </c:pt>
                <c:pt idx="37">
                  <c:v>1182.1000000000001</c:v>
                </c:pt>
                <c:pt idx="38">
                  <c:v>2044.1000000000004</c:v>
                </c:pt>
                <c:pt idx="39">
                  <c:v>1378.8000000000002</c:v>
                </c:pt>
                <c:pt idx="40">
                  <c:v>1395.1999999999998</c:v>
                </c:pt>
                <c:pt idx="41">
                  <c:v>1920.3000000000002</c:v>
                </c:pt>
                <c:pt idx="42">
                  <c:v>1313.8</c:v>
                </c:pt>
                <c:pt idx="43">
                  <c:v>1484.5</c:v>
                </c:pt>
                <c:pt idx="44">
                  <c:v>1705.9000000000003</c:v>
                </c:pt>
                <c:pt idx="45">
                  <c:v>1280.2</c:v>
                </c:pt>
                <c:pt idx="46">
                  <c:v>1448.2</c:v>
                </c:pt>
                <c:pt idx="47">
                  <c:v>1422.8999999999999</c:v>
                </c:pt>
                <c:pt idx="48">
                  <c:v>1524.7</c:v>
                </c:pt>
                <c:pt idx="49">
                  <c:v>1472.4</c:v>
                </c:pt>
                <c:pt idx="50">
                  <c:v>1355.8</c:v>
                </c:pt>
                <c:pt idx="51">
                  <c:v>1860.6999999999998</c:v>
                </c:pt>
                <c:pt idx="52">
                  <c:v>1836.5</c:v>
                </c:pt>
                <c:pt idx="53">
                  <c:v>1344.2</c:v>
                </c:pt>
                <c:pt idx="54">
                  <c:v>1836.9</c:v>
                </c:pt>
                <c:pt idx="55">
                  <c:v>1485.8000000000002</c:v>
                </c:pt>
                <c:pt idx="56">
                  <c:v>1793.9</c:v>
                </c:pt>
                <c:pt idx="57">
                  <c:v>1717.3</c:v>
                </c:pt>
              </c:numCache>
            </c:numRef>
          </c:yVal>
          <c:smooth val="1"/>
        </c:ser>
        <c:ser>
          <c:idx val="3"/>
          <c:order val="1"/>
          <c:tx>
            <c:v>Moving average (7 years)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'[1]Mua ngay'!$O$2:$O$59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'[1]Mua ngay'!$Q$2:$Q$59</c:f>
              <c:numCache>
                <c:formatCode>General</c:formatCode>
                <c:ptCount val="58"/>
                <c:pt idx="2">
                  <c:v>1401.5714285714289</c:v>
                </c:pt>
                <c:pt idx="3">
                  <c:v>1301.4714285714285</c:v>
                </c:pt>
                <c:pt idx="4">
                  <c:v>1307.2857142857142</c:v>
                </c:pt>
                <c:pt idx="5">
                  <c:v>1248.542857142857</c:v>
                </c:pt>
                <c:pt idx="6">
                  <c:v>1356.3142857142859</c:v>
                </c:pt>
                <c:pt idx="7">
                  <c:v>1447.8999999999999</c:v>
                </c:pt>
                <c:pt idx="8">
                  <c:v>1521.3</c:v>
                </c:pt>
                <c:pt idx="9">
                  <c:v>1495.2285714285715</c:v>
                </c:pt>
                <c:pt idx="10">
                  <c:v>1560.7857142857142</c:v>
                </c:pt>
                <c:pt idx="11">
                  <c:v>1599.0714285714287</c:v>
                </c:pt>
                <c:pt idx="12">
                  <c:v>1618.2571428571428</c:v>
                </c:pt>
                <c:pt idx="13">
                  <c:v>1608.0857142857142</c:v>
                </c:pt>
                <c:pt idx="14">
                  <c:v>1544.7999999999997</c:v>
                </c:pt>
                <c:pt idx="15">
                  <c:v>1493.2571428571428</c:v>
                </c:pt>
                <c:pt idx="16">
                  <c:v>1551.4142857142858</c:v>
                </c:pt>
                <c:pt idx="17">
                  <c:v>1586.5714285714287</c:v>
                </c:pt>
                <c:pt idx="18">
                  <c:v>1609.2999999999997</c:v>
                </c:pt>
                <c:pt idx="19">
                  <c:v>1590.8142857142859</c:v>
                </c:pt>
                <c:pt idx="20">
                  <c:v>1610.242857142857</c:v>
                </c:pt>
                <c:pt idx="21">
                  <c:v>1644.6714285714284</c:v>
                </c:pt>
                <c:pt idx="22">
                  <c:v>1663.6000000000001</c:v>
                </c:pt>
                <c:pt idx="23">
                  <c:v>1625.5285714285715</c:v>
                </c:pt>
                <c:pt idx="24">
                  <c:v>1543.1142857142856</c:v>
                </c:pt>
                <c:pt idx="25">
                  <c:v>1545.2142857142858</c:v>
                </c:pt>
                <c:pt idx="26">
                  <c:v>1519.5285714285715</c:v>
                </c:pt>
                <c:pt idx="27">
                  <c:v>1508.2714285714285</c:v>
                </c:pt>
                <c:pt idx="28">
                  <c:v>1525.0285714285712</c:v>
                </c:pt>
                <c:pt idx="29">
                  <c:v>1621.8999999999999</c:v>
                </c:pt>
                <c:pt idx="30">
                  <c:v>1642.1857142857141</c:v>
                </c:pt>
                <c:pt idx="31">
                  <c:v>1763.7285714285713</c:v>
                </c:pt>
                <c:pt idx="32">
                  <c:v>1717.1571428571428</c:v>
                </c:pt>
                <c:pt idx="33">
                  <c:v>1694.3571428571431</c:v>
                </c:pt>
                <c:pt idx="34">
                  <c:v>1758.2285714285717</c:v>
                </c:pt>
                <c:pt idx="35">
                  <c:v>1743.9428571428575</c:v>
                </c:pt>
                <c:pt idx="36">
                  <c:v>1623.2142857142858</c:v>
                </c:pt>
                <c:pt idx="37">
                  <c:v>1671.7142857142858</c:v>
                </c:pt>
                <c:pt idx="38">
                  <c:v>1546.042857142857</c:v>
                </c:pt>
                <c:pt idx="39">
                  <c:v>1531.257142857143</c:v>
                </c:pt>
                <c:pt idx="40">
                  <c:v>1606.0857142857144</c:v>
                </c:pt>
                <c:pt idx="41">
                  <c:v>1496.957142857143</c:v>
                </c:pt>
                <c:pt idx="42">
                  <c:v>1506.8714285714289</c:v>
                </c:pt>
                <c:pt idx="43">
                  <c:v>1510.8285714285716</c:v>
                </c:pt>
                <c:pt idx="44">
                  <c:v>1454.3142857142859</c:v>
                </c:pt>
                <c:pt idx="45">
                  <c:v>1476.9714285714285</c:v>
                </c:pt>
                <c:pt idx="46">
                  <c:v>1458.5857142857142</c:v>
                </c:pt>
                <c:pt idx="47">
                  <c:v>1480.6999999999996</c:v>
                </c:pt>
                <c:pt idx="48">
                  <c:v>1560.1714285714286</c:v>
                </c:pt>
                <c:pt idx="49">
                  <c:v>1545.3142857142859</c:v>
                </c:pt>
                <c:pt idx="50">
                  <c:v>1604.457142857143</c:v>
                </c:pt>
                <c:pt idx="51">
                  <c:v>1598.8999999999999</c:v>
                </c:pt>
                <c:pt idx="52">
                  <c:v>1644.8285714285716</c:v>
                </c:pt>
                <c:pt idx="53">
                  <c:v>1696.4714285714283</c:v>
                </c:pt>
              </c:numCache>
            </c:numRef>
          </c:yVal>
          <c:smooth val="1"/>
        </c:ser>
        <c:ser>
          <c:idx val="1"/>
          <c:order val="2"/>
          <c:tx>
            <c:v>Average Rainfall (1961-1990)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'[1]Mua ngay'!$O$2:$O$59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'[1]Mua ngay'!$R$2:$R$59</c:f>
              <c:numCache>
                <c:formatCode>General</c:formatCode>
                <c:ptCount val="58"/>
                <c:pt idx="0">
                  <c:v>1525.7633333333335</c:v>
                </c:pt>
                <c:pt idx="1">
                  <c:v>1525.7633333333335</c:v>
                </c:pt>
                <c:pt idx="2">
                  <c:v>1525.7633333333335</c:v>
                </c:pt>
                <c:pt idx="3">
                  <c:v>1525.7633333333335</c:v>
                </c:pt>
                <c:pt idx="4">
                  <c:v>1525.7633333333335</c:v>
                </c:pt>
                <c:pt idx="5">
                  <c:v>1525.7633333333335</c:v>
                </c:pt>
                <c:pt idx="6">
                  <c:v>1525.7633333333335</c:v>
                </c:pt>
                <c:pt idx="7">
                  <c:v>1525.7633333333335</c:v>
                </c:pt>
                <c:pt idx="8">
                  <c:v>1525.7633333333335</c:v>
                </c:pt>
                <c:pt idx="9">
                  <c:v>1525.7633333333335</c:v>
                </c:pt>
                <c:pt idx="10">
                  <c:v>1525.7633333333335</c:v>
                </c:pt>
                <c:pt idx="11">
                  <c:v>1525.7633333333335</c:v>
                </c:pt>
                <c:pt idx="12">
                  <c:v>1525.7633333333335</c:v>
                </c:pt>
                <c:pt idx="13">
                  <c:v>1525.7633333333335</c:v>
                </c:pt>
                <c:pt idx="14">
                  <c:v>1525.7633333333335</c:v>
                </c:pt>
                <c:pt idx="15">
                  <c:v>1525.7633333333335</c:v>
                </c:pt>
                <c:pt idx="16">
                  <c:v>1525.7633333333335</c:v>
                </c:pt>
                <c:pt idx="17">
                  <c:v>1525.7633333333335</c:v>
                </c:pt>
                <c:pt idx="18">
                  <c:v>1525.7633333333335</c:v>
                </c:pt>
                <c:pt idx="19">
                  <c:v>1525.7633333333335</c:v>
                </c:pt>
                <c:pt idx="20">
                  <c:v>1525.7633333333335</c:v>
                </c:pt>
                <c:pt idx="21">
                  <c:v>1525.7633333333335</c:v>
                </c:pt>
                <c:pt idx="22">
                  <c:v>1525.7633333333335</c:v>
                </c:pt>
                <c:pt idx="23">
                  <c:v>1525.7633333333335</c:v>
                </c:pt>
                <c:pt idx="24">
                  <c:v>1525.7633333333335</c:v>
                </c:pt>
                <c:pt idx="25">
                  <c:v>1525.7633333333335</c:v>
                </c:pt>
                <c:pt idx="26">
                  <c:v>1525.7633333333335</c:v>
                </c:pt>
                <c:pt idx="27">
                  <c:v>1525.7633333333335</c:v>
                </c:pt>
                <c:pt idx="28">
                  <c:v>1525.7633333333335</c:v>
                </c:pt>
                <c:pt idx="29">
                  <c:v>1525.7633333333335</c:v>
                </c:pt>
                <c:pt idx="30">
                  <c:v>1525.7633333333335</c:v>
                </c:pt>
                <c:pt idx="31">
                  <c:v>1525.7633333333335</c:v>
                </c:pt>
                <c:pt idx="32">
                  <c:v>1525.7633333333335</c:v>
                </c:pt>
                <c:pt idx="33">
                  <c:v>1525.7633333333335</c:v>
                </c:pt>
                <c:pt idx="34">
                  <c:v>1525.7633333333335</c:v>
                </c:pt>
                <c:pt idx="35">
                  <c:v>1525.7633333333335</c:v>
                </c:pt>
                <c:pt idx="36">
                  <c:v>1525.7633333333335</c:v>
                </c:pt>
                <c:pt idx="37">
                  <c:v>1525.7633333333335</c:v>
                </c:pt>
                <c:pt idx="38">
                  <c:v>1525.7633333333335</c:v>
                </c:pt>
                <c:pt idx="39">
                  <c:v>1525.7633333333335</c:v>
                </c:pt>
                <c:pt idx="40">
                  <c:v>1525.7633333333335</c:v>
                </c:pt>
                <c:pt idx="41">
                  <c:v>1525.7633333333335</c:v>
                </c:pt>
                <c:pt idx="42">
                  <c:v>1525.7633333333335</c:v>
                </c:pt>
                <c:pt idx="43">
                  <c:v>1525.7633333333335</c:v>
                </c:pt>
                <c:pt idx="44">
                  <c:v>1525.7633333333335</c:v>
                </c:pt>
                <c:pt idx="45">
                  <c:v>1525.7633333333335</c:v>
                </c:pt>
                <c:pt idx="46">
                  <c:v>1525.7633333333335</c:v>
                </c:pt>
                <c:pt idx="47">
                  <c:v>1525.7633333333335</c:v>
                </c:pt>
                <c:pt idx="48">
                  <c:v>1525.7633333333335</c:v>
                </c:pt>
                <c:pt idx="49">
                  <c:v>1525.7633333333335</c:v>
                </c:pt>
                <c:pt idx="50">
                  <c:v>1525.7633333333335</c:v>
                </c:pt>
                <c:pt idx="51">
                  <c:v>1525.7633333333335</c:v>
                </c:pt>
                <c:pt idx="52">
                  <c:v>1525.7633333333335</c:v>
                </c:pt>
                <c:pt idx="53">
                  <c:v>1525.7633333333335</c:v>
                </c:pt>
                <c:pt idx="54">
                  <c:v>1525.7633333333335</c:v>
                </c:pt>
                <c:pt idx="55">
                  <c:v>1525.7633333333335</c:v>
                </c:pt>
                <c:pt idx="56">
                  <c:v>1525.7633333333335</c:v>
                </c:pt>
                <c:pt idx="57">
                  <c:v>1525.7633333333335</c:v>
                </c:pt>
              </c:numCache>
            </c:numRef>
          </c:yVal>
          <c:smooth val="1"/>
        </c:ser>
        <c:ser>
          <c:idx val="0"/>
          <c:order val="3"/>
          <c:tx>
            <c:v>Lower confidence interval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'[1]Mua ngay'!$O$2:$O$59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'[1]Mua ngay'!$S$2:$S$59</c:f>
              <c:numCache>
                <c:formatCode>General</c:formatCode>
                <c:ptCount val="58"/>
                <c:pt idx="0">
                  <c:v>1421.7996460079669</c:v>
                </c:pt>
                <c:pt idx="1">
                  <c:v>1421.7996460079669</c:v>
                </c:pt>
                <c:pt idx="2">
                  <c:v>1421.7996460079669</c:v>
                </c:pt>
                <c:pt idx="3">
                  <c:v>1421.7996460079669</c:v>
                </c:pt>
                <c:pt idx="4">
                  <c:v>1421.7996460079669</c:v>
                </c:pt>
                <c:pt idx="5">
                  <c:v>1421.7996460079669</c:v>
                </c:pt>
                <c:pt idx="6">
                  <c:v>1421.7996460079669</c:v>
                </c:pt>
                <c:pt idx="7">
                  <c:v>1421.7996460079669</c:v>
                </c:pt>
                <c:pt idx="8">
                  <c:v>1421.7996460079669</c:v>
                </c:pt>
                <c:pt idx="9">
                  <c:v>1421.7996460079669</c:v>
                </c:pt>
                <c:pt idx="10">
                  <c:v>1421.7996460079669</c:v>
                </c:pt>
                <c:pt idx="11">
                  <c:v>1421.7996460079669</c:v>
                </c:pt>
                <c:pt idx="12">
                  <c:v>1421.7996460079669</c:v>
                </c:pt>
                <c:pt idx="13">
                  <c:v>1421.7996460079669</c:v>
                </c:pt>
                <c:pt idx="14">
                  <c:v>1421.7996460079669</c:v>
                </c:pt>
                <c:pt idx="15">
                  <c:v>1421.7996460079669</c:v>
                </c:pt>
                <c:pt idx="16">
                  <c:v>1421.7996460079669</c:v>
                </c:pt>
                <c:pt idx="17">
                  <c:v>1421.7996460079669</c:v>
                </c:pt>
                <c:pt idx="18">
                  <c:v>1421.7996460079669</c:v>
                </c:pt>
                <c:pt idx="19">
                  <c:v>1421.7996460079669</c:v>
                </c:pt>
                <c:pt idx="20">
                  <c:v>1421.7996460079669</c:v>
                </c:pt>
                <c:pt idx="21">
                  <c:v>1421.7996460079669</c:v>
                </c:pt>
                <c:pt idx="22">
                  <c:v>1421.7996460079669</c:v>
                </c:pt>
                <c:pt idx="23">
                  <c:v>1421.7996460079669</c:v>
                </c:pt>
                <c:pt idx="24">
                  <c:v>1421.7996460079669</c:v>
                </c:pt>
                <c:pt idx="25">
                  <c:v>1421.7996460079669</c:v>
                </c:pt>
                <c:pt idx="26">
                  <c:v>1421.7996460079669</c:v>
                </c:pt>
                <c:pt idx="27">
                  <c:v>1421.7996460079669</c:v>
                </c:pt>
                <c:pt idx="28">
                  <c:v>1421.7996460079669</c:v>
                </c:pt>
                <c:pt idx="29">
                  <c:v>1421.7996460079669</c:v>
                </c:pt>
                <c:pt idx="30">
                  <c:v>1421.7996460079669</c:v>
                </c:pt>
                <c:pt idx="31">
                  <c:v>1421.7996460079669</c:v>
                </c:pt>
                <c:pt idx="32">
                  <c:v>1421.7996460079669</c:v>
                </c:pt>
                <c:pt idx="33">
                  <c:v>1421.7996460079669</c:v>
                </c:pt>
                <c:pt idx="34">
                  <c:v>1421.7996460079669</c:v>
                </c:pt>
                <c:pt idx="35">
                  <c:v>1421.7996460079669</c:v>
                </c:pt>
                <c:pt idx="36">
                  <c:v>1421.7996460079669</c:v>
                </c:pt>
                <c:pt idx="37">
                  <c:v>1421.7996460079669</c:v>
                </c:pt>
                <c:pt idx="38">
                  <c:v>1421.7996460079669</c:v>
                </c:pt>
                <c:pt idx="39">
                  <c:v>1421.7996460079669</c:v>
                </c:pt>
                <c:pt idx="40">
                  <c:v>1421.7996460079669</c:v>
                </c:pt>
                <c:pt idx="41">
                  <c:v>1421.7996460079669</c:v>
                </c:pt>
                <c:pt idx="42">
                  <c:v>1421.7996460079669</c:v>
                </c:pt>
                <c:pt idx="43">
                  <c:v>1421.7996460079669</c:v>
                </c:pt>
                <c:pt idx="44">
                  <c:v>1421.7996460079669</c:v>
                </c:pt>
                <c:pt idx="45">
                  <c:v>1421.7996460079669</c:v>
                </c:pt>
                <c:pt idx="46">
                  <c:v>1421.7996460079669</c:v>
                </c:pt>
                <c:pt idx="47">
                  <c:v>1421.7996460079669</c:v>
                </c:pt>
                <c:pt idx="48">
                  <c:v>1421.7996460079669</c:v>
                </c:pt>
                <c:pt idx="49">
                  <c:v>1421.7996460079669</c:v>
                </c:pt>
                <c:pt idx="50">
                  <c:v>1421.7996460079669</c:v>
                </c:pt>
                <c:pt idx="51">
                  <c:v>1421.7996460079669</c:v>
                </c:pt>
                <c:pt idx="52">
                  <c:v>1421.7996460079669</c:v>
                </c:pt>
                <c:pt idx="53">
                  <c:v>1421.7996460079669</c:v>
                </c:pt>
                <c:pt idx="54">
                  <c:v>1421.7996460079669</c:v>
                </c:pt>
                <c:pt idx="55">
                  <c:v>1421.7996460079669</c:v>
                </c:pt>
                <c:pt idx="56">
                  <c:v>1421.7996460079669</c:v>
                </c:pt>
                <c:pt idx="57">
                  <c:v>1421.7996460079669</c:v>
                </c:pt>
              </c:numCache>
            </c:numRef>
          </c:yVal>
          <c:smooth val="1"/>
        </c:ser>
        <c:ser>
          <c:idx val="4"/>
          <c:order val="4"/>
          <c:tx>
            <c:v>Upper confidence interval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'[1]Mua ngay'!$O$2:$O$59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'[1]Mua ngay'!$T$2:$T$59</c:f>
              <c:numCache>
                <c:formatCode>General</c:formatCode>
                <c:ptCount val="58"/>
                <c:pt idx="0">
                  <c:v>1629.7270206587002</c:v>
                </c:pt>
                <c:pt idx="1">
                  <c:v>1629.7270206587002</c:v>
                </c:pt>
                <c:pt idx="2">
                  <c:v>1629.7270206587002</c:v>
                </c:pt>
                <c:pt idx="3">
                  <c:v>1629.7270206587002</c:v>
                </c:pt>
                <c:pt idx="4">
                  <c:v>1629.7270206587002</c:v>
                </c:pt>
                <c:pt idx="5">
                  <c:v>1629.7270206587002</c:v>
                </c:pt>
                <c:pt idx="6">
                  <c:v>1629.7270206587002</c:v>
                </c:pt>
                <c:pt idx="7">
                  <c:v>1629.7270206587002</c:v>
                </c:pt>
                <c:pt idx="8">
                  <c:v>1629.7270206587002</c:v>
                </c:pt>
                <c:pt idx="9">
                  <c:v>1629.7270206587002</c:v>
                </c:pt>
                <c:pt idx="10">
                  <c:v>1629.7270206587002</c:v>
                </c:pt>
                <c:pt idx="11">
                  <c:v>1629.7270206587002</c:v>
                </c:pt>
                <c:pt idx="12">
                  <c:v>1629.7270206587002</c:v>
                </c:pt>
                <c:pt idx="13">
                  <c:v>1629.7270206587002</c:v>
                </c:pt>
                <c:pt idx="14">
                  <c:v>1629.7270206587002</c:v>
                </c:pt>
                <c:pt idx="15">
                  <c:v>1629.7270206587002</c:v>
                </c:pt>
                <c:pt idx="16">
                  <c:v>1629.7270206587002</c:v>
                </c:pt>
                <c:pt idx="17">
                  <c:v>1629.7270206587002</c:v>
                </c:pt>
                <c:pt idx="18">
                  <c:v>1629.7270206587002</c:v>
                </c:pt>
                <c:pt idx="19">
                  <c:v>1629.7270206587002</c:v>
                </c:pt>
                <c:pt idx="20">
                  <c:v>1629.7270206587002</c:v>
                </c:pt>
                <c:pt idx="21">
                  <c:v>1629.7270206587002</c:v>
                </c:pt>
                <c:pt idx="22">
                  <c:v>1629.7270206587002</c:v>
                </c:pt>
                <c:pt idx="23">
                  <c:v>1629.7270206587002</c:v>
                </c:pt>
                <c:pt idx="24">
                  <c:v>1629.7270206587002</c:v>
                </c:pt>
                <c:pt idx="25">
                  <c:v>1629.7270206587002</c:v>
                </c:pt>
                <c:pt idx="26">
                  <c:v>1629.7270206587002</c:v>
                </c:pt>
                <c:pt idx="27">
                  <c:v>1629.7270206587002</c:v>
                </c:pt>
                <c:pt idx="28">
                  <c:v>1629.7270206587002</c:v>
                </c:pt>
                <c:pt idx="29">
                  <c:v>1629.7270206587002</c:v>
                </c:pt>
                <c:pt idx="30">
                  <c:v>1629.7270206587002</c:v>
                </c:pt>
                <c:pt idx="31">
                  <c:v>1629.7270206587002</c:v>
                </c:pt>
                <c:pt idx="32">
                  <c:v>1629.7270206587002</c:v>
                </c:pt>
                <c:pt idx="33">
                  <c:v>1629.7270206587002</c:v>
                </c:pt>
                <c:pt idx="34">
                  <c:v>1629.7270206587002</c:v>
                </c:pt>
                <c:pt idx="35">
                  <c:v>1629.7270206587002</c:v>
                </c:pt>
                <c:pt idx="36">
                  <c:v>1629.7270206587002</c:v>
                </c:pt>
                <c:pt idx="37">
                  <c:v>1629.7270206587002</c:v>
                </c:pt>
                <c:pt idx="38">
                  <c:v>1629.7270206587002</c:v>
                </c:pt>
                <c:pt idx="39">
                  <c:v>1629.7270206587002</c:v>
                </c:pt>
                <c:pt idx="40">
                  <c:v>1629.7270206587002</c:v>
                </c:pt>
                <c:pt idx="41">
                  <c:v>1629.7270206587002</c:v>
                </c:pt>
                <c:pt idx="42">
                  <c:v>1629.7270206587002</c:v>
                </c:pt>
                <c:pt idx="43">
                  <c:v>1629.7270206587002</c:v>
                </c:pt>
                <c:pt idx="44">
                  <c:v>1629.7270206587002</c:v>
                </c:pt>
                <c:pt idx="45">
                  <c:v>1629.7270206587002</c:v>
                </c:pt>
                <c:pt idx="46">
                  <c:v>1629.7270206587002</c:v>
                </c:pt>
                <c:pt idx="47">
                  <c:v>1629.7270206587002</c:v>
                </c:pt>
                <c:pt idx="48">
                  <c:v>1629.7270206587002</c:v>
                </c:pt>
                <c:pt idx="49">
                  <c:v>1629.7270206587002</c:v>
                </c:pt>
                <c:pt idx="50">
                  <c:v>1629.7270206587002</c:v>
                </c:pt>
                <c:pt idx="51">
                  <c:v>1629.7270206587002</c:v>
                </c:pt>
                <c:pt idx="52">
                  <c:v>1629.7270206587002</c:v>
                </c:pt>
                <c:pt idx="53">
                  <c:v>1629.7270206587002</c:v>
                </c:pt>
                <c:pt idx="54">
                  <c:v>1629.7270206587002</c:v>
                </c:pt>
                <c:pt idx="55">
                  <c:v>1629.7270206587002</c:v>
                </c:pt>
                <c:pt idx="56">
                  <c:v>1629.7270206587002</c:v>
                </c:pt>
                <c:pt idx="57">
                  <c:v>1629.7270206587002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467856"/>
        <c:axId val="-1246465680"/>
      </c:scatterChart>
      <c:valAx>
        <c:axId val="-1246467856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246465680"/>
        <c:crosses val="autoZero"/>
        <c:crossBetween val="midCat"/>
      </c:valAx>
      <c:valAx>
        <c:axId val="-1246465680"/>
        <c:scaling>
          <c:orientation val="minMax"/>
          <c:min val="5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 rainfall</a:t>
                </a:r>
                <a:r>
                  <a:rPr lang="en-US" baseline="0"/>
                  <a:t>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mm)</a:t>
                </a:r>
                <a:endParaRPr lang="en-US"/>
              </a:p>
            </c:rich>
          </c:tx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-1246467856"/>
        <c:crosses val="autoZero"/>
        <c:crossBetween val="midCat"/>
        <c:majorUnit val="250"/>
      </c:valAx>
    </c:plotArea>
    <c:legend>
      <c:legendPos val="b"/>
      <c:layout>
        <c:manualLayout>
          <c:xMode val="edge"/>
          <c:yMode val="edge"/>
          <c:x val="0.45434765341442207"/>
          <c:y val="0.60224265076121186"/>
          <c:w val="0.51005800892242381"/>
          <c:h val="0.2299148827877429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878416</xdr:colOff>
      <xdr:row>15</xdr:row>
      <xdr:rowOff>113121</xdr:rowOff>
    </xdr:from>
    <xdr:to>
      <xdr:col>15</xdr:col>
      <xdr:colOff>579383</xdr:colOff>
      <xdr:row>31</xdr:row>
      <xdr:rowOff>130464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598161</xdr:colOff>
      <xdr:row>15</xdr:row>
      <xdr:rowOff>107833</xdr:rowOff>
    </xdr:from>
    <xdr:to>
      <xdr:col>21</xdr:col>
      <xdr:colOff>680826</xdr:colOff>
      <xdr:row>31</xdr:row>
      <xdr:rowOff>125804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303221</xdr:colOff>
      <xdr:row>34</xdr:row>
      <xdr:rowOff>21165</xdr:rowOff>
    </xdr:from>
    <xdr:to>
      <xdr:col>15</xdr:col>
      <xdr:colOff>148167</xdr:colOff>
      <xdr:row>53</xdr:row>
      <xdr:rowOff>100542</xdr:rowOff>
    </xdr:to>
    <xdr:graphicFrame macro="">
      <xdr:nvGraphicFramePr>
        <xdr:cNvPr id="4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15</xdr:row>
      <xdr:rowOff>107830</xdr:rowOff>
    </xdr:from>
    <xdr:to>
      <xdr:col>15</xdr:col>
      <xdr:colOff>521176</xdr:colOff>
      <xdr:row>31</xdr:row>
      <xdr:rowOff>125173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582287</xdr:colOff>
      <xdr:row>15</xdr:row>
      <xdr:rowOff>107832</xdr:rowOff>
    </xdr:from>
    <xdr:to>
      <xdr:col>21</xdr:col>
      <xdr:colOff>664952</xdr:colOff>
      <xdr:row>31</xdr:row>
      <xdr:rowOff>125803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467262</xdr:colOff>
      <xdr:row>34</xdr:row>
      <xdr:rowOff>49423</xdr:rowOff>
    </xdr:from>
    <xdr:to>
      <xdr:col>16</xdr:col>
      <xdr:colOff>395377</xdr:colOff>
      <xdr:row>53</xdr:row>
      <xdr:rowOff>130295</xdr:rowOff>
    </xdr:to>
    <xdr:graphicFrame macro="">
      <xdr:nvGraphicFramePr>
        <xdr:cNvPr id="4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592633</xdr:colOff>
      <xdr:row>34</xdr:row>
      <xdr:rowOff>31279</xdr:rowOff>
    </xdr:from>
    <xdr:to>
      <xdr:col>22</xdr:col>
      <xdr:colOff>718436</xdr:colOff>
      <xdr:row>53</xdr:row>
      <xdr:rowOff>102085</xdr:rowOff>
    </xdr:to>
    <xdr:graphicFrame macro="">
      <xdr:nvGraphicFramePr>
        <xdr:cNvPr id="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uth/Dropbox/2-Cost%20benefit%20analysis/Climate%20data%20analysis/8.R_1DIENBIEN.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 ngay"/>
    </sheetNames>
    <sheetDataSet>
      <sheetData sheetId="0">
        <row r="2">
          <cell r="O2">
            <v>1961</v>
          </cell>
          <cell r="P2">
            <v>1915.2999999999997</v>
          </cell>
          <cell r="R2">
            <v>1525.7633333333335</v>
          </cell>
          <cell r="S2">
            <v>1421.7996460079669</v>
          </cell>
          <cell r="T2">
            <v>1629.7270206587002</v>
          </cell>
        </row>
        <row r="3">
          <cell r="O3">
            <v>1962</v>
          </cell>
          <cell r="P3">
            <v>1431.5000000000002</v>
          </cell>
          <cell r="R3">
            <v>1525.7633333333335</v>
          </cell>
          <cell r="S3">
            <v>1421.7996460079669</v>
          </cell>
          <cell r="T3">
            <v>1629.7270206587002</v>
          </cell>
        </row>
        <row r="4">
          <cell r="O4">
            <v>1963</v>
          </cell>
          <cell r="P4">
            <v>1927.8</v>
          </cell>
          <cell r="Q4">
            <v>1401.5714285714289</v>
          </cell>
          <cell r="R4">
            <v>1525.7633333333335</v>
          </cell>
          <cell r="S4">
            <v>1421.7996460079669</v>
          </cell>
          <cell r="T4">
            <v>1629.7270206587002</v>
          </cell>
        </row>
        <row r="5">
          <cell r="O5">
            <v>1964</v>
          </cell>
          <cell r="P5">
            <v>856.60000000000014</v>
          </cell>
          <cell r="Q5">
            <v>1301.4714285714285</v>
          </cell>
          <cell r="R5">
            <v>1525.7633333333335</v>
          </cell>
          <cell r="S5">
            <v>1421.7996460079669</v>
          </cell>
          <cell r="T5">
            <v>1629.7270206587002</v>
          </cell>
        </row>
        <row r="6">
          <cell r="O6">
            <v>1965</v>
          </cell>
          <cell r="P6">
            <v>922.39999999999986</v>
          </cell>
          <cell r="Q6">
            <v>1307.2857142857142</v>
          </cell>
          <cell r="R6">
            <v>1525.7633333333335</v>
          </cell>
          <cell r="S6">
            <v>1421.7996460079669</v>
          </cell>
          <cell r="T6">
            <v>1629.7270206587002</v>
          </cell>
        </row>
        <row r="7">
          <cell r="O7">
            <v>1966</v>
          </cell>
          <cell r="P7">
            <v>1276.7</v>
          </cell>
          <cell r="Q7">
            <v>1248.542857142857</v>
          </cell>
          <cell r="R7">
            <v>1525.7633333333335</v>
          </cell>
          <cell r="S7">
            <v>1421.7996460079669</v>
          </cell>
          <cell r="T7">
            <v>1629.7270206587002</v>
          </cell>
        </row>
        <row r="8">
          <cell r="O8">
            <v>1967</v>
          </cell>
          <cell r="P8">
            <v>1480.7</v>
          </cell>
          <cell r="Q8">
            <v>1356.3142857142859</v>
          </cell>
          <cell r="R8">
            <v>1525.7633333333335</v>
          </cell>
          <cell r="S8">
            <v>1421.7996460079669</v>
          </cell>
          <cell r="T8">
            <v>1629.7270206587002</v>
          </cell>
        </row>
        <row r="9">
          <cell r="O9">
            <v>1968</v>
          </cell>
          <cell r="P9">
            <v>1214.6000000000001</v>
          </cell>
          <cell r="Q9">
            <v>1447.8999999999999</v>
          </cell>
          <cell r="R9">
            <v>1525.7633333333335</v>
          </cell>
          <cell r="S9">
            <v>1421.7996460079669</v>
          </cell>
          <cell r="T9">
            <v>1629.7270206587002</v>
          </cell>
        </row>
        <row r="10">
          <cell r="O10">
            <v>1969</v>
          </cell>
          <cell r="P10">
            <v>1472.1999999999998</v>
          </cell>
          <cell r="Q10">
            <v>1521.3</v>
          </cell>
          <cell r="R10">
            <v>1525.7633333333335</v>
          </cell>
          <cell r="S10">
            <v>1421.7996460079669</v>
          </cell>
          <cell r="T10">
            <v>1629.7270206587002</v>
          </cell>
        </row>
        <row r="11">
          <cell r="O11">
            <v>1970</v>
          </cell>
          <cell r="P11">
            <v>1516.6000000000001</v>
          </cell>
          <cell r="Q11">
            <v>1495.2285714285715</v>
          </cell>
          <cell r="R11">
            <v>1525.7633333333335</v>
          </cell>
          <cell r="S11">
            <v>1421.7996460079669</v>
          </cell>
          <cell r="T11">
            <v>1629.7270206587002</v>
          </cell>
        </row>
        <row r="12">
          <cell r="O12">
            <v>1971</v>
          </cell>
          <cell r="P12">
            <v>1610.9999999999998</v>
          </cell>
          <cell r="Q12">
            <v>1560.7857142857142</v>
          </cell>
          <cell r="R12">
            <v>1525.7633333333335</v>
          </cell>
          <cell r="S12">
            <v>1421.7996460079669</v>
          </cell>
          <cell r="T12">
            <v>1629.7270206587002</v>
          </cell>
        </row>
        <row r="13">
          <cell r="O13">
            <v>1972</v>
          </cell>
          <cell r="P13">
            <v>1563.5000000000002</v>
          </cell>
          <cell r="Q13">
            <v>1599.0714285714287</v>
          </cell>
          <cell r="R13">
            <v>1525.7633333333335</v>
          </cell>
          <cell r="S13">
            <v>1421.7996460079669</v>
          </cell>
          <cell r="T13">
            <v>1629.7270206587002</v>
          </cell>
        </row>
        <row r="14">
          <cell r="O14">
            <v>1973</v>
          </cell>
          <cell r="P14">
            <v>1790.4999999999998</v>
          </cell>
          <cell r="Q14">
            <v>1618.2571428571428</v>
          </cell>
          <cell r="R14">
            <v>1525.7633333333335</v>
          </cell>
          <cell r="S14">
            <v>1421.7996460079669</v>
          </cell>
          <cell r="T14">
            <v>1629.7270206587002</v>
          </cell>
        </row>
        <row r="15">
          <cell r="O15">
            <v>1974</v>
          </cell>
          <cell r="P15">
            <v>1298.2</v>
          </cell>
          <cell r="Q15">
            <v>1608.0857142857142</v>
          </cell>
          <cell r="R15">
            <v>1525.7633333333335</v>
          </cell>
          <cell r="S15">
            <v>1421.7996460079669</v>
          </cell>
          <cell r="T15">
            <v>1629.7270206587002</v>
          </cell>
        </row>
        <row r="16">
          <cell r="O16">
            <v>1975</v>
          </cell>
          <cell r="P16">
            <v>1673.4999999999998</v>
          </cell>
          <cell r="Q16">
            <v>1544.7999999999997</v>
          </cell>
          <cell r="R16">
            <v>1525.7633333333335</v>
          </cell>
          <cell r="S16">
            <v>1421.7996460079669</v>
          </cell>
          <cell r="T16">
            <v>1629.7270206587002</v>
          </cell>
        </row>
        <row r="17">
          <cell r="O17">
            <v>1976</v>
          </cell>
          <cell r="P17">
            <v>1740.1999999999998</v>
          </cell>
          <cell r="Q17">
            <v>1493.2571428571428</v>
          </cell>
          <cell r="R17">
            <v>1525.7633333333335</v>
          </cell>
          <cell r="S17">
            <v>1421.7996460079669</v>
          </cell>
          <cell r="T17">
            <v>1629.7270206587002</v>
          </cell>
        </row>
        <row r="18">
          <cell r="O18">
            <v>1977</v>
          </cell>
          <cell r="P18">
            <v>1650.9</v>
          </cell>
          <cell r="Q18">
            <v>1551.4142857142858</v>
          </cell>
          <cell r="R18">
            <v>1525.7633333333335</v>
          </cell>
          <cell r="S18">
            <v>1421.7996460079669</v>
          </cell>
          <cell r="T18">
            <v>1629.7270206587002</v>
          </cell>
        </row>
        <row r="19">
          <cell r="O19">
            <v>1978</v>
          </cell>
          <cell r="P19">
            <v>1539.8</v>
          </cell>
          <cell r="Q19">
            <v>1586.5714285714287</v>
          </cell>
          <cell r="R19">
            <v>1525.7633333333335</v>
          </cell>
          <cell r="S19">
            <v>1421.7996460079669</v>
          </cell>
          <cell r="T19">
            <v>1629.7270206587002</v>
          </cell>
        </row>
        <row r="20">
          <cell r="O20">
            <v>1979</v>
          </cell>
          <cell r="P20">
            <v>1120.5</v>
          </cell>
          <cell r="Q20">
            <v>1609.2999999999997</v>
          </cell>
          <cell r="R20">
            <v>1525.7633333333335</v>
          </cell>
          <cell r="S20">
            <v>1421.7996460079669</v>
          </cell>
          <cell r="T20">
            <v>1629.7270206587002</v>
          </cell>
        </row>
        <row r="21">
          <cell r="O21">
            <v>1980</v>
          </cell>
          <cell r="P21">
            <v>1429.7</v>
          </cell>
          <cell r="Q21">
            <v>1590.8142857142859</v>
          </cell>
          <cell r="R21">
            <v>1525.7633333333335</v>
          </cell>
          <cell r="S21">
            <v>1421.7996460079669</v>
          </cell>
          <cell r="T21">
            <v>1629.7270206587002</v>
          </cell>
        </row>
        <row r="22">
          <cell r="O22">
            <v>1981</v>
          </cell>
          <cell r="P22">
            <v>1705.3000000000002</v>
          </cell>
          <cell r="Q22">
            <v>1610.242857142857</v>
          </cell>
          <cell r="R22">
            <v>1525.7633333333335</v>
          </cell>
          <cell r="S22">
            <v>1421.7996460079669</v>
          </cell>
          <cell r="T22">
            <v>1629.7270206587002</v>
          </cell>
        </row>
        <row r="23">
          <cell r="O23">
            <v>1982</v>
          </cell>
          <cell r="P23">
            <v>1919.5999999999997</v>
          </cell>
          <cell r="Q23">
            <v>1644.6714285714284</v>
          </cell>
          <cell r="R23">
            <v>1525.7633333333335</v>
          </cell>
          <cell r="S23">
            <v>1421.7996460079669</v>
          </cell>
          <cell r="T23">
            <v>1629.7270206587002</v>
          </cell>
        </row>
        <row r="24">
          <cell r="O24">
            <v>1983</v>
          </cell>
          <cell r="P24">
            <v>1899.3000000000002</v>
          </cell>
          <cell r="Q24">
            <v>1663.6000000000001</v>
          </cell>
          <cell r="R24">
            <v>1525.7633333333335</v>
          </cell>
          <cell r="S24">
            <v>1421.7996460079669</v>
          </cell>
          <cell r="T24">
            <v>1629.7270206587002</v>
          </cell>
        </row>
        <row r="25">
          <cell r="O25">
            <v>1984</v>
          </cell>
          <cell r="P25">
            <v>1521.5</v>
          </cell>
          <cell r="Q25">
            <v>1625.5285714285715</v>
          </cell>
          <cell r="R25">
            <v>1525.7633333333335</v>
          </cell>
          <cell r="S25">
            <v>1421.7996460079669</v>
          </cell>
          <cell r="T25">
            <v>1629.7270206587002</v>
          </cell>
        </row>
        <row r="26">
          <cell r="O26">
            <v>1985</v>
          </cell>
          <cell r="P26">
            <v>1675.7999999999997</v>
          </cell>
          <cell r="Q26">
            <v>1543.1142857142856</v>
          </cell>
          <cell r="R26">
            <v>1525.7633333333335</v>
          </cell>
          <cell r="S26">
            <v>1421.7996460079669</v>
          </cell>
          <cell r="T26">
            <v>1629.7270206587002</v>
          </cell>
        </row>
        <row r="27">
          <cell r="O27">
            <v>1986</v>
          </cell>
          <cell r="P27">
            <v>1361.5</v>
          </cell>
          <cell r="Q27">
            <v>1545.2142857142858</v>
          </cell>
          <cell r="R27">
            <v>1525.7633333333335</v>
          </cell>
          <cell r="S27">
            <v>1421.7996460079669</v>
          </cell>
          <cell r="T27">
            <v>1629.7270206587002</v>
          </cell>
        </row>
        <row r="28">
          <cell r="O28">
            <v>1987</v>
          </cell>
          <cell r="P28">
            <v>1562.2</v>
          </cell>
          <cell r="Q28">
            <v>1519.5285714285715</v>
          </cell>
          <cell r="R28">
            <v>1525.7633333333335</v>
          </cell>
          <cell r="S28">
            <v>1421.7996460079669</v>
          </cell>
          <cell r="T28">
            <v>1629.7270206587002</v>
          </cell>
        </row>
        <row r="29">
          <cell r="O29">
            <v>1988</v>
          </cell>
          <cell r="P29">
            <v>1438.8000000000002</v>
          </cell>
          <cell r="Q29">
            <v>1508.2714285714285</v>
          </cell>
          <cell r="R29">
            <v>1525.7633333333335</v>
          </cell>
          <cell r="S29">
            <v>1421.7996460079669</v>
          </cell>
          <cell r="T29">
            <v>1629.7270206587002</v>
          </cell>
        </row>
        <row r="30">
          <cell r="O30">
            <v>1989</v>
          </cell>
          <cell r="P30">
            <v>1342.6999999999998</v>
          </cell>
          <cell r="Q30">
            <v>1525.0285714285712</v>
          </cell>
          <cell r="R30">
            <v>1525.7633333333335</v>
          </cell>
          <cell r="S30">
            <v>1421.7996460079669</v>
          </cell>
          <cell r="T30">
            <v>1629.7270206587002</v>
          </cell>
        </row>
        <row r="31">
          <cell r="O31">
            <v>1990</v>
          </cell>
          <cell r="P31">
            <v>1914</v>
          </cell>
          <cell r="Q31">
            <v>1621.8999999999999</v>
          </cell>
          <cell r="R31">
            <v>1525.7633333333335</v>
          </cell>
          <cell r="S31">
            <v>1421.7996460079669</v>
          </cell>
          <cell r="T31">
            <v>1629.7270206587002</v>
          </cell>
        </row>
        <row r="32">
          <cell r="O32">
            <v>1991</v>
          </cell>
          <cell r="P32">
            <v>1341.7000000000003</v>
          </cell>
          <cell r="Q32">
            <v>1642.1857142857141</v>
          </cell>
          <cell r="R32">
            <v>1525.7633333333335</v>
          </cell>
          <cell r="S32">
            <v>1421.7996460079669</v>
          </cell>
          <cell r="T32">
            <v>1629.7270206587002</v>
          </cell>
        </row>
        <row r="33">
          <cell r="O33">
            <v>1992</v>
          </cell>
          <cell r="P33">
            <v>1596.9999999999998</v>
          </cell>
          <cell r="Q33">
            <v>1763.7285714285713</v>
          </cell>
          <cell r="R33">
            <v>1525.7633333333335</v>
          </cell>
          <cell r="S33">
            <v>1421.7996460079669</v>
          </cell>
          <cell r="T33">
            <v>1629.7270206587002</v>
          </cell>
        </row>
        <row r="34">
          <cell r="O34">
            <v>1993</v>
          </cell>
          <cell r="P34">
            <v>1478.8</v>
          </cell>
          <cell r="Q34">
            <v>1717.1571428571428</v>
          </cell>
          <cell r="R34">
            <v>1525.7633333333335</v>
          </cell>
          <cell r="S34">
            <v>1421.7996460079669</v>
          </cell>
          <cell r="T34">
            <v>1629.7270206587002</v>
          </cell>
        </row>
        <row r="35">
          <cell r="O35">
            <v>1994</v>
          </cell>
          <cell r="P35">
            <v>2240.3000000000002</v>
          </cell>
          <cell r="Q35">
            <v>1694.3571428571431</v>
          </cell>
          <cell r="R35">
            <v>1525.7633333333335</v>
          </cell>
          <cell r="S35">
            <v>1421.7996460079669</v>
          </cell>
          <cell r="T35">
            <v>1629.7270206587002</v>
          </cell>
        </row>
        <row r="36">
          <cell r="O36">
            <v>1995</v>
          </cell>
          <cell r="P36">
            <v>1580.8</v>
          </cell>
          <cell r="Q36">
            <v>1758.2285714285717</v>
          </cell>
          <cell r="R36">
            <v>1525.7633333333335</v>
          </cell>
          <cell r="S36">
            <v>1421.7996460079669</v>
          </cell>
          <cell r="T36">
            <v>1629.7270206587002</v>
          </cell>
        </row>
        <row r="37">
          <cell r="O37">
            <v>1996</v>
          </cell>
          <cell r="P37">
            <v>2193.5000000000005</v>
          </cell>
          <cell r="Q37">
            <v>1743.9428571428575</v>
          </cell>
          <cell r="R37">
            <v>1525.7633333333335</v>
          </cell>
          <cell r="S37">
            <v>1421.7996460079669</v>
          </cell>
          <cell r="T37">
            <v>1629.7270206587002</v>
          </cell>
        </row>
        <row r="38">
          <cell r="O38">
            <v>1997</v>
          </cell>
          <cell r="P38">
            <v>1587.9999999999998</v>
          </cell>
          <cell r="Q38">
            <v>1623.2142857142858</v>
          </cell>
          <cell r="R38">
            <v>1525.7633333333335</v>
          </cell>
          <cell r="S38">
            <v>1421.7996460079669</v>
          </cell>
          <cell r="T38">
            <v>1629.7270206587002</v>
          </cell>
        </row>
        <row r="39">
          <cell r="O39">
            <v>1998</v>
          </cell>
          <cell r="P39">
            <v>1182.1000000000001</v>
          </cell>
          <cell r="Q39">
            <v>1671.7142857142858</v>
          </cell>
          <cell r="R39">
            <v>1525.7633333333335</v>
          </cell>
          <cell r="S39">
            <v>1421.7996460079669</v>
          </cell>
          <cell r="T39">
            <v>1629.7270206587002</v>
          </cell>
        </row>
        <row r="40">
          <cell r="O40">
            <v>1999</v>
          </cell>
          <cell r="P40">
            <v>2044.1000000000004</v>
          </cell>
          <cell r="Q40">
            <v>1546.042857142857</v>
          </cell>
          <cell r="R40">
            <v>1525.7633333333335</v>
          </cell>
          <cell r="S40">
            <v>1421.7996460079669</v>
          </cell>
          <cell r="T40">
            <v>1629.7270206587002</v>
          </cell>
        </row>
        <row r="41">
          <cell r="O41">
            <v>2000</v>
          </cell>
          <cell r="P41">
            <v>1378.8000000000002</v>
          </cell>
          <cell r="Q41">
            <v>1531.257142857143</v>
          </cell>
          <cell r="R41">
            <v>1525.7633333333335</v>
          </cell>
          <cell r="S41">
            <v>1421.7996460079669</v>
          </cell>
          <cell r="T41">
            <v>1629.7270206587002</v>
          </cell>
        </row>
        <row r="42">
          <cell r="O42">
            <v>2001</v>
          </cell>
          <cell r="P42">
            <v>1395.1999999999998</v>
          </cell>
          <cell r="Q42">
            <v>1606.0857142857144</v>
          </cell>
          <cell r="R42">
            <v>1525.7633333333335</v>
          </cell>
          <cell r="S42">
            <v>1421.7996460079669</v>
          </cell>
          <cell r="T42">
            <v>1629.7270206587002</v>
          </cell>
        </row>
        <row r="43">
          <cell r="O43">
            <v>2002</v>
          </cell>
          <cell r="P43">
            <v>1920.3000000000002</v>
          </cell>
          <cell r="Q43">
            <v>1496.957142857143</v>
          </cell>
          <cell r="R43">
            <v>1525.7633333333335</v>
          </cell>
          <cell r="S43">
            <v>1421.7996460079669</v>
          </cell>
          <cell r="T43">
            <v>1629.7270206587002</v>
          </cell>
        </row>
        <row r="44">
          <cell r="O44">
            <v>2003</v>
          </cell>
          <cell r="P44">
            <v>1313.8</v>
          </cell>
          <cell r="Q44">
            <v>1506.8714285714289</v>
          </cell>
          <cell r="R44">
            <v>1525.7633333333335</v>
          </cell>
          <cell r="S44">
            <v>1421.7996460079669</v>
          </cell>
          <cell r="T44">
            <v>1629.7270206587002</v>
          </cell>
        </row>
        <row r="45">
          <cell r="O45">
            <v>2004</v>
          </cell>
          <cell r="P45">
            <v>1484.5</v>
          </cell>
          <cell r="Q45">
            <v>1510.8285714285716</v>
          </cell>
          <cell r="R45">
            <v>1525.7633333333335</v>
          </cell>
          <cell r="S45">
            <v>1421.7996460079669</v>
          </cell>
          <cell r="T45">
            <v>1629.7270206587002</v>
          </cell>
        </row>
        <row r="46">
          <cell r="O46">
            <v>2005</v>
          </cell>
          <cell r="P46">
            <v>1705.9000000000003</v>
          </cell>
          <cell r="Q46">
            <v>1454.3142857142859</v>
          </cell>
          <cell r="R46">
            <v>1525.7633333333335</v>
          </cell>
          <cell r="S46">
            <v>1421.7996460079669</v>
          </cell>
          <cell r="T46">
            <v>1629.7270206587002</v>
          </cell>
        </row>
        <row r="47">
          <cell r="O47">
            <v>2006</v>
          </cell>
          <cell r="P47">
            <v>1280.2</v>
          </cell>
          <cell r="Q47">
            <v>1476.9714285714285</v>
          </cell>
          <cell r="R47">
            <v>1525.7633333333335</v>
          </cell>
          <cell r="S47">
            <v>1421.7996460079669</v>
          </cell>
          <cell r="T47">
            <v>1629.7270206587002</v>
          </cell>
        </row>
        <row r="48">
          <cell r="O48">
            <v>2007</v>
          </cell>
          <cell r="P48">
            <v>1448.2</v>
          </cell>
          <cell r="Q48">
            <v>1458.5857142857142</v>
          </cell>
          <cell r="R48">
            <v>1525.7633333333335</v>
          </cell>
          <cell r="S48">
            <v>1421.7996460079669</v>
          </cell>
          <cell r="T48">
            <v>1629.7270206587002</v>
          </cell>
        </row>
        <row r="49">
          <cell r="O49">
            <v>2008</v>
          </cell>
          <cell r="P49">
            <v>1422.8999999999999</v>
          </cell>
          <cell r="Q49">
            <v>1480.6999999999996</v>
          </cell>
          <cell r="R49">
            <v>1525.7633333333335</v>
          </cell>
          <cell r="S49">
            <v>1421.7996460079669</v>
          </cell>
          <cell r="T49">
            <v>1629.7270206587002</v>
          </cell>
        </row>
        <row r="50">
          <cell r="O50">
            <v>2009</v>
          </cell>
          <cell r="P50">
            <v>1524.7</v>
          </cell>
          <cell r="Q50">
            <v>1560.1714285714286</v>
          </cell>
          <cell r="R50">
            <v>1525.7633333333335</v>
          </cell>
          <cell r="S50">
            <v>1421.7996460079669</v>
          </cell>
          <cell r="T50">
            <v>1629.7270206587002</v>
          </cell>
        </row>
        <row r="51">
          <cell r="O51">
            <v>2010</v>
          </cell>
          <cell r="P51">
            <v>1472.4</v>
          </cell>
          <cell r="Q51">
            <v>1545.3142857142859</v>
          </cell>
          <cell r="R51">
            <v>1525.7633333333335</v>
          </cell>
          <cell r="S51">
            <v>1421.7996460079669</v>
          </cell>
          <cell r="T51">
            <v>1629.7270206587002</v>
          </cell>
        </row>
        <row r="52">
          <cell r="O52">
            <v>2011</v>
          </cell>
          <cell r="P52">
            <v>1355.8</v>
          </cell>
          <cell r="Q52">
            <v>1604.457142857143</v>
          </cell>
          <cell r="R52">
            <v>1525.7633333333335</v>
          </cell>
          <cell r="S52">
            <v>1421.7996460079669</v>
          </cell>
          <cell r="T52">
            <v>1629.7270206587002</v>
          </cell>
        </row>
        <row r="53">
          <cell r="O53">
            <v>2012</v>
          </cell>
          <cell r="P53">
            <v>1860.6999999999998</v>
          </cell>
          <cell r="Q53">
            <v>1598.8999999999999</v>
          </cell>
          <cell r="R53">
            <v>1525.7633333333335</v>
          </cell>
          <cell r="S53">
            <v>1421.7996460079669</v>
          </cell>
          <cell r="T53">
            <v>1629.7270206587002</v>
          </cell>
        </row>
        <row r="54">
          <cell r="O54">
            <v>2013</v>
          </cell>
          <cell r="P54">
            <v>1836.5</v>
          </cell>
          <cell r="Q54">
            <v>1644.8285714285716</v>
          </cell>
          <cell r="R54">
            <v>1525.7633333333335</v>
          </cell>
          <cell r="S54">
            <v>1421.7996460079669</v>
          </cell>
          <cell r="T54">
            <v>1629.7270206587002</v>
          </cell>
        </row>
        <row r="55">
          <cell r="O55">
            <v>2014</v>
          </cell>
          <cell r="P55">
            <v>1344.2</v>
          </cell>
          <cell r="Q55">
            <v>1696.4714285714283</v>
          </cell>
          <cell r="R55">
            <v>1525.7633333333335</v>
          </cell>
          <cell r="S55">
            <v>1421.7996460079669</v>
          </cell>
          <cell r="T55">
            <v>1629.7270206587002</v>
          </cell>
        </row>
        <row r="56">
          <cell r="O56">
            <v>2015</v>
          </cell>
          <cell r="P56">
            <v>1836.9</v>
          </cell>
          <cell r="R56">
            <v>1525.7633333333335</v>
          </cell>
          <cell r="S56">
            <v>1421.7996460079669</v>
          </cell>
          <cell r="T56">
            <v>1629.7270206587002</v>
          </cell>
        </row>
        <row r="57">
          <cell r="O57">
            <v>2016</v>
          </cell>
          <cell r="P57">
            <v>1485.8000000000002</v>
          </cell>
          <cell r="R57">
            <v>1525.7633333333335</v>
          </cell>
          <cell r="S57">
            <v>1421.7996460079669</v>
          </cell>
          <cell r="T57">
            <v>1629.7270206587002</v>
          </cell>
        </row>
        <row r="58">
          <cell r="O58">
            <v>2017</v>
          </cell>
          <cell r="P58">
            <v>1793.9</v>
          </cell>
          <cell r="R58">
            <v>1525.7633333333335</v>
          </cell>
          <cell r="S58">
            <v>1421.7996460079669</v>
          </cell>
          <cell r="T58">
            <v>1629.7270206587002</v>
          </cell>
        </row>
        <row r="59">
          <cell r="O59">
            <v>2018</v>
          </cell>
          <cell r="P59">
            <v>1717.3</v>
          </cell>
          <cell r="R59">
            <v>1525.7633333333335</v>
          </cell>
          <cell r="S59">
            <v>1421.7996460079669</v>
          </cell>
          <cell r="T59">
            <v>1629.7270206587002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topLeftCell="C12" zoomScale="90" zoomScaleNormal="90" workbookViewId="0">
      <selection activeCell="C17" sqref="C17"/>
    </sheetView>
  </sheetViews>
  <sheetFormatPr defaultColWidth="10.6640625" defaultRowHeight="14.25" x14ac:dyDescent="0.45"/>
  <cols>
    <col min="1" max="1" width="10.6640625" style="1"/>
    <col min="2" max="4" width="8.53125" style="5" customWidth="1"/>
    <col min="5" max="10" width="10.6640625" style="2"/>
    <col min="12" max="12" width="35.265625" customWidth="1"/>
    <col min="14" max="14" width="11.86328125" customWidth="1"/>
  </cols>
  <sheetData>
    <row r="1" spans="1:18" x14ac:dyDescent="0.45">
      <c r="A1" s="1" t="s">
        <v>1</v>
      </c>
      <c r="B1" s="5" t="s">
        <v>0</v>
      </c>
      <c r="C1" s="5" t="s">
        <v>19</v>
      </c>
      <c r="D1" s="5" t="s">
        <v>22</v>
      </c>
      <c r="E1" s="2" t="s">
        <v>20</v>
      </c>
      <c r="F1" s="2" t="s">
        <v>21</v>
      </c>
      <c r="G1" s="2" t="s">
        <v>6</v>
      </c>
      <c r="H1" s="2" t="s">
        <v>10</v>
      </c>
      <c r="I1" s="2" t="s">
        <v>8</v>
      </c>
      <c r="J1" s="2" t="s">
        <v>11</v>
      </c>
      <c r="L1" s="1" t="s">
        <v>24</v>
      </c>
      <c r="M1" s="1" t="s">
        <v>24</v>
      </c>
      <c r="N1" s="1" t="s">
        <v>25</v>
      </c>
      <c r="O1" s="1" t="s">
        <v>16</v>
      </c>
      <c r="P1" s="1"/>
      <c r="Q1" s="1"/>
    </row>
    <row r="2" spans="1:18" x14ac:dyDescent="0.45">
      <c r="A2">
        <v>1961</v>
      </c>
      <c r="B2" s="6">
        <v>21.708577828981053</v>
      </c>
      <c r="C2" s="6"/>
      <c r="D2" s="6">
        <f>L3</f>
        <v>21.792558797601068</v>
      </c>
      <c r="E2" s="3">
        <v>21.642745170281824</v>
      </c>
      <c r="F2" s="2">
        <v>21.939854369494899</v>
      </c>
      <c r="G2" s="2">
        <f t="shared" ref="G2:G59" si="0">(B2-L$3)/L$5</f>
        <v>-0.21287461397137192</v>
      </c>
      <c r="I2" s="2">
        <v>-0.37974696657206425</v>
      </c>
      <c r="J2" s="2">
        <v>0.3797469665720779</v>
      </c>
      <c r="L2" s="2" t="s">
        <v>0</v>
      </c>
      <c r="M2" t="s">
        <v>9</v>
      </c>
      <c r="N2" s="2" t="s">
        <v>0</v>
      </c>
      <c r="O2" s="2"/>
    </row>
    <row r="3" spans="1:18" x14ac:dyDescent="0.45">
      <c r="A3">
        <v>1962</v>
      </c>
      <c r="B3" s="6">
        <v>21.163885688684079</v>
      </c>
      <c r="C3" s="6"/>
      <c r="D3" s="6">
        <v>21.792558797601068</v>
      </c>
      <c r="E3" s="3">
        <v>21.642745170281824</v>
      </c>
      <c r="F3" s="2">
        <v>21.939854369494899</v>
      </c>
      <c r="G3" s="2">
        <f t="shared" si="0"/>
        <v>-1.5935580117016106</v>
      </c>
      <c r="I3" s="2">
        <v>-0.37974696657206425</v>
      </c>
      <c r="J3" s="2">
        <v>0.3797469665720779</v>
      </c>
      <c r="K3" t="s">
        <v>2</v>
      </c>
      <c r="L3" s="2">
        <f>AVERAGE(B2:B30)</f>
        <v>21.792558797601068</v>
      </c>
      <c r="M3" s="2">
        <f>AVERAGE(G2:G30)</f>
        <v>6.8489275553600175E-15</v>
      </c>
      <c r="N3" s="2">
        <f>AVERAGE(B31:B59)</f>
        <v>22.546641943276999</v>
      </c>
      <c r="O3" s="2">
        <f>N3-L3</f>
        <v>0.75408314567593138</v>
      </c>
      <c r="P3" s="2"/>
      <c r="Q3" s="1"/>
      <c r="R3" s="3"/>
    </row>
    <row r="4" spans="1:18" x14ac:dyDescent="0.45">
      <c r="A4">
        <v>1963</v>
      </c>
      <c r="B4" s="7">
        <v>21.294899442453204</v>
      </c>
      <c r="D4" s="6">
        <v>21.792558797601068</v>
      </c>
      <c r="E4" s="3">
        <v>21.642745170281824</v>
      </c>
      <c r="F4" s="2">
        <v>21.939854369494899</v>
      </c>
      <c r="G4" s="2">
        <f t="shared" si="0"/>
        <v>-1.2614648873089489</v>
      </c>
      <c r="I4" s="2">
        <v>-0.37974696657206425</v>
      </c>
      <c r="J4" s="2">
        <v>0.3797469665720779</v>
      </c>
      <c r="K4" t="s">
        <v>3</v>
      </c>
      <c r="L4" s="1">
        <f>_xlfn.VAR.S(B2:B30)</f>
        <v>0.15563741608094769</v>
      </c>
      <c r="M4" s="1">
        <f>_xlfn.VAR.S(G2:G30)</f>
        <v>1.0000000000000002</v>
      </c>
      <c r="N4" s="2">
        <f>_xlfn.VAR.S(B31:B59)</f>
        <v>0.16249730129327228</v>
      </c>
      <c r="O4" s="2">
        <f t="shared" ref="O4:O5" si="1">N4-L4</f>
        <v>6.8598852123245846E-3</v>
      </c>
      <c r="P4" s="2"/>
      <c r="Q4" s="1"/>
    </row>
    <row r="5" spans="1:18" x14ac:dyDescent="0.45">
      <c r="A5">
        <v>1964</v>
      </c>
      <c r="B5" s="6">
        <v>21.472216969472253</v>
      </c>
      <c r="D5" s="6">
        <v>21.792558797601068</v>
      </c>
      <c r="E5" s="3">
        <v>21.642745170281824</v>
      </c>
      <c r="F5" s="2">
        <v>21.939854369494899</v>
      </c>
      <c r="G5" s="2">
        <f t="shared" si="0"/>
        <v>-0.81200114885972974</v>
      </c>
      <c r="I5" s="2">
        <v>-0.37974696657206425</v>
      </c>
      <c r="J5" s="2">
        <v>0.3797469665720779</v>
      </c>
      <c r="K5" t="s">
        <v>4</v>
      </c>
      <c r="L5" s="1">
        <f>SQRT(L4)</f>
        <v>0.39450908238080867</v>
      </c>
      <c r="M5" s="1">
        <f>SQRT(M4)</f>
        <v>1</v>
      </c>
      <c r="N5" s="2">
        <f>N4^0.5</f>
        <v>0.40310954006730265</v>
      </c>
      <c r="O5" s="2">
        <f t="shared" si="1"/>
        <v>8.6004576864939786E-3</v>
      </c>
      <c r="P5" s="2"/>
      <c r="Q5" s="1"/>
    </row>
    <row r="6" spans="1:18" x14ac:dyDescent="0.45">
      <c r="A6">
        <v>1965</v>
      </c>
      <c r="B6" s="6">
        <v>21.234227470558114</v>
      </c>
      <c r="D6" s="6">
        <v>21.792558797601068</v>
      </c>
      <c r="E6" s="3">
        <v>21.642745170281824</v>
      </c>
      <c r="F6" s="2">
        <v>21.939854369494899</v>
      </c>
      <c r="G6" s="2">
        <f t="shared" si="0"/>
        <v>-1.4152559522166128</v>
      </c>
      <c r="I6" s="2">
        <v>-0.37974696657206425</v>
      </c>
      <c r="J6" s="2">
        <v>0.3797469665720779</v>
      </c>
      <c r="K6" t="s">
        <v>12</v>
      </c>
      <c r="L6">
        <f>SKEW(B2:B30)</f>
        <v>-8.4707357118019105E-2</v>
      </c>
      <c r="N6">
        <f>SKEW(H31:H59)</f>
        <v>0.21686915910335886</v>
      </c>
    </row>
    <row r="7" spans="1:18" x14ac:dyDescent="0.45">
      <c r="A7">
        <v>1966</v>
      </c>
      <c r="B7" s="6">
        <v>21.675490911418333</v>
      </c>
      <c r="D7" s="6">
        <v>21.792558797601068</v>
      </c>
      <c r="E7" s="3">
        <v>21.642745170281824</v>
      </c>
      <c r="F7" s="2">
        <v>21.939854369494899</v>
      </c>
      <c r="G7" s="2">
        <f t="shared" si="0"/>
        <v>-0.29674319657293058</v>
      </c>
      <c r="I7" s="2">
        <v>-0.37974696657206425</v>
      </c>
      <c r="J7" s="2">
        <v>0.3797469665720779</v>
      </c>
      <c r="K7" t="s">
        <v>13</v>
      </c>
      <c r="L7">
        <f>KURT(B2:B30)</f>
        <v>-0.22000173146386137</v>
      </c>
      <c r="N7">
        <f>KURT(H31:H59)</f>
        <v>-1.2370633423345665</v>
      </c>
    </row>
    <row r="8" spans="1:18" x14ac:dyDescent="0.45">
      <c r="A8">
        <v>1967</v>
      </c>
      <c r="B8" s="6">
        <v>21.331353686635946</v>
      </c>
      <c r="D8" s="6">
        <v>21.792558797601068</v>
      </c>
      <c r="E8" s="3">
        <v>21.642745170281824</v>
      </c>
      <c r="F8" s="2">
        <v>21.939854369494899</v>
      </c>
      <c r="G8" s="2">
        <f t="shared" si="0"/>
        <v>-1.1690608190356759</v>
      </c>
      <c r="I8" s="2">
        <v>-0.37974696657206425</v>
      </c>
      <c r="J8" s="2">
        <v>0.3797469665720779</v>
      </c>
    </row>
    <row r="9" spans="1:18" x14ac:dyDescent="0.45">
      <c r="A9">
        <v>1968</v>
      </c>
      <c r="B9" s="6">
        <v>21.621220182919298</v>
      </c>
      <c r="D9" s="6">
        <v>21.792558797601068</v>
      </c>
      <c r="E9" s="3">
        <v>21.642745170281824</v>
      </c>
      <c r="F9" s="2">
        <v>21.939854369494899</v>
      </c>
      <c r="G9" s="2">
        <f t="shared" si="0"/>
        <v>-0.43430841603890025</v>
      </c>
      <c r="I9" s="2">
        <v>-0.37974696657206425</v>
      </c>
      <c r="J9" s="2">
        <v>0.3797469665720779</v>
      </c>
    </row>
    <row r="10" spans="1:18" x14ac:dyDescent="0.45">
      <c r="A10">
        <v>1969</v>
      </c>
      <c r="B10" s="6">
        <v>21.789934715821811</v>
      </c>
      <c r="D10" s="6">
        <v>21.792558797601068</v>
      </c>
      <c r="E10" s="3">
        <v>21.642745170281824</v>
      </c>
      <c r="F10" s="2">
        <v>21.939854369494899</v>
      </c>
      <c r="G10" s="2">
        <f t="shared" si="0"/>
        <v>-6.6515117051811293E-3</v>
      </c>
      <c r="I10" s="2">
        <v>-0.37974696657206425</v>
      </c>
      <c r="J10" s="2">
        <v>0.3797469665720779</v>
      </c>
    </row>
    <row r="11" spans="1:18" x14ac:dyDescent="0.45">
      <c r="A11">
        <v>1970</v>
      </c>
      <c r="B11" s="6">
        <v>21.798396697388629</v>
      </c>
      <c r="D11" s="6">
        <v>21.792558797601068</v>
      </c>
      <c r="E11" s="3">
        <v>21.642745170281824</v>
      </c>
      <c r="F11" s="2">
        <v>21.939854369494899</v>
      </c>
      <c r="G11" s="2">
        <f t="shared" si="0"/>
        <v>1.4797884379062983E-2</v>
      </c>
      <c r="I11" s="2">
        <v>-0.37974696657206425</v>
      </c>
      <c r="J11" s="2">
        <v>0.3797469665720779</v>
      </c>
      <c r="K11" s="4"/>
    </row>
    <row r="12" spans="1:18" x14ac:dyDescent="0.45">
      <c r="A12">
        <v>1971</v>
      </c>
      <c r="B12" s="6">
        <v>20.947419354838708</v>
      </c>
      <c r="D12" s="6">
        <v>21.792558797601068</v>
      </c>
      <c r="E12" s="3">
        <v>21.642745170281824</v>
      </c>
      <c r="F12" s="2">
        <v>21.939854369494899</v>
      </c>
      <c r="G12" s="2">
        <f t="shared" si="0"/>
        <v>-2.1422559847343896</v>
      </c>
      <c r="I12" s="2">
        <v>-0.37974696657206425</v>
      </c>
      <c r="J12" s="2">
        <v>0.3797469665720779</v>
      </c>
    </row>
    <row r="13" spans="1:18" x14ac:dyDescent="0.45">
      <c r="A13">
        <v>1972</v>
      </c>
      <c r="B13" s="6">
        <v>21.989596465208255</v>
      </c>
      <c r="D13" s="6">
        <v>21.792558797601068</v>
      </c>
      <c r="E13" s="3">
        <v>21.642745170281824</v>
      </c>
      <c r="F13" s="2">
        <v>21.939854369494899</v>
      </c>
      <c r="G13" s="2">
        <f t="shared" si="0"/>
        <v>0.4994502697329341</v>
      </c>
      <c r="I13" s="2">
        <v>-0.37974696657206425</v>
      </c>
      <c r="J13" s="2">
        <v>0.3797469665720779</v>
      </c>
      <c r="K13" t="s">
        <v>8</v>
      </c>
      <c r="L13">
        <f>L3-L15*L5/SQRT(29)</f>
        <v>21.642745170281824</v>
      </c>
      <c r="M13">
        <f>M3-M15*M5/SQRT(29)</f>
        <v>-0.37974696657206425</v>
      </c>
    </row>
    <row r="14" spans="1:18" x14ac:dyDescent="0.45">
      <c r="A14">
        <v>1973</v>
      </c>
      <c r="B14" s="6">
        <v>21.941655785970298</v>
      </c>
      <c r="D14" s="6">
        <v>21.792558797601068</v>
      </c>
      <c r="E14" s="3">
        <v>21.642745170281824</v>
      </c>
      <c r="F14" s="2">
        <v>21.939854369494899</v>
      </c>
      <c r="G14" s="2">
        <f t="shared" si="0"/>
        <v>0.37793043310802904</v>
      </c>
      <c r="I14" s="2">
        <v>-0.37974696657206425</v>
      </c>
      <c r="J14" s="2">
        <v>0.3797469665720779</v>
      </c>
      <c r="K14" s="3" t="s">
        <v>7</v>
      </c>
      <c r="L14">
        <f>L3+L15*L5/SQRT(29)</f>
        <v>21.942372424920311</v>
      </c>
      <c r="M14">
        <f>M3+M15*M5/SQRT(29)</f>
        <v>0.3797469665720779</v>
      </c>
    </row>
    <row r="15" spans="1:18" x14ac:dyDescent="0.45">
      <c r="A15">
        <v>1974</v>
      </c>
      <c r="B15" s="6">
        <v>21.502477598566312</v>
      </c>
      <c r="C15" s="2">
        <f>AVERAGE(B2:B30)</f>
        <v>21.792558797601068</v>
      </c>
      <c r="D15" s="6">
        <v>21.792558797601068</v>
      </c>
      <c r="E15" s="3">
        <v>21.642745170281824</v>
      </c>
      <c r="F15" s="2">
        <v>21.939854369494899</v>
      </c>
      <c r="G15" s="2">
        <f t="shared" si="0"/>
        <v>-0.73529663064828577</v>
      </c>
      <c r="H15" s="2">
        <f>AVERAGE(G2:G30)</f>
        <v>6.8489275553600175E-15</v>
      </c>
      <c r="I15" s="2">
        <v>-0.37974696657206425</v>
      </c>
      <c r="J15" s="2">
        <v>0.3797469665720779</v>
      </c>
      <c r="K15" s="4" t="s">
        <v>5</v>
      </c>
      <c r="L15">
        <f>2.045</f>
        <v>2.0449999999999999</v>
      </c>
      <c r="M15">
        <f>2.045</f>
        <v>2.0449999999999999</v>
      </c>
    </row>
    <row r="16" spans="1:18" x14ac:dyDescent="0.45">
      <c r="A16">
        <v>1975</v>
      </c>
      <c r="B16" s="6">
        <v>21.833464541730667</v>
      </c>
      <c r="C16" s="2">
        <f t="shared" ref="C16:C44" si="2">AVERAGE(B3:B31)</f>
        <v>21.814392470818227</v>
      </c>
      <c r="D16" s="6">
        <v>21.792558797601068</v>
      </c>
      <c r="E16" s="3">
        <v>21.642745170281824</v>
      </c>
      <c r="F16" s="2">
        <v>21.939854369494899</v>
      </c>
      <c r="G16" s="2">
        <f t="shared" si="0"/>
        <v>0.10368771203628226</v>
      </c>
      <c r="H16" s="2">
        <f t="shared" ref="H16:H44" si="3">AVERAGE(G3:G31)</f>
        <v>5.534390510199258E-2</v>
      </c>
      <c r="I16" s="2">
        <v>-0.37974696657206425</v>
      </c>
      <c r="J16" s="2">
        <v>0.3797469665720779</v>
      </c>
    </row>
    <row r="17" spans="1:10" x14ac:dyDescent="0.45">
      <c r="A17">
        <v>1976</v>
      </c>
      <c r="B17" s="6">
        <v>21.499586577678901</v>
      </c>
      <c r="C17" s="2">
        <f t="shared" si="2"/>
        <v>21.867188743572786</v>
      </c>
      <c r="D17" s="6">
        <v>21.792558797601068</v>
      </c>
      <c r="E17" s="3">
        <v>21.642745170281824</v>
      </c>
      <c r="F17" s="2">
        <v>21.939854369494899</v>
      </c>
      <c r="G17" s="2">
        <f t="shared" si="0"/>
        <v>-0.74262477850730069</v>
      </c>
      <c r="H17" s="2">
        <f t="shared" si="3"/>
        <v>0.1891716802090731</v>
      </c>
      <c r="I17" s="2">
        <v>-0.37974696657206425</v>
      </c>
      <c r="J17" s="2">
        <v>0.3797469665720779</v>
      </c>
    </row>
    <row r="18" spans="1:10" x14ac:dyDescent="0.45">
      <c r="A18">
        <v>1977</v>
      </c>
      <c r="B18" s="6">
        <v>21.576343445980541</v>
      </c>
      <c r="C18" s="2">
        <f t="shared" si="2"/>
        <v>21.886918865637362</v>
      </c>
      <c r="D18" s="6">
        <v>21.792558797601068</v>
      </c>
      <c r="E18" s="3">
        <v>21.642745170281824</v>
      </c>
      <c r="F18" s="2">
        <v>21.939854369494899</v>
      </c>
      <c r="G18" s="2">
        <f t="shared" si="0"/>
        <v>-0.54806178432115238</v>
      </c>
      <c r="H18" s="2">
        <f t="shared" si="3"/>
        <v>0.23918351249823663</v>
      </c>
      <c r="I18" s="2">
        <v>-0.37974696657206425</v>
      </c>
      <c r="J18" s="2">
        <v>0.3797469665720779</v>
      </c>
    </row>
    <row r="19" spans="1:10" x14ac:dyDescent="0.45">
      <c r="A19">
        <v>1978</v>
      </c>
      <c r="B19" s="6">
        <v>21.722135176651307</v>
      </c>
      <c r="C19" s="2">
        <f t="shared" si="2"/>
        <v>21.904182055047485</v>
      </c>
      <c r="D19" s="6">
        <v>21.792558797601068</v>
      </c>
      <c r="E19" s="3">
        <v>21.642745170281824</v>
      </c>
      <c r="F19" s="2">
        <v>21.939854369494899</v>
      </c>
      <c r="G19" s="2">
        <f t="shared" si="0"/>
        <v>-0.17850950483766778</v>
      </c>
      <c r="H19" s="2">
        <f t="shared" si="3"/>
        <v>0.28294217403762145</v>
      </c>
      <c r="I19" s="2">
        <v>-0.37974696657206425</v>
      </c>
      <c r="J19" s="2">
        <v>0.3797469665720779</v>
      </c>
    </row>
    <row r="20" spans="1:10" x14ac:dyDescent="0.45">
      <c r="A20">
        <v>1979</v>
      </c>
      <c r="B20" s="6">
        <v>21.839969918074761</v>
      </c>
      <c r="C20" s="2">
        <f t="shared" si="2"/>
        <v>21.939665837733713</v>
      </c>
      <c r="D20" s="6">
        <v>21.792558797601068</v>
      </c>
      <c r="E20" s="3">
        <v>21.642745170281824</v>
      </c>
      <c r="F20" s="2">
        <v>21.939854369494899</v>
      </c>
      <c r="G20" s="2">
        <f t="shared" si="0"/>
        <v>0.12017751324652373</v>
      </c>
      <c r="H20" s="2">
        <f t="shared" si="3"/>
        <v>0.37288632049957399</v>
      </c>
      <c r="I20" s="2">
        <v>-0.37974696657206425</v>
      </c>
      <c r="J20" s="2">
        <v>0.3797469665720779</v>
      </c>
    </row>
    <row r="21" spans="1:10" x14ac:dyDescent="0.45">
      <c r="A21">
        <v>1980</v>
      </c>
      <c r="B21" s="6">
        <v>22.305647324187373</v>
      </c>
      <c r="C21" s="2">
        <f t="shared" si="2"/>
        <v>21.96086739325396</v>
      </c>
      <c r="D21" s="6">
        <v>21.792558797601068</v>
      </c>
      <c r="E21" s="3">
        <v>21.642745170281824</v>
      </c>
      <c r="F21" s="2">
        <v>21.939854369494899</v>
      </c>
      <c r="G21" s="2">
        <f t="shared" si="0"/>
        <v>1.3005746876342756</v>
      </c>
      <c r="H21" s="2">
        <f t="shared" si="3"/>
        <v>0.42662793626237017</v>
      </c>
      <c r="I21" s="2">
        <v>-0.37974696657206425</v>
      </c>
      <c r="J21" s="2">
        <v>0.3797469665720779</v>
      </c>
    </row>
    <row r="22" spans="1:10" x14ac:dyDescent="0.45">
      <c r="A22">
        <v>1981</v>
      </c>
      <c r="B22" s="6">
        <v>22.155095366103435</v>
      </c>
      <c r="C22" s="2">
        <f t="shared" si="2"/>
        <v>21.985962975494878</v>
      </c>
      <c r="D22" s="6">
        <v>21.792558797601068</v>
      </c>
      <c r="E22" s="3">
        <v>21.642745170281824</v>
      </c>
      <c r="F22" s="2">
        <v>21.939854369494899</v>
      </c>
      <c r="G22" s="2">
        <f t="shared" si="0"/>
        <v>0.91895620327549488</v>
      </c>
      <c r="H22" s="2">
        <f t="shared" si="3"/>
        <v>0.49024011494651465</v>
      </c>
      <c r="I22" s="2">
        <v>-0.37974696657206425</v>
      </c>
      <c r="J22" s="2">
        <v>0.3797469665720779</v>
      </c>
    </row>
    <row r="23" spans="1:10" x14ac:dyDescent="0.45">
      <c r="A23">
        <v>1982</v>
      </c>
      <c r="B23" s="6">
        <v>22.115705325140809</v>
      </c>
      <c r="C23" s="2">
        <f t="shared" si="2"/>
        <v>22.01498463064538</v>
      </c>
      <c r="D23" s="6">
        <v>21.792558797601068</v>
      </c>
      <c r="E23" s="3">
        <v>21.642745170281824</v>
      </c>
      <c r="F23" s="2">
        <v>21.939854369494899</v>
      </c>
      <c r="G23" s="2">
        <f t="shared" si="0"/>
        <v>0.81911048939506237</v>
      </c>
      <c r="H23" s="2">
        <f t="shared" si="3"/>
        <v>0.56380408709983942</v>
      </c>
      <c r="I23" s="2">
        <v>-0.37974696657206425</v>
      </c>
      <c r="J23" s="2">
        <v>0.3797469665720779</v>
      </c>
    </row>
    <row r="24" spans="1:10" x14ac:dyDescent="0.45">
      <c r="A24">
        <v>1983</v>
      </c>
      <c r="B24" s="6">
        <v>21.983527905785966</v>
      </c>
      <c r="C24" s="2">
        <f t="shared" si="2"/>
        <v>22.055707545877464</v>
      </c>
      <c r="D24" s="6">
        <v>21.792558797601068</v>
      </c>
      <c r="E24" s="3">
        <v>21.642745170281824</v>
      </c>
      <c r="F24" s="2">
        <v>21.939854369494899</v>
      </c>
      <c r="G24" s="2">
        <f t="shared" si="0"/>
        <v>0.48406771026011802</v>
      </c>
      <c r="H24" s="2">
        <f t="shared" si="3"/>
        <v>0.6670283651984189</v>
      </c>
      <c r="I24" s="2">
        <v>-0.37974696657206425</v>
      </c>
      <c r="J24" s="2">
        <v>0.3797469665720779</v>
      </c>
    </row>
    <row r="25" spans="1:10" x14ac:dyDescent="0.45">
      <c r="A25">
        <v>1984</v>
      </c>
      <c r="B25" s="6">
        <v>22.148738413051543</v>
      </c>
      <c r="C25" s="2">
        <f t="shared" si="2"/>
        <v>22.079092501824992</v>
      </c>
      <c r="D25" s="6">
        <v>21.792558797601068</v>
      </c>
      <c r="E25" s="3">
        <v>21.642745170281824</v>
      </c>
      <c r="F25" s="2">
        <v>21.939854369494899</v>
      </c>
      <c r="G25" s="2">
        <f t="shared" si="0"/>
        <v>0.90284262481608779</v>
      </c>
      <c r="H25" s="2">
        <f t="shared" si="3"/>
        <v>0.72630445538726962</v>
      </c>
      <c r="I25" s="2">
        <v>-0.37974696657206425</v>
      </c>
      <c r="J25" s="2">
        <v>0.3797469665720779</v>
      </c>
    </row>
    <row r="26" spans="1:10" x14ac:dyDescent="0.45">
      <c r="A26">
        <v>1985</v>
      </c>
      <c r="B26" s="6">
        <v>22.042560163850482</v>
      </c>
      <c r="C26" s="2">
        <f t="shared" si="2"/>
        <v>22.125352288135026</v>
      </c>
      <c r="D26" s="6">
        <v>21.792558797601068</v>
      </c>
      <c r="E26" s="3">
        <v>21.642745170281824</v>
      </c>
      <c r="F26" s="2">
        <v>21.939854369494899</v>
      </c>
      <c r="G26" s="2">
        <f t="shared" si="0"/>
        <v>0.63370243529170434</v>
      </c>
      <c r="H26" s="2">
        <f t="shared" si="3"/>
        <v>0.84356357152944417</v>
      </c>
      <c r="I26" s="2">
        <v>-0.37974696657206425</v>
      </c>
      <c r="J26" s="2">
        <v>0.3797469665720779</v>
      </c>
    </row>
    <row r="27" spans="1:10" x14ac:dyDescent="0.45">
      <c r="A27">
        <v>1986</v>
      </c>
      <c r="B27" s="6">
        <v>22.131440732206865</v>
      </c>
      <c r="C27" s="2">
        <f t="shared" si="2"/>
        <v>22.150341903641642</v>
      </c>
      <c r="D27" s="6">
        <v>21.792558797601068</v>
      </c>
      <c r="E27" s="3">
        <v>21.642745170281824</v>
      </c>
      <c r="F27" s="2">
        <v>21.939854369494899</v>
      </c>
      <c r="G27" s="2">
        <f t="shared" si="0"/>
        <v>0.85899653453018487</v>
      </c>
      <c r="H27" s="2">
        <f t="shared" si="3"/>
        <v>0.90690714617114376</v>
      </c>
      <c r="I27" s="2">
        <v>-0.37974696657206425</v>
      </c>
      <c r="J27" s="2">
        <v>0.3797469665720779</v>
      </c>
    </row>
    <row r="28" spans="1:10" x14ac:dyDescent="0.45">
      <c r="A28">
        <v>1987</v>
      </c>
      <c r="B28" s="6">
        <v>22.653400537634411</v>
      </c>
      <c r="C28" s="2">
        <f t="shared" si="2"/>
        <v>22.169594137163902</v>
      </c>
      <c r="D28" s="6">
        <v>21.792558797601068</v>
      </c>
      <c r="E28" s="3">
        <v>21.642745170281824</v>
      </c>
      <c r="F28" s="2">
        <v>21.939854369494899</v>
      </c>
      <c r="G28" s="2">
        <f t="shared" si="0"/>
        <v>2.1820581032970923</v>
      </c>
      <c r="H28" s="2">
        <f t="shared" si="3"/>
        <v>0.95570762854805469</v>
      </c>
      <c r="I28" s="2">
        <v>-0.37974696657206425</v>
      </c>
      <c r="J28" s="2">
        <v>0.3797469665720779</v>
      </c>
    </row>
    <row r="29" spans="1:10" x14ac:dyDescent="0.45">
      <c r="A29">
        <v>1988</v>
      </c>
      <c r="B29" s="6">
        <v>22.380409714497592</v>
      </c>
      <c r="C29" s="2">
        <f t="shared" si="2"/>
        <v>22.206609118536498</v>
      </c>
      <c r="D29" s="6">
        <v>21.792558797601068</v>
      </c>
      <c r="E29" s="3">
        <v>21.642745170281824</v>
      </c>
      <c r="F29" s="2">
        <v>21.939854369494899</v>
      </c>
      <c r="G29" s="2">
        <f t="shared" si="0"/>
        <v>1.4900820872080411</v>
      </c>
      <c r="H29" s="2">
        <f t="shared" si="3"/>
        <v>1.0495330511447172</v>
      </c>
      <c r="I29" s="2">
        <v>-0.37974696657206425</v>
      </c>
      <c r="J29" s="2">
        <v>0.3797469665720779</v>
      </c>
    </row>
    <row r="30" spans="1:10" x14ac:dyDescent="0.45">
      <c r="A30">
        <v>1989</v>
      </c>
      <c r="B30" s="6">
        <v>22.124827188940092</v>
      </c>
      <c r="C30" s="2">
        <f t="shared" si="2"/>
        <v>22.20801107385023</v>
      </c>
      <c r="D30" s="6">
        <v>21.792558797601068</v>
      </c>
      <c r="E30" s="3">
        <v>21.642745170281824</v>
      </c>
      <c r="F30" s="2">
        <v>21.939854369494899</v>
      </c>
      <c r="G30" s="2">
        <f t="shared" si="0"/>
        <v>0.8422325522490629</v>
      </c>
      <c r="H30" s="2">
        <f t="shared" si="3"/>
        <v>1.0530867217098274</v>
      </c>
      <c r="I30" s="2">
        <v>-0.37974696657206425</v>
      </c>
      <c r="J30" s="2">
        <v>0.3797469665720779</v>
      </c>
    </row>
    <row r="31" spans="1:10" x14ac:dyDescent="0.45">
      <c r="A31">
        <v>1990</v>
      </c>
      <c r="B31" s="6">
        <v>22.341754352278546</v>
      </c>
      <c r="C31" s="2">
        <f t="shared" si="2"/>
        <v>22.240886246684116</v>
      </c>
      <c r="D31" s="6">
        <v>21.792558797601068</v>
      </c>
      <c r="E31" s="3">
        <v>21.642745170281824</v>
      </c>
      <c r="F31" s="2">
        <v>21.939854369494899</v>
      </c>
      <c r="G31" s="2">
        <f t="shared" si="0"/>
        <v>1.3920986339862134</v>
      </c>
      <c r="H31" s="2">
        <f t="shared" si="3"/>
        <v>1.1364185746433373</v>
      </c>
      <c r="I31" s="2">
        <v>-0.37974696657206425</v>
      </c>
      <c r="J31" s="2">
        <v>0.3797469665720779</v>
      </c>
    </row>
    <row r="32" spans="1:10" x14ac:dyDescent="0.45">
      <c r="A32">
        <v>1991</v>
      </c>
      <c r="B32" s="6">
        <v>22.694977598566307</v>
      </c>
      <c r="C32" s="2">
        <f t="shared" si="2"/>
        <v>22.278410568240698</v>
      </c>
      <c r="D32" s="6">
        <v>21.792558797601068</v>
      </c>
      <c r="E32" s="3">
        <v>21.642745170281824</v>
      </c>
      <c r="F32" s="2">
        <v>21.939854369494899</v>
      </c>
      <c r="G32" s="2">
        <f t="shared" si="0"/>
        <v>2.2874474664037265</v>
      </c>
      <c r="H32" s="2">
        <f t="shared" si="3"/>
        <v>1.2315350706442036</v>
      </c>
      <c r="I32" s="2">
        <v>-0.37974696657206425</v>
      </c>
      <c r="J32" s="2">
        <v>0.3797469665720779</v>
      </c>
    </row>
    <row r="33" spans="1:12" x14ac:dyDescent="0.45">
      <c r="A33">
        <v>1992</v>
      </c>
      <c r="B33" s="6">
        <v>21.867072982326047</v>
      </c>
      <c r="C33" s="2">
        <f t="shared" si="2"/>
        <v>22.299479282155627</v>
      </c>
      <c r="D33" s="6">
        <v>21.792558797601068</v>
      </c>
      <c r="E33" s="3">
        <v>21.642745170281824</v>
      </c>
      <c r="F33" s="2">
        <v>21.939854369494899</v>
      </c>
      <c r="G33" s="2">
        <f t="shared" si="0"/>
        <v>0.18887824907679207</v>
      </c>
      <c r="H33" s="2">
        <f t="shared" si="3"/>
        <v>1.2849399600520344</v>
      </c>
      <c r="I33" s="2">
        <v>-0.37974696657206425</v>
      </c>
      <c r="J33" s="2">
        <v>0.3797469665720779</v>
      </c>
      <c r="K33" t="s">
        <v>26</v>
      </c>
      <c r="L33">
        <f>TTEST(A2:A59, B2:B59, 2,1)</f>
        <v>2.175024565560044E-120</v>
      </c>
    </row>
    <row r="34" spans="1:12" x14ac:dyDescent="0.45">
      <c r="A34">
        <v>1993</v>
      </c>
      <c r="B34" s="6">
        <v>21.972849462365591</v>
      </c>
      <c r="C34" s="2">
        <f t="shared" si="2"/>
        <v>22.30525523326715</v>
      </c>
      <c r="D34" s="6">
        <v>21.792558797601068</v>
      </c>
      <c r="E34" s="3">
        <v>21.642745170281824</v>
      </c>
      <c r="F34" s="2">
        <v>21.939854369494899</v>
      </c>
      <c r="G34" s="2">
        <f t="shared" si="0"/>
        <v>0.45700003578243131</v>
      </c>
      <c r="H34" s="2">
        <f t="shared" si="3"/>
        <v>1.2995808171817811</v>
      </c>
      <c r="I34" s="2">
        <v>-0.37974696657206425</v>
      </c>
      <c r="J34" s="2">
        <v>0.3797469665720779</v>
      </c>
    </row>
    <row r="35" spans="1:12" x14ac:dyDescent="0.45">
      <c r="A35">
        <v>1994</v>
      </c>
      <c r="B35" s="6">
        <v>22.263257168458782</v>
      </c>
      <c r="C35" s="2">
        <f t="shared" si="2"/>
        <v>22.321563159637932</v>
      </c>
      <c r="D35" s="6">
        <v>21.792558797601068</v>
      </c>
      <c r="E35" s="3">
        <v>21.642745170281824</v>
      </c>
      <c r="F35" s="2">
        <v>21.939854369494899</v>
      </c>
      <c r="G35" s="2">
        <f t="shared" si="0"/>
        <v>1.1931242951800098</v>
      </c>
      <c r="H35" s="2">
        <f t="shared" si="3"/>
        <v>1.3409180818966193</v>
      </c>
      <c r="I35" s="2">
        <v>-0.37974696657206425</v>
      </c>
      <c r="J35" s="2">
        <v>0.3797469665720779</v>
      </c>
      <c r="L35" s="8"/>
    </row>
    <row r="36" spans="1:12" x14ac:dyDescent="0.45">
      <c r="A36">
        <v>1995</v>
      </c>
      <c r="B36" s="6">
        <v>22.290336021505372</v>
      </c>
      <c r="C36" s="2">
        <f t="shared" si="2"/>
        <v>22.349855640701545</v>
      </c>
      <c r="D36" s="6">
        <v>21.792558797601068</v>
      </c>
      <c r="E36" s="3">
        <v>21.642745170281824</v>
      </c>
      <c r="F36" s="2">
        <v>21.939854369494899</v>
      </c>
      <c r="G36" s="2">
        <f t="shared" si="0"/>
        <v>1.2617636605481584</v>
      </c>
      <c r="H36" s="2">
        <f t="shared" si="3"/>
        <v>1.4126337465725096</v>
      </c>
      <c r="I36" s="2">
        <v>-0.37974696657206425</v>
      </c>
      <c r="J36" s="2">
        <v>0.3797469665720779</v>
      </c>
    </row>
    <row r="37" spans="1:12" x14ac:dyDescent="0.45">
      <c r="A37">
        <v>1996</v>
      </c>
      <c r="B37" s="6">
        <v>22.059125571622797</v>
      </c>
      <c r="C37" s="2">
        <f t="shared" si="2"/>
        <v>22.351906795423726</v>
      </c>
      <c r="D37" s="6">
        <v>21.792558797601068</v>
      </c>
      <c r="E37" s="3">
        <v>21.642745170281824</v>
      </c>
      <c r="F37" s="2">
        <v>21.939854369494899</v>
      </c>
      <c r="G37" s="2">
        <f t="shared" si="0"/>
        <v>0.6756923628045145</v>
      </c>
      <c r="H37" s="2">
        <f t="shared" si="3"/>
        <v>1.4178330051289907</v>
      </c>
      <c r="I37" s="2">
        <v>-0.37974696657206425</v>
      </c>
      <c r="J37" s="2">
        <v>0.3797469665720779</v>
      </c>
    </row>
    <row r="38" spans="1:12" x14ac:dyDescent="0.45">
      <c r="A38">
        <v>1997</v>
      </c>
      <c r="B38" s="6">
        <v>22.462848182283668</v>
      </c>
      <c r="C38" s="2">
        <f t="shared" si="2"/>
        <v>22.393773037669416</v>
      </c>
      <c r="D38" s="6">
        <v>21.792558797601068</v>
      </c>
      <c r="E38" s="3">
        <v>21.642745170281824</v>
      </c>
      <c r="F38" s="2">
        <v>21.939854369494899</v>
      </c>
      <c r="G38" s="2">
        <f t="shared" si="0"/>
        <v>1.6990467764075177</v>
      </c>
      <c r="H38" s="2">
        <f t="shared" si="3"/>
        <v>1.5239553838408573</v>
      </c>
      <c r="I38" s="2">
        <v>-0.37974696657206425</v>
      </c>
      <c r="J38" s="2">
        <v>0.3797469665720779</v>
      </c>
    </row>
    <row r="39" spans="1:12" x14ac:dyDescent="0.45">
      <c r="A39">
        <v>1998</v>
      </c>
      <c r="B39" s="6">
        <v>22.970899257552478</v>
      </c>
      <c r="C39" s="2">
        <f t="shared" si="2"/>
        <v>22.411511664879725</v>
      </c>
      <c r="D39" s="6">
        <v>21.792558797601068</v>
      </c>
      <c r="E39" s="3">
        <v>21.642745170281824</v>
      </c>
      <c r="F39" s="2">
        <v>21.939854369494899</v>
      </c>
      <c r="G39" s="2">
        <f t="shared" si="0"/>
        <v>2.9868525531536214</v>
      </c>
      <c r="H39" s="2">
        <f t="shared" si="3"/>
        <v>1.56891918316142</v>
      </c>
      <c r="I39" s="2">
        <v>-0.37974696657206425</v>
      </c>
      <c r="J39" s="2">
        <v>0.3797469665720779</v>
      </c>
    </row>
    <row r="40" spans="1:12" x14ac:dyDescent="0.45">
      <c r="A40">
        <v>1999</v>
      </c>
      <c r="B40" s="6">
        <v>22.476560419866871</v>
      </c>
      <c r="C40" s="2">
        <f t="shared" si="2"/>
        <v>22.443383762625018</v>
      </c>
      <c r="D40" s="6">
        <v>21.792558797601068</v>
      </c>
      <c r="E40" s="3">
        <v>21.642745170281824</v>
      </c>
      <c r="F40" s="2">
        <v>21.939854369494899</v>
      </c>
      <c r="G40" s="2">
        <f t="shared" si="0"/>
        <v>1.7338044998557367</v>
      </c>
      <c r="H40" s="2">
        <f t="shared" si="3"/>
        <v>1.6497084454844735</v>
      </c>
      <c r="I40" s="2">
        <v>-0.37974696657206425</v>
      </c>
      <c r="J40" s="2">
        <v>0.3797469665720779</v>
      </c>
    </row>
    <row r="41" spans="1:12" x14ac:dyDescent="0.45">
      <c r="A41">
        <v>2000</v>
      </c>
      <c r="B41" s="6">
        <v>22.288953157829692</v>
      </c>
      <c r="C41" s="2">
        <f t="shared" si="2"/>
        <v>22.483941083810812</v>
      </c>
      <c r="D41" s="6">
        <v>21.792558797601068</v>
      </c>
      <c r="E41" s="3">
        <v>21.642745170281824</v>
      </c>
      <c r="F41" s="2">
        <v>21.939854369494899</v>
      </c>
      <c r="G41" s="2">
        <f t="shared" si="0"/>
        <v>1.2582583833886707</v>
      </c>
      <c r="H41" s="2">
        <f t="shared" si="3"/>
        <v>1.7525129764753429</v>
      </c>
      <c r="I41" s="2">
        <v>-0.37974696657206425</v>
      </c>
      <c r="J41" s="2">
        <v>0.3797469665720779</v>
      </c>
    </row>
    <row r="42" spans="1:12" x14ac:dyDescent="0.45">
      <c r="A42">
        <v>2001</v>
      </c>
      <c r="B42" s="6">
        <v>22.714295314900152</v>
      </c>
      <c r="C42" s="2">
        <f t="shared" si="2"/>
        <v>22.501591096170227</v>
      </c>
      <c r="D42" s="6">
        <v>21.792558797601068</v>
      </c>
      <c r="E42" s="3">
        <v>21.642745170281824</v>
      </c>
      <c r="F42" s="2">
        <v>21.939854369494899</v>
      </c>
      <c r="G42" s="2">
        <f t="shared" si="0"/>
        <v>2.3364139343422208</v>
      </c>
      <c r="H42" s="2">
        <f t="shared" si="3"/>
        <v>1.7972521552361873</v>
      </c>
      <c r="I42" s="2">
        <v>-0.37974696657206425</v>
      </c>
      <c r="J42" s="2">
        <v>0.3797469665720779</v>
      </c>
    </row>
    <row r="43" spans="1:12" x14ac:dyDescent="0.45">
      <c r="A43">
        <v>2002</v>
      </c>
      <c r="B43" s="6">
        <v>22.49997055811572</v>
      </c>
      <c r="C43" s="2">
        <f t="shared" si="2"/>
        <v>22.520467490180966</v>
      </c>
      <c r="D43" s="6">
        <v>21.792558797601068</v>
      </c>
      <c r="E43" s="3">
        <v>21.642745170281824</v>
      </c>
      <c r="F43" s="2">
        <v>21.939854369494899</v>
      </c>
      <c r="G43" s="2">
        <f t="shared" si="0"/>
        <v>1.7931444220384454</v>
      </c>
      <c r="H43" s="2">
        <f t="shared" si="3"/>
        <v>1.8450999611645638</v>
      </c>
      <c r="I43" s="2">
        <v>-0.37974696657206425</v>
      </c>
      <c r="J43" s="2">
        <v>0.3797469665720779</v>
      </c>
    </row>
    <row r="44" spans="1:12" x14ac:dyDescent="0.45">
      <c r="A44">
        <v>2003</v>
      </c>
      <c r="B44" s="6">
        <v>22.575912058371738</v>
      </c>
      <c r="C44" s="2">
        <f t="shared" si="2"/>
        <v>22.546641943276999</v>
      </c>
      <c r="D44" s="6">
        <v>21.792558797601068</v>
      </c>
      <c r="E44" s="3">
        <v>21.642745170281824</v>
      </c>
      <c r="F44" s="2">
        <v>21.939854369494899</v>
      </c>
      <c r="G44" s="2">
        <f t="shared" si="0"/>
        <v>1.9856406246549265</v>
      </c>
      <c r="H44" s="2">
        <f t="shared" si="3"/>
        <v>1.9114468572564696</v>
      </c>
      <c r="I44" s="2">
        <v>-0.37974696657206425</v>
      </c>
      <c r="J44" s="2">
        <v>0.3797469665720779</v>
      </c>
    </row>
    <row r="45" spans="1:12" x14ac:dyDescent="0.45">
      <c r="A45">
        <v>2004</v>
      </c>
      <c r="B45" s="6">
        <v>21.8741212458287</v>
      </c>
      <c r="C45" s="2"/>
      <c r="D45" s="6">
        <v>21.792558797601068</v>
      </c>
      <c r="E45" s="3">
        <v>21.642745170281824</v>
      </c>
      <c r="F45" s="2">
        <v>21.939854369494899</v>
      </c>
      <c r="G45" s="2">
        <f t="shared" si="0"/>
        <v>0.20674415842447635</v>
      </c>
      <c r="I45" s="2">
        <v>-0.37974696657206425</v>
      </c>
      <c r="J45" s="2">
        <v>0.3797469665720779</v>
      </c>
    </row>
    <row r="46" spans="1:12" x14ac:dyDescent="0.45">
      <c r="A46">
        <v>2005</v>
      </c>
      <c r="B46" s="6">
        <v>22.452966589861756</v>
      </c>
      <c r="C46" s="2"/>
      <c r="D46" s="6">
        <v>21.792558797601068</v>
      </c>
      <c r="E46" s="3">
        <v>21.642745170281824</v>
      </c>
      <c r="F46" s="2">
        <v>21.939854369494899</v>
      </c>
      <c r="G46" s="2">
        <f t="shared" si="0"/>
        <v>1.6739989565644906</v>
      </c>
      <c r="I46" s="2">
        <v>-0.37974696657206425</v>
      </c>
      <c r="J46" s="2">
        <v>0.3797469665720779</v>
      </c>
    </row>
    <row r="47" spans="1:12" x14ac:dyDescent="0.45">
      <c r="A47">
        <v>2006</v>
      </c>
      <c r="B47" s="6">
        <v>22.66454877112135</v>
      </c>
      <c r="C47" s="2"/>
      <c r="D47" s="6">
        <v>21.792558797601068</v>
      </c>
      <c r="E47" s="3">
        <v>21.642745170281824</v>
      </c>
      <c r="F47" s="2">
        <v>21.939854369494899</v>
      </c>
      <c r="G47" s="2">
        <f t="shared" si="0"/>
        <v>2.2103165997039698</v>
      </c>
      <c r="I47" s="2">
        <v>-0.37974696657206425</v>
      </c>
      <c r="J47" s="2">
        <v>0.3797469665720779</v>
      </c>
    </row>
    <row r="48" spans="1:12" x14ac:dyDescent="0.45">
      <c r="A48">
        <v>2007</v>
      </c>
      <c r="B48" s="6">
        <v>22.333127880184332</v>
      </c>
      <c r="C48" s="2"/>
      <c r="D48" s="6">
        <v>21.792558797601068</v>
      </c>
      <c r="E48" s="3">
        <v>21.642745170281824</v>
      </c>
      <c r="F48" s="2">
        <v>21.939854369494899</v>
      </c>
      <c r="G48" s="2">
        <f t="shared" si="0"/>
        <v>1.3702322879894258</v>
      </c>
      <c r="I48" s="2">
        <v>-0.37974696657206425</v>
      </c>
      <c r="J48" s="2">
        <v>0.3797469665720779</v>
      </c>
    </row>
    <row r="49" spans="1:10" x14ac:dyDescent="0.45">
      <c r="A49">
        <v>2008</v>
      </c>
      <c r="B49" s="6">
        <v>22.007472500308982</v>
      </c>
      <c r="C49" s="2"/>
      <c r="D49" s="6">
        <v>21.792558797601068</v>
      </c>
      <c r="E49" s="3">
        <v>21.642745170281824</v>
      </c>
      <c r="F49" s="2">
        <v>21.939854369494899</v>
      </c>
      <c r="G49" s="2">
        <f t="shared" si="0"/>
        <v>0.54476237000917505</v>
      </c>
      <c r="I49" s="2">
        <v>-0.37974696657206425</v>
      </c>
      <c r="J49" s="2">
        <v>0.3797469665720779</v>
      </c>
    </row>
    <row r="50" spans="1:10" x14ac:dyDescent="0.45">
      <c r="A50">
        <v>2009</v>
      </c>
      <c r="B50" s="6">
        <v>22.778577188940091</v>
      </c>
      <c r="C50" s="2"/>
      <c r="D50" s="6">
        <v>21.792558797601068</v>
      </c>
      <c r="E50" s="3">
        <v>21.642745170281824</v>
      </c>
      <c r="F50" s="2">
        <v>21.939854369494899</v>
      </c>
      <c r="G50" s="2">
        <f t="shared" si="0"/>
        <v>2.4993553643645821</v>
      </c>
      <c r="I50" s="2">
        <v>-0.37974696657206425</v>
      </c>
      <c r="J50" s="2">
        <v>0.3797469665720779</v>
      </c>
    </row>
    <row r="51" spans="1:10" x14ac:dyDescent="0.45">
      <c r="A51">
        <v>2010</v>
      </c>
      <c r="B51" s="6">
        <v>22.975577316948279</v>
      </c>
      <c r="C51" s="2"/>
      <c r="D51" s="6">
        <v>21.792558797601068</v>
      </c>
      <c r="E51" s="3">
        <v>21.642745170281824</v>
      </c>
      <c r="F51" s="2">
        <v>21.939854369494899</v>
      </c>
      <c r="G51" s="2">
        <f t="shared" si="0"/>
        <v>2.9987104788763168</v>
      </c>
      <c r="I51" s="2">
        <v>-0.37974696657206425</v>
      </c>
      <c r="J51" s="2">
        <v>0.3797469665720779</v>
      </c>
    </row>
    <row r="52" spans="1:10" x14ac:dyDescent="0.45">
      <c r="A52">
        <v>2011</v>
      </c>
      <c r="B52" s="6">
        <v>22.17518881208397</v>
      </c>
      <c r="C52" s="2"/>
      <c r="D52" s="6">
        <v>21.792558797601068</v>
      </c>
      <c r="E52" s="3">
        <v>21.642745170281824</v>
      </c>
      <c r="F52" s="2">
        <v>21.939854369494899</v>
      </c>
      <c r="G52" s="2">
        <f t="shared" si="0"/>
        <v>0.96988898753301844</v>
      </c>
      <c r="I52" s="2">
        <v>-0.37974696657206425</v>
      </c>
      <c r="J52" s="2">
        <v>0.3797469665720779</v>
      </c>
    </row>
    <row r="53" spans="1:10" x14ac:dyDescent="0.45">
      <c r="A53">
        <v>2012</v>
      </c>
      <c r="B53" s="6">
        <v>23.197648930910891</v>
      </c>
      <c r="C53" s="2"/>
      <c r="D53" s="6">
        <v>21.792558797601068</v>
      </c>
      <c r="E53" s="3">
        <v>21.642745170281824</v>
      </c>
      <c r="F53" s="2">
        <v>21.939854369494899</v>
      </c>
      <c r="G53" s="2">
        <f t="shared" si="0"/>
        <v>3.5616166929042423</v>
      </c>
      <c r="I53" s="2">
        <v>-0.37974696657206425</v>
      </c>
      <c r="J53" s="2">
        <v>0.3797469665720779</v>
      </c>
    </row>
    <row r="54" spans="1:10" x14ac:dyDescent="0.45">
      <c r="A54">
        <v>2013</v>
      </c>
      <c r="B54" s="6">
        <v>22.663158602150535</v>
      </c>
      <c r="C54" s="2"/>
      <c r="D54" s="6">
        <v>21.792558797601068</v>
      </c>
      <c r="E54" s="3">
        <v>21.642745170281824</v>
      </c>
      <c r="F54" s="2">
        <v>21.939854369494899</v>
      </c>
      <c r="G54" s="2">
        <f t="shared" si="0"/>
        <v>2.2067928051124093</v>
      </c>
      <c r="I54" s="2">
        <v>-0.37974696657206425</v>
      </c>
      <c r="J54" s="2">
        <v>0.3797469665720779</v>
      </c>
    </row>
    <row r="55" spans="1:10" x14ac:dyDescent="0.45">
      <c r="A55">
        <v>2014</v>
      </c>
      <c r="B55" s="6">
        <v>22.966850998463901</v>
      </c>
      <c r="C55" s="2"/>
      <c r="D55" s="6">
        <v>21.792558797601068</v>
      </c>
      <c r="E55" s="3">
        <v>21.642745170281824</v>
      </c>
      <c r="F55" s="2">
        <v>21.939854369494899</v>
      </c>
      <c r="G55" s="2">
        <f t="shared" si="0"/>
        <v>2.9765910426602593</v>
      </c>
      <c r="I55" s="2">
        <v>-0.37974696657206425</v>
      </c>
      <c r="J55" s="2">
        <v>0.3797469665720779</v>
      </c>
    </row>
    <row r="56" spans="1:10" x14ac:dyDescent="0.45">
      <c r="A56">
        <v>2015</v>
      </c>
      <c r="B56" s="6">
        <v>23.307603046594988</v>
      </c>
      <c r="C56" s="2"/>
      <c r="D56" s="6">
        <v>21.792558797601068</v>
      </c>
      <c r="E56" s="3">
        <v>21.642745170281824</v>
      </c>
      <c r="F56" s="2">
        <v>21.939854369494899</v>
      </c>
      <c r="G56" s="2">
        <f t="shared" si="0"/>
        <v>3.8403279332653995</v>
      </c>
      <c r="I56" s="2">
        <v>-0.37974696657206425</v>
      </c>
      <c r="J56" s="2">
        <v>0.3797469665720779</v>
      </c>
    </row>
    <row r="57" spans="1:10" x14ac:dyDescent="0.45">
      <c r="A57">
        <v>2016</v>
      </c>
      <c r="B57" s="6">
        <v>23.165250896057348</v>
      </c>
      <c r="C57" s="2"/>
      <c r="D57" s="6">
        <v>21.792558797601068</v>
      </c>
      <c r="E57" s="3">
        <v>21.642745170281824</v>
      </c>
      <c r="F57" s="2">
        <v>21.939854369494899</v>
      </c>
      <c r="G57" s="2">
        <f t="shared" si="0"/>
        <v>3.479494287361574</v>
      </c>
      <c r="I57" s="2">
        <v>-0.37974696657206425</v>
      </c>
      <c r="J57" s="2">
        <v>0.3797469665720779</v>
      </c>
    </row>
    <row r="58" spans="1:10" x14ac:dyDescent="0.45">
      <c r="A58">
        <v>2017</v>
      </c>
      <c r="B58" s="6">
        <v>22.927825140809016</v>
      </c>
      <c r="C58" s="2"/>
      <c r="D58" s="6">
        <v>21.792558797601068</v>
      </c>
      <c r="E58" s="3">
        <v>21.642745170281824</v>
      </c>
      <c r="F58" s="2">
        <v>21.939854369494899</v>
      </c>
      <c r="G58" s="2">
        <f t="shared" si="0"/>
        <v>2.8776684591309554</v>
      </c>
      <c r="I58" s="2">
        <v>-0.37974696657206425</v>
      </c>
      <c r="J58" s="2">
        <v>0.3797469665720779</v>
      </c>
    </row>
    <row r="59" spans="1:10" x14ac:dyDescent="0.45">
      <c r="A59">
        <v>2018</v>
      </c>
      <c r="B59" s="6">
        <v>22.883886328725037</v>
      </c>
      <c r="C59" s="2"/>
      <c r="D59" s="6">
        <v>21.792558797601068</v>
      </c>
      <c r="E59" s="3">
        <v>21.642745170281824</v>
      </c>
      <c r="F59" s="2">
        <v>21.939854369494899</v>
      </c>
      <c r="G59" s="2">
        <f t="shared" si="0"/>
        <v>2.7662925389143291</v>
      </c>
      <c r="I59" s="2">
        <v>-0.37974696657206425</v>
      </c>
      <c r="J59" s="2">
        <v>0.3797469665720779</v>
      </c>
    </row>
    <row r="60" spans="1:10" x14ac:dyDescent="0.45">
      <c r="C60" s="2"/>
    </row>
    <row r="61" spans="1:10" x14ac:dyDescent="0.45">
      <c r="C61" s="2"/>
    </row>
    <row r="62" spans="1:10" x14ac:dyDescent="0.45">
      <c r="C62" s="2"/>
    </row>
    <row r="63" spans="1:10" x14ac:dyDescent="0.45">
      <c r="C63" s="2"/>
    </row>
    <row r="64" spans="1:10" x14ac:dyDescent="0.45">
      <c r="C64" s="2"/>
    </row>
    <row r="65" spans="3:3" x14ac:dyDescent="0.45">
      <c r="C65" s="2"/>
    </row>
    <row r="66" spans="3:3" x14ac:dyDescent="0.45">
      <c r="C66" s="2"/>
    </row>
  </sheetData>
  <dataConsolidate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I1" zoomScale="104" zoomScaleNormal="106" workbookViewId="0">
      <selection activeCell="L14" sqref="L14"/>
    </sheetView>
  </sheetViews>
  <sheetFormatPr defaultColWidth="10.6640625" defaultRowHeight="14.25" x14ac:dyDescent="0.45"/>
  <cols>
    <col min="1" max="1" width="11.3984375" style="1"/>
    <col min="2" max="4" width="8.53125" style="5" customWidth="1"/>
    <col min="5" max="6" width="10.6640625" style="2"/>
    <col min="7" max="10" width="11.3984375" style="2"/>
    <col min="14" max="14" width="11.86328125" customWidth="1"/>
  </cols>
  <sheetData>
    <row r="1" spans="1:18" x14ac:dyDescent="0.45">
      <c r="A1" s="1" t="s">
        <v>1</v>
      </c>
      <c r="B1" s="5" t="s">
        <v>0</v>
      </c>
      <c r="C1" s="5" t="s">
        <v>19</v>
      </c>
      <c r="D1" s="5" t="s">
        <v>22</v>
      </c>
      <c r="E1" s="2" t="s">
        <v>20</v>
      </c>
      <c r="F1" s="2" t="s">
        <v>21</v>
      </c>
      <c r="G1" s="2" t="s">
        <v>6</v>
      </c>
      <c r="H1" s="2" t="s">
        <v>10</v>
      </c>
      <c r="I1" s="2" t="s">
        <v>8</v>
      </c>
      <c r="J1" s="2" t="s">
        <v>11</v>
      </c>
      <c r="L1" s="1" t="s">
        <v>14</v>
      </c>
      <c r="M1" s="1" t="s">
        <v>14</v>
      </c>
      <c r="N1" s="1" t="s">
        <v>15</v>
      </c>
      <c r="O1" s="1" t="s">
        <v>16</v>
      </c>
      <c r="P1" s="1"/>
      <c r="Q1" s="1"/>
    </row>
    <row r="2" spans="1:18" x14ac:dyDescent="0.45">
      <c r="A2">
        <v>1961</v>
      </c>
      <c r="B2" s="6">
        <v>21.708577828981053</v>
      </c>
      <c r="C2" s="6"/>
      <c r="D2" s="6">
        <v>21.810865316090318</v>
      </c>
      <c r="E2" s="3">
        <v>21.661587589277293</v>
      </c>
      <c r="F2" s="2">
        <v>21.960143042903344</v>
      </c>
      <c r="G2" s="2">
        <f t="shared" ref="G2:G10" si="0">(B2-L$3)/L$5</f>
        <v>-0.25545982291453484</v>
      </c>
      <c r="I2" s="2">
        <f t="shared" ref="I2:I59" si="1">M$13</f>
        <v>-0.37281648747517987</v>
      </c>
      <c r="J2" s="2">
        <f t="shared" ref="J2:J59" si="2">M$14</f>
        <v>0.37281648747518631</v>
      </c>
      <c r="L2" s="2" t="s">
        <v>0</v>
      </c>
      <c r="M2" t="s">
        <v>9</v>
      </c>
      <c r="N2" s="2" t="s">
        <v>0</v>
      </c>
      <c r="O2" s="2"/>
    </row>
    <row r="3" spans="1:18" x14ac:dyDescent="0.45">
      <c r="A3">
        <v>1962</v>
      </c>
      <c r="B3" s="6">
        <v>21.163885688684079</v>
      </c>
      <c r="C3" s="6"/>
      <c r="D3" s="6">
        <v>21.810865316090318</v>
      </c>
      <c r="E3" s="3">
        <v>21.661587589277293</v>
      </c>
      <c r="F3" s="2">
        <v>21.960143042903344</v>
      </c>
      <c r="G3" s="2">
        <f t="shared" si="0"/>
        <v>-1.6158115300061802</v>
      </c>
      <c r="I3" s="2">
        <f t="shared" si="1"/>
        <v>-0.37281648747517987</v>
      </c>
      <c r="J3" s="2">
        <f t="shared" si="2"/>
        <v>0.37281648747518631</v>
      </c>
      <c r="K3" t="s">
        <v>2</v>
      </c>
      <c r="L3" s="2">
        <f>AVERAGE(B2:B31)</f>
        <v>21.810865316090318</v>
      </c>
      <c r="M3" s="2">
        <f>AVERAGE(G2:G31)</f>
        <v>3.241851231905457E-15</v>
      </c>
      <c r="N3" s="2">
        <f>AVERAGE(B32:B59)</f>
        <v>22.553959357241222</v>
      </c>
      <c r="O3" s="2">
        <f>N3-L3</f>
        <v>0.74309404115090416</v>
      </c>
      <c r="P3" s="2"/>
      <c r="Q3" s="1"/>
      <c r="R3" s="3"/>
    </row>
    <row r="4" spans="1:18" x14ac:dyDescent="0.45">
      <c r="A4">
        <v>1963</v>
      </c>
      <c r="B4" s="7">
        <v>21.294899442453204</v>
      </c>
      <c r="C4" s="2">
        <f>AVERAGE(B2:B8)</f>
        <v>21.411521714028996</v>
      </c>
      <c r="D4" s="6">
        <v>21.810865316090318</v>
      </c>
      <c r="E4" s="3">
        <v>21.661587589277293</v>
      </c>
      <c r="F4" s="2">
        <v>21.960143042903344</v>
      </c>
      <c r="G4" s="2">
        <f t="shared" si="0"/>
        <v>-1.2886087480913491</v>
      </c>
      <c r="H4" s="2">
        <f>AVERAGE(G2:G8)</f>
        <v>-0.99734824608274741</v>
      </c>
      <c r="I4" s="2">
        <f t="shared" si="1"/>
        <v>-0.37281648747517987</v>
      </c>
      <c r="J4" s="2">
        <f t="shared" si="2"/>
        <v>0.37281648747518631</v>
      </c>
      <c r="K4" t="s">
        <v>3</v>
      </c>
      <c r="L4" s="1">
        <f>_xlfn.VAR.S(B2:B31)</f>
        <v>0.16032446720579716</v>
      </c>
      <c r="M4" s="1">
        <f>_xlfn.VAR.S(G2:G31)</f>
        <v>1.0000000000000004</v>
      </c>
      <c r="N4" s="2">
        <f>_xlfn.VAR.S(B32:B59)</f>
        <v>0.16690541718322244</v>
      </c>
      <c r="O4" s="2">
        <f t="shared" ref="O4:O5" si="3">N4-L4</f>
        <v>6.5809499774252822E-3</v>
      </c>
      <c r="P4" s="2"/>
      <c r="Q4" s="1"/>
    </row>
    <row r="5" spans="1:18" x14ac:dyDescent="0.45">
      <c r="A5">
        <v>1964</v>
      </c>
      <c r="B5" s="6">
        <v>21.472216969472253</v>
      </c>
      <c r="C5" s="2">
        <f t="shared" ref="C5:C55" si="4">AVERAGE(B3:B9)</f>
        <v>21.399042050305891</v>
      </c>
      <c r="D5" s="6">
        <v>21.810865316090318</v>
      </c>
      <c r="E5" s="3">
        <v>21.661587589277293</v>
      </c>
      <c r="F5" s="2">
        <v>21.960143042903344</v>
      </c>
      <c r="G5" s="2">
        <f t="shared" si="0"/>
        <v>-0.84576373026876883</v>
      </c>
      <c r="H5" s="2">
        <f t="shared" ref="H5:H55" si="5">AVERAGE(G3:G9)</f>
        <v>-1.0285158187236954</v>
      </c>
      <c r="I5" s="2">
        <f t="shared" si="1"/>
        <v>-0.37281648747517987</v>
      </c>
      <c r="J5" s="2">
        <f t="shared" si="2"/>
        <v>0.37281648747518631</v>
      </c>
      <c r="K5" t="s">
        <v>4</v>
      </c>
      <c r="L5" s="1">
        <f>SQRT(L4)</f>
        <v>0.40040537859249237</v>
      </c>
      <c r="M5" s="1">
        <f>SQRT(M4)</f>
        <v>1.0000000000000002</v>
      </c>
      <c r="N5" s="2">
        <f>N4^0.5</f>
        <v>0.40854059429048473</v>
      </c>
      <c r="O5" s="2">
        <f t="shared" si="3"/>
        <v>8.1352156979923596E-3</v>
      </c>
      <c r="P5" s="2"/>
      <c r="Q5" s="1"/>
    </row>
    <row r="6" spans="1:18" x14ac:dyDescent="0.45">
      <c r="A6">
        <v>1965</v>
      </c>
      <c r="B6" s="6">
        <v>21.234227470558114</v>
      </c>
      <c r="C6" s="2">
        <f t="shared" si="4"/>
        <v>21.488477625611278</v>
      </c>
      <c r="D6" s="6">
        <v>21.810865316090318</v>
      </c>
      <c r="E6" s="3">
        <v>21.661587589277293</v>
      </c>
      <c r="F6" s="2">
        <v>21.960143042903344</v>
      </c>
      <c r="G6" s="2">
        <f t="shared" si="0"/>
        <v>-1.4401351139667635</v>
      </c>
      <c r="H6" s="2">
        <f t="shared" si="5"/>
        <v>-0.8051532464731056</v>
      </c>
      <c r="I6" s="2">
        <f t="shared" si="1"/>
        <v>-0.37281648747517987</v>
      </c>
      <c r="J6" s="2">
        <f t="shared" si="2"/>
        <v>0.37281648747518631</v>
      </c>
      <c r="K6" t="s">
        <v>12</v>
      </c>
      <c r="L6">
        <f>SKEW(B2:B31)</f>
        <v>-0.12976278957848386</v>
      </c>
      <c r="N6">
        <f>SKEW(H32:H59)</f>
        <v>0.89463157145448202</v>
      </c>
    </row>
    <row r="7" spans="1:18" x14ac:dyDescent="0.45">
      <c r="A7">
        <v>1966</v>
      </c>
      <c r="B7" s="6">
        <v>21.675490911418333</v>
      </c>
      <c r="C7" s="2">
        <f t="shared" si="4"/>
        <v>21.560405804887772</v>
      </c>
      <c r="D7" s="6">
        <v>21.810865316090318</v>
      </c>
      <c r="E7" s="3">
        <v>21.661587589277293</v>
      </c>
      <c r="F7" s="2">
        <v>21.960143042903344</v>
      </c>
      <c r="G7" s="2">
        <f t="shared" si="0"/>
        <v>-0.33809337214163898</v>
      </c>
      <c r="H7" s="2">
        <f t="shared" si="5"/>
        <v>-0.62551485218047209</v>
      </c>
      <c r="I7" s="2">
        <f t="shared" si="1"/>
        <v>-0.37281648747517987</v>
      </c>
      <c r="J7" s="2">
        <f t="shared" si="2"/>
        <v>0.37281648747518631</v>
      </c>
      <c r="K7" t="s">
        <v>13</v>
      </c>
      <c r="L7">
        <f>KURT(B2:B31)</f>
        <v>-0.34806433976501383</v>
      </c>
      <c r="N7">
        <f>KURT(H32:H59)</f>
        <v>0.11779274837172027</v>
      </c>
    </row>
    <row r="8" spans="1:18" x14ac:dyDescent="0.45">
      <c r="A8">
        <v>1967</v>
      </c>
      <c r="B8" s="6">
        <v>21.331353686635946</v>
      </c>
      <c r="C8" s="2">
        <f t="shared" si="4"/>
        <v>21.485434717082978</v>
      </c>
      <c r="D8" s="6">
        <v>21.810865316090318</v>
      </c>
      <c r="E8" s="3">
        <v>21.661587589277293</v>
      </c>
      <c r="F8" s="2">
        <v>21.960143042903344</v>
      </c>
      <c r="G8" s="2">
        <f t="shared" si="0"/>
        <v>-1.1975654051899958</v>
      </c>
      <c r="H8" s="2">
        <f t="shared" si="5"/>
        <v>-0.81275281603682947</v>
      </c>
      <c r="I8" s="2">
        <f t="shared" si="1"/>
        <v>-0.37281648747517987</v>
      </c>
      <c r="J8" s="2">
        <f t="shared" si="2"/>
        <v>0.37281648747518631</v>
      </c>
    </row>
    <row r="9" spans="1:18" x14ac:dyDescent="0.45">
      <c r="A9">
        <v>1968</v>
      </c>
      <c r="B9" s="6">
        <v>21.621220182919298</v>
      </c>
      <c r="C9" s="2">
        <f t="shared" si="4"/>
        <v>21.593344573461568</v>
      </c>
      <c r="D9" s="6">
        <v>21.810865316090318</v>
      </c>
      <c r="E9" s="3">
        <v>21.661587589277293</v>
      </c>
      <c r="F9" s="2">
        <v>21.960143042903344</v>
      </c>
      <c r="G9" s="2">
        <f t="shared" si="0"/>
        <v>-0.47363283140117007</v>
      </c>
      <c r="H9" s="2">
        <f t="shared" si="5"/>
        <v>-0.54325130045300551</v>
      </c>
      <c r="I9" s="2">
        <f t="shared" si="1"/>
        <v>-0.37281648747517987</v>
      </c>
      <c r="J9" s="2">
        <f t="shared" si="2"/>
        <v>0.37281648747518631</v>
      </c>
    </row>
    <row r="10" spans="1:18" x14ac:dyDescent="0.45">
      <c r="A10">
        <v>1969</v>
      </c>
      <c r="B10" s="6">
        <v>21.789934715821811</v>
      </c>
      <c r="C10" s="2">
        <f t="shared" si="4"/>
        <v>21.631368126968994</v>
      </c>
      <c r="D10" s="6">
        <v>21.810865316090318</v>
      </c>
      <c r="E10" s="3">
        <v>21.661587589277293</v>
      </c>
      <c r="F10" s="2">
        <v>21.960143042903344</v>
      </c>
      <c r="G10" s="2">
        <f t="shared" si="0"/>
        <v>-5.22735242520522E-2</v>
      </c>
      <c r="H10" s="2">
        <f t="shared" si="5"/>
        <v>-0.44828865624207059</v>
      </c>
      <c r="I10" s="2">
        <f t="shared" si="1"/>
        <v>-0.37281648747517987</v>
      </c>
      <c r="J10" s="2">
        <f t="shared" si="2"/>
        <v>0.37281648747518631</v>
      </c>
    </row>
    <row r="11" spans="1:18" x14ac:dyDescent="0.45">
      <c r="A11">
        <v>1970</v>
      </c>
      <c r="B11" s="6">
        <v>21.798396697388629</v>
      </c>
      <c r="C11" s="2">
        <f t="shared" si="4"/>
        <v>21.6558144001019</v>
      </c>
      <c r="D11" s="6">
        <v>21.810865316090318</v>
      </c>
      <c r="E11" s="3">
        <v>21.661587589277293</v>
      </c>
      <c r="F11" s="2">
        <v>21.960143042903344</v>
      </c>
      <c r="G11" s="2">
        <f t="shared" ref="G11:G42" si="6">(B11-L$3)/L$5</f>
        <v>-3.1139988042915179E-2</v>
      </c>
      <c r="H11" s="2">
        <f t="shared" si="5"/>
        <v>-0.38723484817674664</v>
      </c>
      <c r="I11" s="2">
        <f t="shared" si="1"/>
        <v>-0.37281648747517987</v>
      </c>
      <c r="J11" s="2">
        <f t="shared" si="2"/>
        <v>0.37281648747518631</v>
      </c>
      <c r="K11" s="4"/>
    </row>
    <row r="12" spans="1:18" x14ac:dyDescent="0.45">
      <c r="A12">
        <v>1971</v>
      </c>
      <c r="B12" s="6">
        <v>20.947419354838708</v>
      </c>
      <c r="C12" s="2">
        <f t="shared" si="4"/>
        <v>21.686135022789241</v>
      </c>
      <c r="D12" s="6">
        <v>21.810865316090318</v>
      </c>
      <c r="E12" s="3">
        <v>21.661587589277293</v>
      </c>
      <c r="F12" s="2">
        <v>21.960143042903344</v>
      </c>
      <c r="G12" s="2">
        <f t="shared" si="6"/>
        <v>-2.1564294772632708</v>
      </c>
      <c r="H12" s="2">
        <f t="shared" si="5"/>
        <v>-0.3115100345043591</v>
      </c>
      <c r="I12" s="2">
        <f t="shared" si="1"/>
        <v>-0.37281648747517987</v>
      </c>
      <c r="J12" s="2">
        <f t="shared" si="2"/>
        <v>0.37281648747518631</v>
      </c>
    </row>
    <row r="13" spans="1:18" x14ac:dyDescent="0.45">
      <c r="A13">
        <v>1972</v>
      </c>
      <c r="B13" s="6">
        <v>21.989596465208255</v>
      </c>
      <c r="C13" s="2">
        <f t="shared" si="4"/>
        <v>21.644656717340258</v>
      </c>
      <c r="D13" s="6">
        <v>21.810865316090318</v>
      </c>
      <c r="E13" s="3">
        <v>21.661587589277293</v>
      </c>
      <c r="F13" s="2">
        <v>21.960143042903344</v>
      </c>
      <c r="G13" s="2">
        <f t="shared" si="6"/>
        <v>0.44637549512000452</v>
      </c>
      <c r="H13" s="2">
        <f t="shared" si="5"/>
        <v>-0.41510081441543811</v>
      </c>
      <c r="I13" s="2">
        <f t="shared" si="1"/>
        <v>-0.37281648747517987</v>
      </c>
      <c r="J13" s="2">
        <f t="shared" si="2"/>
        <v>0.37281648747518631</v>
      </c>
      <c r="K13" t="s">
        <v>8</v>
      </c>
      <c r="L13">
        <f>L3-L15*L5/SQRT(30)</f>
        <v>21.661587589277293</v>
      </c>
      <c r="M13">
        <f>M3-M15*M5/SQRT(30)</f>
        <v>-0.37281648747517987</v>
      </c>
      <c r="O13" t="s">
        <v>17</v>
      </c>
    </row>
    <row r="14" spans="1:18" x14ac:dyDescent="0.45">
      <c r="A14">
        <v>1973</v>
      </c>
      <c r="B14" s="6">
        <v>21.941655785970298</v>
      </c>
      <c r="C14" s="2">
        <f t="shared" si="4"/>
        <v>21.612934824281954</v>
      </c>
      <c r="D14" s="6">
        <v>21.810865316090318</v>
      </c>
      <c r="E14" s="3">
        <v>21.661587589277293</v>
      </c>
      <c r="F14" s="2">
        <v>21.960143042903344</v>
      </c>
      <c r="G14" s="2">
        <f t="shared" si="6"/>
        <v>0.32664513733490563</v>
      </c>
      <c r="H14" s="2">
        <f t="shared" si="5"/>
        <v>-0.49432525732828642</v>
      </c>
      <c r="I14" s="2">
        <f t="shared" si="1"/>
        <v>-0.37281648747517987</v>
      </c>
      <c r="J14" s="2">
        <f t="shared" si="2"/>
        <v>0.37281648747518631</v>
      </c>
      <c r="K14" s="3" t="s">
        <v>7</v>
      </c>
      <c r="L14">
        <f>L3+L15*L5/SQRT(30)</f>
        <v>21.960143042903344</v>
      </c>
      <c r="M14">
        <f>M3+M15*M5/SQRT(30)</f>
        <v>0.37281648747518631</v>
      </c>
      <c r="O14" t="s">
        <v>18</v>
      </c>
    </row>
    <row r="15" spans="1:18" x14ac:dyDescent="0.45">
      <c r="A15">
        <v>1974</v>
      </c>
      <c r="B15" s="6">
        <v>21.502477598566312</v>
      </c>
      <c r="C15" s="2">
        <f t="shared" si="4"/>
        <v>21.723608513112328</v>
      </c>
      <c r="D15" s="6">
        <v>21.810865316090318</v>
      </c>
      <c r="E15" s="3">
        <v>21.6615875892773</v>
      </c>
      <c r="F15" s="2">
        <v>21.960143042903344</v>
      </c>
      <c r="G15" s="2">
        <f t="shared" si="6"/>
        <v>-0.77018874873272858</v>
      </c>
      <c r="H15" s="2">
        <f t="shared" si="5"/>
        <v>-0.21792115601623063</v>
      </c>
      <c r="I15" s="2">
        <f t="shared" si="1"/>
        <v>-0.37281648747517987</v>
      </c>
      <c r="J15" s="2">
        <f t="shared" si="2"/>
        <v>0.37281648747518631</v>
      </c>
      <c r="K15" s="4" t="s">
        <v>5</v>
      </c>
      <c r="L15">
        <f>2.042</f>
        <v>2.0419999999999998</v>
      </c>
      <c r="M15">
        <f>2.042</f>
        <v>2.0419999999999998</v>
      </c>
      <c r="O15" t="s">
        <v>23</v>
      </c>
    </row>
    <row r="16" spans="1:18" x14ac:dyDescent="0.45">
      <c r="A16">
        <v>1975</v>
      </c>
      <c r="B16" s="6">
        <v>21.833464541730667</v>
      </c>
      <c r="C16" s="2">
        <f t="shared" si="4"/>
        <v>21.702233292093258</v>
      </c>
      <c r="D16" s="6">
        <v>21.810865316090318</v>
      </c>
      <c r="E16" s="3">
        <v>21.6615875892773</v>
      </c>
      <c r="F16" s="2">
        <v>21.960143042903344</v>
      </c>
      <c r="G16" s="2">
        <f t="shared" si="6"/>
        <v>5.6440864305543577E-2</v>
      </c>
      <c r="H16" s="2">
        <f t="shared" si="5"/>
        <v>-0.27130510678684422</v>
      </c>
      <c r="I16" s="2">
        <f t="shared" si="1"/>
        <v>-0.37281648747517987</v>
      </c>
      <c r="J16" s="2">
        <f t="shared" si="2"/>
        <v>0.37281648747518631</v>
      </c>
    </row>
    <row r="17" spans="1:10" x14ac:dyDescent="0.45">
      <c r="A17">
        <v>1976</v>
      </c>
      <c r="B17" s="6">
        <v>21.499586577678901</v>
      </c>
      <c r="C17" s="2">
        <f t="shared" si="4"/>
        <v>21.754232083267119</v>
      </c>
      <c r="D17" s="6">
        <v>21.810865316090318</v>
      </c>
      <c r="E17" s="3">
        <v>21.6615875892773</v>
      </c>
      <c r="F17" s="2">
        <v>21.960143042903344</v>
      </c>
      <c r="G17" s="2">
        <f t="shared" si="6"/>
        <v>-0.77740898362960598</v>
      </c>
      <c r="H17" s="2">
        <f t="shared" si="5"/>
        <v>-0.14143974045072175</v>
      </c>
      <c r="I17" s="2">
        <f t="shared" si="1"/>
        <v>-0.37281648747517987</v>
      </c>
      <c r="J17" s="2">
        <f t="shared" si="2"/>
        <v>0.37281648747518631</v>
      </c>
    </row>
    <row r="18" spans="1:10" x14ac:dyDescent="0.45">
      <c r="A18">
        <v>1977</v>
      </c>
      <c r="B18" s="6">
        <v>21.576343445980541</v>
      </c>
      <c r="C18" s="2">
        <f t="shared" si="4"/>
        <v>21.847463192915281</v>
      </c>
      <c r="D18" s="6">
        <v>21.810865316090318</v>
      </c>
      <c r="E18" s="3">
        <v>21.6615875892773</v>
      </c>
      <c r="F18" s="2">
        <v>21.960143042903344</v>
      </c>
      <c r="G18" s="2">
        <f t="shared" si="6"/>
        <v>-0.58571108843285258</v>
      </c>
      <c r="H18" s="2">
        <f t="shared" si="5"/>
        <v>9.1402060965350723E-2</v>
      </c>
      <c r="I18" s="2">
        <f t="shared" si="1"/>
        <v>-0.37281648747517987</v>
      </c>
      <c r="J18" s="2">
        <f t="shared" si="2"/>
        <v>0.37281648747518631</v>
      </c>
    </row>
    <row r="19" spans="1:10" x14ac:dyDescent="0.45">
      <c r="A19">
        <v>1978</v>
      </c>
      <c r="B19" s="6">
        <v>21.722135176651307</v>
      </c>
      <c r="C19" s="2">
        <f t="shared" si="4"/>
        <v>21.887783304831014</v>
      </c>
      <c r="D19" s="6">
        <v>21.810865316090318</v>
      </c>
      <c r="E19" s="3">
        <v>21.6615875892773</v>
      </c>
      <c r="F19" s="2">
        <v>21.960143042903344</v>
      </c>
      <c r="G19" s="2">
        <f t="shared" si="6"/>
        <v>-0.22160076807888096</v>
      </c>
      <c r="H19" s="2">
        <f t="shared" si="5"/>
        <v>0.19210028849033572</v>
      </c>
      <c r="I19" s="2">
        <f t="shared" si="1"/>
        <v>-0.37281648747517987</v>
      </c>
      <c r="J19" s="2">
        <f t="shared" si="2"/>
        <v>0.37281648747518631</v>
      </c>
    </row>
    <row r="20" spans="1:10" x14ac:dyDescent="0.45">
      <c r="A20">
        <v>1979</v>
      </c>
      <c r="B20" s="6">
        <v>21.839969918074761</v>
      </c>
      <c r="C20" s="2">
        <f t="shared" si="4"/>
        <v>21.956917780274885</v>
      </c>
      <c r="D20" s="6">
        <v>21.810865316090318</v>
      </c>
      <c r="E20" s="3">
        <v>21.6615875892773</v>
      </c>
      <c r="F20" s="2">
        <v>21.960143042903344</v>
      </c>
      <c r="G20" s="2">
        <f t="shared" si="6"/>
        <v>7.268783972570915E-2</v>
      </c>
      <c r="H20" s="2">
        <f t="shared" si="5"/>
        <v>0.36476149420862142</v>
      </c>
      <c r="I20" s="2">
        <f t="shared" si="1"/>
        <v>-0.37281648747517987</v>
      </c>
      <c r="J20" s="2">
        <f t="shared" si="2"/>
        <v>0.37281648747518631</v>
      </c>
    </row>
    <row r="21" spans="1:10" x14ac:dyDescent="0.45">
      <c r="A21">
        <v>1980</v>
      </c>
      <c r="B21" s="6">
        <v>22.305647324187373</v>
      </c>
      <c r="C21" s="2">
        <f t="shared" si="4"/>
        <v>22.038688489856458</v>
      </c>
      <c r="D21" s="6">
        <v>21.810865316090318</v>
      </c>
      <c r="E21" s="3">
        <v>21.6615875892773</v>
      </c>
      <c r="F21" s="2">
        <v>21.960143042903344</v>
      </c>
      <c r="G21" s="2">
        <f t="shared" si="6"/>
        <v>1.2357027016877631</v>
      </c>
      <c r="H21" s="2">
        <f t="shared" si="5"/>
        <v>0.56898130231662603</v>
      </c>
      <c r="I21" s="2">
        <f t="shared" si="1"/>
        <v>-0.37281648747517987</v>
      </c>
      <c r="J21" s="2">
        <f t="shared" si="2"/>
        <v>0.37281648747518631</v>
      </c>
    </row>
    <row r="22" spans="1:10" x14ac:dyDescent="0.45">
      <c r="A22">
        <v>1981</v>
      </c>
      <c r="B22" s="6">
        <v>22.155095366103435</v>
      </c>
      <c r="C22" s="2">
        <f t="shared" si="4"/>
        <v>22.084463488027769</v>
      </c>
      <c r="D22" s="6">
        <v>21.810865316090318</v>
      </c>
      <c r="E22" s="3">
        <v>21.6615875892773</v>
      </c>
      <c r="F22" s="2">
        <v>21.960143042903344</v>
      </c>
      <c r="G22" s="2">
        <f t="shared" si="6"/>
        <v>0.85970386117977871</v>
      </c>
      <c r="H22" s="2">
        <f t="shared" si="5"/>
        <v>0.68330293888459437</v>
      </c>
      <c r="I22" s="2">
        <f t="shared" si="1"/>
        <v>-0.37281648747517987</v>
      </c>
      <c r="J22" s="2">
        <f t="shared" si="2"/>
        <v>0.37281648747518631</v>
      </c>
    </row>
    <row r="23" spans="1:10" x14ac:dyDescent="0.45">
      <c r="A23">
        <v>1982</v>
      </c>
      <c r="B23" s="6">
        <v>22.115705325140809</v>
      </c>
      <c r="C23" s="2">
        <f t="shared" si="4"/>
        <v>22.126102175760927</v>
      </c>
      <c r="D23" s="6">
        <v>21.810865316090318</v>
      </c>
      <c r="E23" s="3">
        <v>21.6615875892773</v>
      </c>
      <c r="F23" s="2">
        <v>21.960143042903344</v>
      </c>
      <c r="G23" s="2">
        <f t="shared" si="6"/>
        <v>0.76132845698043861</v>
      </c>
      <c r="H23" s="2">
        <f t="shared" si="5"/>
        <v>0.78729426857034013</v>
      </c>
      <c r="I23" s="2">
        <f t="shared" si="1"/>
        <v>-0.37281648747517987</v>
      </c>
      <c r="J23" s="2">
        <f t="shared" si="2"/>
        <v>0.37281648747518631</v>
      </c>
    </row>
    <row r="24" spans="1:10" x14ac:dyDescent="0.45">
      <c r="A24">
        <v>1983</v>
      </c>
      <c r="B24" s="6">
        <v>21.983527905785966</v>
      </c>
      <c r="C24" s="2">
        <f t="shared" si="4"/>
        <v>22.175781206253358</v>
      </c>
      <c r="D24" s="6">
        <v>21.810865316090318</v>
      </c>
      <c r="E24" s="3">
        <v>21.6615875892773</v>
      </c>
      <c r="F24" s="2">
        <v>21.960143042903344</v>
      </c>
      <c r="G24" s="2">
        <f t="shared" si="6"/>
        <v>0.4312194563983941</v>
      </c>
      <c r="H24" s="2">
        <f t="shared" si="5"/>
        <v>0.91136610463574519</v>
      </c>
      <c r="I24" s="2">
        <f t="shared" si="1"/>
        <v>-0.37281648747517987</v>
      </c>
      <c r="J24" s="2">
        <f t="shared" si="2"/>
        <v>0.37281648747518631</v>
      </c>
    </row>
    <row r="25" spans="1:10" x14ac:dyDescent="0.45">
      <c r="A25">
        <v>1984</v>
      </c>
      <c r="B25" s="6">
        <v>22.148738413051543</v>
      </c>
      <c r="C25" s="2">
        <f t="shared" si="4"/>
        <v>22.207968970309668</v>
      </c>
      <c r="D25" s="6">
        <v>21.810865316090318</v>
      </c>
      <c r="E25" s="3">
        <v>21.6615875892773</v>
      </c>
      <c r="F25" s="2">
        <v>21.960143042903344</v>
      </c>
      <c r="G25" s="2">
        <f t="shared" si="6"/>
        <v>0.84382756832317951</v>
      </c>
      <c r="H25" s="2">
        <f t="shared" si="5"/>
        <v>0.99175404590030758</v>
      </c>
      <c r="I25" s="2">
        <f t="shared" si="1"/>
        <v>-0.37281648747517987</v>
      </c>
      <c r="J25" s="2">
        <f t="shared" si="2"/>
        <v>0.37281648747518631</v>
      </c>
    </row>
    <row r="26" spans="1:10" x14ac:dyDescent="0.45">
      <c r="A26">
        <v>1985</v>
      </c>
      <c r="B26" s="6">
        <v>22.042560163850482</v>
      </c>
      <c r="C26" s="2">
        <f t="shared" si="4"/>
        <v>22.209272093709565</v>
      </c>
      <c r="D26" s="6">
        <v>21.810865316090318</v>
      </c>
      <c r="E26" s="3">
        <v>21.6615875892773</v>
      </c>
      <c r="F26" s="2">
        <v>21.960143042903344</v>
      </c>
      <c r="G26" s="2">
        <f t="shared" si="6"/>
        <v>0.57865068789689766</v>
      </c>
      <c r="H26" s="2">
        <f t="shared" si="5"/>
        <v>0.99500855612811301</v>
      </c>
      <c r="I26" s="2">
        <f t="shared" si="1"/>
        <v>-0.37281648747517987</v>
      </c>
      <c r="J26" s="2">
        <f t="shared" si="2"/>
        <v>0.37281648747518631</v>
      </c>
    </row>
    <row r="27" spans="1:10" x14ac:dyDescent="0.45">
      <c r="A27">
        <v>1986</v>
      </c>
      <c r="B27" s="6">
        <v>22.131440732206865</v>
      </c>
      <c r="C27" s="2">
        <f t="shared" si="4"/>
        <v>22.260447300351363</v>
      </c>
      <c r="D27" s="6">
        <v>21.810865316090318</v>
      </c>
      <c r="E27" s="3">
        <v>21.6615875892773</v>
      </c>
      <c r="F27" s="2">
        <v>21.960143042903344</v>
      </c>
      <c r="G27" s="2">
        <f t="shared" si="6"/>
        <v>0.80062714752593012</v>
      </c>
      <c r="H27" s="2">
        <f t="shared" si="5"/>
        <v>1.1228170456686097</v>
      </c>
      <c r="I27" s="2">
        <f t="shared" si="1"/>
        <v>-0.37281648747517987</v>
      </c>
      <c r="J27" s="2">
        <f t="shared" si="2"/>
        <v>0.37281648747518631</v>
      </c>
    </row>
    <row r="28" spans="1:10" x14ac:dyDescent="0.45">
      <c r="A28">
        <v>1987</v>
      </c>
      <c r="B28" s="6">
        <v>22.653400537634411</v>
      </c>
      <c r="C28" s="2">
        <f t="shared" si="4"/>
        <v>22.338481469710615</v>
      </c>
      <c r="D28" s="6">
        <v>21.810865316090318</v>
      </c>
      <c r="E28" s="3">
        <v>21.6615875892773</v>
      </c>
      <c r="F28" s="2">
        <v>21.960143042903344</v>
      </c>
      <c r="G28" s="2">
        <f t="shared" si="6"/>
        <v>2.1042055541455973</v>
      </c>
      <c r="H28" s="2">
        <f t="shared" si="5"/>
        <v>1.317704960595123</v>
      </c>
      <c r="I28" s="2">
        <f t="shared" si="1"/>
        <v>-0.37281648747517987</v>
      </c>
      <c r="J28" s="2">
        <f t="shared" si="2"/>
        <v>0.37281648747518631</v>
      </c>
    </row>
    <row r="29" spans="1:10" x14ac:dyDescent="0.45">
      <c r="A29">
        <v>1988</v>
      </c>
      <c r="B29" s="6">
        <v>22.380409714497592</v>
      </c>
      <c r="C29" s="2">
        <f t="shared" si="4"/>
        <v>22.313411872349977</v>
      </c>
      <c r="D29" s="6">
        <v>21.810865316090318</v>
      </c>
      <c r="E29" s="3">
        <v>21.6615875892773</v>
      </c>
      <c r="F29" s="2">
        <v>21.960143042903344</v>
      </c>
      <c r="G29" s="2">
        <f t="shared" si="6"/>
        <v>1.4224194500317158</v>
      </c>
      <c r="H29" s="2">
        <f t="shared" si="5"/>
        <v>1.2550944196259723</v>
      </c>
      <c r="I29" s="2">
        <f t="shared" si="1"/>
        <v>-0.37281648747517987</v>
      </c>
      <c r="J29" s="2">
        <f t="shared" si="2"/>
        <v>0.37281648747518631</v>
      </c>
    </row>
    <row r="30" spans="1:10" x14ac:dyDescent="0.45">
      <c r="A30">
        <v>1989</v>
      </c>
      <c r="B30" s="6">
        <v>22.124827188940092</v>
      </c>
      <c r="C30" s="2">
        <f t="shared" si="4"/>
        <v>22.290755976658367</v>
      </c>
      <c r="D30" s="6">
        <v>21.810865316090318</v>
      </c>
      <c r="E30" s="3">
        <v>21.6615875892773</v>
      </c>
      <c r="F30" s="2">
        <v>21.960143042903344</v>
      </c>
      <c r="G30" s="2">
        <f t="shared" si="6"/>
        <v>0.78411002857507706</v>
      </c>
      <c r="H30" s="2">
        <f t="shared" si="5"/>
        <v>1.1985120236270705</v>
      </c>
      <c r="I30" s="2">
        <f t="shared" si="1"/>
        <v>-0.37281648747517987</v>
      </c>
      <c r="J30" s="2">
        <f t="shared" si="2"/>
        <v>0.37281648747518631</v>
      </c>
    </row>
    <row r="31" spans="1:10" x14ac:dyDescent="0.45">
      <c r="A31">
        <v>1990</v>
      </c>
      <c r="B31" s="6">
        <v>22.341754352278546</v>
      </c>
      <c r="C31" s="2">
        <f t="shared" si="4"/>
        <v>22.235021209633281</v>
      </c>
      <c r="D31" s="6">
        <v>21.810865316090318</v>
      </c>
      <c r="E31" s="3">
        <v>21.6615875892773</v>
      </c>
      <c r="F31" s="2">
        <v>21.960143042903344</v>
      </c>
      <c r="G31" s="2">
        <f t="shared" si="6"/>
        <v>1.3258788831818702</v>
      </c>
      <c r="H31" s="2">
        <f t="shared" si="5"/>
        <v>1.0593161736087489</v>
      </c>
      <c r="I31" s="2">
        <f t="shared" si="1"/>
        <v>-0.37281648747517987</v>
      </c>
      <c r="J31" s="2">
        <f t="shared" si="2"/>
        <v>0.37281648747518631</v>
      </c>
    </row>
    <row r="32" spans="1:10" x14ac:dyDescent="0.45">
      <c r="A32">
        <v>1991</v>
      </c>
      <c r="B32" s="6">
        <v>22.694977598566307</v>
      </c>
      <c r="C32" s="2">
        <f t="shared" si="4"/>
        <v>22.222153539205816</v>
      </c>
      <c r="D32" s="6">
        <v>21.810865316090318</v>
      </c>
      <c r="E32" s="3">
        <v>21.6615875892773</v>
      </c>
      <c r="F32" s="2">
        <v>21.960143042903344</v>
      </c>
      <c r="G32" s="2">
        <f t="shared" si="6"/>
        <v>2.2080429728087734</v>
      </c>
      <c r="H32" s="2">
        <f t="shared" si="5"/>
        <v>1.0271795662717231</v>
      </c>
      <c r="I32" s="2">
        <f t="shared" si="1"/>
        <v>-0.37281648747517987</v>
      </c>
      <c r="J32" s="2">
        <f t="shared" si="2"/>
        <v>0.37281648747518631</v>
      </c>
    </row>
    <row r="33" spans="1:10" x14ac:dyDescent="0.45">
      <c r="A33">
        <v>1992</v>
      </c>
      <c r="B33" s="6">
        <v>21.867072982326047</v>
      </c>
      <c r="C33" s="2">
        <f t="shared" si="4"/>
        <v>22.212767593874776</v>
      </c>
      <c r="D33" s="6">
        <v>21.810865316090318</v>
      </c>
      <c r="E33" s="3">
        <v>21.6615875892773</v>
      </c>
      <c r="F33" s="2">
        <v>21.960143042903344</v>
      </c>
      <c r="G33" s="2">
        <f t="shared" si="6"/>
        <v>0.14037690111284229</v>
      </c>
      <c r="H33" s="2">
        <f t="shared" si="5"/>
        <v>1.0037384592515437</v>
      </c>
      <c r="I33" s="2">
        <f t="shared" si="1"/>
        <v>-0.37281648747517987</v>
      </c>
      <c r="J33" s="2">
        <f t="shared" si="2"/>
        <v>0.37281648747518631</v>
      </c>
    </row>
    <row r="34" spans="1:10" x14ac:dyDescent="0.45">
      <c r="A34">
        <v>1993</v>
      </c>
      <c r="B34" s="6">
        <v>21.972849462365591</v>
      </c>
      <c r="C34" s="2">
        <f t="shared" si="4"/>
        <v>22.230066712446934</v>
      </c>
      <c r="D34" s="6">
        <v>21.810865316090318</v>
      </c>
      <c r="E34" s="3">
        <v>21.6615875892773</v>
      </c>
      <c r="F34" s="2">
        <v>21.960143042903344</v>
      </c>
      <c r="G34" s="2">
        <f t="shared" si="6"/>
        <v>0.40455037553361767</v>
      </c>
      <c r="H34" s="2">
        <f t="shared" si="5"/>
        <v>1.0469424707285382</v>
      </c>
      <c r="I34" s="2">
        <f t="shared" si="1"/>
        <v>-0.37281648747517987</v>
      </c>
      <c r="J34" s="2">
        <f t="shared" si="2"/>
        <v>0.37281648747518631</v>
      </c>
    </row>
    <row r="35" spans="1:10" x14ac:dyDescent="0.45">
      <c r="A35">
        <v>1994</v>
      </c>
      <c r="B35" s="6">
        <v>22.263257168458782</v>
      </c>
      <c r="C35" s="2">
        <f t="shared" si="4"/>
        <v>22.269484092302104</v>
      </c>
      <c r="D35" s="6">
        <v>21.810865316090318</v>
      </c>
      <c r="E35" s="3">
        <v>21.6615875892773</v>
      </c>
      <c r="F35" s="2">
        <v>21.960143042903344</v>
      </c>
      <c r="G35" s="2">
        <f t="shared" si="6"/>
        <v>1.1298346040173464</v>
      </c>
      <c r="H35" s="2">
        <f t="shared" si="5"/>
        <v>1.1453861529630964</v>
      </c>
      <c r="I35" s="2">
        <f t="shared" si="1"/>
        <v>-0.37281648747517987</v>
      </c>
      <c r="J35" s="2">
        <f t="shared" si="2"/>
        <v>0.37281648747518631</v>
      </c>
    </row>
    <row r="36" spans="1:10" x14ac:dyDescent="0.45">
      <c r="A36">
        <v>1995</v>
      </c>
      <c r="B36" s="6">
        <v>22.290336021505372</v>
      </c>
      <c r="C36" s="2">
        <f t="shared" si="4"/>
        <v>22.356553726236509</v>
      </c>
      <c r="D36" s="6">
        <v>21.810865316090318</v>
      </c>
      <c r="E36" s="3">
        <v>21.6615875892773</v>
      </c>
      <c r="F36" s="2">
        <v>21.960143042903344</v>
      </c>
      <c r="G36" s="2">
        <f t="shared" si="6"/>
        <v>1.1974631986725357</v>
      </c>
      <c r="H36" s="2">
        <f t="shared" si="5"/>
        <v>1.3628398601047718</v>
      </c>
      <c r="I36" s="2">
        <f t="shared" si="1"/>
        <v>-0.37281648747517987</v>
      </c>
      <c r="J36" s="2">
        <f t="shared" si="2"/>
        <v>0.37281648747518631</v>
      </c>
    </row>
    <row r="37" spans="1:10" x14ac:dyDescent="0.45">
      <c r="A37">
        <v>1996</v>
      </c>
      <c r="B37" s="6">
        <v>22.059125571622797</v>
      </c>
      <c r="C37" s="2">
        <f t="shared" si="4"/>
        <v>22.401711397017092</v>
      </c>
      <c r="D37" s="6">
        <v>21.810865316090318</v>
      </c>
      <c r="E37" s="3">
        <v>21.6615875892773</v>
      </c>
      <c r="F37" s="2">
        <v>21.960143042903344</v>
      </c>
      <c r="G37" s="2">
        <f t="shared" si="6"/>
        <v>0.62002227943382027</v>
      </c>
      <c r="H37" s="2">
        <f t="shared" si="5"/>
        <v>1.4756197406831106</v>
      </c>
      <c r="I37" s="2">
        <f t="shared" si="1"/>
        <v>-0.37281648747517987</v>
      </c>
      <c r="J37" s="2">
        <f t="shared" si="2"/>
        <v>0.37281648747518631</v>
      </c>
    </row>
    <row r="38" spans="1:10" x14ac:dyDescent="0.45">
      <c r="A38">
        <v>1997</v>
      </c>
      <c r="B38" s="6">
        <v>22.462848182283668</v>
      </c>
      <c r="C38" s="2">
        <f t="shared" si="4"/>
        <v>22.466145417937287</v>
      </c>
      <c r="D38" s="6">
        <v>21.810865316090318</v>
      </c>
      <c r="E38" s="3">
        <v>21.6615875892773</v>
      </c>
      <c r="F38" s="2">
        <v>21.960143042903344</v>
      </c>
      <c r="G38" s="2">
        <f t="shared" si="6"/>
        <v>1.6283069635208316</v>
      </c>
      <c r="H38" s="2">
        <f t="shared" si="5"/>
        <v>1.6365417071828978</v>
      </c>
      <c r="I38" s="2">
        <f t="shared" si="1"/>
        <v>-0.37281648747517987</v>
      </c>
      <c r="J38" s="2">
        <f t="shared" si="2"/>
        <v>0.37281648747518631</v>
      </c>
    </row>
    <row r="39" spans="1:10" x14ac:dyDescent="0.45">
      <c r="A39">
        <v>1998</v>
      </c>
      <c r="B39" s="6">
        <v>22.970899257552478</v>
      </c>
      <c r="C39" s="2">
        <f t="shared" si="4"/>
        <v>22.496093208881625</v>
      </c>
      <c r="D39" s="6">
        <v>21.810865316090318</v>
      </c>
      <c r="E39" s="3">
        <v>21.6615875892773</v>
      </c>
      <c r="F39" s="2">
        <v>21.960143042903344</v>
      </c>
      <c r="G39" s="2">
        <f t="shared" si="6"/>
        <v>2.8971487484506802</v>
      </c>
      <c r="H39" s="2">
        <f t="shared" si="5"/>
        <v>1.7113353851539783</v>
      </c>
      <c r="I39" s="2">
        <f t="shared" si="1"/>
        <v>-0.37281648747517987</v>
      </c>
      <c r="J39" s="2">
        <f t="shared" si="2"/>
        <v>0.37281648747518631</v>
      </c>
    </row>
    <row r="40" spans="1:10" x14ac:dyDescent="0.45">
      <c r="A40">
        <v>1999</v>
      </c>
      <c r="B40" s="6">
        <v>22.476560419866871</v>
      </c>
      <c r="C40" s="2">
        <f t="shared" si="4"/>
        <v>22.569919849845757</v>
      </c>
      <c r="D40" s="6">
        <v>21.810865316090318</v>
      </c>
      <c r="E40" s="3">
        <v>21.6615875892773</v>
      </c>
      <c r="F40" s="2">
        <v>21.960143042903344</v>
      </c>
      <c r="G40" s="2">
        <f t="shared" si="6"/>
        <v>1.6625528511045702</v>
      </c>
      <c r="H40" s="2">
        <f t="shared" si="5"/>
        <v>1.8957151285621472</v>
      </c>
      <c r="I40" s="2">
        <f t="shared" si="1"/>
        <v>-0.37281648747517987</v>
      </c>
      <c r="J40" s="2">
        <f t="shared" si="2"/>
        <v>0.37281648747518631</v>
      </c>
    </row>
    <row r="41" spans="1:10" x14ac:dyDescent="0.45">
      <c r="A41">
        <v>2000</v>
      </c>
      <c r="B41" s="6">
        <v>22.288953157829692</v>
      </c>
      <c r="C41" s="2">
        <f t="shared" si="4"/>
        <v>22.485816001780762</v>
      </c>
      <c r="D41" s="6">
        <v>21.810865316090318</v>
      </c>
      <c r="E41" s="3">
        <v>21.6615875892773</v>
      </c>
      <c r="F41" s="2">
        <v>21.960143042903344</v>
      </c>
      <c r="G41" s="2">
        <f t="shared" si="6"/>
        <v>1.1940095395819887</v>
      </c>
      <c r="H41" s="2">
        <f t="shared" si="5"/>
        <v>1.6856683795383509</v>
      </c>
      <c r="I41" s="2">
        <f t="shared" si="1"/>
        <v>-0.37281648747517987</v>
      </c>
      <c r="J41" s="2">
        <f t="shared" si="2"/>
        <v>0.37281648747518631</v>
      </c>
    </row>
    <row r="42" spans="1:10" x14ac:dyDescent="0.45">
      <c r="A42">
        <v>2001</v>
      </c>
      <c r="B42" s="6">
        <v>22.714295314900152</v>
      </c>
      <c r="C42" s="2">
        <f t="shared" si="4"/>
        <v>22.411825620682091</v>
      </c>
      <c r="D42" s="6">
        <v>21.810865316090318</v>
      </c>
      <c r="E42" s="3">
        <v>21.6615875892773</v>
      </c>
      <c r="F42" s="2">
        <v>21.960143042903344</v>
      </c>
      <c r="G42" s="2">
        <f t="shared" si="6"/>
        <v>2.2562883695158571</v>
      </c>
      <c r="H42" s="2">
        <f t="shared" si="5"/>
        <v>1.5008797002284824</v>
      </c>
      <c r="I42" s="2">
        <f t="shared" si="1"/>
        <v>-0.37281648747517987</v>
      </c>
      <c r="J42" s="2">
        <f t="shared" si="2"/>
        <v>0.37281648747518631</v>
      </c>
    </row>
    <row r="43" spans="1:10" x14ac:dyDescent="0.45">
      <c r="A43">
        <v>2002</v>
      </c>
      <c r="B43" s="6">
        <v>22.49997055811572</v>
      </c>
      <c r="C43" s="2">
        <f t="shared" si="4"/>
        <v>22.438681099432731</v>
      </c>
      <c r="D43" s="6">
        <v>21.810865316090318</v>
      </c>
      <c r="E43" s="3">
        <v>21.6615875892773</v>
      </c>
      <c r="F43" s="2">
        <v>21.960143042903344</v>
      </c>
      <c r="G43" s="2">
        <f t="shared" ref="G43:G59" si="7">(B43-L$3)/L$5</f>
        <v>1.7210189444701001</v>
      </c>
      <c r="H43" s="2">
        <f t="shared" si="5"/>
        <v>1.5679504245155595</v>
      </c>
      <c r="I43" s="2">
        <f t="shared" si="1"/>
        <v>-0.37281648747517987</v>
      </c>
      <c r="J43" s="2">
        <f t="shared" si="2"/>
        <v>0.37281648747518631</v>
      </c>
    </row>
    <row r="44" spans="1:10" x14ac:dyDescent="0.45">
      <c r="A44">
        <v>2003</v>
      </c>
      <c r="B44" s="6">
        <v>22.575912058371738</v>
      </c>
      <c r="C44" s="2">
        <f t="shared" si="4"/>
        <v>22.44499177405482</v>
      </c>
      <c r="D44" s="6">
        <v>21.810865316090318</v>
      </c>
      <c r="E44" s="3">
        <v>21.6615875892773</v>
      </c>
      <c r="F44" s="2">
        <v>21.960143042903344</v>
      </c>
      <c r="G44" s="2">
        <f t="shared" si="7"/>
        <v>1.9106804832910027</v>
      </c>
      <c r="H44" s="2">
        <f t="shared" si="5"/>
        <v>1.5837111384307287</v>
      </c>
      <c r="I44" s="2">
        <f t="shared" si="1"/>
        <v>-0.37281648747517987</v>
      </c>
      <c r="J44" s="2">
        <f t="shared" si="2"/>
        <v>0.37281648747518631</v>
      </c>
    </row>
    <row r="45" spans="1:10" x14ac:dyDescent="0.45">
      <c r="A45">
        <v>2004</v>
      </c>
      <c r="B45" s="6">
        <v>21.8741212458287</v>
      </c>
      <c r="C45" s="2">
        <f t="shared" si="4"/>
        <v>22.344017086256084</v>
      </c>
      <c r="D45" s="6">
        <v>21.810865316090318</v>
      </c>
      <c r="E45" s="3">
        <v>21.6615875892773</v>
      </c>
      <c r="F45" s="2">
        <v>21.960143042903344</v>
      </c>
      <c r="G45" s="2">
        <f t="shared" si="7"/>
        <v>0.15797972035425645</v>
      </c>
      <c r="H45" s="2">
        <f t="shared" si="5"/>
        <v>1.331529991030348</v>
      </c>
      <c r="I45" s="2">
        <f t="shared" si="1"/>
        <v>-0.37281648747517987</v>
      </c>
      <c r="J45" s="2">
        <f t="shared" si="2"/>
        <v>0.37281648747518631</v>
      </c>
    </row>
    <row r="46" spans="1:10" x14ac:dyDescent="0.45">
      <c r="A46">
        <v>2005</v>
      </c>
      <c r="B46" s="6">
        <v>22.452966589861756</v>
      </c>
      <c r="C46" s="2">
        <f t="shared" si="4"/>
        <v>22.383818033516707</v>
      </c>
      <c r="D46" s="6">
        <v>21.810865316090318</v>
      </c>
      <c r="E46" s="3">
        <v>21.6615875892773</v>
      </c>
      <c r="F46" s="2">
        <v>21.960143042903344</v>
      </c>
      <c r="G46" s="2">
        <f t="shared" si="7"/>
        <v>1.6036279932815998</v>
      </c>
      <c r="H46" s="2">
        <f t="shared" si="5"/>
        <v>1.4309316209498384</v>
      </c>
      <c r="I46" s="2">
        <f t="shared" si="1"/>
        <v>-0.37281648747517987</v>
      </c>
      <c r="J46" s="2">
        <f t="shared" si="2"/>
        <v>0.37281648747518631</v>
      </c>
    </row>
    <row r="47" spans="1:10" x14ac:dyDescent="0.45">
      <c r="A47">
        <v>2006</v>
      </c>
      <c r="B47" s="6">
        <v>22.66454877112135</v>
      </c>
      <c r="C47" s="2">
        <f t="shared" si="4"/>
        <v>22.440913070456215</v>
      </c>
      <c r="D47" s="6">
        <v>21.810865316090318</v>
      </c>
      <c r="E47" s="3">
        <v>21.6615875892773</v>
      </c>
      <c r="F47" s="2">
        <v>21.960143042903344</v>
      </c>
      <c r="G47" s="2">
        <f t="shared" si="7"/>
        <v>2.1320479211141103</v>
      </c>
      <c r="H47" s="2">
        <f t="shared" si="5"/>
        <v>1.5735247028415118</v>
      </c>
      <c r="I47" s="2">
        <f t="shared" si="1"/>
        <v>-0.37281648747517987</v>
      </c>
      <c r="J47" s="2">
        <f t="shared" si="2"/>
        <v>0.37281648747518631</v>
      </c>
    </row>
    <row r="48" spans="1:10" x14ac:dyDescent="0.45">
      <c r="A48">
        <v>2007</v>
      </c>
      <c r="B48" s="6">
        <v>22.333127880184332</v>
      </c>
      <c r="C48" s="2">
        <f t="shared" si="4"/>
        <v>22.483922722778395</v>
      </c>
      <c r="D48" s="6">
        <v>21.810865316090318</v>
      </c>
      <c r="E48" s="3">
        <v>21.6615875892773</v>
      </c>
      <c r="F48" s="2">
        <v>21.960143042903344</v>
      </c>
      <c r="G48" s="2">
        <f t="shared" si="7"/>
        <v>1.3043345369881756</v>
      </c>
      <c r="H48" s="2">
        <f t="shared" si="5"/>
        <v>1.6809399740183604</v>
      </c>
      <c r="I48" s="2">
        <f t="shared" si="1"/>
        <v>-0.37281648747517987</v>
      </c>
      <c r="J48" s="2">
        <f t="shared" si="2"/>
        <v>0.37281648747518631</v>
      </c>
    </row>
    <row r="49" spans="1:10" x14ac:dyDescent="0.45">
      <c r="A49">
        <v>2008</v>
      </c>
      <c r="B49" s="6">
        <v>22.007472500308982</v>
      </c>
      <c r="C49" s="2">
        <f t="shared" si="4"/>
        <v>22.59030591435684</v>
      </c>
      <c r="D49" s="6">
        <v>21.810865316090318</v>
      </c>
      <c r="E49" s="3">
        <v>21.6615875892773</v>
      </c>
      <c r="F49" s="2">
        <v>21.960143042903344</v>
      </c>
      <c r="G49" s="2">
        <f t="shared" si="7"/>
        <v>0.49102033771319081</v>
      </c>
      <c r="H49" s="2">
        <f t="shared" si="5"/>
        <v>1.9466286916684747</v>
      </c>
      <c r="I49" s="2">
        <f t="shared" si="1"/>
        <v>-0.37281648747517987</v>
      </c>
      <c r="J49" s="2">
        <f t="shared" si="2"/>
        <v>0.37281648747518631</v>
      </c>
    </row>
    <row r="50" spans="1:10" x14ac:dyDescent="0.45">
      <c r="A50">
        <v>2009</v>
      </c>
      <c r="B50" s="6">
        <v>22.778577188940091</v>
      </c>
      <c r="C50" s="2">
        <f t="shared" si="4"/>
        <v>22.590107318789585</v>
      </c>
      <c r="D50" s="6">
        <v>21.810865316090318</v>
      </c>
      <c r="E50" s="3">
        <v>21.6615875892773</v>
      </c>
      <c r="F50" s="2">
        <v>21.960143042903344</v>
      </c>
      <c r="G50" s="2">
        <f t="shared" si="7"/>
        <v>2.4168303539065326</v>
      </c>
      <c r="H50" s="2">
        <f t="shared" si="5"/>
        <v>1.946132705405859</v>
      </c>
      <c r="I50" s="2">
        <f t="shared" si="1"/>
        <v>-0.37281648747517987</v>
      </c>
      <c r="J50" s="2">
        <f t="shared" si="2"/>
        <v>0.37281648747518631</v>
      </c>
    </row>
    <row r="51" spans="1:10" x14ac:dyDescent="0.45">
      <c r="A51">
        <v>2010</v>
      </c>
      <c r="B51" s="6">
        <v>22.975577316948279</v>
      </c>
      <c r="C51" s="2">
        <f t="shared" si="4"/>
        <v>22.680639192829521</v>
      </c>
      <c r="D51" s="6">
        <v>21.810865316090318</v>
      </c>
      <c r="E51" s="3">
        <v>21.6615875892773</v>
      </c>
      <c r="F51" s="2">
        <v>21.960143042903344</v>
      </c>
      <c r="G51" s="2">
        <f t="shared" si="7"/>
        <v>2.9088320565327166</v>
      </c>
      <c r="H51" s="2">
        <f t="shared" si="5"/>
        <v>2.1722332497046812</v>
      </c>
      <c r="I51" s="2">
        <f t="shared" si="1"/>
        <v>-0.37281648747517987</v>
      </c>
      <c r="J51" s="2">
        <f t="shared" si="2"/>
        <v>0.37281648747518631</v>
      </c>
    </row>
    <row r="52" spans="1:10" x14ac:dyDescent="0.45">
      <c r="A52">
        <v>2011</v>
      </c>
      <c r="B52" s="6">
        <v>22.17518881208397</v>
      </c>
      <c r="C52" s="2">
        <f t="shared" si="4"/>
        <v>22.866372128013236</v>
      </c>
      <c r="D52" s="6">
        <v>21.810865316090318</v>
      </c>
      <c r="E52" s="3">
        <v>21.6615875892773</v>
      </c>
      <c r="F52" s="2">
        <v>21.960143042903344</v>
      </c>
      <c r="G52" s="2">
        <f t="shared" si="7"/>
        <v>0.90988661859219888</v>
      </c>
      <c r="H52" s="2">
        <f t="shared" si="5"/>
        <v>2.6360954881106804</v>
      </c>
      <c r="I52" s="2">
        <f t="shared" si="1"/>
        <v>-0.37281648747517987</v>
      </c>
      <c r="J52" s="2">
        <f t="shared" si="2"/>
        <v>0.37281648747518631</v>
      </c>
    </row>
    <row r="53" spans="1:10" x14ac:dyDescent="0.45">
      <c r="A53">
        <v>2012</v>
      </c>
      <c r="B53" s="6">
        <v>23.197648930910891</v>
      </c>
      <c r="C53" s="2">
        <f t="shared" si="4"/>
        <v>22.921611229029988</v>
      </c>
      <c r="D53" s="6">
        <v>21.810865316090318</v>
      </c>
      <c r="E53" s="3">
        <v>21.6615875892773</v>
      </c>
      <c r="F53" s="2">
        <v>21.960143042903344</v>
      </c>
      <c r="G53" s="2">
        <f t="shared" si="7"/>
        <v>3.4634490168323997</v>
      </c>
      <c r="H53" s="2">
        <f t="shared" si="5"/>
        <v>2.77405342766416</v>
      </c>
      <c r="I53" s="2">
        <f t="shared" si="1"/>
        <v>-0.37281648747517987</v>
      </c>
      <c r="J53" s="2">
        <f t="shared" si="2"/>
        <v>0.37281648747518631</v>
      </c>
    </row>
    <row r="54" spans="1:10" x14ac:dyDescent="0.45">
      <c r="A54">
        <v>2013</v>
      </c>
      <c r="B54" s="6">
        <v>22.663158602150535</v>
      </c>
      <c r="C54" s="2">
        <f t="shared" si="4"/>
        <v>22.914789489581519</v>
      </c>
      <c r="D54" s="6">
        <v>21.810865316090318</v>
      </c>
      <c r="E54" s="3">
        <v>21.6615875892773</v>
      </c>
      <c r="F54" s="2">
        <v>21.960143042903344</v>
      </c>
      <c r="G54" s="2">
        <f t="shared" si="7"/>
        <v>2.1285760172758015</v>
      </c>
      <c r="H54" s="2">
        <f t="shared" si="5"/>
        <v>2.7570163452142542</v>
      </c>
      <c r="I54" s="2">
        <f t="shared" si="1"/>
        <v>-0.37281648747517987</v>
      </c>
      <c r="J54" s="2">
        <f t="shared" si="2"/>
        <v>0.37281648747518631</v>
      </c>
    </row>
    <row r="55" spans="1:10" x14ac:dyDescent="0.45">
      <c r="A55">
        <v>2014</v>
      </c>
      <c r="B55" s="6">
        <v>22.966850998463901</v>
      </c>
      <c r="C55" s="2">
        <f t="shared" si="4"/>
        <v>23.016031991958815</v>
      </c>
      <c r="D55" s="6">
        <v>21.810865316090318</v>
      </c>
      <c r="E55" s="3">
        <v>21.6615875892773</v>
      </c>
      <c r="F55" s="2">
        <v>21.960143042903344</v>
      </c>
      <c r="G55" s="2">
        <f t="shared" si="7"/>
        <v>2.8870383470799301</v>
      </c>
      <c r="H55" s="2">
        <f t="shared" si="5"/>
        <v>3.0098663512086388</v>
      </c>
      <c r="I55" s="2">
        <f t="shared" si="1"/>
        <v>-0.37281648747517987</v>
      </c>
      <c r="J55" s="2">
        <f t="shared" si="2"/>
        <v>0.37281648747518631</v>
      </c>
    </row>
    <row r="56" spans="1:10" x14ac:dyDescent="0.45">
      <c r="A56">
        <v>2015</v>
      </c>
      <c r="B56" s="6">
        <v>23.307603046594988</v>
      </c>
      <c r="C56" s="6"/>
      <c r="D56" s="6">
        <v>21.810865316090318</v>
      </c>
      <c r="E56" s="3">
        <v>21.6615875892773</v>
      </c>
      <c r="F56" s="2">
        <v>21.960143042903344</v>
      </c>
      <c r="G56" s="2">
        <f t="shared" si="7"/>
        <v>3.7380560065551864</v>
      </c>
      <c r="I56" s="2">
        <f t="shared" si="1"/>
        <v>-0.37281648747517987</v>
      </c>
      <c r="J56" s="2">
        <f t="shared" si="2"/>
        <v>0.37281648747518631</v>
      </c>
    </row>
    <row r="57" spans="1:10" x14ac:dyDescent="0.45">
      <c r="A57">
        <v>2016</v>
      </c>
      <c r="B57" s="6">
        <v>23.165250896057348</v>
      </c>
      <c r="C57" s="6"/>
      <c r="D57" s="6">
        <v>21.810865316090318</v>
      </c>
      <c r="E57" s="3">
        <v>21.6615875892773</v>
      </c>
      <c r="F57" s="2">
        <v>21.960143042903344</v>
      </c>
      <c r="G57" s="2">
        <f t="shared" si="7"/>
        <v>3.3825359307808873</v>
      </c>
      <c r="I57" s="2">
        <f t="shared" si="1"/>
        <v>-0.37281648747517987</v>
      </c>
      <c r="J57" s="2">
        <f t="shared" si="2"/>
        <v>0.37281648747518631</v>
      </c>
    </row>
    <row r="58" spans="1:10" x14ac:dyDescent="0.45">
      <c r="A58">
        <v>2017</v>
      </c>
      <c r="B58" s="6">
        <v>22.927825140809016</v>
      </c>
      <c r="C58" s="6"/>
      <c r="D58" s="6">
        <v>21.810865316090318</v>
      </c>
      <c r="E58" s="3">
        <v>21.6615875892773</v>
      </c>
      <c r="F58" s="2">
        <v>21.960143042903344</v>
      </c>
      <c r="G58" s="2">
        <f t="shared" si="7"/>
        <v>2.7895724793833758</v>
      </c>
      <c r="I58" s="2">
        <f t="shared" si="1"/>
        <v>-0.37281648747517987</v>
      </c>
      <c r="J58" s="2">
        <f t="shared" si="2"/>
        <v>0.37281648747518631</v>
      </c>
    </row>
    <row r="59" spans="1:10" x14ac:dyDescent="0.45">
      <c r="A59">
        <v>2018</v>
      </c>
      <c r="B59" s="6">
        <v>22.883886328725037</v>
      </c>
      <c r="C59" s="6"/>
      <c r="D59" s="6">
        <v>21.810865316090318</v>
      </c>
      <c r="E59" s="3">
        <v>21.6615875892773</v>
      </c>
      <c r="F59" s="2">
        <v>21.960143042903344</v>
      </c>
      <c r="G59" s="2">
        <f t="shared" si="7"/>
        <v>2.6798366605528861</v>
      </c>
      <c r="I59" s="2">
        <f t="shared" si="1"/>
        <v>-0.37281648747517987</v>
      </c>
      <c r="J59" s="2">
        <f t="shared" si="2"/>
        <v>0.37281648747518631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2"/>
  <sheetViews>
    <sheetView workbookViewId="0">
      <selection activeCell="CR9" sqref="CR9:CU9"/>
    </sheetView>
  </sheetViews>
  <sheetFormatPr defaultColWidth="10.6640625" defaultRowHeight="14.25" x14ac:dyDescent="0.45"/>
  <cols>
    <col min="4" max="4" width="11.3984375" style="3"/>
  </cols>
  <sheetData>
    <row r="1" spans="1:99" x14ac:dyDescent="0.45">
      <c r="A1" s="1">
        <v>1988</v>
      </c>
      <c r="B1" s="2">
        <v>7.2068493150684958</v>
      </c>
      <c r="C1">
        <f ca="1">RAND()</f>
        <v>0.3761007578991088</v>
      </c>
      <c r="D1" s="3" t="str">
        <f ca="1">IF(C1=E$1,$B1,"")</f>
        <v/>
      </c>
      <c r="E1">
        <f ca="1">MAX(C1:C30)</f>
        <v>0.91595357727124738</v>
      </c>
      <c r="F1">
        <f ca="1">RAND()</f>
        <v>5.0370449345721213E-2</v>
      </c>
      <c r="G1" s="3" t="str">
        <f ca="1">IF(F1=H$1,$B1,"")</f>
        <v/>
      </c>
      <c r="H1">
        <f ca="1">MAX(F1:F30)</f>
        <v>0.9939646443977338</v>
      </c>
      <c r="I1">
        <f ca="1">RAND()</f>
        <v>0.70964386590477591</v>
      </c>
      <c r="J1" s="3" t="str">
        <f ca="1">IF(I1=K$1,$B1,"")</f>
        <v/>
      </c>
      <c r="K1">
        <f ca="1">MAX(I1:I30)</f>
        <v>0.97168583234048989</v>
      </c>
      <c r="L1">
        <f ca="1">RAND()</f>
        <v>0.11073837147312238</v>
      </c>
      <c r="M1" s="3" t="str">
        <f ca="1">IF(L1=N$1,$B1,"")</f>
        <v/>
      </c>
      <c r="N1">
        <f ca="1">MAX(L1:L30)</f>
        <v>0.98856693395862461</v>
      </c>
      <c r="O1">
        <f ca="1">RAND()</f>
        <v>0.23230317850306414</v>
      </c>
      <c r="P1" s="3" t="str">
        <f ca="1">IF(O1=Q$1,$B1,"")</f>
        <v/>
      </c>
      <c r="Q1">
        <f ca="1">MAX(O1:O30)</f>
        <v>0.9819416947286399</v>
      </c>
      <c r="R1">
        <f ca="1">RAND()</f>
        <v>0.48775079059459248</v>
      </c>
      <c r="S1" s="3" t="str">
        <f ca="1">IF(R1=T$1,$B1,"")</f>
        <v/>
      </c>
      <c r="T1">
        <f ca="1">MAX(R1:R30)</f>
        <v>0.98866945334926792</v>
      </c>
      <c r="U1">
        <f ca="1">RAND()</f>
        <v>0.14807519744703379</v>
      </c>
      <c r="V1" s="3" t="str">
        <f ca="1">IF(U1=W$1,$B1,"")</f>
        <v/>
      </c>
      <c r="W1">
        <f ca="1">MAX(U1:U30)</f>
        <v>0.97793217131013177</v>
      </c>
      <c r="X1">
        <f ca="1">RAND()</f>
        <v>2.1539399806350334E-2</v>
      </c>
      <c r="Y1" s="3" t="str">
        <f ca="1">IF(X1=Z$1,$B1,"")</f>
        <v/>
      </c>
      <c r="Z1">
        <f ca="1">MAX(X1:X30)</f>
        <v>0.96402030323138854</v>
      </c>
      <c r="AA1">
        <f ca="1">RAND()</f>
        <v>0.60462184242113604</v>
      </c>
      <c r="AB1" s="3" t="str">
        <f ca="1">IF(AA1=AC$1,$B1,"")</f>
        <v/>
      </c>
      <c r="AC1">
        <f ca="1">MAX(AA1:AA30)</f>
        <v>0.967405361234012</v>
      </c>
      <c r="AD1">
        <f ca="1">RAND()</f>
        <v>0.59754679150064471</v>
      </c>
      <c r="AE1" s="3" t="str">
        <f ca="1">IF(AD1=AF$1,$B1,"")</f>
        <v/>
      </c>
      <c r="AF1">
        <f ca="1">MAX(AD1:AD30)</f>
        <v>0.91041205643055234</v>
      </c>
      <c r="AG1">
        <f ca="1">RAND()</f>
        <v>0.58576640606486785</v>
      </c>
      <c r="AH1" s="3" t="str">
        <f ca="1">IF(AG1=AI$1,$B1,"")</f>
        <v/>
      </c>
      <c r="AI1">
        <f ca="1">MAX(AG1:AG30)</f>
        <v>0.9603210686958461</v>
      </c>
      <c r="AJ1">
        <f ca="1">RAND()</f>
        <v>9.5449772511209452E-2</v>
      </c>
      <c r="AK1" s="3" t="str">
        <f ca="1">IF(AJ1=AL$1,$B1,"")</f>
        <v/>
      </c>
      <c r="AL1">
        <f ca="1">MAX(AJ1:AJ30)</f>
        <v>0.97895448268275875</v>
      </c>
      <c r="AM1">
        <f ca="1">RAND()</f>
        <v>0.98699134491745433</v>
      </c>
      <c r="AN1" s="3" t="str">
        <f ca="1">IF(AM1=AO$1,$B1,"")</f>
        <v/>
      </c>
      <c r="AO1">
        <f ca="1">MAX(AM1:AM30)</f>
        <v>0.98767115185897014</v>
      </c>
      <c r="AP1">
        <f ca="1">RAND()</f>
        <v>0.80048252237646655</v>
      </c>
      <c r="AQ1" s="3" t="str">
        <f ca="1">IF(AP1=AR$1,$B1,"")</f>
        <v/>
      </c>
      <c r="AR1">
        <f ca="1">MAX(AP1:AP30)</f>
        <v>0.83598451245144934</v>
      </c>
      <c r="AS1">
        <f ca="1">RAND()</f>
        <v>0.37617546007409519</v>
      </c>
      <c r="AT1" s="3" t="str">
        <f ca="1">IF(AS1=AU$1,$B1,"")</f>
        <v/>
      </c>
      <c r="AU1">
        <f ca="1">MAX(AS1:AS30)</f>
        <v>0.9873255676208671</v>
      </c>
      <c r="AV1">
        <f ca="1">RAND()</f>
        <v>0.12350789534011686</v>
      </c>
      <c r="AW1" s="3" t="str">
        <f ca="1">IF(AV1=AX$1,$B1,"")</f>
        <v/>
      </c>
      <c r="AX1">
        <f ca="1">MAX(AV1:AV30)</f>
        <v>0.95357453879679432</v>
      </c>
      <c r="AY1">
        <f ca="1">RAND()</f>
        <v>0.35663010846460963</v>
      </c>
      <c r="AZ1" s="3" t="str">
        <f ca="1">IF(AY1=BA$1,$B1,"")</f>
        <v/>
      </c>
      <c r="BA1">
        <f ca="1">MAX(AY1:AY30)</f>
        <v>0.95171630688431474</v>
      </c>
      <c r="BB1">
        <f ca="1">RAND()</f>
        <v>7.6548743687904763E-2</v>
      </c>
      <c r="BC1" s="3" t="str">
        <f ca="1">IF(BB1=BD$1,$B1,"")</f>
        <v/>
      </c>
      <c r="BD1">
        <f ca="1">MAX(BB1:BB30)</f>
        <v>0.95667075335453933</v>
      </c>
      <c r="BE1">
        <f ca="1">RAND()</f>
        <v>0.68180482446773671</v>
      </c>
      <c r="BF1" s="3" t="str">
        <f ca="1">IF(BE1=BG$1,$B1,"")</f>
        <v/>
      </c>
      <c r="BG1">
        <f ca="1">MAX(BE1:BE30)</f>
        <v>0.96834224044561545</v>
      </c>
      <c r="BH1">
        <f ca="1">RAND()</f>
        <v>2.4043743614619251E-2</v>
      </c>
      <c r="BI1" s="3" t="str">
        <f ca="1">IF(BH1=BJ$1,$B1,"")</f>
        <v/>
      </c>
      <c r="BJ1">
        <f ca="1">MAX(BH1:BH30)</f>
        <v>0.99112862341297081</v>
      </c>
      <c r="BK1">
        <f ca="1">RAND()</f>
        <v>0.13230455782907791</v>
      </c>
      <c r="BL1" s="3" t="str">
        <f ca="1">IF(BK1=BM$1,$B1,"")</f>
        <v/>
      </c>
      <c r="BM1">
        <f ca="1">MAX(BK1:BK30)</f>
        <v>0.93666537876987155</v>
      </c>
      <c r="BN1">
        <f ca="1">RAND()</f>
        <v>0.11723238926101376</v>
      </c>
      <c r="BO1" s="3" t="str">
        <f ca="1">IF(BN1=BP$1,$B1,"")</f>
        <v/>
      </c>
      <c r="BP1">
        <f ca="1">MAX(BN1:BN30)</f>
        <v>0.98374480150346777</v>
      </c>
      <c r="BQ1">
        <f ca="1">RAND()</f>
        <v>0.68729117550550922</v>
      </c>
      <c r="BR1" s="3" t="str">
        <f ca="1">IF(BQ1=BS$1,$B1,"")</f>
        <v/>
      </c>
      <c r="BS1">
        <f ca="1">MAX(BQ1:BQ30)</f>
        <v>0.92834791550316209</v>
      </c>
      <c r="BT1">
        <f ca="1">RAND()</f>
        <v>0.47481018084101489</v>
      </c>
      <c r="BU1" s="3" t="str">
        <f ca="1">IF(BT1=BV$1,$B1,"")</f>
        <v/>
      </c>
      <c r="BV1">
        <f ca="1">MAX(BT1:BT30)</f>
        <v>0.99347177900750838</v>
      </c>
      <c r="BW1">
        <f ca="1">RAND()</f>
        <v>0.3668416682669865</v>
      </c>
      <c r="BX1" s="3" t="str">
        <f ca="1">IF(BW1=BY$1,$B1,"")</f>
        <v/>
      </c>
      <c r="BY1">
        <f ca="1">MAX(BW1:BW30)</f>
        <v>0.98083974462519363</v>
      </c>
      <c r="BZ1">
        <f ca="1">RAND()</f>
        <v>0.66607802462964028</v>
      </c>
      <c r="CA1" s="3" t="str">
        <f ca="1">IF(BZ1=CB$1,$B1,"")</f>
        <v/>
      </c>
      <c r="CB1">
        <f ca="1">MAX(BZ1:BZ30)</f>
        <v>0.99552947594533825</v>
      </c>
      <c r="CC1">
        <f ca="1">RAND()</f>
        <v>0.85443209797135034</v>
      </c>
      <c r="CD1" s="3" t="str">
        <f ca="1">IF(CC1=CE$1,$B1,"")</f>
        <v/>
      </c>
      <c r="CE1">
        <f ca="1">MAX(CC1:CC30)</f>
        <v>0.99693625892667037</v>
      </c>
      <c r="CF1">
        <f ca="1">RAND()</f>
        <v>5.4002820881472124E-2</v>
      </c>
      <c r="CG1" s="3" t="str">
        <f ca="1">IF(CF1=CH$1,$B1,"")</f>
        <v/>
      </c>
      <c r="CH1">
        <f ca="1">MAX(CF1:CF30)</f>
        <v>0.98455572911313671</v>
      </c>
      <c r="CI1">
        <f ca="1">RAND()</f>
        <v>0.98478645239647122</v>
      </c>
      <c r="CJ1" s="3">
        <f ca="1">IF(CI1=CK$1,$B1,"")</f>
        <v>7.2068493150684958</v>
      </c>
      <c r="CK1">
        <f ca="1">MAX(CI1:CI30)</f>
        <v>0.98478645239647122</v>
      </c>
      <c r="CL1">
        <f ca="1">RAND()</f>
        <v>0.25520778332104344</v>
      </c>
      <c r="CM1" s="3" t="str">
        <f ca="1">IF(CL1=CN$1,$B1,"")</f>
        <v/>
      </c>
      <c r="CN1">
        <f ca="1">MAX(CL1:CL30)</f>
        <v>0.99203285185809809</v>
      </c>
      <c r="CO1">
        <f ca="1">RAND()</f>
        <v>0.63943729049574827</v>
      </c>
      <c r="CP1" s="3" t="str">
        <f ca="1">IF(CO1=CQ$1,$B1,"")</f>
        <v/>
      </c>
      <c r="CQ1">
        <f ca="1">MAX(CO1:CO30)</f>
        <v>0.93208122111294345</v>
      </c>
    </row>
    <row r="2" spans="1:99" x14ac:dyDescent="0.45">
      <c r="A2" s="1">
        <v>1989</v>
      </c>
      <c r="B2" s="2">
        <v>7.9972602739725955</v>
      </c>
      <c r="C2">
        <f t="shared" ref="C2:F30" ca="1" si="0">RAND()</f>
        <v>0.57956012225703857</v>
      </c>
      <c r="D2" s="3" t="str">
        <f t="shared" ref="D2:D30" ca="1" si="1">IF(C2=E$1,$B2,"")</f>
        <v/>
      </c>
      <c r="F2">
        <f t="shared" ca="1" si="0"/>
        <v>0.20662603493747533</v>
      </c>
      <c r="G2" s="3" t="str">
        <f t="shared" ref="G2:G30" ca="1" si="2">IF(F2=H$1,$B2,"")</f>
        <v/>
      </c>
      <c r="I2">
        <f t="shared" ref="I2:I30" ca="1" si="3">RAND()</f>
        <v>0.97168583234048989</v>
      </c>
      <c r="J2" s="3">
        <f t="shared" ref="J2:J30" ca="1" si="4">IF(I2=K$1,$B2,"")</f>
        <v>7.9972602739725955</v>
      </c>
      <c r="L2">
        <f t="shared" ref="L2:L30" ca="1" si="5">RAND()</f>
        <v>0.19922569489252295</v>
      </c>
      <c r="M2" s="3" t="str">
        <f t="shared" ref="M2:M30" ca="1" si="6">IF(L2=N$1,$B2,"")</f>
        <v/>
      </c>
      <c r="O2">
        <f t="shared" ref="O2:O30" ca="1" si="7">RAND()</f>
        <v>0.34930280472703601</v>
      </c>
      <c r="P2" s="3" t="str">
        <f t="shared" ref="P2:P30" ca="1" si="8">IF(O2=Q$1,$B2,"")</f>
        <v/>
      </c>
      <c r="R2">
        <f t="shared" ref="R2:R30" ca="1" si="9">RAND()</f>
        <v>0.15704492420167548</v>
      </c>
      <c r="S2" s="3" t="str">
        <f t="shared" ref="S2:S30" ca="1" si="10">IF(R2=T$1,$B2,"")</f>
        <v/>
      </c>
      <c r="U2">
        <f t="shared" ref="U2:U30" ca="1" si="11">RAND()</f>
        <v>0.55452994783649934</v>
      </c>
      <c r="V2" s="3" t="str">
        <f t="shared" ref="V2:V30" ca="1" si="12">IF(U2=W$1,$B2,"")</f>
        <v/>
      </c>
      <c r="X2">
        <f t="shared" ref="X2:X30" ca="1" si="13">RAND()</f>
        <v>0.19222607155022398</v>
      </c>
      <c r="Y2" s="3" t="str">
        <f t="shared" ref="Y2:Y30" ca="1" si="14">IF(X2=Z$1,$B2,"")</f>
        <v/>
      </c>
      <c r="AA2">
        <f t="shared" ref="AA2:AA30" ca="1" si="15">RAND()</f>
        <v>0.86796900205411309</v>
      </c>
      <c r="AB2" s="3" t="str">
        <f t="shared" ref="AB2:AB30" ca="1" si="16">IF(AA2=AC$1,$B2,"")</f>
        <v/>
      </c>
      <c r="AD2">
        <f t="shared" ref="AD2:AD30" ca="1" si="17">RAND()</f>
        <v>0.51006154880675159</v>
      </c>
      <c r="AE2" s="3" t="str">
        <f t="shared" ref="AE2:AE30" ca="1" si="18">IF(AD2=AF$1,$B2,"")</f>
        <v/>
      </c>
      <c r="AG2">
        <f t="shared" ref="AG2:AG30" ca="1" si="19">RAND()</f>
        <v>0.11741226144156891</v>
      </c>
      <c r="AH2" s="3" t="str">
        <f t="shared" ref="AH2:AH30" ca="1" si="20">IF(AG2=AI$1,$B2,"")</f>
        <v/>
      </c>
      <c r="AJ2">
        <f t="shared" ref="AJ2:AJ30" ca="1" si="21">RAND()</f>
        <v>0.70834495853335655</v>
      </c>
      <c r="AK2" s="3" t="str">
        <f t="shared" ref="AK2:AK30" ca="1" si="22">IF(AJ2=AL$1,$B2,"")</f>
        <v/>
      </c>
      <c r="AM2">
        <f t="shared" ref="AM2:AM30" ca="1" si="23">RAND()</f>
        <v>0.51217938244879624</v>
      </c>
      <c r="AN2" s="3" t="str">
        <f t="shared" ref="AN2:AN30" ca="1" si="24">IF(AM2=AO$1,$B2,"")</f>
        <v/>
      </c>
      <c r="AP2">
        <f t="shared" ref="AP2:AP30" ca="1" si="25">RAND()</f>
        <v>0.11942687133819563</v>
      </c>
      <c r="AQ2" s="3" t="str">
        <f t="shared" ref="AQ2:AQ30" ca="1" si="26">IF(AP2=AR$1,$B2,"")</f>
        <v/>
      </c>
      <c r="AS2">
        <f t="shared" ref="AS2:AS30" ca="1" si="27">RAND()</f>
        <v>0.78568878042439227</v>
      </c>
      <c r="AT2" s="3" t="str">
        <f t="shared" ref="AT2:AT30" ca="1" si="28">IF(AS2=AU$1,$B2,"")</f>
        <v/>
      </c>
      <c r="AV2">
        <f t="shared" ref="AV2:AV30" ca="1" si="29">RAND()</f>
        <v>0.29005480608805068</v>
      </c>
      <c r="AW2" s="3" t="str">
        <f t="shared" ref="AW2:AW30" ca="1" si="30">IF(AV2=AX$1,$B2,"")</f>
        <v/>
      </c>
      <c r="AY2">
        <f t="shared" ref="AY2:AY30" ca="1" si="31">RAND()</f>
        <v>0.64421842576187616</v>
      </c>
      <c r="AZ2" s="3" t="str">
        <f t="shared" ref="AZ2:AZ30" ca="1" si="32">IF(AY2=BA$1,$B2,"")</f>
        <v/>
      </c>
      <c r="BB2">
        <f t="shared" ref="BB2:BB30" ca="1" si="33">RAND()</f>
        <v>0.91947186324874053</v>
      </c>
      <c r="BC2" s="3" t="str">
        <f t="shared" ref="BC2:BC30" ca="1" si="34">IF(BB2=BD$1,$B2,"")</f>
        <v/>
      </c>
      <c r="BE2">
        <f t="shared" ref="BE2:BE30" ca="1" si="35">RAND()</f>
        <v>0.18156504259723527</v>
      </c>
      <c r="BF2" s="3" t="str">
        <f t="shared" ref="BF2:BF30" ca="1" si="36">IF(BE2=BG$1,$B2,"")</f>
        <v/>
      </c>
      <c r="BH2">
        <f t="shared" ref="BH2:BH30" ca="1" si="37">RAND()</f>
        <v>0.77630561936323927</v>
      </c>
      <c r="BI2" s="3" t="str">
        <f t="shared" ref="BI2:BI30" ca="1" si="38">IF(BH2=BJ$1,$B2,"")</f>
        <v/>
      </c>
      <c r="BK2">
        <f t="shared" ref="BK2:BK30" ca="1" si="39">RAND()</f>
        <v>0.54423645083292593</v>
      </c>
      <c r="BL2" s="3" t="str">
        <f t="shared" ref="BL2:BL30" ca="1" si="40">IF(BK2=BM$1,$B2,"")</f>
        <v/>
      </c>
      <c r="BN2">
        <f t="shared" ref="BN2:BN30" ca="1" si="41">RAND()</f>
        <v>0.6433663499938912</v>
      </c>
      <c r="BO2" s="3" t="str">
        <f t="shared" ref="BO2:BO30" ca="1" si="42">IF(BN2=BP$1,$B2,"")</f>
        <v/>
      </c>
      <c r="BQ2">
        <f t="shared" ref="BQ2:BQ30" ca="1" si="43">RAND()</f>
        <v>1.2696827424068746E-2</v>
      </c>
      <c r="BR2" s="3" t="str">
        <f t="shared" ref="BR2:BR30" ca="1" si="44">IF(BQ2=BS$1,$B2,"")</f>
        <v/>
      </c>
      <c r="BT2">
        <f t="shared" ref="BT2:BT30" ca="1" si="45">RAND()</f>
        <v>0.76894504177630585</v>
      </c>
      <c r="BU2" s="3" t="str">
        <f t="shared" ref="BU2:BU30" ca="1" si="46">IF(BT2=BV$1,$B2,"")</f>
        <v/>
      </c>
      <c r="BW2">
        <f t="shared" ref="BW2:BW30" ca="1" si="47">RAND()</f>
        <v>0.69311665588599514</v>
      </c>
      <c r="BX2" s="3" t="str">
        <f t="shared" ref="BX2:BX30" ca="1" si="48">IF(BW2=BY$1,$B2,"")</f>
        <v/>
      </c>
      <c r="BZ2">
        <f t="shared" ref="BZ2:BZ30" ca="1" si="49">RAND()</f>
        <v>0.19126970791380549</v>
      </c>
      <c r="CA2" s="3" t="str">
        <f t="shared" ref="CA2:CA30" ca="1" si="50">IF(BZ2=CB$1,$B2,"")</f>
        <v/>
      </c>
      <c r="CC2">
        <f t="shared" ref="CC2:CC30" ca="1" si="51">RAND()</f>
        <v>0.89205158755539682</v>
      </c>
      <c r="CD2" s="3" t="str">
        <f t="shared" ref="CD2:CD30" ca="1" si="52">IF(CC2=CE$1,$B2,"")</f>
        <v/>
      </c>
      <c r="CF2">
        <f t="shared" ref="CF2:CF30" ca="1" si="53">RAND()</f>
        <v>0.29278266426578758</v>
      </c>
      <c r="CG2" s="3" t="str">
        <f t="shared" ref="CG2:CG30" ca="1" si="54">IF(CF2=CH$1,$B2,"")</f>
        <v/>
      </c>
      <c r="CI2">
        <f t="shared" ref="CI2:CI30" ca="1" si="55">RAND()</f>
        <v>0.14852959552299905</v>
      </c>
      <c r="CJ2" s="3" t="str">
        <f t="shared" ref="CJ2:CJ30" ca="1" si="56">IF(CI2=CK$1,$B2,"")</f>
        <v/>
      </c>
      <c r="CL2">
        <f t="shared" ref="CL2:CL30" ca="1" si="57">RAND()</f>
        <v>0.21040180358704819</v>
      </c>
      <c r="CM2" s="3" t="str">
        <f t="shared" ref="CM2:CM30" ca="1" si="58">IF(CL2=CN$1,$B2,"")</f>
        <v/>
      </c>
      <c r="CO2">
        <f t="shared" ref="CO2:CO30" ca="1" si="59">RAND()</f>
        <v>0.48648444589823459</v>
      </c>
      <c r="CP2" s="3" t="str">
        <f t="shared" ref="CP2:CP30" ca="1" si="60">IF(CO2=CQ$1,$B2,"")</f>
        <v/>
      </c>
      <c r="CR2" t="s">
        <v>2</v>
      </c>
      <c r="CS2" t="s">
        <v>4</v>
      </c>
      <c r="CT2" t="s">
        <v>12</v>
      </c>
      <c r="CU2" t="s">
        <v>13</v>
      </c>
    </row>
    <row r="3" spans="1:99" x14ac:dyDescent="0.45">
      <c r="A3" s="1">
        <v>1990</v>
      </c>
      <c r="B3" s="2">
        <v>7.7312328767123368</v>
      </c>
      <c r="C3">
        <f t="shared" ca="1" si="0"/>
        <v>0.79632871513675307</v>
      </c>
      <c r="D3" s="3" t="str">
        <f t="shared" ca="1" si="1"/>
        <v/>
      </c>
      <c r="F3">
        <f t="shared" ca="1" si="0"/>
        <v>0.58985792597219977</v>
      </c>
      <c r="G3" s="3" t="str">
        <f t="shared" ca="1" si="2"/>
        <v/>
      </c>
      <c r="I3">
        <f t="shared" ca="1" si="3"/>
        <v>0.44021839651570716</v>
      </c>
      <c r="J3" s="3" t="str">
        <f t="shared" ca="1" si="4"/>
        <v/>
      </c>
      <c r="L3">
        <f t="shared" ca="1" si="5"/>
        <v>0.48487213944139751</v>
      </c>
      <c r="M3" s="3" t="str">
        <f t="shared" ca="1" si="6"/>
        <v/>
      </c>
      <c r="O3">
        <f t="shared" ca="1" si="7"/>
        <v>8.2482079180226209E-2</v>
      </c>
      <c r="P3" s="3" t="str">
        <f t="shared" ca="1" si="8"/>
        <v/>
      </c>
      <c r="R3">
        <f t="shared" ca="1" si="9"/>
        <v>0.80335104882999808</v>
      </c>
      <c r="S3" s="3" t="str">
        <f t="shared" ca="1" si="10"/>
        <v/>
      </c>
      <c r="U3">
        <f t="shared" ca="1" si="11"/>
        <v>0.68142351292464876</v>
      </c>
      <c r="V3" s="3" t="str">
        <f t="shared" ca="1" si="12"/>
        <v/>
      </c>
      <c r="X3">
        <f t="shared" ca="1" si="13"/>
        <v>0.33691702060966766</v>
      </c>
      <c r="Y3" s="3" t="str">
        <f t="shared" ca="1" si="14"/>
        <v/>
      </c>
      <c r="AA3">
        <f t="shared" ca="1" si="15"/>
        <v>0.81383902034649991</v>
      </c>
      <c r="AB3" s="3" t="str">
        <f t="shared" ca="1" si="16"/>
        <v/>
      </c>
      <c r="AD3">
        <f t="shared" ca="1" si="17"/>
        <v>0.41895571286050504</v>
      </c>
      <c r="AE3" s="3" t="str">
        <f t="shared" ca="1" si="18"/>
        <v/>
      </c>
      <c r="AG3">
        <f t="shared" ca="1" si="19"/>
        <v>0.42244763853282707</v>
      </c>
      <c r="AH3" s="3" t="str">
        <f t="shared" ca="1" si="20"/>
        <v/>
      </c>
      <c r="AJ3">
        <f t="shared" ca="1" si="21"/>
        <v>5.4332799664896014E-2</v>
      </c>
      <c r="AK3" s="3" t="str">
        <f t="shared" ca="1" si="22"/>
        <v/>
      </c>
      <c r="AM3">
        <f t="shared" ca="1" si="23"/>
        <v>0.5495255074397063</v>
      </c>
      <c r="AN3" s="3" t="str">
        <f t="shared" ca="1" si="24"/>
        <v/>
      </c>
      <c r="AP3">
        <f t="shared" ca="1" si="25"/>
        <v>0.66337297225024117</v>
      </c>
      <c r="AQ3" s="3" t="str">
        <f t="shared" ca="1" si="26"/>
        <v/>
      </c>
      <c r="AS3">
        <f t="shared" ca="1" si="27"/>
        <v>0.91859974318440463</v>
      </c>
      <c r="AT3" s="3" t="str">
        <f t="shared" ca="1" si="28"/>
        <v/>
      </c>
      <c r="AV3">
        <f t="shared" ca="1" si="29"/>
        <v>0.81695822769721926</v>
      </c>
      <c r="AW3" s="3" t="str">
        <f t="shared" ca="1" si="30"/>
        <v/>
      </c>
      <c r="AY3">
        <f t="shared" ca="1" si="31"/>
        <v>9.6736432338163425E-2</v>
      </c>
      <c r="AZ3" s="3" t="str">
        <f t="shared" ca="1" si="32"/>
        <v/>
      </c>
      <c r="BB3">
        <f t="shared" ca="1" si="33"/>
        <v>0.43837975702762089</v>
      </c>
      <c r="BC3" s="3" t="str">
        <f t="shared" ca="1" si="34"/>
        <v/>
      </c>
      <c r="BE3">
        <f t="shared" ca="1" si="35"/>
        <v>9.4123956735746472E-2</v>
      </c>
      <c r="BF3" s="3" t="str">
        <f t="shared" ca="1" si="36"/>
        <v/>
      </c>
      <c r="BH3">
        <f t="shared" ca="1" si="37"/>
        <v>0.99112862341297081</v>
      </c>
      <c r="BI3" s="3">
        <f t="shared" ca="1" si="38"/>
        <v>7.7312328767123368</v>
      </c>
      <c r="BK3">
        <f t="shared" ca="1" si="39"/>
        <v>0.73781491947226663</v>
      </c>
      <c r="BL3" s="3" t="str">
        <f t="shared" ca="1" si="40"/>
        <v/>
      </c>
      <c r="BN3">
        <f t="shared" ca="1" si="41"/>
        <v>0.37047848033599551</v>
      </c>
      <c r="BO3" s="3" t="str">
        <f t="shared" ca="1" si="42"/>
        <v/>
      </c>
      <c r="BQ3">
        <f t="shared" ca="1" si="43"/>
        <v>0.21368231907350987</v>
      </c>
      <c r="BR3" s="3" t="str">
        <f t="shared" ca="1" si="44"/>
        <v/>
      </c>
      <c r="BT3">
        <f t="shared" ca="1" si="45"/>
        <v>0.86301970930236027</v>
      </c>
      <c r="BU3" s="3" t="str">
        <f t="shared" ca="1" si="46"/>
        <v/>
      </c>
      <c r="BW3">
        <f t="shared" ca="1" si="47"/>
        <v>0.86638969422046108</v>
      </c>
      <c r="BX3" s="3" t="str">
        <f t="shared" ca="1" si="48"/>
        <v/>
      </c>
      <c r="BZ3">
        <f t="shared" ca="1" si="49"/>
        <v>0.60355097389314993</v>
      </c>
      <c r="CA3" s="3" t="str">
        <f t="shared" ca="1" si="50"/>
        <v/>
      </c>
      <c r="CC3">
        <f t="shared" ca="1" si="51"/>
        <v>0.51054419193990086</v>
      </c>
      <c r="CD3" s="3" t="str">
        <f t="shared" ca="1" si="52"/>
        <v/>
      </c>
      <c r="CF3">
        <f t="shared" ca="1" si="53"/>
        <v>0.20534066820461616</v>
      </c>
      <c r="CG3" s="3" t="str">
        <f t="shared" ca="1" si="54"/>
        <v/>
      </c>
      <c r="CI3">
        <f t="shared" ca="1" si="55"/>
        <v>0.81382283527122579</v>
      </c>
      <c r="CJ3" s="3" t="str">
        <f t="shared" ca="1" si="56"/>
        <v/>
      </c>
      <c r="CL3">
        <f t="shared" ca="1" si="57"/>
        <v>0.51265030515651744</v>
      </c>
      <c r="CM3" s="3" t="str">
        <f t="shared" ca="1" si="58"/>
        <v/>
      </c>
      <c r="CO3">
        <f t="shared" ca="1" si="59"/>
        <v>0.22693932686044316</v>
      </c>
      <c r="CP3" s="3" t="str">
        <f t="shared" ca="1" si="60"/>
        <v/>
      </c>
      <c r="CQ3">
        <v>1</v>
      </c>
      <c r="CR3" s="3">
        <f ca="1">AVERAGE(D31:CP31)</f>
        <v>7.7616615112682279</v>
      </c>
      <c r="CS3">
        <f ca="1">_xlfn.VAR.S(D31:CP31)</f>
        <v>0.42866576561197767</v>
      </c>
      <c r="CT3">
        <f ca="1">SKEW(D31:CP31)</f>
        <v>-0.20971283732983681</v>
      </c>
      <c r="CU3">
        <f ca="1">KURT(D31:CP31)</f>
        <v>-0.55371053181460761</v>
      </c>
    </row>
    <row r="4" spans="1:99" x14ac:dyDescent="0.45">
      <c r="A4" s="1">
        <v>1991</v>
      </c>
      <c r="B4" s="2">
        <v>6.454794520547944</v>
      </c>
      <c r="C4">
        <f t="shared" ca="1" si="0"/>
        <v>8.2975852933919736E-4</v>
      </c>
      <c r="D4" s="3" t="str">
        <f t="shared" ca="1" si="1"/>
        <v/>
      </c>
      <c r="F4">
        <f t="shared" ca="1" si="0"/>
        <v>1.7297341012081247E-2</v>
      </c>
      <c r="G4" s="3" t="str">
        <f t="shared" ca="1" si="2"/>
        <v/>
      </c>
      <c r="I4">
        <f t="shared" ca="1" si="3"/>
        <v>0.51759901976855549</v>
      </c>
      <c r="J4" s="3" t="str">
        <f t="shared" ca="1" si="4"/>
        <v/>
      </c>
      <c r="L4">
        <f t="shared" ca="1" si="5"/>
        <v>8.9137797711341338E-2</v>
      </c>
      <c r="M4" s="3" t="str">
        <f t="shared" ca="1" si="6"/>
        <v/>
      </c>
      <c r="O4">
        <f t="shared" ca="1" si="7"/>
        <v>0.42161717226078144</v>
      </c>
      <c r="P4" s="3" t="str">
        <f t="shared" ca="1" si="8"/>
        <v/>
      </c>
      <c r="R4">
        <f t="shared" ca="1" si="9"/>
        <v>0.58822924192038473</v>
      </c>
      <c r="S4" s="3" t="str">
        <f t="shared" ca="1" si="10"/>
        <v/>
      </c>
      <c r="U4">
        <f t="shared" ca="1" si="11"/>
        <v>0.84838186850008368</v>
      </c>
      <c r="V4" s="3" t="str">
        <f t="shared" ca="1" si="12"/>
        <v/>
      </c>
      <c r="X4">
        <f t="shared" ca="1" si="13"/>
        <v>0.43734495707427945</v>
      </c>
      <c r="Y4" s="3" t="str">
        <f t="shared" ca="1" si="14"/>
        <v/>
      </c>
      <c r="AA4">
        <f t="shared" ca="1" si="15"/>
        <v>0.70929625565043186</v>
      </c>
      <c r="AB4" s="3" t="str">
        <f t="shared" ca="1" si="16"/>
        <v/>
      </c>
      <c r="AD4">
        <f t="shared" ca="1" si="17"/>
        <v>0.91041205643055234</v>
      </c>
      <c r="AE4" s="3">
        <f t="shared" ca="1" si="18"/>
        <v>6.454794520547944</v>
      </c>
      <c r="AG4">
        <f t="shared" ca="1" si="19"/>
        <v>0.22788594445407495</v>
      </c>
      <c r="AH4" s="3" t="str">
        <f t="shared" ca="1" si="20"/>
        <v/>
      </c>
      <c r="AJ4">
        <f t="shared" ca="1" si="21"/>
        <v>0.40110960246932537</v>
      </c>
      <c r="AK4" s="3" t="str">
        <f t="shared" ca="1" si="22"/>
        <v/>
      </c>
      <c r="AM4">
        <f t="shared" ca="1" si="23"/>
        <v>4.7480370935895966E-2</v>
      </c>
      <c r="AN4" s="3" t="str">
        <f t="shared" ca="1" si="24"/>
        <v/>
      </c>
      <c r="AP4">
        <f t="shared" ca="1" si="25"/>
        <v>0.34140069167009424</v>
      </c>
      <c r="AQ4" s="3" t="str">
        <f t="shared" ca="1" si="26"/>
        <v/>
      </c>
      <c r="AS4">
        <f t="shared" ca="1" si="27"/>
        <v>6.3447763427647574E-2</v>
      </c>
      <c r="AT4" s="3" t="str">
        <f t="shared" ca="1" si="28"/>
        <v/>
      </c>
      <c r="AV4">
        <f t="shared" ca="1" si="29"/>
        <v>0.20725640128452238</v>
      </c>
      <c r="AW4" s="3" t="str">
        <f t="shared" ca="1" si="30"/>
        <v/>
      </c>
      <c r="AY4">
        <f t="shared" ca="1" si="31"/>
        <v>0.38041260549991929</v>
      </c>
      <c r="AZ4" s="3" t="str">
        <f t="shared" ca="1" si="32"/>
        <v/>
      </c>
      <c r="BB4">
        <f t="shared" ca="1" si="33"/>
        <v>0.14412485878925918</v>
      </c>
      <c r="BC4" s="3" t="str">
        <f t="shared" ca="1" si="34"/>
        <v/>
      </c>
      <c r="BE4">
        <f t="shared" ca="1" si="35"/>
        <v>0.37903888188306223</v>
      </c>
      <c r="BF4" s="3" t="str">
        <f t="shared" ca="1" si="36"/>
        <v/>
      </c>
      <c r="BH4">
        <f t="shared" ca="1" si="37"/>
        <v>0.79419115756235337</v>
      </c>
      <c r="BI4" s="3" t="str">
        <f t="shared" ca="1" si="38"/>
        <v/>
      </c>
      <c r="BK4">
        <f t="shared" ca="1" si="39"/>
        <v>0.47309192193388971</v>
      </c>
      <c r="BL4" s="3" t="str">
        <f t="shared" ca="1" si="40"/>
        <v/>
      </c>
      <c r="BN4">
        <f t="shared" ca="1" si="41"/>
        <v>0.44083447676663834</v>
      </c>
      <c r="BO4" s="3" t="str">
        <f t="shared" ca="1" si="42"/>
        <v/>
      </c>
      <c r="BQ4">
        <f t="shared" ca="1" si="43"/>
        <v>8.2629525806111492E-2</v>
      </c>
      <c r="BR4" s="3" t="str">
        <f t="shared" ca="1" si="44"/>
        <v/>
      </c>
      <c r="BT4">
        <f t="shared" ca="1" si="45"/>
        <v>0.89322737424521226</v>
      </c>
      <c r="BU4" s="3" t="str">
        <f t="shared" ca="1" si="46"/>
        <v/>
      </c>
      <c r="BW4">
        <f t="shared" ca="1" si="47"/>
        <v>0.85109527850010713</v>
      </c>
      <c r="BX4" s="3" t="str">
        <f t="shared" ca="1" si="48"/>
        <v/>
      </c>
      <c r="BZ4">
        <f t="shared" ca="1" si="49"/>
        <v>0.94737442435001207</v>
      </c>
      <c r="CA4" s="3" t="str">
        <f t="shared" ca="1" si="50"/>
        <v/>
      </c>
      <c r="CC4">
        <f t="shared" ca="1" si="51"/>
        <v>0.99693625892667037</v>
      </c>
      <c r="CD4" s="3">
        <f t="shared" ca="1" si="52"/>
        <v>6.454794520547944</v>
      </c>
      <c r="CF4">
        <f t="shared" ca="1" si="53"/>
        <v>0.82926362101464524</v>
      </c>
      <c r="CG4" s="3" t="str">
        <f t="shared" ca="1" si="54"/>
        <v/>
      </c>
      <c r="CI4">
        <f t="shared" ca="1" si="55"/>
        <v>0.14974027409826884</v>
      </c>
      <c r="CJ4" s="3" t="str">
        <f t="shared" ca="1" si="56"/>
        <v/>
      </c>
      <c r="CL4">
        <f t="shared" ca="1" si="57"/>
        <v>0.40955802641366401</v>
      </c>
      <c r="CM4" s="3" t="str">
        <f t="shared" ca="1" si="58"/>
        <v/>
      </c>
      <c r="CO4">
        <f t="shared" ca="1" si="59"/>
        <v>0.12828344613269971</v>
      </c>
      <c r="CP4" s="3" t="str">
        <f t="shared" ca="1" si="60"/>
        <v/>
      </c>
      <c r="CQ4">
        <v>2</v>
      </c>
      <c r="CR4">
        <v>7.5558373840035378</v>
      </c>
      <c r="CS4">
        <v>0.66749394592779177</v>
      </c>
      <c r="CT4">
        <v>-0.6587399916882869</v>
      </c>
      <c r="CU4">
        <v>-0.22718481664216128</v>
      </c>
    </row>
    <row r="5" spans="1:99" x14ac:dyDescent="0.45">
      <c r="A5" s="1">
        <v>1992</v>
      </c>
      <c r="B5" s="2">
        <v>7.7756164383561615</v>
      </c>
      <c r="C5">
        <f t="shared" ca="1" si="0"/>
        <v>0.91595357727124738</v>
      </c>
      <c r="D5" s="3">
        <f t="shared" ca="1" si="1"/>
        <v>7.7756164383561615</v>
      </c>
      <c r="F5">
        <f t="shared" ca="1" si="0"/>
        <v>0.35482115092818312</v>
      </c>
      <c r="G5" s="3" t="str">
        <f t="shared" ca="1" si="2"/>
        <v/>
      </c>
      <c r="I5">
        <f t="shared" ca="1" si="3"/>
        <v>0.76057414647668986</v>
      </c>
      <c r="J5" s="3" t="str">
        <f t="shared" ca="1" si="4"/>
        <v/>
      </c>
      <c r="L5">
        <f t="shared" ca="1" si="5"/>
        <v>0.65780024097809797</v>
      </c>
      <c r="M5" s="3" t="str">
        <f t="shared" ca="1" si="6"/>
        <v/>
      </c>
      <c r="O5">
        <f t="shared" ca="1" si="7"/>
        <v>0.10927172929688622</v>
      </c>
      <c r="P5" s="3" t="str">
        <f t="shared" ca="1" si="8"/>
        <v/>
      </c>
      <c r="R5">
        <f t="shared" ca="1" si="9"/>
        <v>0.94556049581340351</v>
      </c>
      <c r="S5" s="3" t="str">
        <f t="shared" ca="1" si="10"/>
        <v/>
      </c>
      <c r="U5">
        <f t="shared" ca="1" si="11"/>
        <v>6.5405374814447859E-3</v>
      </c>
      <c r="V5" s="3" t="str">
        <f t="shared" ca="1" si="12"/>
        <v/>
      </c>
      <c r="X5">
        <f t="shared" ca="1" si="13"/>
        <v>0.67270840544746746</v>
      </c>
      <c r="Y5" s="3" t="str">
        <f t="shared" ca="1" si="14"/>
        <v/>
      </c>
      <c r="AA5">
        <f t="shared" ca="1" si="15"/>
        <v>9.7629960915143865E-2</v>
      </c>
      <c r="AB5" s="3" t="str">
        <f t="shared" ca="1" si="16"/>
        <v/>
      </c>
      <c r="AD5">
        <f t="shared" ca="1" si="17"/>
        <v>0.32956410322578855</v>
      </c>
      <c r="AE5" s="3" t="str">
        <f t="shared" ca="1" si="18"/>
        <v/>
      </c>
      <c r="AG5">
        <f t="shared" ca="1" si="19"/>
        <v>0.5404301825617851</v>
      </c>
      <c r="AH5" s="3" t="str">
        <f t="shared" ca="1" si="20"/>
        <v/>
      </c>
      <c r="AJ5">
        <f t="shared" ca="1" si="21"/>
        <v>0.12207897874821316</v>
      </c>
      <c r="AK5" s="3" t="str">
        <f t="shared" ca="1" si="22"/>
        <v/>
      </c>
      <c r="AM5">
        <f t="shared" ca="1" si="23"/>
        <v>0.64135622009644988</v>
      </c>
      <c r="AN5" s="3" t="str">
        <f t="shared" ca="1" si="24"/>
        <v/>
      </c>
      <c r="AP5">
        <f t="shared" ca="1" si="25"/>
        <v>0.13239549226736669</v>
      </c>
      <c r="AQ5" s="3" t="str">
        <f t="shared" ca="1" si="26"/>
        <v/>
      </c>
      <c r="AS5">
        <f t="shared" ca="1" si="27"/>
        <v>0.65077064135161977</v>
      </c>
      <c r="AT5" s="3" t="str">
        <f t="shared" ca="1" si="28"/>
        <v/>
      </c>
      <c r="AV5">
        <f t="shared" ca="1" si="29"/>
        <v>0.36059759242039069</v>
      </c>
      <c r="AW5" s="3" t="str">
        <f t="shared" ca="1" si="30"/>
        <v/>
      </c>
      <c r="AY5">
        <f t="shared" ca="1" si="31"/>
        <v>0.76321073403474049</v>
      </c>
      <c r="AZ5" s="3" t="str">
        <f t="shared" ca="1" si="32"/>
        <v/>
      </c>
      <c r="BB5">
        <f t="shared" ca="1" si="33"/>
        <v>0.72687499943202427</v>
      </c>
      <c r="BC5" s="3" t="str">
        <f t="shared" ca="1" si="34"/>
        <v/>
      </c>
      <c r="BE5">
        <f t="shared" ca="1" si="35"/>
        <v>0.96834224044561545</v>
      </c>
      <c r="BF5" s="3">
        <f t="shared" ca="1" si="36"/>
        <v>7.7756164383561615</v>
      </c>
      <c r="BH5">
        <f t="shared" ca="1" si="37"/>
        <v>0.78358238131598956</v>
      </c>
      <c r="BI5" s="3" t="str">
        <f t="shared" ca="1" si="38"/>
        <v/>
      </c>
      <c r="BK5">
        <f t="shared" ca="1" si="39"/>
        <v>0.68956876409560453</v>
      </c>
      <c r="BL5" s="3" t="str">
        <f t="shared" ca="1" si="40"/>
        <v/>
      </c>
      <c r="BN5">
        <f t="shared" ca="1" si="41"/>
        <v>0.46804151721973608</v>
      </c>
      <c r="BO5" s="3" t="str">
        <f t="shared" ca="1" si="42"/>
        <v/>
      </c>
      <c r="BQ5">
        <f t="shared" ca="1" si="43"/>
        <v>0.92834791550316209</v>
      </c>
      <c r="BR5" s="3">
        <f t="shared" ca="1" si="44"/>
        <v>7.7756164383561615</v>
      </c>
      <c r="BT5">
        <f t="shared" ca="1" si="45"/>
        <v>0.67690297124210952</v>
      </c>
      <c r="BU5" s="3" t="str">
        <f t="shared" ca="1" si="46"/>
        <v/>
      </c>
      <c r="BW5">
        <f t="shared" ca="1" si="47"/>
        <v>0.53745277336527486</v>
      </c>
      <c r="BX5" s="3" t="str">
        <f t="shared" ca="1" si="48"/>
        <v/>
      </c>
      <c r="BZ5">
        <f t="shared" ca="1" si="49"/>
        <v>0.14071208752781317</v>
      </c>
      <c r="CA5" s="3" t="str">
        <f t="shared" ca="1" si="50"/>
        <v/>
      </c>
      <c r="CC5">
        <f t="shared" ca="1" si="51"/>
        <v>0.30978885930401967</v>
      </c>
      <c r="CD5" s="3" t="str">
        <f t="shared" ca="1" si="52"/>
        <v/>
      </c>
      <c r="CF5">
        <f t="shared" ca="1" si="53"/>
        <v>0.42632461328837501</v>
      </c>
      <c r="CG5" s="3" t="str">
        <f t="shared" ca="1" si="54"/>
        <v/>
      </c>
      <c r="CI5">
        <f t="shared" ca="1" si="55"/>
        <v>0.90875047810945708</v>
      </c>
      <c r="CJ5" s="3" t="str">
        <f t="shared" ca="1" si="56"/>
        <v/>
      </c>
      <c r="CL5">
        <f t="shared" ca="1" si="57"/>
        <v>0.99203285185809809</v>
      </c>
      <c r="CM5" s="3">
        <f t="shared" ca="1" si="58"/>
        <v>7.7756164383561615</v>
      </c>
      <c r="CO5">
        <f t="shared" ca="1" si="59"/>
        <v>0.57849497461809385</v>
      </c>
      <c r="CP5" s="3" t="str">
        <f t="shared" ca="1" si="60"/>
        <v/>
      </c>
      <c r="CQ5">
        <v>3</v>
      </c>
      <c r="CR5">
        <v>7.6019001325673896</v>
      </c>
      <c r="CS5">
        <v>0.44028485612301832</v>
      </c>
      <c r="CT5">
        <v>-0.52015657324028519</v>
      </c>
      <c r="CU5">
        <v>-1.0069239868145452</v>
      </c>
    </row>
    <row r="6" spans="1:99" x14ac:dyDescent="0.45">
      <c r="A6" s="1">
        <v>1993</v>
      </c>
      <c r="B6" s="2">
        <v>6.9917808219178132</v>
      </c>
      <c r="C6">
        <f t="shared" ca="1" si="0"/>
        <v>0.20768618069583134</v>
      </c>
      <c r="D6" s="3" t="str">
        <f t="shared" ca="1" si="1"/>
        <v/>
      </c>
      <c r="F6">
        <f t="shared" ca="1" si="0"/>
        <v>0.80711883524397643</v>
      </c>
      <c r="G6" s="3" t="str">
        <f t="shared" ca="1" si="2"/>
        <v/>
      </c>
      <c r="I6">
        <f t="shared" ca="1" si="3"/>
        <v>0.75342191086318033</v>
      </c>
      <c r="J6" s="3" t="str">
        <f t="shared" ca="1" si="4"/>
        <v/>
      </c>
      <c r="L6">
        <f t="shared" ca="1" si="5"/>
        <v>0.72907192028440992</v>
      </c>
      <c r="M6" s="3" t="str">
        <f t="shared" ca="1" si="6"/>
        <v/>
      </c>
      <c r="O6">
        <f t="shared" ca="1" si="7"/>
        <v>0.61100971001966575</v>
      </c>
      <c r="P6" s="3" t="str">
        <f t="shared" ca="1" si="8"/>
        <v/>
      </c>
      <c r="R6">
        <f t="shared" ca="1" si="9"/>
        <v>0.39125177375232656</v>
      </c>
      <c r="S6" s="3" t="str">
        <f t="shared" ca="1" si="10"/>
        <v/>
      </c>
      <c r="U6">
        <f t="shared" ca="1" si="11"/>
        <v>0.81613186897687473</v>
      </c>
      <c r="V6" s="3" t="str">
        <f t="shared" ca="1" si="12"/>
        <v/>
      </c>
      <c r="X6">
        <f t="shared" ca="1" si="13"/>
        <v>0.47846529433334717</v>
      </c>
      <c r="Y6" s="3" t="str">
        <f t="shared" ca="1" si="14"/>
        <v/>
      </c>
      <c r="AA6">
        <f t="shared" ca="1" si="15"/>
        <v>0.4454065659527856</v>
      </c>
      <c r="AB6" s="3" t="str">
        <f t="shared" ca="1" si="16"/>
        <v/>
      </c>
      <c r="AD6">
        <f t="shared" ca="1" si="17"/>
        <v>0.37547722841205267</v>
      </c>
      <c r="AE6" s="3" t="str">
        <f t="shared" ca="1" si="18"/>
        <v/>
      </c>
      <c r="AG6">
        <f t="shared" ca="1" si="19"/>
        <v>8.6736964223546043E-2</v>
      </c>
      <c r="AH6" s="3" t="str">
        <f t="shared" ca="1" si="20"/>
        <v/>
      </c>
      <c r="AJ6">
        <f t="shared" ca="1" si="21"/>
        <v>0.37339880291615535</v>
      </c>
      <c r="AK6" s="3" t="str">
        <f t="shared" ca="1" si="22"/>
        <v/>
      </c>
      <c r="AM6">
        <f t="shared" ca="1" si="23"/>
        <v>0.30221105953935989</v>
      </c>
      <c r="AN6" s="3" t="str">
        <f t="shared" ca="1" si="24"/>
        <v/>
      </c>
      <c r="AP6">
        <f t="shared" ca="1" si="25"/>
        <v>0.75037143846628518</v>
      </c>
      <c r="AQ6" s="3" t="str">
        <f t="shared" ca="1" si="26"/>
        <v/>
      </c>
      <c r="AS6">
        <f t="shared" ca="1" si="27"/>
        <v>8.693138469884798E-2</v>
      </c>
      <c r="AT6" s="3" t="str">
        <f t="shared" ca="1" si="28"/>
        <v/>
      </c>
      <c r="AV6">
        <f t="shared" ca="1" si="29"/>
        <v>0.88394553130134979</v>
      </c>
      <c r="AW6" s="3" t="str">
        <f t="shared" ca="1" si="30"/>
        <v/>
      </c>
      <c r="AY6">
        <f t="shared" ca="1" si="31"/>
        <v>0.6907996676655459</v>
      </c>
      <c r="AZ6" s="3" t="str">
        <f t="shared" ca="1" si="32"/>
        <v/>
      </c>
      <c r="BB6">
        <f t="shared" ca="1" si="33"/>
        <v>0.73285405697230177</v>
      </c>
      <c r="BC6" s="3" t="str">
        <f t="shared" ca="1" si="34"/>
        <v/>
      </c>
      <c r="BE6">
        <f t="shared" ca="1" si="35"/>
        <v>0.74466580032042884</v>
      </c>
      <c r="BF6" s="3" t="str">
        <f t="shared" ca="1" si="36"/>
        <v/>
      </c>
      <c r="BH6">
        <f t="shared" ca="1" si="37"/>
        <v>1.8650510260621922E-2</v>
      </c>
      <c r="BI6" s="3" t="str">
        <f t="shared" ca="1" si="38"/>
        <v/>
      </c>
      <c r="BK6">
        <f t="shared" ca="1" si="39"/>
        <v>0.62593502615742125</v>
      </c>
      <c r="BL6" s="3" t="str">
        <f t="shared" ca="1" si="40"/>
        <v/>
      </c>
      <c r="BN6">
        <f t="shared" ca="1" si="41"/>
        <v>0.98374480150346777</v>
      </c>
      <c r="BO6" s="3">
        <f t="shared" ca="1" si="42"/>
        <v>6.9917808219178132</v>
      </c>
      <c r="BQ6">
        <f t="shared" ca="1" si="43"/>
        <v>0.17480795805700344</v>
      </c>
      <c r="BR6" s="3" t="str">
        <f t="shared" ca="1" si="44"/>
        <v/>
      </c>
      <c r="BT6">
        <f t="shared" ca="1" si="45"/>
        <v>0.46191870255389911</v>
      </c>
      <c r="BU6" s="3" t="str">
        <f t="shared" ca="1" si="46"/>
        <v/>
      </c>
      <c r="BW6">
        <f t="shared" ca="1" si="47"/>
        <v>0.67221900307988869</v>
      </c>
      <c r="BX6" s="3" t="str">
        <f t="shared" ca="1" si="48"/>
        <v/>
      </c>
      <c r="BZ6">
        <f t="shared" ca="1" si="49"/>
        <v>0.45194351837334701</v>
      </c>
      <c r="CA6" s="3" t="str">
        <f t="shared" ca="1" si="50"/>
        <v/>
      </c>
      <c r="CC6">
        <f t="shared" ca="1" si="51"/>
        <v>0.23669607042548857</v>
      </c>
      <c r="CD6" s="3" t="str">
        <f t="shared" ca="1" si="52"/>
        <v/>
      </c>
      <c r="CF6">
        <f t="shared" ca="1" si="53"/>
        <v>0.15662823584951924</v>
      </c>
      <c r="CG6" s="3" t="str">
        <f t="shared" ca="1" si="54"/>
        <v/>
      </c>
      <c r="CI6">
        <f t="shared" ca="1" si="55"/>
        <v>0.17300745402333195</v>
      </c>
      <c r="CJ6" s="3" t="str">
        <f t="shared" ca="1" si="56"/>
        <v/>
      </c>
      <c r="CL6">
        <f t="shared" ca="1" si="57"/>
        <v>0.2435992248301625</v>
      </c>
      <c r="CM6" s="3" t="str">
        <f t="shared" ca="1" si="58"/>
        <v/>
      </c>
      <c r="CO6">
        <f t="shared" ca="1" si="59"/>
        <v>0.78561447345010516</v>
      </c>
      <c r="CP6" s="3" t="str">
        <f t="shared" ca="1" si="60"/>
        <v/>
      </c>
      <c r="CQ6">
        <v>4</v>
      </c>
      <c r="CR6">
        <v>7.5238532920901466</v>
      </c>
      <c r="CS6">
        <v>0.48771583879643932</v>
      </c>
      <c r="CT6">
        <v>-0.59583911194450967</v>
      </c>
      <c r="CU6">
        <v>0.22638049784472081</v>
      </c>
    </row>
    <row r="7" spans="1:99" x14ac:dyDescent="0.45">
      <c r="A7" s="1">
        <v>1994</v>
      </c>
      <c r="B7" s="2">
        <v>8.2849315068493183</v>
      </c>
      <c r="C7">
        <f t="shared" ca="1" si="0"/>
        <v>0.85152854773241071</v>
      </c>
      <c r="D7" s="3" t="str">
        <f t="shared" ca="1" si="1"/>
        <v/>
      </c>
      <c r="F7">
        <f t="shared" ca="1" si="0"/>
        <v>0.69366176451075723</v>
      </c>
      <c r="G7" s="3" t="str">
        <f t="shared" ca="1" si="2"/>
        <v/>
      </c>
      <c r="I7">
        <f t="shared" ca="1" si="3"/>
        <v>0.92058721357424511</v>
      </c>
      <c r="J7" s="3" t="str">
        <f t="shared" ca="1" si="4"/>
        <v/>
      </c>
      <c r="L7">
        <f t="shared" ca="1" si="5"/>
        <v>0.2385965039136505</v>
      </c>
      <c r="M7" s="3" t="str">
        <f t="shared" ca="1" si="6"/>
        <v/>
      </c>
      <c r="O7">
        <f t="shared" ca="1" si="7"/>
        <v>0.46285352529420454</v>
      </c>
      <c r="P7" s="3" t="str">
        <f t="shared" ca="1" si="8"/>
        <v/>
      </c>
      <c r="R7">
        <f t="shared" ca="1" si="9"/>
        <v>5.1382957811346719E-2</v>
      </c>
      <c r="S7" s="3" t="str">
        <f t="shared" ca="1" si="10"/>
        <v/>
      </c>
      <c r="U7">
        <f t="shared" ca="1" si="11"/>
        <v>0.2495601783004312</v>
      </c>
      <c r="V7" s="3" t="str">
        <f t="shared" ca="1" si="12"/>
        <v/>
      </c>
      <c r="X7">
        <f t="shared" ca="1" si="13"/>
        <v>0.80739792380399611</v>
      </c>
      <c r="Y7" s="3" t="str">
        <f t="shared" ca="1" si="14"/>
        <v/>
      </c>
      <c r="AA7">
        <f t="shared" ca="1" si="15"/>
        <v>0.74719438332453758</v>
      </c>
      <c r="AB7" s="3" t="str">
        <f t="shared" ca="1" si="16"/>
        <v/>
      </c>
      <c r="AD7">
        <f t="shared" ca="1" si="17"/>
        <v>0.38281601948422983</v>
      </c>
      <c r="AE7" s="3" t="str">
        <f t="shared" ca="1" si="18"/>
        <v/>
      </c>
      <c r="AG7">
        <f t="shared" ca="1" si="19"/>
        <v>0.87080400412582204</v>
      </c>
      <c r="AH7" s="3" t="str">
        <f t="shared" ca="1" si="20"/>
        <v/>
      </c>
      <c r="AJ7">
        <f t="shared" ca="1" si="21"/>
        <v>0.9559109775435024</v>
      </c>
      <c r="AK7" s="3" t="str">
        <f t="shared" ca="1" si="22"/>
        <v/>
      </c>
      <c r="AM7">
        <f t="shared" ca="1" si="23"/>
        <v>0.22443510009920786</v>
      </c>
      <c r="AN7" s="3" t="str">
        <f t="shared" ca="1" si="24"/>
        <v/>
      </c>
      <c r="AP7">
        <f t="shared" ca="1" si="25"/>
        <v>0.63120814571163653</v>
      </c>
      <c r="AQ7" s="3" t="str">
        <f t="shared" ca="1" si="26"/>
        <v/>
      </c>
      <c r="AS7">
        <f t="shared" ca="1" si="27"/>
        <v>0.17907269890171851</v>
      </c>
      <c r="AT7" s="3" t="str">
        <f t="shared" ca="1" si="28"/>
        <v/>
      </c>
      <c r="AV7">
        <f t="shared" ca="1" si="29"/>
        <v>0.49669896004881076</v>
      </c>
      <c r="AW7" s="3" t="str">
        <f t="shared" ca="1" si="30"/>
        <v/>
      </c>
      <c r="AY7">
        <f t="shared" ca="1" si="31"/>
        <v>3.3401627998422723E-2</v>
      </c>
      <c r="AZ7" s="3" t="str">
        <f t="shared" ca="1" si="32"/>
        <v/>
      </c>
      <c r="BB7">
        <f t="shared" ca="1" si="33"/>
        <v>1.6554194536200662E-2</v>
      </c>
      <c r="BC7" s="3" t="str">
        <f t="shared" ca="1" si="34"/>
        <v/>
      </c>
      <c r="BE7">
        <f t="shared" ca="1" si="35"/>
        <v>0.155054956127744</v>
      </c>
      <c r="BF7" s="3" t="str">
        <f t="shared" ca="1" si="36"/>
        <v/>
      </c>
      <c r="BH7">
        <f t="shared" ca="1" si="37"/>
        <v>0.60504237278359696</v>
      </c>
      <c r="BI7" s="3" t="str">
        <f t="shared" ca="1" si="38"/>
        <v/>
      </c>
      <c r="BK7">
        <f t="shared" ca="1" si="39"/>
        <v>0.76036260678569456</v>
      </c>
      <c r="BL7" s="3" t="str">
        <f t="shared" ca="1" si="40"/>
        <v/>
      </c>
      <c r="BN7">
        <f t="shared" ca="1" si="41"/>
        <v>0.45837267862447695</v>
      </c>
      <c r="BO7" s="3" t="str">
        <f t="shared" ca="1" si="42"/>
        <v/>
      </c>
      <c r="BQ7">
        <f t="shared" ca="1" si="43"/>
        <v>0.56254239044080756</v>
      </c>
      <c r="BR7" s="3" t="str">
        <f t="shared" ca="1" si="44"/>
        <v/>
      </c>
      <c r="BT7">
        <f t="shared" ca="1" si="45"/>
        <v>0.43814039529460247</v>
      </c>
      <c r="BU7" s="3" t="str">
        <f t="shared" ca="1" si="46"/>
        <v/>
      </c>
      <c r="BW7">
        <f t="shared" ca="1" si="47"/>
        <v>0.71706277944606722</v>
      </c>
      <c r="BX7" s="3" t="str">
        <f t="shared" ca="1" si="48"/>
        <v/>
      </c>
      <c r="BZ7">
        <f t="shared" ca="1" si="49"/>
        <v>0.73846475851696014</v>
      </c>
      <c r="CA7" s="3" t="str">
        <f t="shared" ca="1" si="50"/>
        <v/>
      </c>
      <c r="CC7">
        <f t="shared" ca="1" si="51"/>
        <v>0.26310482957647663</v>
      </c>
      <c r="CD7" s="3" t="str">
        <f t="shared" ca="1" si="52"/>
        <v/>
      </c>
      <c r="CF7">
        <f t="shared" ca="1" si="53"/>
        <v>0.49234878609632871</v>
      </c>
      <c r="CG7" s="3" t="str">
        <f t="shared" ca="1" si="54"/>
        <v/>
      </c>
      <c r="CI7">
        <f t="shared" ca="1" si="55"/>
        <v>0.81374086091208375</v>
      </c>
      <c r="CJ7" s="3" t="str">
        <f t="shared" ca="1" si="56"/>
        <v/>
      </c>
      <c r="CL7">
        <f t="shared" ca="1" si="57"/>
        <v>0.10807459765639071</v>
      </c>
      <c r="CM7" s="3" t="str">
        <f t="shared" ca="1" si="58"/>
        <v/>
      </c>
      <c r="CO7">
        <f t="shared" ca="1" si="59"/>
        <v>0.64188658422937184</v>
      </c>
      <c r="CP7" s="3" t="str">
        <f t="shared" ca="1" si="60"/>
        <v/>
      </c>
      <c r="CQ7">
        <v>5</v>
      </c>
      <c r="CR7">
        <v>7.576889085285023</v>
      </c>
      <c r="CS7">
        <v>0.63006648175835378</v>
      </c>
      <c r="CT7">
        <v>-0.87368798044428209</v>
      </c>
      <c r="CU7">
        <v>0.22480525327928991</v>
      </c>
    </row>
    <row r="8" spans="1:99" x14ac:dyDescent="0.45">
      <c r="A8" s="1">
        <v>1995</v>
      </c>
      <c r="B8" s="2">
        <v>6.9369863013698634</v>
      </c>
      <c r="C8">
        <f t="shared" ca="1" si="0"/>
        <v>0.46619503970159482</v>
      </c>
      <c r="D8" s="3" t="str">
        <f ca="1">IF(C8=E$1,$B8,"")</f>
        <v/>
      </c>
      <c r="F8">
        <f t="shared" ca="1" si="0"/>
        <v>3.811835190068591E-2</v>
      </c>
      <c r="G8" s="3" t="str">
        <f t="shared" ca="1" si="2"/>
        <v/>
      </c>
      <c r="I8">
        <f t="shared" ca="1" si="3"/>
        <v>0.60209393703087188</v>
      </c>
      <c r="J8" s="3" t="str">
        <f t="shared" ca="1" si="4"/>
        <v/>
      </c>
      <c r="L8">
        <f t="shared" ca="1" si="5"/>
        <v>0.82510381993586857</v>
      </c>
      <c r="M8" s="3" t="str">
        <f t="shared" ca="1" si="6"/>
        <v/>
      </c>
      <c r="O8">
        <f t="shared" ca="1" si="7"/>
        <v>0.31756250917762019</v>
      </c>
      <c r="P8" s="3" t="str">
        <f t="shared" ca="1" si="8"/>
        <v/>
      </c>
      <c r="R8">
        <f t="shared" ca="1" si="9"/>
        <v>0.26663976110571408</v>
      </c>
      <c r="S8" s="3" t="str">
        <f t="shared" ca="1" si="10"/>
        <v/>
      </c>
      <c r="U8">
        <f t="shared" ca="1" si="11"/>
        <v>0.11078253601217947</v>
      </c>
      <c r="V8" s="3" t="str">
        <f t="shared" ca="1" si="12"/>
        <v/>
      </c>
      <c r="X8">
        <f t="shared" ca="1" si="13"/>
        <v>0.16744592650756929</v>
      </c>
      <c r="Y8" s="3" t="str">
        <f t="shared" ca="1" si="14"/>
        <v/>
      </c>
      <c r="AA8">
        <f t="shared" ca="1" si="15"/>
        <v>0.48585529463296273</v>
      </c>
      <c r="AB8" s="3" t="str">
        <f t="shared" ca="1" si="16"/>
        <v/>
      </c>
      <c r="AD8">
        <f t="shared" ca="1" si="17"/>
        <v>0.78405768595544933</v>
      </c>
      <c r="AE8" s="3" t="str">
        <f t="shared" ca="1" si="18"/>
        <v/>
      </c>
      <c r="AG8">
        <f t="shared" ca="1" si="19"/>
        <v>0.2536193989263742</v>
      </c>
      <c r="AH8" s="3" t="str">
        <f t="shared" ca="1" si="20"/>
        <v/>
      </c>
      <c r="AJ8">
        <f t="shared" ca="1" si="21"/>
        <v>0.51615947198682355</v>
      </c>
      <c r="AK8" s="3" t="str">
        <f t="shared" ca="1" si="22"/>
        <v/>
      </c>
      <c r="AM8">
        <f t="shared" ca="1" si="23"/>
        <v>0.17724289138725324</v>
      </c>
      <c r="AN8" s="3" t="str">
        <f t="shared" ca="1" si="24"/>
        <v/>
      </c>
      <c r="AP8">
        <f t="shared" ca="1" si="25"/>
        <v>0.65660108185330635</v>
      </c>
      <c r="AQ8" s="3" t="str">
        <f t="shared" ca="1" si="26"/>
        <v/>
      </c>
      <c r="AS8">
        <f t="shared" ca="1" si="27"/>
        <v>0.3937970887996618</v>
      </c>
      <c r="AT8" s="3" t="str">
        <f t="shared" ca="1" si="28"/>
        <v/>
      </c>
      <c r="AV8">
        <f t="shared" ca="1" si="29"/>
        <v>0.3978112327327995</v>
      </c>
      <c r="AW8" s="3" t="str">
        <f t="shared" ca="1" si="30"/>
        <v/>
      </c>
      <c r="AY8">
        <f t="shared" ca="1" si="31"/>
        <v>0.89298041000418837</v>
      </c>
      <c r="AZ8" s="3" t="str">
        <f t="shared" ca="1" si="32"/>
        <v/>
      </c>
      <c r="BB8">
        <f t="shared" ca="1" si="33"/>
        <v>0.19889339965278019</v>
      </c>
      <c r="BC8" s="3" t="str">
        <f t="shared" ca="1" si="34"/>
        <v/>
      </c>
      <c r="BE8">
        <f t="shared" ca="1" si="35"/>
        <v>0.89819245305732642</v>
      </c>
      <c r="BF8" s="3" t="str">
        <f t="shared" ca="1" si="36"/>
        <v/>
      </c>
      <c r="BH8">
        <f t="shared" ca="1" si="37"/>
        <v>0.23447546667295172</v>
      </c>
      <c r="BI8" s="3" t="str">
        <f t="shared" ca="1" si="38"/>
        <v/>
      </c>
      <c r="BK8">
        <f t="shared" ca="1" si="39"/>
        <v>0.24602918416601616</v>
      </c>
      <c r="BL8" s="3" t="str">
        <f t="shared" ca="1" si="40"/>
        <v/>
      </c>
      <c r="BN8">
        <f t="shared" ca="1" si="41"/>
        <v>0.22974726381054789</v>
      </c>
      <c r="BO8" s="3" t="str">
        <f t="shared" ca="1" si="42"/>
        <v/>
      </c>
      <c r="BQ8">
        <f t="shared" ca="1" si="43"/>
        <v>0.40431743388454788</v>
      </c>
      <c r="BR8" s="3" t="str">
        <f t="shared" ca="1" si="44"/>
        <v/>
      </c>
      <c r="BT8">
        <f t="shared" ca="1" si="45"/>
        <v>0.73108665142248852</v>
      </c>
      <c r="BU8" s="3" t="str">
        <f t="shared" ca="1" si="46"/>
        <v/>
      </c>
      <c r="BW8">
        <f t="shared" ca="1" si="47"/>
        <v>0.65943509960174351</v>
      </c>
      <c r="BX8" s="3" t="str">
        <f t="shared" ca="1" si="48"/>
        <v/>
      </c>
      <c r="BZ8">
        <f t="shared" ca="1" si="49"/>
        <v>0.23729741409450988</v>
      </c>
      <c r="CA8" s="3" t="str">
        <f t="shared" ca="1" si="50"/>
        <v/>
      </c>
      <c r="CC8">
        <f t="shared" ca="1" si="51"/>
        <v>0.89401755123184223</v>
      </c>
      <c r="CD8" s="3" t="str">
        <f t="shared" ca="1" si="52"/>
        <v/>
      </c>
      <c r="CF8">
        <f t="shared" ca="1" si="53"/>
        <v>0.61763718038687099</v>
      </c>
      <c r="CG8" s="3" t="str">
        <f t="shared" ca="1" si="54"/>
        <v/>
      </c>
      <c r="CI8">
        <f t="shared" ca="1" si="55"/>
        <v>0.62210144804766843</v>
      </c>
      <c r="CJ8" s="3" t="str">
        <f t="shared" ca="1" si="56"/>
        <v/>
      </c>
      <c r="CL8">
        <f t="shared" ca="1" si="57"/>
        <v>0.57568641595595982</v>
      </c>
      <c r="CM8" s="3" t="str">
        <f t="shared" ca="1" si="58"/>
        <v/>
      </c>
      <c r="CO8">
        <f t="shared" ca="1" si="59"/>
        <v>6.1746682120714436E-2</v>
      </c>
      <c r="CP8" s="3" t="str">
        <f t="shared" ca="1" si="60"/>
        <v/>
      </c>
      <c r="CQ8">
        <v>6</v>
      </c>
      <c r="CR8">
        <v>7.6420326999558137</v>
      </c>
      <c r="CS8">
        <v>0.33765948220025427</v>
      </c>
      <c r="CT8">
        <v>-4.3371672345662388E-2</v>
      </c>
      <c r="CU8">
        <v>-0.88244394724136299</v>
      </c>
    </row>
    <row r="9" spans="1:99" x14ac:dyDescent="0.45">
      <c r="A9" s="1">
        <v>1996</v>
      </c>
      <c r="B9" s="2">
        <v>5.7364383561643875</v>
      </c>
      <c r="C9">
        <f t="shared" ca="1" si="0"/>
        <v>9.2666386657084487E-2</v>
      </c>
      <c r="D9" s="3" t="str">
        <f t="shared" ca="1" si="1"/>
        <v/>
      </c>
      <c r="F9">
        <f t="shared" ca="1" si="0"/>
        <v>0.85412665200709781</v>
      </c>
      <c r="G9" s="3" t="str">
        <f t="shared" ca="1" si="2"/>
        <v/>
      </c>
      <c r="I9">
        <f t="shared" ca="1" si="3"/>
        <v>0.80482257643336474</v>
      </c>
      <c r="J9" s="3" t="str">
        <f t="shared" ca="1" si="4"/>
        <v/>
      </c>
      <c r="L9">
        <f t="shared" ca="1" si="5"/>
        <v>0.76358931842058708</v>
      </c>
      <c r="M9" s="3" t="str">
        <f t="shared" ca="1" si="6"/>
        <v/>
      </c>
      <c r="O9">
        <f t="shared" ca="1" si="7"/>
        <v>0.86158488128642552</v>
      </c>
      <c r="P9" s="3" t="str">
        <f t="shared" ca="1" si="8"/>
        <v/>
      </c>
      <c r="R9">
        <f t="shared" ca="1" si="9"/>
        <v>0.87657781896443898</v>
      </c>
      <c r="S9" s="3" t="str">
        <f t="shared" ca="1" si="10"/>
        <v/>
      </c>
      <c r="U9">
        <f t="shared" ca="1" si="11"/>
        <v>0.93211723965866666</v>
      </c>
      <c r="V9" s="3" t="str">
        <f t="shared" ca="1" si="12"/>
        <v/>
      </c>
      <c r="X9">
        <f t="shared" ca="1" si="13"/>
        <v>0.70293821028064152</v>
      </c>
      <c r="Y9" s="3" t="str">
        <f t="shared" ca="1" si="14"/>
        <v/>
      </c>
      <c r="AA9">
        <f t="shared" ca="1" si="15"/>
        <v>0.95852351117751389</v>
      </c>
      <c r="AB9" s="3" t="str">
        <f t="shared" ca="1" si="16"/>
        <v/>
      </c>
      <c r="AD9">
        <f t="shared" ca="1" si="17"/>
        <v>0.77153782708251772</v>
      </c>
      <c r="AE9" s="3" t="str">
        <f t="shared" ca="1" si="18"/>
        <v/>
      </c>
      <c r="AG9">
        <f t="shared" ca="1" si="19"/>
        <v>0.55337525695576317</v>
      </c>
      <c r="AH9" s="3" t="str">
        <f t="shared" ca="1" si="20"/>
        <v/>
      </c>
      <c r="AJ9">
        <f t="shared" ca="1" si="21"/>
        <v>0.55042020455232921</v>
      </c>
      <c r="AK9" s="3" t="str">
        <f t="shared" ca="1" si="22"/>
        <v/>
      </c>
      <c r="AM9">
        <f t="shared" ca="1" si="23"/>
        <v>0.34634671533758954</v>
      </c>
      <c r="AN9" s="3" t="str">
        <f t="shared" ca="1" si="24"/>
        <v/>
      </c>
      <c r="AP9">
        <f t="shared" ca="1" si="25"/>
        <v>0.72867249450731153</v>
      </c>
      <c r="AQ9" s="3" t="str">
        <f t="shared" ca="1" si="26"/>
        <v/>
      </c>
      <c r="AS9">
        <f t="shared" ca="1" si="27"/>
        <v>0.52558256124352432</v>
      </c>
      <c r="AT9" s="3" t="str">
        <f t="shared" ca="1" si="28"/>
        <v/>
      </c>
      <c r="AV9">
        <f t="shared" ca="1" si="29"/>
        <v>0.44894200084277414</v>
      </c>
      <c r="AW9" s="3" t="str">
        <f t="shared" ca="1" si="30"/>
        <v/>
      </c>
      <c r="AY9">
        <f t="shared" ca="1" si="31"/>
        <v>0.86027246195639684</v>
      </c>
      <c r="AZ9" s="3" t="str">
        <f t="shared" ca="1" si="32"/>
        <v/>
      </c>
      <c r="BB9">
        <f t="shared" ca="1" si="33"/>
        <v>0.16430653889303881</v>
      </c>
      <c r="BC9" s="3" t="str">
        <f t="shared" ca="1" si="34"/>
        <v/>
      </c>
      <c r="BE9">
        <f t="shared" ca="1" si="35"/>
        <v>2.8556998205011341E-2</v>
      </c>
      <c r="BF9" s="3" t="str">
        <f t="shared" ca="1" si="36"/>
        <v/>
      </c>
      <c r="BH9">
        <f t="shared" ca="1" si="37"/>
        <v>0.14556732365425529</v>
      </c>
      <c r="BI9" s="3" t="str">
        <f t="shared" ca="1" si="38"/>
        <v/>
      </c>
      <c r="BK9">
        <f t="shared" ca="1" si="39"/>
        <v>0.60061583090153081</v>
      </c>
      <c r="BL9" s="3" t="str">
        <f t="shared" ca="1" si="40"/>
        <v/>
      </c>
      <c r="BN9">
        <f t="shared" ca="1" si="41"/>
        <v>0.23539903163894282</v>
      </c>
      <c r="BO9" s="3" t="str">
        <f t="shared" ca="1" si="42"/>
        <v/>
      </c>
      <c r="BQ9">
        <f t="shared" ca="1" si="43"/>
        <v>0.10746206245512513</v>
      </c>
      <c r="BR9" s="3" t="str">
        <f t="shared" ca="1" si="44"/>
        <v/>
      </c>
      <c r="BT9">
        <f t="shared" ca="1" si="45"/>
        <v>3.9756255856754463E-2</v>
      </c>
      <c r="BU9" s="3" t="str">
        <f t="shared" ca="1" si="46"/>
        <v/>
      </c>
      <c r="BW9">
        <f t="shared" ca="1" si="47"/>
        <v>0.92755098224047605</v>
      </c>
      <c r="BX9" s="3" t="str">
        <f t="shared" ca="1" si="48"/>
        <v/>
      </c>
      <c r="BZ9">
        <f t="shared" ca="1" si="49"/>
        <v>0.69859621863340937</v>
      </c>
      <c r="CA9" s="3" t="str">
        <f t="shared" ca="1" si="50"/>
        <v/>
      </c>
      <c r="CC9">
        <f t="shared" ca="1" si="51"/>
        <v>0.41649436415675634</v>
      </c>
      <c r="CD9" s="3" t="str">
        <f t="shared" ca="1" si="52"/>
        <v/>
      </c>
      <c r="CF9">
        <f t="shared" ca="1" si="53"/>
        <v>0.68370067121351696</v>
      </c>
      <c r="CG9" s="3" t="str">
        <f t="shared" ca="1" si="54"/>
        <v/>
      </c>
      <c r="CI9">
        <f t="shared" ca="1" si="55"/>
        <v>0.42102184230696216</v>
      </c>
      <c r="CJ9" s="3" t="str">
        <f t="shared" ca="1" si="56"/>
        <v/>
      </c>
      <c r="CL9">
        <f t="shared" ca="1" si="57"/>
        <v>0.98341074328480438</v>
      </c>
      <c r="CM9" s="3" t="str">
        <f t="shared" ca="1" si="58"/>
        <v/>
      </c>
      <c r="CO9">
        <f t="shared" ca="1" si="59"/>
        <v>0.88104749289182227</v>
      </c>
      <c r="CP9" s="3" t="str">
        <f t="shared" ca="1" si="60"/>
        <v/>
      </c>
      <c r="CQ9">
        <v>7</v>
      </c>
      <c r="CR9">
        <v>7.4236411842686714</v>
      </c>
      <c r="CS9">
        <v>0.43128962879113381</v>
      </c>
      <c r="CT9">
        <v>-0.44244403583630493</v>
      </c>
      <c r="CU9">
        <v>-5.2095712013794149E-2</v>
      </c>
    </row>
    <row r="10" spans="1:99" x14ac:dyDescent="0.45">
      <c r="A10" s="1">
        <v>1997</v>
      </c>
      <c r="B10" s="2">
        <v>7.4347945205479311</v>
      </c>
      <c r="C10">
        <f t="shared" ca="1" si="0"/>
        <v>0.76021251614164553</v>
      </c>
      <c r="D10" s="3" t="str">
        <f t="shared" ca="1" si="1"/>
        <v/>
      </c>
      <c r="F10">
        <f t="shared" ca="1" si="0"/>
        <v>0.81570766210717993</v>
      </c>
      <c r="G10" s="3" t="str">
        <f t="shared" ca="1" si="2"/>
        <v/>
      </c>
      <c r="I10">
        <f t="shared" ca="1" si="3"/>
        <v>2.2657629890284414E-2</v>
      </c>
      <c r="J10" s="3" t="str">
        <f t="shared" ca="1" si="4"/>
        <v/>
      </c>
      <c r="L10">
        <f t="shared" ca="1" si="5"/>
        <v>0.98796801859374184</v>
      </c>
      <c r="M10" s="3" t="str">
        <f t="shared" ca="1" si="6"/>
        <v/>
      </c>
      <c r="O10">
        <f t="shared" ca="1" si="7"/>
        <v>0.25846813470681784</v>
      </c>
      <c r="P10" s="3" t="str">
        <f t="shared" ca="1" si="8"/>
        <v/>
      </c>
      <c r="R10">
        <f t="shared" ca="1" si="9"/>
        <v>0.86880017404575804</v>
      </c>
      <c r="S10" s="3" t="str">
        <f t="shared" ca="1" si="10"/>
        <v/>
      </c>
      <c r="U10">
        <f t="shared" ca="1" si="11"/>
        <v>0.833535898361626</v>
      </c>
      <c r="V10" s="3" t="str">
        <f t="shared" ca="1" si="12"/>
        <v/>
      </c>
      <c r="X10">
        <f t="shared" ca="1" si="13"/>
        <v>0.35750144084341362</v>
      </c>
      <c r="Y10" s="3" t="str">
        <f t="shared" ca="1" si="14"/>
        <v/>
      </c>
      <c r="AA10">
        <f t="shared" ca="1" si="15"/>
        <v>0.76872204325034477</v>
      </c>
      <c r="AB10" s="3" t="str">
        <f t="shared" ca="1" si="16"/>
        <v/>
      </c>
      <c r="AD10">
        <f t="shared" ca="1" si="17"/>
        <v>7.2274370615946992E-2</v>
      </c>
      <c r="AE10" s="3" t="str">
        <f t="shared" ca="1" si="18"/>
        <v/>
      </c>
      <c r="AG10">
        <f t="shared" ca="1" si="19"/>
        <v>1.8260212326678293E-2</v>
      </c>
      <c r="AH10" s="3" t="str">
        <f t="shared" ca="1" si="20"/>
        <v/>
      </c>
      <c r="AJ10">
        <f t="shared" ca="1" si="21"/>
        <v>0.97895448268275875</v>
      </c>
      <c r="AK10" s="3">
        <f t="shared" ca="1" si="22"/>
        <v>7.4347945205479311</v>
      </c>
      <c r="AM10">
        <f t="shared" ca="1" si="23"/>
        <v>0.70052612491922961</v>
      </c>
      <c r="AN10" s="3" t="str">
        <f t="shared" ca="1" si="24"/>
        <v/>
      </c>
      <c r="AP10">
        <f t="shared" ca="1" si="25"/>
        <v>0.57613479516762833</v>
      </c>
      <c r="AQ10" s="3" t="str">
        <f t="shared" ca="1" si="26"/>
        <v/>
      </c>
      <c r="AS10">
        <f t="shared" ca="1" si="27"/>
        <v>0.43952855858781803</v>
      </c>
      <c r="AT10" s="3" t="str">
        <f t="shared" ca="1" si="28"/>
        <v/>
      </c>
      <c r="AV10">
        <f t="shared" ca="1" si="29"/>
        <v>0.18633329602347937</v>
      </c>
      <c r="AW10" s="3" t="str">
        <f t="shared" ca="1" si="30"/>
        <v/>
      </c>
      <c r="AY10">
        <f t="shared" ca="1" si="31"/>
        <v>0.29627510426802139</v>
      </c>
      <c r="AZ10" s="3" t="str">
        <f t="shared" ca="1" si="32"/>
        <v/>
      </c>
      <c r="BB10">
        <f t="shared" ca="1" si="33"/>
        <v>0.76610276716032399</v>
      </c>
      <c r="BC10" s="3" t="str">
        <f t="shared" ca="1" si="34"/>
        <v/>
      </c>
      <c r="BE10">
        <f t="shared" ca="1" si="35"/>
        <v>0.2067200808083447</v>
      </c>
      <c r="BF10" s="3" t="str">
        <f t="shared" ca="1" si="36"/>
        <v/>
      </c>
      <c r="BH10">
        <f t="shared" ca="1" si="37"/>
        <v>0.70495298172767096</v>
      </c>
      <c r="BI10" s="3" t="str">
        <f t="shared" ca="1" si="38"/>
        <v/>
      </c>
      <c r="BK10">
        <f t="shared" ca="1" si="39"/>
        <v>0.722802524871345</v>
      </c>
      <c r="BL10" s="3" t="str">
        <f t="shared" ca="1" si="40"/>
        <v/>
      </c>
      <c r="BN10">
        <f t="shared" ca="1" si="41"/>
        <v>0.52118343346637741</v>
      </c>
      <c r="BO10" s="3" t="str">
        <f t="shared" ca="1" si="42"/>
        <v/>
      </c>
      <c r="BQ10">
        <f t="shared" ca="1" si="43"/>
        <v>0.34950634549698467</v>
      </c>
      <c r="BR10" s="3" t="str">
        <f t="shared" ca="1" si="44"/>
        <v/>
      </c>
      <c r="BT10">
        <f t="shared" ca="1" si="45"/>
        <v>0.12460722492759313</v>
      </c>
      <c r="BU10" s="3" t="str">
        <f t="shared" ca="1" si="46"/>
        <v/>
      </c>
      <c r="BW10">
        <f t="shared" ca="1" si="47"/>
        <v>0.98083974462519363</v>
      </c>
      <c r="BX10" s="3">
        <f t="shared" ca="1" si="48"/>
        <v>7.4347945205479311</v>
      </c>
      <c r="BZ10">
        <f t="shared" ca="1" si="49"/>
        <v>0.27274410147102413</v>
      </c>
      <c r="CA10" s="3" t="str">
        <f t="shared" ca="1" si="50"/>
        <v/>
      </c>
      <c r="CC10">
        <f t="shared" ca="1" si="51"/>
        <v>0.92676819297280322</v>
      </c>
      <c r="CD10" s="3" t="str">
        <f t="shared" ca="1" si="52"/>
        <v/>
      </c>
      <c r="CF10">
        <f t="shared" ca="1" si="53"/>
        <v>0.13034864168616922</v>
      </c>
      <c r="CG10" s="3" t="str">
        <f t="shared" ca="1" si="54"/>
        <v/>
      </c>
      <c r="CI10">
        <f t="shared" ca="1" si="55"/>
        <v>0.5303822875828178</v>
      </c>
      <c r="CJ10" s="3" t="str">
        <f t="shared" ca="1" si="56"/>
        <v/>
      </c>
      <c r="CL10">
        <f t="shared" ca="1" si="57"/>
        <v>6.8425212215020625E-2</v>
      </c>
      <c r="CM10" s="3" t="str">
        <f t="shared" ca="1" si="58"/>
        <v/>
      </c>
      <c r="CO10">
        <f t="shared" ca="1" si="59"/>
        <v>0.36518320872124677</v>
      </c>
      <c r="CP10" s="3" t="str">
        <f t="shared" ca="1" si="60"/>
        <v/>
      </c>
      <c r="CQ10">
        <v>8</v>
      </c>
    </row>
    <row r="11" spans="1:99" x14ac:dyDescent="0.45">
      <c r="A11" s="1">
        <v>1998</v>
      </c>
      <c r="B11" s="2">
        <v>7.2939726027397187</v>
      </c>
      <c r="C11">
        <f t="shared" ca="1" si="0"/>
        <v>3.2219394900133813E-2</v>
      </c>
      <c r="D11" s="3" t="str">
        <f t="shared" ca="1" si="1"/>
        <v/>
      </c>
      <c r="F11">
        <f t="shared" ca="1" si="0"/>
        <v>0.45278100910900165</v>
      </c>
      <c r="G11" s="3" t="str">
        <f t="shared" ca="1" si="2"/>
        <v/>
      </c>
      <c r="I11">
        <f t="shared" ca="1" si="3"/>
        <v>0.26869542899307042</v>
      </c>
      <c r="J11" s="3" t="str">
        <f t="shared" ca="1" si="4"/>
        <v/>
      </c>
      <c r="L11">
        <f t="shared" ca="1" si="5"/>
        <v>0.89258497811945336</v>
      </c>
      <c r="M11" s="3" t="str">
        <f t="shared" ca="1" si="6"/>
        <v/>
      </c>
      <c r="O11">
        <f t="shared" ca="1" si="7"/>
        <v>0.53930150289079426</v>
      </c>
      <c r="P11" s="3" t="str">
        <f t="shared" ca="1" si="8"/>
        <v/>
      </c>
      <c r="R11">
        <f t="shared" ca="1" si="9"/>
        <v>0.59709539194700101</v>
      </c>
      <c r="S11" s="3" t="str">
        <f t="shared" ca="1" si="10"/>
        <v/>
      </c>
      <c r="U11">
        <f t="shared" ca="1" si="11"/>
        <v>0.52539639472367539</v>
      </c>
      <c r="V11" s="3" t="str">
        <f t="shared" ca="1" si="12"/>
        <v/>
      </c>
      <c r="X11">
        <f t="shared" ca="1" si="13"/>
        <v>0.94536305653297159</v>
      </c>
      <c r="Y11" s="3" t="str">
        <f t="shared" ca="1" si="14"/>
        <v/>
      </c>
      <c r="AA11">
        <f t="shared" ca="1" si="15"/>
        <v>0.17124591259494248</v>
      </c>
      <c r="AB11" s="3" t="str">
        <f t="shared" ca="1" si="16"/>
        <v/>
      </c>
      <c r="AD11">
        <f t="shared" ca="1" si="17"/>
        <v>0.77577476142610768</v>
      </c>
      <c r="AE11" s="3" t="str">
        <f t="shared" ca="1" si="18"/>
        <v/>
      </c>
      <c r="AG11">
        <f t="shared" ca="1" si="19"/>
        <v>0.70891687553680838</v>
      </c>
      <c r="AH11" s="3" t="str">
        <f t="shared" ca="1" si="20"/>
        <v/>
      </c>
      <c r="AJ11">
        <f t="shared" ca="1" si="21"/>
        <v>0.12546888840070558</v>
      </c>
      <c r="AK11" s="3" t="str">
        <f t="shared" ca="1" si="22"/>
        <v/>
      </c>
      <c r="AM11">
        <f t="shared" ca="1" si="23"/>
        <v>0.85584301755997494</v>
      </c>
      <c r="AN11" s="3" t="str">
        <f t="shared" ca="1" si="24"/>
        <v/>
      </c>
      <c r="AP11">
        <f t="shared" ca="1" si="25"/>
        <v>0.19218924697582829</v>
      </c>
      <c r="AQ11" s="3" t="str">
        <f t="shared" ca="1" si="26"/>
        <v/>
      </c>
      <c r="AS11">
        <f t="shared" ca="1" si="27"/>
        <v>0.72734034620821053</v>
      </c>
      <c r="AT11" s="3" t="str">
        <f t="shared" ca="1" si="28"/>
        <v/>
      </c>
      <c r="AV11">
        <f t="shared" ca="1" si="29"/>
        <v>0.16546102411532915</v>
      </c>
      <c r="AW11" s="3" t="str">
        <f t="shared" ca="1" si="30"/>
        <v/>
      </c>
      <c r="AY11">
        <f t="shared" ca="1" si="31"/>
        <v>0.45711042059812468</v>
      </c>
      <c r="AZ11" s="3" t="str">
        <f t="shared" ca="1" si="32"/>
        <v/>
      </c>
      <c r="BB11">
        <f t="shared" ca="1" si="33"/>
        <v>0.66524523768813382</v>
      </c>
      <c r="BC11" s="3" t="str">
        <f t="shared" ca="1" si="34"/>
        <v/>
      </c>
      <c r="BE11">
        <f t="shared" ca="1" si="35"/>
        <v>6.026255875067188E-2</v>
      </c>
      <c r="BF11" s="3" t="str">
        <f t="shared" ca="1" si="36"/>
        <v/>
      </c>
      <c r="BH11">
        <f t="shared" ca="1" si="37"/>
        <v>0.31492878556317805</v>
      </c>
      <c r="BI11" s="3" t="str">
        <f t="shared" ca="1" si="38"/>
        <v/>
      </c>
      <c r="BK11">
        <f t="shared" ca="1" si="39"/>
        <v>0.69940753854992821</v>
      </c>
      <c r="BL11" s="3" t="str">
        <f t="shared" ca="1" si="40"/>
        <v/>
      </c>
      <c r="BN11">
        <f t="shared" ca="1" si="41"/>
        <v>0.43876731077109143</v>
      </c>
      <c r="BO11" s="3" t="str">
        <f t="shared" ca="1" si="42"/>
        <v/>
      </c>
      <c r="BQ11">
        <f t="shared" ca="1" si="43"/>
        <v>0.54411871213492036</v>
      </c>
      <c r="BR11" s="3" t="str">
        <f t="shared" ca="1" si="44"/>
        <v/>
      </c>
      <c r="BT11">
        <f t="shared" ca="1" si="45"/>
        <v>0.2579091428448621</v>
      </c>
      <c r="BU11" s="3" t="str">
        <f t="shared" ca="1" si="46"/>
        <v/>
      </c>
      <c r="BW11">
        <f t="shared" ca="1" si="47"/>
        <v>0.62309910598818252</v>
      </c>
      <c r="BX11" s="3" t="str">
        <f t="shared" ca="1" si="48"/>
        <v/>
      </c>
      <c r="BZ11">
        <f t="shared" ca="1" si="49"/>
        <v>0.54034775618563102</v>
      </c>
      <c r="CA11" s="3" t="str">
        <f t="shared" ca="1" si="50"/>
        <v/>
      </c>
      <c r="CC11">
        <f t="shared" ca="1" si="51"/>
        <v>0.3108751308731994</v>
      </c>
      <c r="CD11" s="3" t="str">
        <f t="shared" ca="1" si="52"/>
        <v/>
      </c>
      <c r="CF11">
        <f t="shared" ca="1" si="53"/>
        <v>0.8698159529810654</v>
      </c>
      <c r="CG11" s="3" t="str">
        <f t="shared" ca="1" si="54"/>
        <v/>
      </c>
      <c r="CI11">
        <f t="shared" ca="1" si="55"/>
        <v>0.92828960519509729</v>
      </c>
      <c r="CJ11" s="3" t="str">
        <f t="shared" ca="1" si="56"/>
        <v/>
      </c>
      <c r="CL11">
        <f t="shared" ca="1" si="57"/>
        <v>0.74996410162897031</v>
      </c>
      <c r="CM11" s="3" t="str">
        <f t="shared" ca="1" si="58"/>
        <v/>
      </c>
      <c r="CO11">
        <f t="shared" ca="1" si="59"/>
        <v>0.1625413771788482</v>
      </c>
      <c r="CP11" s="3" t="str">
        <f t="shared" ca="1" si="60"/>
        <v/>
      </c>
      <c r="CQ11">
        <v>9</v>
      </c>
    </row>
    <row r="12" spans="1:99" x14ac:dyDescent="0.45">
      <c r="A12" s="1">
        <v>1999</v>
      </c>
      <c r="B12" s="2">
        <v>7.3704109589041087</v>
      </c>
      <c r="C12">
        <f t="shared" ca="1" si="0"/>
        <v>0.27921329458587263</v>
      </c>
      <c r="D12" s="3" t="str">
        <f t="shared" ca="1" si="1"/>
        <v/>
      </c>
      <c r="F12">
        <f t="shared" ca="1" si="0"/>
        <v>0.34613514603907847</v>
      </c>
      <c r="G12" s="3" t="str">
        <f t="shared" ca="1" si="2"/>
        <v/>
      </c>
      <c r="I12">
        <f t="shared" ca="1" si="3"/>
        <v>0.28729736698669062</v>
      </c>
      <c r="J12" s="3" t="str">
        <f t="shared" ca="1" si="4"/>
        <v/>
      </c>
      <c r="L12">
        <f t="shared" ca="1" si="5"/>
        <v>0.39070454223150397</v>
      </c>
      <c r="M12" s="3" t="str">
        <f t="shared" ca="1" si="6"/>
        <v/>
      </c>
      <c r="O12">
        <f t="shared" ca="1" si="7"/>
        <v>0.37951196929027176</v>
      </c>
      <c r="P12" s="3" t="str">
        <f t="shared" ca="1" si="8"/>
        <v/>
      </c>
      <c r="R12">
        <f t="shared" ca="1" si="9"/>
        <v>0.75450155640469074</v>
      </c>
      <c r="S12" s="3" t="str">
        <f t="shared" ca="1" si="10"/>
        <v/>
      </c>
      <c r="U12">
        <f t="shared" ca="1" si="11"/>
        <v>0.82399045830045914</v>
      </c>
      <c r="V12" s="3" t="str">
        <f t="shared" ca="1" si="12"/>
        <v/>
      </c>
      <c r="X12">
        <f t="shared" ca="1" si="13"/>
        <v>0.80566263486238687</v>
      </c>
      <c r="Y12" s="3" t="str">
        <f t="shared" ca="1" si="14"/>
        <v/>
      </c>
      <c r="AA12">
        <f t="shared" ca="1" si="15"/>
        <v>0.967405361234012</v>
      </c>
      <c r="AB12" s="3">
        <f t="shared" ca="1" si="16"/>
        <v>7.3704109589041087</v>
      </c>
      <c r="AD12">
        <f t="shared" ca="1" si="17"/>
        <v>0.16380432065718575</v>
      </c>
      <c r="AE12" s="3" t="str">
        <f t="shared" ca="1" si="18"/>
        <v/>
      </c>
      <c r="AG12">
        <f t="shared" ca="1" si="19"/>
        <v>0.4394172534520524</v>
      </c>
      <c r="AH12" s="3" t="str">
        <f t="shared" ca="1" si="20"/>
        <v/>
      </c>
      <c r="AJ12">
        <f t="shared" ca="1" si="21"/>
        <v>0.94138090135560126</v>
      </c>
      <c r="AK12" s="3" t="str">
        <f t="shared" ca="1" si="22"/>
        <v/>
      </c>
      <c r="AM12">
        <f t="shared" ca="1" si="23"/>
        <v>0.58276276377343528</v>
      </c>
      <c r="AN12" s="3" t="str">
        <f t="shared" ca="1" si="24"/>
        <v/>
      </c>
      <c r="AP12">
        <f t="shared" ca="1" si="25"/>
        <v>0.79548216813876726</v>
      </c>
      <c r="AQ12" s="3" t="str">
        <f t="shared" ca="1" si="26"/>
        <v/>
      </c>
      <c r="AS12">
        <f t="shared" ca="1" si="27"/>
        <v>0.64500611932813456</v>
      </c>
      <c r="AT12" s="3" t="str">
        <f t="shared" ca="1" si="28"/>
        <v/>
      </c>
      <c r="AV12">
        <f t="shared" ca="1" si="29"/>
        <v>0.19457610453623786</v>
      </c>
      <c r="AW12" s="3" t="str">
        <f t="shared" ca="1" si="30"/>
        <v/>
      </c>
      <c r="AY12">
        <f t="shared" ca="1" si="31"/>
        <v>0.28328083755072919</v>
      </c>
      <c r="AZ12" s="3" t="str">
        <f t="shared" ca="1" si="32"/>
        <v/>
      </c>
      <c r="BB12">
        <f t="shared" ca="1" si="33"/>
        <v>0.6079186302362124</v>
      </c>
      <c r="BC12" s="3" t="str">
        <f t="shared" ca="1" si="34"/>
        <v/>
      </c>
      <c r="BE12">
        <f t="shared" ca="1" si="35"/>
        <v>0.76705730306670705</v>
      </c>
      <c r="BF12" s="3" t="str">
        <f t="shared" ca="1" si="36"/>
        <v/>
      </c>
      <c r="BH12">
        <f t="shared" ca="1" si="37"/>
        <v>0.98739289218096793</v>
      </c>
      <c r="BI12" s="3" t="str">
        <f t="shared" ca="1" si="38"/>
        <v/>
      </c>
      <c r="BK12">
        <f t="shared" ca="1" si="39"/>
        <v>0.37937631789170767</v>
      </c>
      <c r="BL12" s="3" t="str">
        <f t="shared" ca="1" si="40"/>
        <v/>
      </c>
      <c r="BN12">
        <f t="shared" ca="1" si="41"/>
        <v>0.16834716479191425</v>
      </c>
      <c r="BO12" s="3" t="str">
        <f t="shared" ca="1" si="42"/>
        <v/>
      </c>
      <c r="BQ12">
        <f t="shared" ca="1" si="43"/>
        <v>0.62196177651744211</v>
      </c>
      <c r="BR12" s="3" t="str">
        <f t="shared" ca="1" si="44"/>
        <v/>
      </c>
      <c r="BT12">
        <f t="shared" ca="1" si="45"/>
        <v>0.74293877116287932</v>
      </c>
      <c r="BU12" s="3" t="str">
        <f t="shared" ca="1" si="46"/>
        <v/>
      </c>
      <c r="BW12">
        <f t="shared" ca="1" si="47"/>
        <v>0.39543614979065922</v>
      </c>
      <c r="BX12" s="3" t="str">
        <f t="shared" ca="1" si="48"/>
        <v/>
      </c>
      <c r="BZ12">
        <f t="shared" ca="1" si="49"/>
        <v>0.57683633750080365</v>
      </c>
      <c r="CA12" s="3" t="str">
        <f t="shared" ca="1" si="50"/>
        <v/>
      </c>
      <c r="CC12">
        <f t="shared" ca="1" si="51"/>
        <v>0.54009670532309006</v>
      </c>
      <c r="CD12" s="3" t="str">
        <f t="shared" ca="1" si="52"/>
        <v/>
      </c>
      <c r="CF12">
        <f t="shared" ca="1" si="53"/>
        <v>7.7066709991609139E-2</v>
      </c>
      <c r="CG12" s="3" t="str">
        <f t="shared" ca="1" si="54"/>
        <v/>
      </c>
      <c r="CI12">
        <f t="shared" ca="1" si="55"/>
        <v>0.80560059836009268</v>
      </c>
      <c r="CJ12" s="3" t="str">
        <f t="shared" ca="1" si="56"/>
        <v/>
      </c>
      <c r="CL12">
        <f t="shared" ca="1" si="57"/>
        <v>0.78252606023031301</v>
      </c>
      <c r="CM12" s="3" t="str">
        <f t="shared" ca="1" si="58"/>
        <v/>
      </c>
      <c r="CO12">
        <f t="shared" ca="1" si="59"/>
        <v>0.2927453522138127</v>
      </c>
      <c r="CP12" s="3" t="str">
        <f t="shared" ca="1" si="60"/>
        <v/>
      </c>
      <c r="CQ12">
        <v>10</v>
      </c>
    </row>
    <row r="13" spans="1:99" x14ac:dyDescent="0.45">
      <c r="A13" s="1">
        <v>2000</v>
      </c>
      <c r="B13" s="2">
        <v>8.2301369863013711</v>
      </c>
      <c r="C13">
        <f t="shared" ca="1" si="0"/>
        <v>0.20693966820760845</v>
      </c>
      <c r="D13" s="3" t="str">
        <f t="shared" ca="1" si="1"/>
        <v/>
      </c>
      <c r="F13">
        <f t="shared" ca="1" si="0"/>
        <v>0.47738522535687156</v>
      </c>
      <c r="G13" s="3" t="str">
        <f t="shared" ca="1" si="2"/>
        <v/>
      </c>
      <c r="I13">
        <f t="shared" ca="1" si="3"/>
        <v>0.69268134763930156</v>
      </c>
      <c r="J13" s="3" t="str">
        <f t="shared" ca="1" si="4"/>
        <v/>
      </c>
      <c r="L13">
        <f t="shared" ca="1" si="5"/>
        <v>0.56418970491281706</v>
      </c>
      <c r="M13" s="3" t="str">
        <f t="shared" ca="1" si="6"/>
        <v/>
      </c>
      <c r="O13">
        <f t="shared" ca="1" si="7"/>
        <v>0.88937685434456215</v>
      </c>
      <c r="P13" s="3" t="str">
        <f t="shared" ca="1" si="8"/>
        <v/>
      </c>
      <c r="R13">
        <f t="shared" ca="1" si="9"/>
        <v>0.91963691246910806</v>
      </c>
      <c r="S13" s="3" t="str">
        <f t="shared" ca="1" si="10"/>
        <v/>
      </c>
      <c r="U13">
        <f t="shared" ca="1" si="11"/>
        <v>0.12044460633914833</v>
      </c>
      <c r="V13" s="3" t="str">
        <f t="shared" ca="1" si="12"/>
        <v/>
      </c>
      <c r="X13">
        <f t="shared" ca="1" si="13"/>
        <v>8.1310652979798115E-2</v>
      </c>
      <c r="Y13" s="3" t="str">
        <f t="shared" ca="1" si="14"/>
        <v/>
      </c>
      <c r="AA13">
        <f t="shared" ca="1" si="15"/>
        <v>0.14182851303125266</v>
      </c>
      <c r="AB13" s="3" t="str">
        <f t="shared" ca="1" si="16"/>
        <v/>
      </c>
      <c r="AD13">
        <f t="shared" ca="1" si="17"/>
        <v>0.31658332714026383</v>
      </c>
      <c r="AE13" s="3" t="str">
        <f t="shared" ca="1" si="18"/>
        <v/>
      </c>
      <c r="AG13">
        <f t="shared" ca="1" si="19"/>
        <v>0.55418241600236429</v>
      </c>
      <c r="AH13" s="3" t="str">
        <f t="shared" ca="1" si="20"/>
        <v/>
      </c>
      <c r="AJ13">
        <f t="shared" ca="1" si="21"/>
        <v>0.7085001990198655</v>
      </c>
      <c r="AK13" s="3" t="str">
        <f t="shared" ca="1" si="22"/>
        <v/>
      </c>
      <c r="AM13">
        <f t="shared" ca="1" si="23"/>
        <v>0.46320772109816089</v>
      </c>
      <c r="AN13" s="3" t="str">
        <f t="shared" ca="1" si="24"/>
        <v/>
      </c>
      <c r="AP13">
        <f t="shared" ca="1" si="25"/>
        <v>0.35779988748396485</v>
      </c>
      <c r="AQ13" s="3" t="str">
        <f t="shared" ca="1" si="26"/>
        <v/>
      </c>
      <c r="AS13">
        <f t="shared" ca="1" si="27"/>
        <v>0.25494669369368017</v>
      </c>
      <c r="AT13" s="3" t="str">
        <f t="shared" ca="1" si="28"/>
        <v/>
      </c>
      <c r="AV13">
        <f t="shared" ca="1" si="29"/>
        <v>0.79940326158592812</v>
      </c>
      <c r="AW13" s="3" t="str">
        <f t="shared" ca="1" si="30"/>
        <v/>
      </c>
      <c r="AY13">
        <f t="shared" ca="1" si="31"/>
        <v>0.40349096671009399</v>
      </c>
      <c r="AZ13" s="3" t="str">
        <f t="shared" ca="1" si="32"/>
        <v/>
      </c>
      <c r="BB13">
        <f t="shared" ca="1" si="33"/>
        <v>0.31142296428327554</v>
      </c>
      <c r="BC13" s="3" t="str">
        <f t="shared" ca="1" si="34"/>
        <v/>
      </c>
      <c r="BE13">
        <f t="shared" ca="1" si="35"/>
        <v>0.24316056698523325</v>
      </c>
      <c r="BF13" s="3" t="str">
        <f t="shared" ca="1" si="36"/>
        <v/>
      </c>
      <c r="BH13">
        <f t="shared" ca="1" si="37"/>
        <v>0.62398019349661549</v>
      </c>
      <c r="BI13" s="3" t="str">
        <f t="shared" ca="1" si="38"/>
        <v/>
      </c>
      <c r="BK13">
        <f t="shared" ca="1" si="39"/>
        <v>0.39436109863810287</v>
      </c>
      <c r="BL13" s="3" t="str">
        <f t="shared" ca="1" si="40"/>
        <v/>
      </c>
      <c r="BN13">
        <f t="shared" ca="1" si="41"/>
        <v>0.81058864674120201</v>
      </c>
      <c r="BO13" s="3" t="str">
        <f t="shared" ca="1" si="42"/>
        <v/>
      </c>
      <c r="BQ13">
        <f t="shared" ca="1" si="43"/>
        <v>0.48444740015671051</v>
      </c>
      <c r="BR13" s="3" t="str">
        <f t="shared" ca="1" si="44"/>
        <v/>
      </c>
      <c r="BT13">
        <f t="shared" ca="1" si="45"/>
        <v>0.30358815522560423</v>
      </c>
      <c r="BU13" s="3" t="str">
        <f t="shared" ca="1" si="46"/>
        <v/>
      </c>
      <c r="BW13">
        <f t="shared" ca="1" si="47"/>
        <v>2.9754563775938103E-2</v>
      </c>
      <c r="BX13" s="3" t="str">
        <f t="shared" ca="1" si="48"/>
        <v/>
      </c>
      <c r="BZ13">
        <f t="shared" ca="1" si="49"/>
        <v>0.7892159376481972</v>
      </c>
      <c r="CA13" s="3" t="str">
        <f t="shared" ca="1" si="50"/>
        <v/>
      </c>
      <c r="CC13">
        <f t="shared" ca="1" si="51"/>
        <v>0.29490935672383045</v>
      </c>
      <c r="CD13" s="3" t="str">
        <f t="shared" ca="1" si="52"/>
        <v/>
      </c>
      <c r="CF13">
        <f t="shared" ca="1" si="53"/>
        <v>0.35202658170379042</v>
      </c>
      <c r="CG13" s="3" t="str">
        <f t="shared" ca="1" si="54"/>
        <v/>
      </c>
      <c r="CI13">
        <f t="shared" ca="1" si="55"/>
        <v>0.67037140471613033</v>
      </c>
      <c r="CJ13" s="3" t="str">
        <f t="shared" ca="1" si="56"/>
        <v/>
      </c>
      <c r="CL13">
        <f t="shared" ca="1" si="57"/>
        <v>0.34191488912679791</v>
      </c>
      <c r="CM13" s="3" t="str">
        <f t="shared" ca="1" si="58"/>
        <v/>
      </c>
      <c r="CO13">
        <f t="shared" ca="1" si="59"/>
        <v>0.37377035359575506</v>
      </c>
      <c r="CP13" s="3" t="str">
        <f t="shared" ca="1" si="60"/>
        <v/>
      </c>
      <c r="CQ13">
        <v>11</v>
      </c>
    </row>
    <row r="14" spans="1:99" x14ac:dyDescent="0.45">
      <c r="A14" s="1">
        <v>2001</v>
      </c>
      <c r="B14" s="2">
        <v>7.2317808219178108</v>
      </c>
      <c r="C14">
        <f t="shared" ca="1" si="0"/>
        <v>0.63789306288072301</v>
      </c>
      <c r="D14" s="3" t="str">
        <f t="shared" ca="1" si="1"/>
        <v/>
      </c>
      <c r="F14">
        <f t="shared" ca="1" si="0"/>
        <v>0.61653287267195145</v>
      </c>
      <c r="G14" s="3" t="str">
        <f t="shared" ca="1" si="2"/>
        <v/>
      </c>
      <c r="I14">
        <f t="shared" ca="1" si="3"/>
        <v>0.28101135887835549</v>
      </c>
      <c r="J14" s="3" t="str">
        <f t="shared" ca="1" si="4"/>
        <v/>
      </c>
      <c r="L14">
        <f t="shared" ca="1" si="5"/>
        <v>6.9758511190670669E-2</v>
      </c>
      <c r="M14" s="3" t="str">
        <f t="shared" ca="1" si="6"/>
        <v/>
      </c>
      <c r="O14">
        <f t="shared" ca="1" si="7"/>
        <v>0.50131083560659828</v>
      </c>
      <c r="P14" s="3" t="str">
        <f t="shared" ca="1" si="8"/>
        <v/>
      </c>
      <c r="R14">
        <f t="shared" ca="1" si="9"/>
        <v>0.49357099516596425</v>
      </c>
      <c r="S14" s="3" t="str">
        <f t="shared" ca="1" si="10"/>
        <v/>
      </c>
      <c r="U14">
        <f t="shared" ca="1" si="11"/>
        <v>0.16903191780094518</v>
      </c>
      <c r="V14" s="3" t="str">
        <f t="shared" ca="1" si="12"/>
        <v/>
      </c>
      <c r="X14">
        <f t="shared" ca="1" si="13"/>
        <v>0.60671892713007536</v>
      </c>
      <c r="Y14" s="3" t="str">
        <f t="shared" ca="1" si="14"/>
        <v/>
      </c>
      <c r="AA14">
        <f t="shared" ca="1" si="15"/>
        <v>0.57320701416609698</v>
      </c>
      <c r="AB14" s="3" t="str">
        <f t="shared" ca="1" si="16"/>
        <v/>
      </c>
      <c r="AD14">
        <f t="shared" ca="1" si="17"/>
        <v>0.17073816200590219</v>
      </c>
      <c r="AE14" s="3" t="str">
        <f t="shared" ca="1" si="18"/>
        <v/>
      </c>
      <c r="AG14">
        <f t="shared" ca="1" si="19"/>
        <v>0.41079340828358946</v>
      </c>
      <c r="AH14" s="3" t="str">
        <f t="shared" ca="1" si="20"/>
        <v/>
      </c>
      <c r="AJ14">
        <f t="shared" ca="1" si="21"/>
        <v>0.35895768041212972</v>
      </c>
      <c r="AK14" s="3" t="str">
        <f t="shared" ca="1" si="22"/>
        <v/>
      </c>
      <c r="AM14">
        <f t="shared" ca="1" si="23"/>
        <v>0.25583139706577118</v>
      </c>
      <c r="AN14" s="3" t="str">
        <f t="shared" ca="1" si="24"/>
        <v/>
      </c>
      <c r="AP14">
        <f t="shared" ca="1" si="25"/>
        <v>0.17366038916654558</v>
      </c>
      <c r="AQ14" s="3" t="str">
        <f t="shared" ca="1" si="26"/>
        <v/>
      </c>
      <c r="AS14">
        <f t="shared" ca="1" si="27"/>
        <v>0.91860497429548216</v>
      </c>
      <c r="AT14" s="3" t="str">
        <f t="shared" ca="1" si="28"/>
        <v/>
      </c>
      <c r="AV14">
        <f t="shared" ca="1" si="29"/>
        <v>0.31162003793510284</v>
      </c>
      <c r="AW14" s="3" t="str">
        <f t="shared" ca="1" si="30"/>
        <v/>
      </c>
      <c r="AY14">
        <f t="shared" ca="1" si="31"/>
        <v>0.51306498920123367</v>
      </c>
      <c r="AZ14" s="3" t="str">
        <f t="shared" ca="1" si="32"/>
        <v/>
      </c>
      <c r="BB14">
        <f t="shared" ca="1" si="33"/>
        <v>0.77481524912683652</v>
      </c>
      <c r="BC14" s="3" t="str">
        <f t="shared" ca="1" si="34"/>
        <v/>
      </c>
      <c r="BE14">
        <f t="shared" ca="1" si="35"/>
        <v>0.64116518636831843</v>
      </c>
      <c r="BF14" s="3" t="str">
        <f t="shared" ca="1" si="36"/>
        <v/>
      </c>
      <c r="BH14">
        <f t="shared" ca="1" si="37"/>
        <v>0.26391897016026822</v>
      </c>
      <c r="BI14" s="3" t="str">
        <f t="shared" ca="1" si="38"/>
        <v/>
      </c>
      <c r="BK14">
        <f t="shared" ca="1" si="39"/>
        <v>0.86949926577549608</v>
      </c>
      <c r="BL14" s="3" t="str">
        <f t="shared" ca="1" si="40"/>
        <v/>
      </c>
      <c r="BN14">
        <f t="shared" ca="1" si="41"/>
        <v>0.34328820018782169</v>
      </c>
      <c r="BO14" s="3" t="str">
        <f t="shared" ca="1" si="42"/>
        <v/>
      </c>
      <c r="BQ14">
        <f t="shared" ca="1" si="43"/>
        <v>0.26514741600122871</v>
      </c>
      <c r="BR14" s="3" t="str">
        <f t="shared" ca="1" si="44"/>
        <v/>
      </c>
      <c r="BT14">
        <f t="shared" ca="1" si="45"/>
        <v>0.84246103738253841</v>
      </c>
      <c r="BU14" s="3" t="str">
        <f t="shared" ca="1" si="46"/>
        <v/>
      </c>
      <c r="BW14">
        <f t="shared" ca="1" si="47"/>
        <v>0.19412784959482465</v>
      </c>
      <c r="BX14" s="3" t="str">
        <f t="shared" ca="1" si="48"/>
        <v/>
      </c>
      <c r="BZ14">
        <f t="shared" ca="1" si="49"/>
        <v>0.76146180952553444</v>
      </c>
      <c r="CA14" s="3" t="str">
        <f t="shared" ca="1" si="50"/>
        <v/>
      </c>
      <c r="CC14">
        <f t="shared" ca="1" si="51"/>
        <v>0.88437156832573594</v>
      </c>
      <c r="CD14" s="3" t="str">
        <f t="shared" ca="1" si="52"/>
        <v/>
      </c>
      <c r="CF14">
        <f t="shared" ca="1" si="53"/>
        <v>0.11053488804287492</v>
      </c>
      <c r="CG14" s="3" t="str">
        <f t="shared" ca="1" si="54"/>
        <v/>
      </c>
      <c r="CI14">
        <f t="shared" ca="1" si="55"/>
        <v>0.65865170076690804</v>
      </c>
      <c r="CJ14" s="3" t="str">
        <f t="shared" ca="1" si="56"/>
        <v/>
      </c>
      <c r="CL14">
        <f t="shared" ca="1" si="57"/>
        <v>0.70057064976007699</v>
      </c>
      <c r="CM14" s="3" t="str">
        <f t="shared" ca="1" si="58"/>
        <v/>
      </c>
      <c r="CO14">
        <f t="shared" ca="1" si="59"/>
        <v>0.49897651285913847</v>
      </c>
      <c r="CP14" s="3" t="str">
        <f t="shared" ca="1" si="60"/>
        <v/>
      </c>
      <c r="CQ14">
        <v>12</v>
      </c>
    </row>
    <row r="15" spans="1:99" x14ac:dyDescent="0.45">
      <c r="A15" s="1">
        <v>2002</v>
      </c>
      <c r="B15" s="2">
        <v>8.1260273972602768</v>
      </c>
      <c r="C15">
        <f t="shared" ca="1" si="0"/>
        <v>2.2647515937358587E-2</v>
      </c>
      <c r="D15" s="3" t="str">
        <f t="shared" ca="1" si="1"/>
        <v/>
      </c>
      <c r="F15">
        <f t="shared" ca="1" si="0"/>
        <v>0.71704715767938854</v>
      </c>
      <c r="G15" s="3" t="str">
        <f t="shared" ca="1" si="2"/>
        <v/>
      </c>
      <c r="I15">
        <f t="shared" ca="1" si="3"/>
        <v>0.42821989877888966</v>
      </c>
      <c r="J15" s="3" t="str">
        <f t="shared" ca="1" si="4"/>
        <v/>
      </c>
      <c r="L15">
        <f t="shared" ca="1" si="5"/>
        <v>0.98856693395862461</v>
      </c>
      <c r="M15" s="3">
        <f t="shared" ca="1" si="6"/>
        <v>8.1260273972602768</v>
      </c>
      <c r="O15">
        <f t="shared" ca="1" si="7"/>
        <v>0.39694276604180623</v>
      </c>
      <c r="P15" s="3" t="str">
        <f t="shared" ca="1" si="8"/>
        <v/>
      </c>
      <c r="R15">
        <f t="shared" ca="1" si="9"/>
        <v>0.10877737155510026</v>
      </c>
      <c r="S15" s="3" t="str">
        <f t="shared" ca="1" si="10"/>
        <v/>
      </c>
      <c r="U15">
        <f t="shared" ca="1" si="11"/>
        <v>0.35679147382837195</v>
      </c>
      <c r="V15" s="3" t="str">
        <f t="shared" ca="1" si="12"/>
        <v/>
      </c>
      <c r="X15">
        <f t="shared" ca="1" si="13"/>
        <v>0.35650158737236148</v>
      </c>
      <c r="Y15" s="3" t="str">
        <f t="shared" ca="1" si="14"/>
        <v/>
      </c>
      <c r="AA15">
        <f t="shared" ca="1" si="15"/>
        <v>0.68027581753696353</v>
      </c>
      <c r="AB15" s="3" t="str">
        <f t="shared" ca="1" si="16"/>
        <v/>
      </c>
      <c r="AD15">
        <f t="shared" ca="1" si="17"/>
        <v>0.58688625162787589</v>
      </c>
      <c r="AE15" s="3" t="str">
        <f t="shared" ca="1" si="18"/>
        <v/>
      </c>
      <c r="AG15">
        <f t="shared" ca="1" si="19"/>
        <v>0.9603210686958461</v>
      </c>
      <c r="AH15" s="3">
        <f t="shared" ca="1" si="20"/>
        <v>8.1260273972602768</v>
      </c>
      <c r="AJ15">
        <f t="shared" ca="1" si="21"/>
        <v>0.58828323085071743</v>
      </c>
      <c r="AK15" s="3" t="str">
        <f t="shared" ca="1" si="22"/>
        <v/>
      </c>
      <c r="AM15">
        <f t="shared" ca="1" si="23"/>
        <v>7.90217754132988E-2</v>
      </c>
      <c r="AN15" s="3" t="str">
        <f t="shared" ca="1" si="24"/>
        <v/>
      </c>
      <c r="AP15">
        <f t="shared" ca="1" si="25"/>
        <v>0.14686887396067749</v>
      </c>
      <c r="AQ15" s="3" t="str">
        <f t="shared" ca="1" si="26"/>
        <v/>
      </c>
      <c r="AS15">
        <f t="shared" ca="1" si="27"/>
        <v>0.42076766610949301</v>
      </c>
      <c r="AT15" s="3" t="str">
        <f t="shared" ca="1" si="28"/>
        <v/>
      </c>
      <c r="AV15">
        <f t="shared" ca="1" si="29"/>
        <v>0.72326680179976333</v>
      </c>
      <c r="AW15" s="3" t="str">
        <f t="shared" ca="1" si="30"/>
        <v/>
      </c>
      <c r="AY15">
        <f t="shared" ca="1" si="31"/>
        <v>0.52446076877230974</v>
      </c>
      <c r="AZ15" s="3" t="str">
        <f t="shared" ca="1" si="32"/>
        <v/>
      </c>
      <c r="BB15">
        <f t="shared" ca="1" si="33"/>
        <v>3.3352102136745776E-2</v>
      </c>
      <c r="BC15" s="3" t="str">
        <f t="shared" ca="1" si="34"/>
        <v/>
      </c>
      <c r="BE15">
        <f t="shared" ca="1" si="35"/>
        <v>0.32137264111502339</v>
      </c>
      <c r="BF15" s="3" t="str">
        <f t="shared" ca="1" si="36"/>
        <v/>
      </c>
      <c r="BH15">
        <f t="shared" ca="1" si="37"/>
        <v>0.4025469817731161</v>
      </c>
      <c r="BI15" s="3" t="str">
        <f t="shared" ca="1" si="38"/>
        <v/>
      </c>
      <c r="BK15">
        <f t="shared" ca="1" si="39"/>
        <v>0.33090963078328484</v>
      </c>
      <c r="BL15" s="3" t="str">
        <f t="shared" ca="1" si="40"/>
        <v/>
      </c>
      <c r="BN15">
        <f t="shared" ca="1" si="41"/>
        <v>0.60430299724286984</v>
      </c>
      <c r="BO15" s="3" t="str">
        <f t="shared" ca="1" si="42"/>
        <v/>
      </c>
      <c r="BQ15">
        <f t="shared" ca="1" si="43"/>
        <v>3.8609510781300704E-2</v>
      </c>
      <c r="BR15" s="3" t="str">
        <f t="shared" ca="1" si="44"/>
        <v/>
      </c>
      <c r="BT15">
        <f t="shared" ca="1" si="45"/>
        <v>0.12491896762973664</v>
      </c>
      <c r="BU15" s="3" t="str">
        <f t="shared" ca="1" si="46"/>
        <v/>
      </c>
      <c r="BW15">
        <f t="shared" ca="1" si="47"/>
        <v>0.98053314195433727</v>
      </c>
      <c r="BX15" s="3" t="str">
        <f t="shared" ca="1" si="48"/>
        <v/>
      </c>
      <c r="BZ15">
        <f t="shared" ca="1" si="49"/>
        <v>0.9850286587120225</v>
      </c>
      <c r="CA15" s="3" t="str">
        <f t="shared" ca="1" si="50"/>
        <v/>
      </c>
      <c r="CC15">
        <f t="shared" ca="1" si="51"/>
        <v>0.32181892402990342</v>
      </c>
      <c r="CD15" s="3" t="str">
        <f t="shared" ca="1" si="52"/>
        <v/>
      </c>
      <c r="CF15">
        <f t="shared" ca="1" si="53"/>
        <v>0.58432175047585777</v>
      </c>
      <c r="CG15" s="3" t="str">
        <f t="shared" ca="1" si="54"/>
        <v/>
      </c>
      <c r="CI15">
        <f t="shared" ca="1" si="55"/>
        <v>0.66580560316218673</v>
      </c>
      <c r="CJ15" s="3" t="str">
        <f t="shared" ca="1" si="56"/>
        <v/>
      </c>
      <c r="CL15">
        <f t="shared" ca="1" si="57"/>
        <v>0.58384241183739272</v>
      </c>
      <c r="CM15" s="3" t="str">
        <f t="shared" ca="1" si="58"/>
        <v/>
      </c>
      <c r="CO15">
        <f t="shared" ca="1" si="59"/>
        <v>0.31951448838771346</v>
      </c>
      <c r="CP15" s="3" t="str">
        <f t="shared" ca="1" si="60"/>
        <v/>
      </c>
      <c r="CQ15">
        <v>13</v>
      </c>
    </row>
    <row r="16" spans="1:99" x14ac:dyDescent="0.45">
      <c r="A16" s="1">
        <v>2003</v>
      </c>
      <c r="B16" s="2">
        <v>8.286301369863013</v>
      </c>
      <c r="C16">
        <f t="shared" ca="1" si="0"/>
        <v>2.76946199889474E-2</v>
      </c>
      <c r="D16" s="3" t="str">
        <f t="shared" ca="1" si="1"/>
        <v/>
      </c>
      <c r="F16">
        <f t="shared" ca="1" si="0"/>
        <v>0.38035469064947169</v>
      </c>
      <c r="G16" s="3" t="str">
        <f t="shared" ca="1" si="2"/>
        <v/>
      </c>
      <c r="I16">
        <f t="shared" ca="1" si="3"/>
        <v>0.70952716517790126</v>
      </c>
      <c r="J16" s="3" t="str">
        <f t="shared" ca="1" si="4"/>
        <v/>
      </c>
      <c r="L16">
        <f t="shared" ca="1" si="5"/>
        <v>0.20640969319637814</v>
      </c>
      <c r="M16" s="3" t="str">
        <f t="shared" ca="1" si="6"/>
        <v/>
      </c>
      <c r="O16">
        <f t="shared" ca="1" si="7"/>
        <v>9.9682564748391433E-2</v>
      </c>
      <c r="P16" s="3" t="str">
        <f t="shared" ca="1" si="8"/>
        <v/>
      </c>
      <c r="R16">
        <f t="shared" ca="1" si="9"/>
        <v>0.46492393067676907</v>
      </c>
      <c r="S16" s="3" t="str">
        <f t="shared" ca="1" si="10"/>
        <v/>
      </c>
      <c r="U16">
        <f t="shared" ca="1" si="11"/>
        <v>0.50279349663104067</v>
      </c>
      <c r="V16" s="3" t="str">
        <f t="shared" ca="1" si="12"/>
        <v/>
      </c>
      <c r="X16">
        <f t="shared" ca="1" si="13"/>
        <v>0.84722411981790147</v>
      </c>
      <c r="Y16" s="3" t="str">
        <f t="shared" ca="1" si="14"/>
        <v/>
      </c>
      <c r="AA16">
        <f t="shared" ca="1" si="15"/>
        <v>0.45516935197110298</v>
      </c>
      <c r="AB16" s="3" t="str">
        <f t="shared" ca="1" si="16"/>
        <v/>
      </c>
      <c r="AD16">
        <f t="shared" ca="1" si="17"/>
        <v>8.5333993078022807E-2</v>
      </c>
      <c r="AE16" s="3" t="str">
        <f t="shared" ca="1" si="18"/>
        <v/>
      </c>
      <c r="AG16">
        <f t="shared" ca="1" si="19"/>
        <v>0.57546521656961858</v>
      </c>
      <c r="AH16" s="3" t="str">
        <f t="shared" ca="1" si="20"/>
        <v/>
      </c>
      <c r="AJ16">
        <f t="shared" ca="1" si="21"/>
        <v>0.64190375928605226</v>
      </c>
      <c r="AK16" s="3" t="str">
        <f t="shared" ca="1" si="22"/>
        <v/>
      </c>
      <c r="AM16">
        <f t="shared" ca="1" si="23"/>
        <v>0.53323535413899625</v>
      </c>
      <c r="AN16" s="3" t="str">
        <f t="shared" ca="1" si="24"/>
        <v/>
      </c>
      <c r="AP16">
        <f t="shared" ca="1" si="25"/>
        <v>9.9921217242908256E-2</v>
      </c>
      <c r="AQ16" s="3" t="str">
        <f t="shared" ca="1" si="26"/>
        <v/>
      </c>
      <c r="AS16">
        <f t="shared" ca="1" si="27"/>
        <v>0.70451182566969051</v>
      </c>
      <c r="AT16" s="3" t="str">
        <f t="shared" ca="1" si="28"/>
        <v/>
      </c>
      <c r="AV16">
        <f t="shared" ca="1" si="29"/>
        <v>0.2850384954341858</v>
      </c>
      <c r="AW16" s="3" t="str">
        <f t="shared" ca="1" si="30"/>
        <v/>
      </c>
      <c r="AY16">
        <f t="shared" ca="1" si="31"/>
        <v>0.33414899126431763</v>
      </c>
      <c r="AZ16" s="3" t="str">
        <f t="shared" ca="1" si="32"/>
        <v/>
      </c>
      <c r="BB16">
        <f t="shared" ca="1" si="33"/>
        <v>0.82866750399718947</v>
      </c>
      <c r="BC16" s="3" t="str">
        <f t="shared" ca="1" si="34"/>
        <v/>
      </c>
      <c r="BE16">
        <f t="shared" ca="1" si="35"/>
        <v>0.10498088926273019</v>
      </c>
      <c r="BF16" s="3" t="str">
        <f t="shared" ca="1" si="36"/>
        <v/>
      </c>
      <c r="BH16">
        <f t="shared" ca="1" si="37"/>
        <v>0.60183191323424756</v>
      </c>
      <c r="BI16" s="3" t="str">
        <f t="shared" ca="1" si="38"/>
        <v/>
      </c>
      <c r="BK16">
        <f t="shared" ca="1" si="39"/>
        <v>4.6683629172440733E-2</v>
      </c>
      <c r="BL16" s="3" t="str">
        <f t="shared" ca="1" si="40"/>
        <v/>
      </c>
      <c r="BN16">
        <f t="shared" ca="1" si="41"/>
        <v>0.62477815978470941</v>
      </c>
      <c r="BO16" s="3" t="str">
        <f t="shared" ca="1" si="42"/>
        <v/>
      </c>
      <c r="BQ16">
        <f t="shared" ca="1" si="43"/>
        <v>0.51899047546609278</v>
      </c>
      <c r="BR16" s="3" t="str">
        <f t="shared" ca="1" si="44"/>
        <v/>
      </c>
      <c r="BT16">
        <f t="shared" ca="1" si="45"/>
        <v>1.4782278122368098E-2</v>
      </c>
      <c r="BU16" s="3" t="str">
        <f t="shared" ca="1" si="46"/>
        <v/>
      </c>
      <c r="BW16">
        <f t="shared" ca="1" si="47"/>
        <v>0.29240512407085395</v>
      </c>
      <c r="BX16" s="3" t="str">
        <f t="shared" ca="1" si="48"/>
        <v/>
      </c>
      <c r="BZ16">
        <f t="shared" ca="1" si="49"/>
        <v>0.96837466695918928</v>
      </c>
      <c r="CA16" s="3" t="str">
        <f t="shared" ca="1" si="50"/>
        <v/>
      </c>
      <c r="CC16">
        <f t="shared" ca="1" si="51"/>
        <v>0.59940778126531724</v>
      </c>
      <c r="CD16" s="3" t="str">
        <f t="shared" ca="1" si="52"/>
        <v/>
      </c>
      <c r="CF16">
        <f t="shared" ca="1" si="53"/>
        <v>0.40291037368279847</v>
      </c>
      <c r="CG16" s="3" t="str">
        <f t="shared" ca="1" si="54"/>
        <v/>
      </c>
      <c r="CI16">
        <f t="shared" ca="1" si="55"/>
        <v>0.96348313527752516</v>
      </c>
      <c r="CJ16" s="3" t="str">
        <f t="shared" ca="1" si="56"/>
        <v/>
      </c>
      <c r="CL16">
        <f t="shared" ca="1" si="57"/>
        <v>0.90642125436872467</v>
      </c>
      <c r="CM16" s="3" t="str">
        <f t="shared" ca="1" si="58"/>
        <v/>
      </c>
      <c r="CO16">
        <f t="shared" ca="1" si="59"/>
        <v>1.2914325761175238E-3</v>
      </c>
      <c r="CP16" s="3" t="str">
        <f t="shared" ca="1" si="60"/>
        <v/>
      </c>
      <c r="CQ16">
        <v>14</v>
      </c>
    </row>
    <row r="17" spans="1:95" x14ac:dyDescent="0.45">
      <c r="A17" s="1">
        <v>2004</v>
      </c>
      <c r="B17" s="2">
        <v>7.2019178082191759</v>
      </c>
      <c r="C17">
        <f t="shared" ca="1" si="0"/>
        <v>0.33639652821189658</v>
      </c>
      <c r="D17" s="3" t="str">
        <f t="shared" ca="1" si="1"/>
        <v/>
      </c>
      <c r="F17">
        <f t="shared" ca="1" si="0"/>
        <v>0.33036490926844941</v>
      </c>
      <c r="G17" s="3" t="str">
        <f t="shared" ca="1" si="2"/>
        <v/>
      </c>
      <c r="I17">
        <f t="shared" ca="1" si="3"/>
        <v>0.38201293520692181</v>
      </c>
      <c r="J17" s="3" t="str">
        <f t="shared" ca="1" si="4"/>
        <v/>
      </c>
      <c r="L17">
        <f t="shared" ca="1" si="5"/>
        <v>0.79529704750218377</v>
      </c>
      <c r="M17" s="3" t="str">
        <f t="shared" ca="1" si="6"/>
        <v/>
      </c>
      <c r="O17">
        <f t="shared" ca="1" si="7"/>
        <v>6.4871868776241848E-2</v>
      </c>
      <c r="P17" s="3" t="str">
        <f t="shared" ca="1" si="8"/>
        <v/>
      </c>
      <c r="R17">
        <f t="shared" ca="1" si="9"/>
        <v>8.5465809457799802E-3</v>
      </c>
      <c r="S17" s="3" t="str">
        <f t="shared" ca="1" si="10"/>
        <v/>
      </c>
      <c r="U17">
        <f t="shared" ca="1" si="11"/>
        <v>0.43910488869186781</v>
      </c>
      <c r="V17" s="3" t="str">
        <f t="shared" ca="1" si="12"/>
        <v/>
      </c>
      <c r="X17">
        <f t="shared" ca="1" si="13"/>
        <v>0.37294832993824001</v>
      </c>
      <c r="Y17" s="3" t="str">
        <f t="shared" ca="1" si="14"/>
        <v/>
      </c>
      <c r="AA17">
        <f t="shared" ca="1" si="15"/>
        <v>0.53812321213563308</v>
      </c>
      <c r="AB17" s="3" t="str">
        <f t="shared" ca="1" si="16"/>
        <v/>
      </c>
      <c r="AD17">
        <f t="shared" ca="1" si="17"/>
        <v>0.5591285160936893</v>
      </c>
      <c r="AE17" s="3" t="str">
        <f t="shared" ca="1" si="18"/>
        <v/>
      </c>
      <c r="AG17">
        <f t="shared" ca="1" si="19"/>
        <v>0.28632566191973796</v>
      </c>
      <c r="AH17" s="3" t="str">
        <f t="shared" ca="1" si="20"/>
        <v/>
      </c>
      <c r="AJ17">
        <f t="shared" ca="1" si="21"/>
        <v>0.10480025130344628</v>
      </c>
      <c r="AK17" s="3" t="str">
        <f t="shared" ca="1" si="22"/>
        <v/>
      </c>
      <c r="AM17">
        <f t="shared" ca="1" si="23"/>
        <v>0.43180301580153035</v>
      </c>
      <c r="AN17" s="3" t="str">
        <f t="shared" ca="1" si="24"/>
        <v/>
      </c>
      <c r="AP17">
        <f t="shared" ca="1" si="25"/>
        <v>0.77269308469588238</v>
      </c>
      <c r="AQ17" s="3" t="str">
        <f t="shared" ca="1" si="26"/>
        <v/>
      </c>
      <c r="AS17">
        <f t="shared" ca="1" si="27"/>
        <v>0.17537978446160341</v>
      </c>
      <c r="AT17" s="3" t="str">
        <f t="shared" ca="1" si="28"/>
        <v/>
      </c>
      <c r="AV17">
        <f t="shared" ca="1" si="29"/>
        <v>0.85508856872292849</v>
      </c>
      <c r="AW17" s="3" t="str">
        <f t="shared" ca="1" si="30"/>
        <v/>
      </c>
      <c r="AY17">
        <f t="shared" ca="1" si="31"/>
        <v>0.95171630688431474</v>
      </c>
      <c r="AZ17" s="3">
        <f t="shared" ca="1" si="32"/>
        <v>7.2019178082191759</v>
      </c>
      <c r="BB17">
        <f t="shared" ca="1" si="33"/>
        <v>0.17981587619449479</v>
      </c>
      <c r="BC17" s="3" t="str">
        <f t="shared" ca="1" si="34"/>
        <v/>
      </c>
      <c r="BE17">
        <f t="shared" ca="1" si="35"/>
        <v>0.65996339634422596</v>
      </c>
      <c r="BF17" s="3" t="str">
        <f t="shared" ca="1" si="36"/>
        <v/>
      </c>
      <c r="BH17">
        <f t="shared" ca="1" si="37"/>
        <v>0.20541401392830849</v>
      </c>
      <c r="BI17" s="3" t="str">
        <f t="shared" ca="1" si="38"/>
        <v/>
      </c>
      <c r="BK17">
        <f t="shared" ca="1" si="39"/>
        <v>0.63062299941580335</v>
      </c>
      <c r="BL17" s="3" t="str">
        <f t="shared" ca="1" si="40"/>
        <v/>
      </c>
      <c r="BN17">
        <f t="shared" ca="1" si="41"/>
        <v>0.70898738661940075</v>
      </c>
      <c r="BO17" s="3" t="str">
        <f t="shared" ca="1" si="42"/>
        <v/>
      </c>
      <c r="BQ17">
        <f t="shared" ca="1" si="43"/>
        <v>2.0744784120932946E-3</v>
      </c>
      <c r="BR17" s="3" t="str">
        <f t="shared" ca="1" si="44"/>
        <v/>
      </c>
      <c r="BT17">
        <f t="shared" ca="1" si="45"/>
        <v>0.41425123917966111</v>
      </c>
      <c r="BU17" s="3" t="str">
        <f t="shared" ca="1" si="46"/>
        <v/>
      </c>
      <c r="BW17">
        <f t="shared" ca="1" si="47"/>
        <v>0.42246122816891052</v>
      </c>
      <c r="BX17" s="3" t="str">
        <f t="shared" ca="1" si="48"/>
        <v/>
      </c>
      <c r="BZ17">
        <f t="shared" ca="1" si="49"/>
        <v>0.44778953157326806</v>
      </c>
      <c r="CA17" s="3" t="str">
        <f t="shared" ca="1" si="50"/>
        <v/>
      </c>
      <c r="CC17">
        <f t="shared" ca="1" si="51"/>
        <v>0.95766190551004537</v>
      </c>
      <c r="CD17" s="3" t="str">
        <f t="shared" ca="1" si="52"/>
        <v/>
      </c>
      <c r="CF17">
        <f t="shared" ca="1" si="53"/>
        <v>0.43890665209745849</v>
      </c>
      <c r="CG17" s="3" t="str">
        <f t="shared" ca="1" si="54"/>
        <v/>
      </c>
      <c r="CI17">
        <f t="shared" ca="1" si="55"/>
        <v>0.52150250463646808</v>
      </c>
      <c r="CJ17" s="3" t="str">
        <f t="shared" ca="1" si="56"/>
        <v/>
      </c>
      <c r="CL17">
        <f t="shared" ca="1" si="57"/>
        <v>0.2387080459690033</v>
      </c>
      <c r="CM17" s="3" t="str">
        <f t="shared" ca="1" si="58"/>
        <v/>
      </c>
      <c r="CO17">
        <f t="shared" ca="1" si="59"/>
        <v>0.45733102646335366</v>
      </c>
      <c r="CP17" s="3" t="str">
        <f t="shared" ca="1" si="60"/>
        <v/>
      </c>
      <c r="CQ17">
        <v>15</v>
      </c>
    </row>
    <row r="18" spans="1:95" x14ac:dyDescent="0.45">
      <c r="A18" s="1">
        <v>2005</v>
      </c>
      <c r="B18" s="2">
        <v>7.0150684931506921</v>
      </c>
      <c r="C18">
        <f t="shared" ca="1" si="0"/>
        <v>0.29844529944546383</v>
      </c>
      <c r="D18" s="3" t="str">
        <f t="shared" ca="1" si="1"/>
        <v/>
      </c>
      <c r="F18">
        <f t="shared" ca="1" si="0"/>
        <v>0.35522228133482947</v>
      </c>
      <c r="G18" s="3" t="str">
        <f t="shared" ca="1" si="2"/>
        <v/>
      </c>
      <c r="I18">
        <f t="shared" ca="1" si="3"/>
        <v>4.9951777468022152E-2</v>
      </c>
      <c r="J18" s="3" t="str">
        <f t="shared" ca="1" si="4"/>
        <v/>
      </c>
      <c r="L18">
        <f t="shared" ca="1" si="5"/>
        <v>0.2910767396119236</v>
      </c>
      <c r="M18" s="3" t="str">
        <f t="shared" ca="1" si="6"/>
        <v/>
      </c>
      <c r="O18">
        <f t="shared" ca="1" si="7"/>
        <v>0.8920409563633338</v>
      </c>
      <c r="P18" s="3" t="str">
        <f t="shared" ca="1" si="8"/>
        <v/>
      </c>
      <c r="R18">
        <f t="shared" ca="1" si="9"/>
        <v>8.5471515209372129E-3</v>
      </c>
      <c r="S18" s="3" t="str">
        <f t="shared" ca="1" si="10"/>
        <v/>
      </c>
      <c r="U18">
        <f t="shared" ca="1" si="11"/>
        <v>9.2436757394386282E-2</v>
      </c>
      <c r="V18" s="3" t="str">
        <f t="shared" ca="1" si="12"/>
        <v/>
      </c>
      <c r="X18">
        <f t="shared" ca="1" si="13"/>
        <v>7.6170046108451461E-2</v>
      </c>
      <c r="Y18" s="3" t="str">
        <f t="shared" ca="1" si="14"/>
        <v/>
      </c>
      <c r="AA18">
        <f t="shared" ca="1" si="15"/>
        <v>0.15248560870324079</v>
      </c>
      <c r="AB18" s="3" t="str">
        <f t="shared" ca="1" si="16"/>
        <v/>
      </c>
      <c r="AD18">
        <f t="shared" ca="1" si="17"/>
        <v>0.55134064918607462</v>
      </c>
      <c r="AE18" s="3" t="str">
        <f t="shared" ca="1" si="18"/>
        <v/>
      </c>
      <c r="AG18">
        <f t="shared" ca="1" si="19"/>
        <v>0.79858055127474059</v>
      </c>
      <c r="AH18" s="3" t="str">
        <f t="shared" ca="1" si="20"/>
        <v/>
      </c>
      <c r="AJ18">
        <f t="shared" ca="1" si="21"/>
        <v>0.20227749729277056</v>
      </c>
      <c r="AK18" s="3" t="str">
        <f t="shared" ca="1" si="22"/>
        <v/>
      </c>
      <c r="AM18">
        <f t="shared" ca="1" si="23"/>
        <v>0.76998847985109942</v>
      </c>
      <c r="AN18" s="3" t="str">
        <f t="shared" ca="1" si="24"/>
        <v/>
      </c>
      <c r="AP18">
        <f t="shared" ca="1" si="25"/>
        <v>0.51496154861719046</v>
      </c>
      <c r="AQ18" s="3" t="str">
        <f t="shared" ca="1" si="26"/>
        <v/>
      </c>
      <c r="AS18">
        <f t="shared" ca="1" si="27"/>
        <v>0.9141740204214146</v>
      </c>
      <c r="AT18" s="3" t="str">
        <f t="shared" ca="1" si="28"/>
        <v/>
      </c>
      <c r="AV18">
        <f t="shared" ca="1" si="29"/>
        <v>0.77672407960454903</v>
      </c>
      <c r="AW18" s="3" t="str">
        <f t="shared" ca="1" si="30"/>
        <v/>
      </c>
      <c r="AY18">
        <f t="shared" ca="1" si="31"/>
        <v>7.2473046412121267E-2</v>
      </c>
      <c r="AZ18" s="3" t="str">
        <f t="shared" ca="1" si="32"/>
        <v/>
      </c>
      <c r="BB18">
        <f t="shared" ca="1" si="33"/>
        <v>0.17017598196618555</v>
      </c>
      <c r="BC18" s="3" t="str">
        <f t="shared" ca="1" si="34"/>
        <v/>
      </c>
      <c r="BE18">
        <f t="shared" ca="1" si="35"/>
        <v>0.69858704547298467</v>
      </c>
      <c r="BF18" s="3" t="str">
        <f t="shared" ca="1" si="36"/>
        <v/>
      </c>
      <c r="BH18">
        <f t="shared" ca="1" si="37"/>
        <v>0.21800813181520595</v>
      </c>
      <c r="BI18" s="3" t="str">
        <f t="shared" ca="1" si="38"/>
        <v/>
      </c>
      <c r="BK18">
        <f t="shared" ca="1" si="39"/>
        <v>9.8173241532381716E-2</v>
      </c>
      <c r="BL18" s="3" t="str">
        <f t="shared" ca="1" si="40"/>
        <v/>
      </c>
      <c r="BN18">
        <f t="shared" ca="1" si="41"/>
        <v>0.15295681940630146</v>
      </c>
      <c r="BO18" s="3" t="str">
        <f t="shared" ca="1" si="42"/>
        <v/>
      </c>
      <c r="BQ18">
        <f t="shared" ca="1" si="43"/>
        <v>0.1316745938102023</v>
      </c>
      <c r="BR18" s="3" t="str">
        <f t="shared" ca="1" si="44"/>
        <v/>
      </c>
      <c r="BT18">
        <f t="shared" ca="1" si="45"/>
        <v>0.58414782608370786</v>
      </c>
      <c r="BU18" s="3" t="str">
        <f t="shared" ca="1" si="46"/>
        <v/>
      </c>
      <c r="BW18">
        <f t="shared" ca="1" si="47"/>
        <v>0.97651124392620703</v>
      </c>
      <c r="BX18" s="3" t="str">
        <f t="shared" ca="1" si="48"/>
        <v/>
      </c>
      <c r="BZ18">
        <f t="shared" ca="1" si="49"/>
        <v>0.30606465192606269</v>
      </c>
      <c r="CA18" s="3" t="str">
        <f t="shared" ca="1" si="50"/>
        <v/>
      </c>
      <c r="CC18">
        <f t="shared" ca="1" si="51"/>
        <v>0.22795809477116846</v>
      </c>
      <c r="CD18" s="3" t="str">
        <f t="shared" ca="1" si="52"/>
        <v/>
      </c>
      <c r="CF18">
        <f t="shared" ca="1" si="53"/>
        <v>0.55115449779311987</v>
      </c>
      <c r="CG18" s="3" t="str">
        <f t="shared" ca="1" si="54"/>
        <v/>
      </c>
      <c r="CI18">
        <f t="shared" ca="1" si="55"/>
        <v>0.84198324881617093</v>
      </c>
      <c r="CJ18" s="3" t="str">
        <f t="shared" ca="1" si="56"/>
        <v/>
      </c>
      <c r="CL18">
        <f t="shared" ca="1" si="57"/>
        <v>0.13423522379757713</v>
      </c>
      <c r="CM18" s="3" t="str">
        <f t="shared" ca="1" si="58"/>
        <v/>
      </c>
      <c r="CO18">
        <f t="shared" ca="1" si="59"/>
        <v>3.0076670250511417E-2</v>
      </c>
      <c r="CP18" s="3" t="str">
        <f t="shared" ca="1" si="60"/>
        <v/>
      </c>
      <c r="CQ18">
        <v>16</v>
      </c>
    </row>
    <row r="19" spans="1:95" x14ac:dyDescent="0.45">
      <c r="A19" s="1">
        <v>2006</v>
      </c>
      <c r="B19" s="2">
        <v>7.9775342465753427</v>
      </c>
      <c r="C19">
        <f t="shared" ca="1" si="0"/>
        <v>5.1696678933577767E-2</v>
      </c>
      <c r="D19" s="3" t="str">
        <f t="shared" ca="1" si="1"/>
        <v/>
      </c>
      <c r="F19">
        <f t="shared" ca="1" si="0"/>
        <v>0.44286768895867046</v>
      </c>
      <c r="G19" s="3" t="str">
        <f t="shared" ca="1" si="2"/>
        <v/>
      </c>
      <c r="I19">
        <f t="shared" ca="1" si="3"/>
        <v>0.62962283548701403</v>
      </c>
      <c r="J19" s="3" t="str">
        <f t="shared" ca="1" si="4"/>
        <v/>
      </c>
      <c r="L19">
        <f t="shared" ca="1" si="5"/>
        <v>0.70023504321886954</v>
      </c>
      <c r="M19" s="3" t="str">
        <f t="shared" ca="1" si="6"/>
        <v/>
      </c>
      <c r="O19">
        <f t="shared" ca="1" si="7"/>
        <v>0.44432867192014636</v>
      </c>
      <c r="P19" s="3" t="str">
        <f t="shared" ca="1" si="8"/>
        <v/>
      </c>
      <c r="R19">
        <f t="shared" ca="1" si="9"/>
        <v>0.82838400953645375</v>
      </c>
      <c r="S19" s="3" t="str">
        <f t="shared" ca="1" si="10"/>
        <v/>
      </c>
      <c r="U19">
        <f t="shared" ca="1" si="11"/>
        <v>0.72446309918151863</v>
      </c>
      <c r="V19" s="3" t="str">
        <f t="shared" ca="1" si="12"/>
        <v/>
      </c>
      <c r="X19">
        <f t="shared" ca="1" si="13"/>
        <v>0.25761445877019518</v>
      </c>
      <c r="Y19" s="3" t="str">
        <f t="shared" ca="1" si="14"/>
        <v/>
      </c>
      <c r="AA19">
        <f t="shared" ca="1" si="15"/>
        <v>0.82094861382679019</v>
      </c>
      <c r="AB19" s="3" t="str">
        <f t="shared" ca="1" si="16"/>
        <v/>
      </c>
      <c r="AD19">
        <f t="shared" ca="1" si="17"/>
        <v>0.3124376306936596</v>
      </c>
      <c r="AE19" s="3" t="str">
        <f t="shared" ca="1" si="18"/>
        <v/>
      </c>
      <c r="AG19">
        <f t="shared" ca="1" si="19"/>
        <v>0.65558075817726968</v>
      </c>
      <c r="AH19" s="3" t="str">
        <f t="shared" ca="1" si="20"/>
        <v/>
      </c>
      <c r="AJ19">
        <f t="shared" ca="1" si="21"/>
        <v>0.80451954334919062</v>
      </c>
      <c r="AK19" s="3" t="str">
        <f t="shared" ca="1" si="22"/>
        <v/>
      </c>
      <c r="AM19">
        <f t="shared" ca="1" si="23"/>
        <v>0.77645886062050695</v>
      </c>
      <c r="AN19" s="3" t="str">
        <f t="shared" ca="1" si="24"/>
        <v/>
      </c>
      <c r="AP19">
        <f t="shared" ca="1" si="25"/>
        <v>0.56127974006467085</v>
      </c>
      <c r="AQ19" s="3" t="str">
        <f t="shared" ca="1" si="26"/>
        <v/>
      </c>
      <c r="AS19">
        <f t="shared" ca="1" si="27"/>
        <v>0.86111534210125673</v>
      </c>
      <c r="AT19" s="3" t="str">
        <f t="shared" ca="1" si="28"/>
        <v/>
      </c>
      <c r="AV19">
        <f t="shared" ca="1" si="29"/>
        <v>0.92976535177180986</v>
      </c>
      <c r="AW19" s="3" t="str">
        <f t="shared" ca="1" si="30"/>
        <v/>
      </c>
      <c r="AY19">
        <f t="shared" ca="1" si="31"/>
        <v>0.56378036880637517</v>
      </c>
      <c r="AZ19" s="3" t="str">
        <f t="shared" ca="1" si="32"/>
        <v/>
      </c>
      <c r="BB19">
        <f t="shared" ca="1" si="33"/>
        <v>0.35569963842371566</v>
      </c>
      <c r="BC19" s="3" t="str">
        <f t="shared" ca="1" si="34"/>
        <v/>
      </c>
      <c r="BE19">
        <f t="shared" ca="1" si="35"/>
        <v>0.13428824984945087</v>
      </c>
      <c r="BF19" s="3" t="str">
        <f t="shared" ca="1" si="36"/>
        <v/>
      </c>
      <c r="BH19">
        <f t="shared" ca="1" si="37"/>
        <v>0.66400721927119688</v>
      </c>
      <c r="BI19" s="3" t="str">
        <f t="shared" ca="1" si="38"/>
        <v/>
      </c>
      <c r="BK19">
        <f t="shared" ca="1" si="39"/>
        <v>0.89039423817133279</v>
      </c>
      <c r="BL19" s="3" t="str">
        <f t="shared" ca="1" si="40"/>
        <v/>
      </c>
      <c r="BN19">
        <f t="shared" ca="1" si="41"/>
        <v>0.39896709453789503</v>
      </c>
      <c r="BO19" s="3" t="str">
        <f t="shared" ca="1" si="42"/>
        <v/>
      </c>
      <c r="BQ19">
        <f t="shared" ca="1" si="43"/>
        <v>0.53048619609891556</v>
      </c>
      <c r="BR19" s="3" t="str">
        <f t="shared" ca="1" si="44"/>
        <v/>
      </c>
      <c r="BT19">
        <f t="shared" ca="1" si="45"/>
        <v>6.8501644117559435E-2</v>
      </c>
      <c r="BU19" s="3" t="str">
        <f t="shared" ca="1" si="46"/>
        <v/>
      </c>
      <c r="BW19">
        <f t="shared" ca="1" si="47"/>
        <v>0.92976473724457642</v>
      </c>
      <c r="BX19" s="3" t="str">
        <f t="shared" ca="1" si="48"/>
        <v/>
      </c>
      <c r="BZ19">
        <f t="shared" ca="1" si="49"/>
        <v>0.99552947594533825</v>
      </c>
      <c r="CA19" s="3">
        <f t="shared" ca="1" si="50"/>
        <v>7.9775342465753427</v>
      </c>
      <c r="CC19">
        <f t="shared" ca="1" si="51"/>
        <v>0.31901433451411554</v>
      </c>
      <c r="CD19" s="3" t="str">
        <f t="shared" ca="1" si="52"/>
        <v/>
      </c>
      <c r="CF19">
        <f t="shared" ca="1" si="53"/>
        <v>0.23819505046601908</v>
      </c>
      <c r="CG19" s="3" t="str">
        <f t="shared" ca="1" si="54"/>
        <v/>
      </c>
      <c r="CI19">
        <f t="shared" ca="1" si="55"/>
        <v>0.22763823384420956</v>
      </c>
      <c r="CJ19" s="3" t="str">
        <f t="shared" ca="1" si="56"/>
        <v/>
      </c>
      <c r="CL19">
        <f t="shared" ca="1" si="57"/>
        <v>0.86795860845448802</v>
      </c>
      <c r="CM19" s="3" t="str">
        <f t="shared" ca="1" si="58"/>
        <v/>
      </c>
      <c r="CO19">
        <f t="shared" ca="1" si="59"/>
        <v>6.1434242831296504E-2</v>
      </c>
      <c r="CP19" s="3" t="str">
        <f t="shared" ca="1" si="60"/>
        <v/>
      </c>
      <c r="CQ19">
        <v>17</v>
      </c>
    </row>
    <row r="20" spans="1:95" x14ac:dyDescent="0.45">
      <c r="A20" s="1">
        <v>2007</v>
      </c>
      <c r="B20" s="2">
        <v>7.9827397260274005</v>
      </c>
      <c r="C20">
        <f t="shared" ca="1" si="0"/>
        <v>0.60184624875591886</v>
      </c>
      <c r="D20" s="3" t="str">
        <f t="shared" ca="1" si="1"/>
        <v/>
      </c>
      <c r="F20">
        <f t="shared" ca="1" si="0"/>
        <v>0.9939646443977338</v>
      </c>
      <c r="G20" s="3">
        <f t="shared" ca="1" si="2"/>
        <v>7.9827397260274005</v>
      </c>
      <c r="I20">
        <f t="shared" ca="1" si="3"/>
        <v>0.96298187858347029</v>
      </c>
      <c r="J20" s="3" t="str">
        <f t="shared" ca="1" si="4"/>
        <v/>
      </c>
      <c r="L20">
        <f t="shared" ca="1" si="5"/>
        <v>0.58581318972934981</v>
      </c>
      <c r="M20" s="3" t="str">
        <f t="shared" ca="1" si="6"/>
        <v/>
      </c>
      <c r="O20">
        <f t="shared" ca="1" si="7"/>
        <v>0.49223987517175549</v>
      </c>
      <c r="P20" s="3" t="str">
        <f t="shared" ca="1" si="8"/>
        <v/>
      </c>
      <c r="R20">
        <f t="shared" ca="1" si="9"/>
        <v>0.16678790793273846</v>
      </c>
      <c r="S20" s="3" t="str">
        <f t="shared" ca="1" si="10"/>
        <v/>
      </c>
      <c r="U20">
        <f t="shared" ca="1" si="11"/>
        <v>0.90673980904033469</v>
      </c>
      <c r="V20" s="3" t="str">
        <f t="shared" ca="1" si="12"/>
        <v/>
      </c>
      <c r="X20">
        <f t="shared" ca="1" si="13"/>
        <v>0.26152283733760984</v>
      </c>
      <c r="Y20" s="3" t="str">
        <f t="shared" ca="1" si="14"/>
        <v/>
      </c>
      <c r="AA20">
        <f t="shared" ca="1" si="15"/>
        <v>3.8964659820162506E-2</v>
      </c>
      <c r="AB20" s="3" t="str">
        <f t="shared" ca="1" si="16"/>
        <v/>
      </c>
      <c r="AD20">
        <f t="shared" ca="1" si="17"/>
        <v>0.30092714705460788</v>
      </c>
      <c r="AE20" s="3" t="str">
        <f t="shared" ca="1" si="18"/>
        <v/>
      </c>
      <c r="AG20">
        <f t="shared" ca="1" si="19"/>
        <v>2.8243110045912179E-2</v>
      </c>
      <c r="AH20" s="3" t="str">
        <f t="shared" ca="1" si="20"/>
        <v/>
      </c>
      <c r="AJ20">
        <f t="shared" ca="1" si="21"/>
        <v>0.60830054765559849</v>
      </c>
      <c r="AK20" s="3" t="str">
        <f t="shared" ca="1" si="22"/>
        <v/>
      </c>
      <c r="AM20">
        <f t="shared" ca="1" si="23"/>
        <v>0.9239811972444244</v>
      </c>
      <c r="AN20" s="3" t="str">
        <f t="shared" ca="1" si="24"/>
        <v/>
      </c>
      <c r="AP20">
        <f t="shared" ca="1" si="25"/>
        <v>0.11210560156695093</v>
      </c>
      <c r="AQ20" s="3" t="str">
        <f t="shared" ca="1" si="26"/>
        <v/>
      </c>
      <c r="AS20">
        <f t="shared" ca="1" si="27"/>
        <v>0.5247332693069684</v>
      </c>
      <c r="AT20" s="3" t="str">
        <f t="shared" ca="1" si="28"/>
        <v/>
      </c>
      <c r="AV20">
        <f t="shared" ca="1" si="29"/>
        <v>0.93173180954881751</v>
      </c>
      <c r="AW20" s="3" t="str">
        <f t="shared" ca="1" si="30"/>
        <v/>
      </c>
      <c r="AY20">
        <f t="shared" ca="1" si="31"/>
        <v>0.89965137368817083</v>
      </c>
      <c r="AZ20" s="3" t="str">
        <f t="shared" ca="1" si="32"/>
        <v/>
      </c>
      <c r="BB20">
        <f t="shared" ca="1" si="33"/>
        <v>0.8419466250862202</v>
      </c>
      <c r="BC20" s="3" t="str">
        <f t="shared" ca="1" si="34"/>
        <v/>
      </c>
      <c r="BE20">
        <f t="shared" ca="1" si="35"/>
        <v>0.69518595560965823</v>
      </c>
      <c r="BF20" s="3" t="str">
        <f t="shared" ca="1" si="36"/>
        <v/>
      </c>
      <c r="BH20">
        <f t="shared" ca="1" si="37"/>
        <v>0.17909762313590616</v>
      </c>
      <c r="BI20" s="3" t="str">
        <f t="shared" ca="1" si="38"/>
        <v/>
      </c>
      <c r="BK20">
        <f t="shared" ca="1" si="39"/>
        <v>0.85962446466008169</v>
      </c>
      <c r="BL20" s="3" t="str">
        <f t="shared" ca="1" si="40"/>
        <v/>
      </c>
      <c r="BN20">
        <f t="shared" ca="1" si="41"/>
        <v>0.15585573422184462</v>
      </c>
      <c r="BO20" s="3" t="str">
        <f t="shared" ca="1" si="42"/>
        <v/>
      </c>
      <c r="BQ20">
        <f t="shared" ca="1" si="43"/>
        <v>0.81329854316923467</v>
      </c>
      <c r="BR20" s="3" t="str">
        <f t="shared" ca="1" si="44"/>
        <v/>
      </c>
      <c r="BT20">
        <f t="shared" ca="1" si="45"/>
        <v>0.4293684064072526</v>
      </c>
      <c r="BU20" s="3" t="str">
        <f t="shared" ca="1" si="46"/>
        <v/>
      </c>
      <c r="BW20">
        <f t="shared" ca="1" si="47"/>
        <v>0.82762488425673486</v>
      </c>
      <c r="BX20" s="3" t="str">
        <f t="shared" ca="1" si="48"/>
        <v/>
      </c>
      <c r="BZ20">
        <f t="shared" ca="1" si="49"/>
        <v>0.73995174034378941</v>
      </c>
      <c r="CA20" s="3" t="str">
        <f t="shared" ca="1" si="50"/>
        <v/>
      </c>
      <c r="CC20">
        <f t="shared" ca="1" si="51"/>
        <v>0.46125660195829732</v>
      </c>
      <c r="CD20" s="3" t="str">
        <f t="shared" ca="1" si="52"/>
        <v/>
      </c>
      <c r="CF20">
        <f t="shared" ca="1" si="53"/>
        <v>0.88490116849886313</v>
      </c>
      <c r="CG20" s="3" t="str">
        <f t="shared" ca="1" si="54"/>
        <v/>
      </c>
      <c r="CI20">
        <f t="shared" ca="1" si="55"/>
        <v>0.43401726167766119</v>
      </c>
      <c r="CJ20" s="3" t="str">
        <f t="shared" ca="1" si="56"/>
        <v/>
      </c>
      <c r="CL20">
        <f t="shared" ca="1" si="57"/>
        <v>0.57836956425128483</v>
      </c>
      <c r="CM20" s="3" t="str">
        <f t="shared" ca="1" si="58"/>
        <v/>
      </c>
      <c r="CO20">
        <f t="shared" ca="1" si="59"/>
        <v>0.27199740080863699</v>
      </c>
      <c r="CP20" s="3" t="str">
        <f t="shared" ca="1" si="60"/>
        <v/>
      </c>
      <c r="CQ20">
        <v>18</v>
      </c>
    </row>
    <row r="21" spans="1:95" x14ac:dyDescent="0.45">
      <c r="A21" s="1">
        <v>2008</v>
      </c>
      <c r="B21" s="2">
        <v>7.7663013698630143</v>
      </c>
      <c r="C21">
        <f t="shared" ca="1" si="0"/>
        <v>0.14128569169747685</v>
      </c>
      <c r="D21" s="3" t="str">
        <f t="shared" ca="1" si="1"/>
        <v/>
      </c>
      <c r="F21">
        <f t="shared" ca="1" si="0"/>
        <v>0.30273912496200184</v>
      </c>
      <c r="G21" s="3" t="str">
        <f t="shared" ca="1" si="2"/>
        <v/>
      </c>
      <c r="I21">
        <f t="shared" ca="1" si="3"/>
        <v>0.3272829800766347</v>
      </c>
      <c r="J21" s="3" t="str">
        <f t="shared" ca="1" si="4"/>
        <v/>
      </c>
      <c r="L21">
        <f t="shared" ca="1" si="5"/>
        <v>0.30323144623578324</v>
      </c>
      <c r="M21" s="3" t="str">
        <f t="shared" ca="1" si="6"/>
        <v/>
      </c>
      <c r="O21">
        <f t="shared" ca="1" si="7"/>
        <v>0.92175112710554274</v>
      </c>
      <c r="P21" s="3" t="str">
        <f t="shared" ca="1" si="8"/>
        <v/>
      </c>
      <c r="R21">
        <f t="shared" ca="1" si="9"/>
        <v>0.77067239844778879</v>
      </c>
      <c r="S21" s="3" t="str">
        <f t="shared" ca="1" si="10"/>
        <v/>
      </c>
      <c r="U21">
        <f t="shared" ca="1" si="11"/>
        <v>0.58306187363865447</v>
      </c>
      <c r="V21" s="3" t="str">
        <f t="shared" ca="1" si="12"/>
        <v/>
      </c>
      <c r="X21">
        <f t="shared" ca="1" si="13"/>
        <v>0.27538339198010442</v>
      </c>
      <c r="Y21" s="3" t="str">
        <f t="shared" ca="1" si="14"/>
        <v/>
      </c>
      <c r="AA21">
        <f t="shared" ca="1" si="15"/>
        <v>0.63520376941435019</v>
      </c>
      <c r="AB21" s="3" t="str">
        <f t="shared" ca="1" si="16"/>
        <v/>
      </c>
      <c r="AD21">
        <f t="shared" ca="1" si="17"/>
        <v>0.15967685480873484</v>
      </c>
      <c r="AE21" s="3" t="str">
        <f t="shared" ca="1" si="18"/>
        <v/>
      </c>
      <c r="AG21">
        <f t="shared" ca="1" si="19"/>
        <v>6.215946876525491E-4</v>
      </c>
      <c r="AH21" s="3" t="str">
        <f t="shared" ca="1" si="20"/>
        <v/>
      </c>
      <c r="AJ21">
        <f t="shared" ca="1" si="21"/>
        <v>0.93172507905290158</v>
      </c>
      <c r="AK21" s="3" t="str">
        <f t="shared" ca="1" si="22"/>
        <v/>
      </c>
      <c r="AM21">
        <f t="shared" ca="1" si="23"/>
        <v>0.90500425330827194</v>
      </c>
      <c r="AN21" s="3" t="str">
        <f t="shared" ca="1" si="24"/>
        <v/>
      </c>
      <c r="AP21">
        <f t="shared" ca="1" si="25"/>
        <v>6.6310005356704838E-2</v>
      </c>
      <c r="AQ21" s="3" t="str">
        <f t="shared" ca="1" si="26"/>
        <v/>
      </c>
      <c r="AS21">
        <f t="shared" ca="1" si="27"/>
        <v>0.57461102235949735</v>
      </c>
      <c r="AT21" s="3" t="str">
        <f t="shared" ca="1" si="28"/>
        <v/>
      </c>
      <c r="AV21">
        <f t="shared" ca="1" si="29"/>
        <v>6.5510198295950173E-2</v>
      </c>
      <c r="AW21" s="3" t="str">
        <f t="shared" ca="1" si="30"/>
        <v/>
      </c>
      <c r="AY21">
        <f t="shared" ca="1" si="31"/>
        <v>2.1531519516123088E-2</v>
      </c>
      <c r="AZ21" s="3" t="str">
        <f t="shared" ca="1" si="32"/>
        <v/>
      </c>
      <c r="BB21">
        <f t="shared" ca="1" si="33"/>
        <v>0.61557027375509732</v>
      </c>
      <c r="BC21" s="3" t="str">
        <f t="shared" ca="1" si="34"/>
        <v/>
      </c>
      <c r="BE21">
        <f t="shared" ca="1" si="35"/>
        <v>5.7275469604809559E-2</v>
      </c>
      <c r="BF21" s="3" t="str">
        <f t="shared" ca="1" si="36"/>
        <v/>
      </c>
      <c r="BH21">
        <f t="shared" ca="1" si="37"/>
        <v>0.44792966551600644</v>
      </c>
      <c r="BI21" s="3" t="str">
        <f t="shared" ca="1" si="38"/>
        <v/>
      </c>
      <c r="BK21">
        <f t="shared" ca="1" si="39"/>
        <v>0.54068730330788861</v>
      </c>
      <c r="BL21" s="3" t="str">
        <f t="shared" ca="1" si="40"/>
        <v/>
      </c>
      <c r="BN21">
        <f t="shared" ca="1" si="41"/>
        <v>0.43287229832598906</v>
      </c>
      <c r="BO21" s="3" t="str">
        <f t="shared" ca="1" si="42"/>
        <v/>
      </c>
      <c r="BQ21">
        <f t="shared" ca="1" si="43"/>
        <v>0.10051214760204796</v>
      </c>
      <c r="BR21" s="3" t="str">
        <f t="shared" ca="1" si="44"/>
        <v/>
      </c>
      <c r="BT21">
        <f t="shared" ca="1" si="45"/>
        <v>0.4415662013959939</v>
      </c>
      <c r="BU21" s="3" t="str">
        <f t="shared" ca="1" si="46"/>
        <v/>
      </c>
      <c r="BW21">
        <f t="shared" ca="1" si="47"/>
        <v>0.35670290483783718</v>
      </c>
      <c r="BX21" s="3" t="str">
        <f t="shared" ca="1" si="48"/>
        <v/>
      </c>
      <c r="BZ21">
        <f t="shared" ca="1" si="49"/>
        <v>6.7950110405731179E-3</v>
      </c>
      <c r="CA21" s="3" t="str">
        <f t="shared" ca="1" si="50"/>
        <v/>
      </c>
      <c r="CC21">
        <f t="shared" ca="1" si="51"/>
        <v>0.51788898949666751</v>
      </c>
      <c r="CD21" s="3" t="str">
        <f t="shared" ca="1" si="52"/>
        <v/>
      </c>
      <c r="CF21">
        <f t="shared" ca="1" si="53"/>
        <v>0.91561776646143378</v>
      </c>
      <c r="CG21" s="3" t="str">
        <f t="shared" ca="1" si="54"/>
        <v/>
      </c>
      <c r="CI21">
        <f t="shared" ca="1" si="55"/>
        <v>0.27029856669608476</v>
      </c>
      <c r="CJ21" s="3" t="str">
        <f t="shared" ca="1" si="56"/>
        <v/>
      </c>
      <c r="CL21">
        <f t="shared" ca="1" si="57"/>
        <v>0.75439152220484529</v>
      </c>
      <c r="CM21" s="3" t="str">
        <f t="shared" ca="1" si="58"/>
        <v/>
      </c>
      <c r="CO21">
        <f t="shared" ca="1" si="59"/>
        <v>0.82434579721639667</v>
      </c>
      <c r="CP21" s="3" t="str">
        <f t="shared" ca="1" si="60"/>
        <v/>
      </c>
      <c r="CQ21">
        <v>19</v>
      </c>
    </row>
    <row r="22" spans="1:95" x14ac:dyDescent="0.45">
      <c r="A22" s="1">
        <v>2009</v>
      </c>
      <c r="B22" s="2">
        <v>7.7764383561643946</v>
      </c>
      <c r="C22">
        <f t="shared" ca="1" si="0"/>
        <v>0.5204356057900773</v>
      </c>
      <c r="D22" s="3" t="str">
        <f t="shared" ca="1" si="1"/>
        <v/>
      </c>
      <c r="F22">
        <f t="shared" ca="1" si="0"/>
        <v>4.0187195131998088E-2</v>
      </c>
      <c r="G22" s="3" t="str">
        <f t="shared" ca="1" si="2"/>
        <v/>
      </c>
      <c r="I22">
        <f t="shared" ca="1" si="3"/>
        <v>0.65186863628134595</v>
      </c>
      <c r="J22" s="3" t="str">
        <f t="shared" ca="1" si="4"/>
        <v/>
      </c>
      <c r="L22">
        <f t="shared" ca="1" si="5"/>
        <v>0.265878386320759</v>
      </c>
      <c r="M22" s="3" t="str">
        <f t="shared" ca="1" si="6"/>
        <v/>
      </c>
      <c r="O22">
        <f t="shared" ca="1" si="7"/>
        <v>0.9819416947286399</v>
      </c>
      <c r="P22" s="3">
        <f t="shared" ca="1" si="8"/>
        <v>7.7764383561643946</v>
      </c>
      <c r="R22">
        <f t="shared" ca="1" si="9"/>
        <v>0.64030171022854998</v>
      </c>
      <c r="S22" s="3" t="str">
        <f t="shared" ca="1" si="10"/>
        <v/>
      </c>
      <c r="U22">
        <f t="shared" ca="1" si="11"/>
        <v>0.65994381000485269</v>
      </c>
      <c r="V22" s="3" t="str">
        <f t="shared" ca="1" si="12"/>
        <v/>
      </c>
      <c r="X22">
        <f t="shared" ca="1" si="13"/>
        <v>0.93470416708346582</v>
      </c>
      <c r="Y22" s="3" t="str">
        <f t="shared" ca="1" si="14"/>
        <v/>
      </c>
      <c r="AA22">
        <f t="shared" ca="1" si="15"/>
        <v>0.47216319909411519</v>
      </c>
      <c r="AB22" s="3" t="str">
        <f t="shared" ca="1" si="16"/>
        <v/>
      </c>
      <c r="AD22">
        <f t="shared" ca="1" si="17"/>
        <v>0.67360859328641143</v>
      </c>
      <c r="AE22" s="3" t="str">
        <f t="shared" ca="1" si="18"/>
        <v/>
      </c>
      <c r="AG22">
        <f t="shared" ca="1" si="19"/>
        <v>0.72979975003485742</v>
      </c>
      <c r="AH22" s="3" t="str">
        <f t="shared" ca="1" si="20"/>
        <v/>
      </c>
      <c r="AJ22">
        <f t="shared" ca="1" si="21"/>
        <v>0.63538831084181957</v>
      </c>
      <c r="AK22" s="3" t="str">
        <f t="shared" ca="1" si="22"/>
        <v/>
      </c>
      <c r="AM22">
        <f t="shared" ca="1" si="23"/>
        <v>0.86346261519800316</v>
      </c>
      <c r="AN22" s="3" t="str">
        <f t="shared" ca="1" si="24"/>
        <v/>
      </c>
      <c r="AP22">
        <f t="shared" ca="1" si="25"/>
        <v>0.32040290351102785</v>
      </c>
      <c r="AQ22" s="3" t="str">
        <f t="shared" ca="1" si="26"/>
        <v/>
      </c>
      <c r="AS22">
        <f t="shared" ca="1" si="27"/>
        <v>0.54837544456121012</v>
      </c>
      <c r="AT22" s="3" t="str">
        <f t="shared" ca="1" si="28"/>
        <v/>
      </c>
      <c r="AV22">
        <f t="shared" ca="1" si="29"/>
        <v>0.14771732950977601</v>
      </c>
      <c r="AW22" s="3" t="str">
        <f t="shared" ca="1" si="30"/>
        <v/>
      </c>
      <c r="AY22">
        <f t="shared" ca="1" si="31"/>
        <v>0.59354874720429429</v>
      </c>
      <c r="AZ22" s="3" t="str">
        <f t="shared" ca="1" si="32"/>
        <v/>
      </c>
      <c r="BB22">
        <f t="shared" ca="1" si="33"/>
        <v>0.72231396583583596</v>
      </c>
      <c r="BC22" s="3" t="str">
        <f t="shared" ca="1" si="34"/>
        <v/>
      </c>
      <c r="BE22">
        <f t="shared" ca="1" si="35"/>
        <v>0.38517021085894154</v>
      </c>
      <c r="BF22" s="3" t="str">
        <f t="shared" ca="1" si="36"/>
        <v/>
      </c>
      <c r="BH22">
        <f t="shared" ca="1" si="37"/>
        <v>0.21715468165825735</v>
      </c>
      <c r="BI22" s="3" t="str">
        <f t="shared" ca="1" si="38"/>
        <v/>
      </c>
      <c r="BK22">
        <f t="shared" ca="1" si="39"/>
        <v>0.25536130219896758</v>
      </c>
      <c r="BL22" s="3" t="str">
        <f t="shared" ca="1" si="40"/>
        <v/>
      </c>
      <c r="BN22">
        <f t="shared" ca="1" si="41"/>
        <v>0.97017580749519861</v>
      </c>
      <c r="BO22" s="3" t="str">
        <f t="shared" ca="1" si="42"/>
        <v/>
      </c>
      <c r="BQ22">
        <f t="shared" ca="1" si="43"/>
        <v>0.38119239213231904</v>
      </c>
      <c r="BR22" s="3" t="str">
        <f t="shared" ca="1" si="44"/>
        <v/>
      </c>
      <c r="BT22">
        <f t="shared" ca="1" si="45"/>
        <v>0.99347177900750838</v>
      </c>
      <c r="BU22" s="3">
        <f t="shared" ca="1" si="46"/>
        <v>7.7764383561643946</v>
      </c>
      <c r="BW22">
        <f t="shared" ca="1" si="47"/>
        <v>0.67334743803205788</v>
      </c>
      <c r="BX22" s="3" t="str">
        <f t="shared" ca="1" si="48"/>
        <v/>
      </c>
      <c r="BZ22">
        <f t="shared" ca="1" si="49"/>
        <v>0.81331342422155961</v>
      </c>
      <c r="CA22" s="3" t="str">
        <f t="shared" ca="1" si="50"/>
        <v/>
      </c>
      <c r="CC22">
        <f t="shared" ca="1" si="51"/>
        <v>0.73183293455504184</v>
      </c>
      <c r="CD22" s="3" t="str">
        <f t="shared" ca="1" si="52"/>
        <v/>
      </c>
      <c r="CF22">
        <f t="shared" ca="1" si="53"/>
        <v>0.47997687779395015</v>
      </c>
      <c r="CG22" s="3" t="str">
        <f t="shared" ca="1" si="54"/>
        <v/>
      </c>
      <c r="CI22">
        <f t="shared" ca="1" si="55"/>
        <v>0.81980926730312675</v>
      </c>
      <c r="CJ22" s="3" t="str">
        <f t="shared" ca="1" si="56"/>
        <v/>
      </c>
      <c r="CL22">
        <f t="shared" ca="1" si="57"/>
        <v>0.32788970040984922</v>
      </c>
      <c r="CM22" s="3" t="str">
        <f t="shared" ca="1" si="58"/>
        <v/>
      </c>
      <c r="CO22">
        <f t="shared" ca="1" si="59"/>
        <v>0.51073274873491159</v>
      </c>
      <c r="CP22" s="3" t="str">
        <f t="shared" ca="1" si="60"/>
        <v/>
      </c>
      <c r="CQ22">
        <v>20</v>
      </c>
    </row>
    <row r="23" spans="1:95" x14ac:dyDescent="0.45">
      <c r="A23" s="1">
        <v>2010</v>
      </c>
      <c r="B23" s="2">
        <v>6.4016438356164409</v>
      </c>
      <c r="C23">
        <f t="shared" ca="1" si="0"/>
        <v>0.85615701411514633</v>
      </c>
      <c r="D23" s="3" t="str">
        <f t="shared" ca="1" si="1"/>
        <v/>
      </c>
      <c r="F23">
        <f t="shared" ca="1" si="0"/>
        <v>0.45285032996983765</v>
      </c>
      <c r="G23" s="3" t="str">
        <f t="shared" ca="1" si="2"/>
        <v/>
      </c>
      <c r="I23">
        <f t="shared" ca="1" si="3"/>
        <v>0.72874393958672123</v>
      </c>
      <c r="J23" s="3" t="str">
        <f t="shared" ca="1" si="4"/>
        <v/>
      </c>
      <c r="L23">
        <f t="shared" ca="1" si="5"/>
        <v>0.5515606066136528</v>
      </c>
      <c r="M23" s="3" t="str">
        <f t="shared" ca="1" si="6"/>
        <v/>
      </c>
      <c r="O23">
        <f t="shared" ca="1" si="7"/>
        <v>0.10505585675635731</v>
      </c>
      <c r="P23" s="3" t="str">
        <f t="shared" ca="1" si="8"/>
        <v/>
      </c>
      <c r="R23">
        <f t="shared" ca="1" si="9"/>
        <v>0.24661609324247247</v>
      </c>
      <c r="S23" s="3" t="str">
        <f t="shared" ca="1" si="10"/>
        <v/>
      </c>
      <c r="U23">
        <f t="shared" ca="1" si="11"/>
        <v>0.85648921539133016</v>
      </c>
      <c r="V23" s="3" t="str">
        <f t="shared" ca="1" si="12"/>
        <v/>
      </c>
      <c r="X23">
        <f t="shared" ca="1" si="13"/>
        <v>0.17894038412295266</v>
      </c>
      <c r="Y23" s="3" t="str">
        <f t="shared" ca="1" si="14"/>
        <v/>
      </c>
      <c r="AA23">
        <f t="shared" ca="1" si="15"/>
        <v>0.71800792591017826</v>
      </c>
      <c r="AB23" s="3" t="str">
        <f t="shared" ca="1" si="16"/>
        <v/>
      </c>
      <c r="AD23">
        <f t="shared" ca="1" si="17"/>
        <v>0.70858397776579785</v>
      </c>
      <c r="AE23" s="3" t="str">
        <f t="shared" ca="1" si="18"/>
        <v/>
      </c>
      <c r="AG23">
        <f t="shared" ca="1" si="19"/>
        <v>3.084094728974196E-3</v>
      </c>
      <c r="AH23" s="3" t="str">
        <f t="shared" ca="1" si="20"/>
        <v/>
      </c>
      <c r="AJ23">
        <f t="shared" ca="1" si="21"/>
        <v>0.61943915746260036</v>
      </c>
      <c r="AK23" s="3" t="str">
        <f t="shared" ca="1" si="22"/>
        <v/>
      </c>
      <c r="AM23">
        <f t="shared" ca="1" si="23"/>
        <v>0.70767364611877337</v>
      </c>
      <c r="AN23" s="3" t="str">
        <f t="shared" ca="1" si="24"/>
        <v/>
      </c>
      <c r="AP23">
        <f t="shared" ca="1" si="25"/>
        <v>0.67788372630205096</v>
      </c>
      <c r="AQ23" s="3" t="str">
        <f t="shared" ca="1" si="26"/>
        <v/>
      </c>
      <c r="AS23">
        <f t="shared" ca="1" si="27"/>
        <v>9.0436646345703808E-2</v>
      </c>
      <c r="AT23" s="3" t="str">
        <f t="shared" ca="1" si="28"/>
        <v/>
      </c>
      <c r="AV23">
        <f t="shared" ca="1" si="29"/>
        <v>0.71350915335510667</v>
      </c>
      <c r="AW23" s="3" t="str">
        <f t="shared" ca="1" si="30"/>
        <v/>
      </c>
      <c r="AY23">
        <f t="shared" ca="1" si="31"/>
        <v>0.82063940954100234</v>
      </c>
      <c r="AZ23" s="3" t="str">
        <f t="shared" ca="1" si="32"/>
        <v/>
      </c>
      <c r="BB23">
        <f t="shared" ca="1" si="33"/>
        <v>0.1597817521994217</v>
      </c>
      <c r="BC23" s="3" t="str">
        <f t="shared" ca="1" si="34"/>
        <v/>
      </c>
      <c r="BE23">
        <f t="shared" ca="1" si="35"/>
        <v>0.46100170553395348</v>
      </c>
      <c r="BF23" s="3" t="str">
        <f t="shared" ca="1" si="36"/>
        <v/>
      </c>
      <c r="BH23">
        <f t="shared" ca="1" si="37"/>
        <v>5.0441056469153644E-2</v>
      </c>
      <c r="BI23" s="3" t="str">
        <f t="shared" ca="1" si="38"/>
        <v/>
      </c>
      <c r="BK23">
        <f t="shared" ca="1" si="39"/>
        <v>0.74386921478524815</v>
      </c>
      <c r="BL23" s="3" t="str">
        <f t="shared" ca="1" si="40"/>
        <v/>
      </c>
      <c r="BN23">
        <f t="shared" ca="1" si="41"/>
        <v>0.38197679727455869</v>
      </c>
      <c r="BO23" s="3" t="str">
        <f t="shared" ca="1" si="42"/>
        <v/>
      </c>
      <c r="BQ23">
        <f t="shared" ca="1" si="43"/>
        <v>0.57093561950646654</v>
      </c>
      <c r="BR23" s="3" t="str">
        <f t="shared" ca="1" si="44"/>
        <v/>
      </c>
      <c r="BT23">
        <f t="shared" ca="1" si="45"/>
        <v>0.6796715842334734</v>
      </c>
      <c r="BU23" s="3" t="str">
        <f t="shared" ca="1" si="46"/>
        <v/>
      </c>
      <c r="BW23">
        <f t="shared" ca="1" si="47"/>
        <v>0.89520145231257964</v>
      </c>
      <c r="BX23" s="3" t="str">
        <f t="shared" ca="1" si="48"/>
        <v/>
      </c>
      <c r="BZ23">
        <f t="shared" ca="1" si="49"/>
        <v>0.81638781892562406</v>
      </c>
      <c r="CA23" s="3" t="str">
        <f t="shared" ca="1" si="50"/>
        <v/>
      </c>
      <c r="CC23">
        <f t="shared" ca="1" si="51"/>
        <v>0.40054296360231545</v>
      </c>
      <c r="CD23" s="3" t="str">
        <f t="shared" ca="1" si="52"/>
        <v/>
      </c>
      <c r="CF23">
        <f t="shared" ca="1" si="53"/>
        <v>0.73929120896637546</v>
      </c>
      <c r="CG23" s="3" t="str">
        <f t="shared" ca="1" si="54"/>
        <v/>
      </c>
      <c r="CI23">
        <f t="shared" ca="1" si="55"/>
        <v>0.76339955741805265</v>
      </c>
      <c r="CJ23" s="3" t="str">
        <f t="shared" ca="1" si="56"/>
        <v/>
      </c>
      <c r="CL23">
        <f t="shared" ca="1" si="57"/>
        <v>0.88207049698197337</v>
      </c>
      <c r="CM23" s="3" t="str">
        <f t="shared" ca="1" si="58"/>
        <v/>
      </c>
      <c r="CO23">
        <f t="shared" ca="1" si="59"/>
        <v>0.76150866715324061</v>
      </c>
      <c r="CP23" s="3" t="str">
        <f t="shared" ca="1" si="60"/>
        <v/>
      </c>
      <c r="CQ23">
        <v>21</v>
      </c>
    </row>
    <row r="24" spans="1:95" x14ac:dyDescent="0.45">
      <c r="A24" s="1">
        <v>2011</v>
      </c>
      <c r="B24" s="2">
        <v>8.5156164383561634</v>
      </c>
      <c r="C24">
        <f t="shared" ca="1" si="0"/>
        <v>1.0349828913482018E-2</v>
      </c>
      <c r="D24" s="3" t="str">
        <f t="shared" ca="1" si="1"/>
        <v/>
      </c>
      <c r="F24">
        <f t="shared" ca="1" si="0"/>
        <v>0.60945106538450811</v>
      </c>
      <c r="G24" s="3" t="str">
        <f t="shared" ca="1" si="2"/>
        <v/>
      </c>
      <c r="I24">
        <f t="shared" ca="1" si="3"/>
        <v>8.993636364081925E-2</v>
      </c>
      <c r="J24" s="3" t="str">
        <f t="shared" ca="1" si="4"/>
        <v/>
      </c>
      <c r="L24">
        <f t="shared" ca="1" si="5"/>
        <v>0.3573673646559602</v>
      </c>
      <c r="M24" s="3" t="str">
        <f t="shared" ca="1" si="6"/>
        <v/>
      </c>
      <c r="O24">
        <f t="shared" ca="1" si="7"/>
        <v>2.9584971543178851E-2</v>
      </c>
      <c r="P24" s="3" t="str">
        <f t="shared" ca="1" si="8"/>
        <v/>
      </c>
      <c r="R24">
        <f t="shared" ca="1" si="9"/>
        <v>0.75776824804183762</v>
      </c>
      <c r="S24" s="3" t="str">
        <f t="shared" ca="1" si="10"/>
        <v/>
      </c>
      <c r="U24">
        <f t="shared" ca="1" si="11"/>
        <v>0.39087213318969405</v>
      </c>
      <c r="V24" s="3" t="str">
        <f t="shared" ca="1" si="12"/>
        <v/>
      </c>
      <c r="X24">
        <f t="shared" ca="1" si="13"/>
        <v>0.70121947830314557</v>
      </c>
      <c r="Y24" s="3" t="str">
        <f t="shared" ca="1" si="14"/>
        <v/>
      </c>
      <c r="AA24">
        <f t="shared" ca="1" si="15"/>
        <v>0.41829399943452483</v>
      </c>
      <c r="AB24" s="3" t="str">
        <f t="shared" ca="1" si="16"/>
        <v/>
      </c>
      <c r="AD24">
        <f t="shared" ca="1" si="17"/>
        <v>0.80274667673262157</v>
      </c>
      <c r="AE24" s="3" t="str">
        <f t="shared" ca="1" si="18"/>
        <v/>
      </c>
      <c r="AG24">
        <f t="shared" ca="1" si="19"/>
        <v>0.64494321046841441</v>
      </c>
      <c r="AH24" s="3" t="str">
        <f t="shared" ca="1" si="20"/>
        <v/>
      </c>
      <c r="AJ24">
        <f t="shared" ca="1" si="21"/>
        <v>0.81094450882399782</v>
      </c>
      <c r="AK24" s="3" t="str">
        <f t="shared" ca="1" si="22"/>
        <v/>
      </c>
      <c r="AM24">
        <f t="shared" ca="1" si="23"/>
        <v>0.98767115185897014</v>
      </c>
      <c r="AN24" s="3">
        <f t="shared" ca="1" si="24"/>
        <v>8.5156164383561634</v>
      </c>
      <c r="AP24">
        <f t="shared" ca="1" si="25"/>
        <v>0.83598451245144934</v>
      </c>
      <c r="AQ24" s="3">
        <f t="shared" ca="1" si="26"/>
        <v>8.5156164383561634</v>
      </c>
      <c r="AS24">
        <f t="shared" ca="1" si="27"/>
        <v>0.9873255676208671</v>
      </c>
      <c r="AT24" s="3">
        <f t="shared" ca="1" si="28"/>
        <v>8.5156164383561634</v>
      </c>
      <c r="AV24">
        <f t="shared" ca="1" si="29"/>
        <v>0.47466832716361973</v>
      </c>
      <c r="AW24" s="3" t="str">
        <f t="shared" ca="1" si="30"/>
        <v/>
      </c>
      <c r="AY24">
        <f t="shared" ca="1" si="31"/>
        <v>0.80444331948987224</v>
      </c>
      <c r="AZ24" s="3" t="str">
        <f t="shared" ca="1" si="32"/>
        <v/>
      </c>
      <c r="BB24">
        <f t="shared" ca="1" si="33"/>
        <v>0.25745889368012387</v>
      </c>
      <c r="BC24" s="3" t="str">
        <f t="shared" ca="1" si="34"/>
        <v/>
      </c>
      <c r="BE24">
        <f t="shared" ca="1" si="35"/>
        <v>0.61981229060796739</v>
      </c>
      <c r="BF24" s="3" t="str">
        <f t="shared" ca="1" si="36"/>
        <v/>
      </c>
      <c r="BH24">
        <f t="shared" ca="1" si="37"/>
        <v>0.1032048684233865</v>
      </c>
      <c r="BI24" s="3" t="str">
        <f t="shared" ca="1" si="38"/>
        <v/>
      </c>
      <c r="BK24">
        <f t="shared" ca="1" si="39"/>
        <v>0.11040111278933762</v>
      </c>
      <c r="BL24" s="3" t="str">
        <f t="shared" ca="1" si="40"/>
        <v/>
      </c>
      <c r="BN24">
        <f t="shared" ca="1" si="41"/>
        <v>0.34086054612383165</v>
      </c>
      <c r="BO24" s="3" t="str">
        <f t="shared" ca="1" si="42"/>
        <v/>
      </c>
      <c r="BQ24">
        <f t="shared" ca="1" si="43"/>
        <v>0.92635738538249657</v>
      </c>
      <c r="BR24" s="3" t="str">
        <f t="shared" ca="1" si="44"/>
        <v/>
      </c>
      <c r="BT24">
        <f t="shared" ca="1" si="45"/>
        <v>0.25378882386713086</v>
      </c>
      <c r="BU24" s="3" t="str">
        <f t="shared" ca="1" si="46"/>
        <v/>
      </c>
      <c r="BW24">
        <f t="shared" ca="1" si="47"/>
        <v>2.3246944148110127E-2</v>
      </c>
      <c r="BX24" s="3" t="str">
        <f t="shared" ca="1" si="48"/>
        <v/>
      </c>
      <c r="BZ24">
        <f t="shared" ca="1" si="49"/>
        <v>0.93538829876983776</v>
      </c>
      <c r="CA24" s="3" t="str">
        <f t="shared" ca="1" si="50"/>
        <v/>
      </c>
      <c r="CC24">
        <f t="shared" ca="1" si="51"/>
        <v>0.81030286706765442</v>
      </c>
      <c r="CD24" s="3" t="str">
        <f t="shared" ca="1" si="52"/>
        <v/>
      </c>
      <c r="CF24">
        <f t="shared" ca="1" si="53"/>
        <v>0.34852105117444299</v>
      </c>
      <c r="CG24" s="3" t="str">
        <f t="shared" ca="1" si="54"/>
        <v/>
      </c>
      <c r="CI24">
        <f t="shared" ca="1" si="55"/>
        <v>0.72566350576693273</v>
      </c>
      <c r="CJ24" s="3" t="str">
        <f t="shared" ca="1" si="56"/>
        <v/>
      </c>
      <c r="CL24">
        <f t="shared" ca="1" si="57"/>
        <v>0.66651585529592949</v>
      </c>
      <c r="CM24" s="3" t="str">
        <f t="shared" ca="1" si="58"/>
        <v/>
      </c>
      <c r="CO24">
        <f t="shared" ca="1" si="59"/>
        <v>0.80908816899230984</v>
      </c>
      <c r="CP24" s="3" t="str">
        <f t="shared" ca="1" si="60"/>
        <v/>
      </c>
      <c r="CQ24">
        <v>22</v>
      </c>
    </row>
    <row r="25" spans="1:95" x14ac:dyDescent="0.45">
      <c r="A25" s="1">
        <v>2012</v>
      </c>
      <c r="B25" s="2">
        <v>7.7526027397260302</v>
      </c>
      <c r="C25">
        <f t="shared" ca="1" si="0"/>
        <v>0.37479097311211784</v>
      </c>
      <c r="D25" s="3" t="str">
        <f t="shared" ca="1" si="1"/>
        <v/>
      </c>
      <c r="F25">
        <f t="shared" ca="1" si="0"/>
        <v>0.39233654105637195</v>
      </c>
      <c r="G25" s="3" t="str">
        <f t="shared" ca="1" si="2"/>
        <v/>
      </c>
      <c r="I25">
        <f t="shared" ca="1" si="3"/>
        <v>0.76777352659451803</v>
      </c>
      <c r="J25" s="3" t="str">
        <f t="shared" ca="1" si="4"/>
        <v/>
      </c>
      <c r="L25">
        <f t="shared" ca="1" si="5"/>
        <v>0.44354859403265834</v>
      </c>
      <c r="M25" s="3" t="str">
        <f t="shared" ca="1" si="6"/>
        <v/>
      </c>
      <c r="O25">
        <f t="shared" ca="1" si="7"/>
        <v>0.61298708368956034</v>
      </c>
      <c r="P25" s="3" t="str">
        <f t="shared" ca="1" si="8"/>
        <v/>
      </c>
      <c r="R25">
        <f t="shared" ca="1" si="9"/>
        <v>0.13251129994447386</v>
      </c>
      <c r="S25" s="3" t="str">
        <f t="shared" ca="1" si="10"/>
        <v/>
      </c>
      <c r="U25">
        <f t="shared" ca="1" si="11"/>
        <v>0.18565022697090106</v>
      </c>
      <c r="V25" s="3" t="str">
        <f t="shared" ca="1" si="12"/>
        <v/>
      </c>
      <c r="X25">
        <f t="shared" ca="1" si="13"/>
        <v>0.30667997953545578</v>
      </c>
      <c r="Y25" s="3" t="str">
        <f t="shared" ca="1" si="14"/>
        <v/>
      </c>
      <c r="AA25">
        <f t="shared" ca="1" si="15"/>
        <v>0.41641280172120099</v>
      </c>
      <c r="AB25" s="3" t="str">
        <f t="shared" ca="1" si="16"/>
        <v/>
      </c>
      <c r="AD25">
        <f t="shared" ca="1" si="17"/>
        <v>0.1807899752979587</v>
      </c>
      <c r="AE25" s="3" t="str">
        <f t="shared" ca="1" si="18"/>
        <v/>
      </c>
      <c r="AG25">
        <f t="shared" ca="1" si="19"/>
        <v>0.62006258765621369</v>
      </c>
      <c r="AH25" s="3" t="str">
        <f t="shared" ca="1" si="20"/>
        <v/>
      </c>
      <c r="AJ25">
        <f t="shared" ca="1" si="21"/>
        <v>0.32718334215540945</v>
      </c>
      <c r="AK25" s="3" t="str">
        <f t="shared" ca="1" si="22"/>
        <v/>
      </c>
      <c r="AM25">
        <f t="shared" ca="1" si="23"/>
        <v>0.43658136759408817</v>
      </c>
      <c r="AN25" s="3" t="str">
        <f t="shared" ca="1" si="24"/>
        <v/>
      </c>
      <c r="AP25">
        <f t="shared" ca="1" si="25"/>
        <v>0.54321982530097479</v>
      </c>
      <c r="AQ25" s="3" t="str">
        <f t="shared" ca="1" si="26"/>
        <v/>
      </c>
      <c r="AS25">
        <f t="shared" ca="1" si="27"/>
        <v>0.78381653438524412</v>
      </c>
      <c r="AT25" s="3" t="str">
        <f t="shared" ca="1" si="28"/>
        <v/>
      </c>
      <c r="AV25">
        <f t="shared" ca="1" si="29"/>
        <v>0.83468040105525654</v>
      </c>
      <c r="AW25" s="3" t="str">
        <f t="shared" ca="1" si="30"/>
        <v/>
      </c>
      <c r="AY25">
        <f t="shared" ca="1" si="31"/>
        <v>0.31572345510424915</v>
      </c>
      <c r="AZ25" s="3" t="str">
        <f t="shared" ca="1" si="32"/>
        <v/>
      </c>
      <c r="BB25">
        <f t="shared" ca="1" si="33"/>
        <v>0.15745822243617635</v>
      </c>
      <c r="BC25" s="3" t="str">
        <f t="shared" ca="1" si="34"/>
        <v/>
      </c>
      <c r="BE25">
        <f t="shared" ca="1" si="35"/>
        <v>6.9166903153902615E-2</v>
      </c>
      <c r="BF25" s="3" t="str">
        <f t="shared" ca="1" si="36"/>
        <v/>
      </c>
      <c r="BH25">
        <f t="shared" ca="1" si="37"/>
        <v>0.43854958262059851</v>
      </c>
      <c r="BI25" s="3" t="str">
        <f t="shared" ca="1" si="38"/>
        <v/>
      </c>
      <c r="BK25">
        <f t="shared" ca="1" si="39"/>
        <v>0.45183100264156928</v>
      </c>
      <c r="BL25" s="3" t="str">
        <f t="shared" ca="1" si="40"/>
        <v/>
      </c>
      <c r="BN25">
        <f t="shared" ca="1" si="41"/>
        <v>0.54082713719110487</v>
      </c>
      <c r="BO25" s="3" t="str">
        <f t="shared" ca="1" si="42"/>
        <v/>
      </c>
      <c r="BQ25">
        <f t="shared" ca="1" si="43"/>
        <v>0.61989835959537021</v>
      </c>
      <c r="BR25" s="3" t="str">
        <f t="shared" ca="1" si="44"/>
        <v/>
      </c>
      <c r="BT25">
        <f t="shared" ca="1" si="45"/>
        <v>0.2820069890320448</v>
      </c>
      <c r="BU25" s="3" t="str">
        <f t="shared" ca="1" si="46"/>
        <v/>
      </c>
      <c r="BW25">
        <f t="shared" ca="1" si="47"/>
        <v>0.76797442244290093</v>
      </c>
      <c r="BX25" s="3" t="str">
        <f t="shared" ca="1" si="48"/>
        <v/>
      </c>
      <c r="BZ25">
        <f t="shared" ca="1" si="49"/>
        <v>0.74432165911649373</v>
      </c>
      <c r="CA25" s="3" t="str">
        <f t="shared" ca="1" si="50"/>
        <v/>
      </c>
      <c r="CC25">
        <f t="shared" ca="1" si="51"/>
        <v>0.5990347730502189</v>
      </c>
      <c r="CD25" s="3" t="str">
        <f t="shared" ca="1" si="52"/>
        <v/>
      </c>
      <c r="CF25">
        <f t="shared" ca="1" si="53"/>
        <v>0.25378268383965852</v>
      </c>
      <c r="CG25" s="3" t="str">
        <f t="shared" ca="1" si="54"/>
        <v/>
      </c>
      <c r="CI25">
        <f t="shared" ca="1" si="55"/>
        <v>0.16378851016307105</v>
      </c>
      <c r="CJ25" s="3" t="str">
        <f t="shared" ca="1" si="56"/>
        <v/>
      </c>
      <c r="CL25">
        <f t="shared" ca="1" si="57"/>
        <v>0.9575728411888299</v>
      </c>
      <c r="CM25" s="3" t="str">
        <f t="shared" ca="1" si="58"/>
        <v/>
      </c>
      <c r="CO25">
        <f t="shared" ca="1" si="59"/>
        <v>1.8721359625077483E-2</v>
      </c>
      <c r="CP25" s="3" t="str">
        <f t="shared" ca="1" si="60"/>
        <v/>
      </c>
      <c r="CQ25">
        <v>23</v>
      </c>
    </row>
    <row r="26" spans="1:95" x14ac:dyDescent="0.45">
      <c r="A26" s="1">
        <v>2013</v>
      </c>
      <c r="B26" s="2">
        <v>6.9720547945205569</v>
      </c>
      <c r="C26">
        <f t="shared" ca="1" si="0"/>
        <v>6.5983276111636346E-3</v>
      </c>
      <c r="D26" s="3" t="str">
        <f t="shared" ca="1" si="1"/>
        <v/>
      </c>
      <c r="F26">
        <f t="shared" ca="1" si="0"/>
        <v>5.412540953874978E-2</v>
      </c>
      <c r="G26" s="3" t="str">
        <f t="shared" ca="1" si="2"/>
        <v/>
      </c>
      <c r="I26">
        <f t="shared" ca="1" si="3"/>
        <v>0.24716360158088357</v>
      </c>
      <c r="J26" s="3" t="str">
        <f t="shared" ca="1" si="4"/>
        <v/>
      </c>
      <c r="L26">
        <f t="shared" ca="1" si="5"/>
        <v>0.88343135120480809</v>
      </c>
      <c r="M26" s="3" t="str">
        <f t="shared" ca="1" si="6"/>
        <v/>
      </c>
      <c r="O26">
        <f t="shared" ca="1" si="7"/>
        <v>0.3607621515487146</v>
      </c>
      <c r="P26" s="3" t="str">
        <f t="shared" ca="1" si="8"/>
        <v/>
      </c>
      <c r="R26">
        <f t="shared" ca="1" si="9"/>
        <v>0.53444902586635623</v>
      </c>
      <c r="S26" s="3" t="str">
        <f t="shared" ca="1" si="10"/>
        <v/>
      </c>
      <c r="U26">
        <f t="shared" ca="1" si="11"/>
        <v>0.97793217131013177</v>
      </c>
      <c r="V26" s="3">
        <f t="shared" ca="1" si="12"/>
        <v>6.9720547945205569</v>
      </c>
      <c r="X26">
        <f t="shared" ca="1" si="13"/>
        <v>0.96402030323138854</v>
      </c>
      <c r="Y26" s="3">
        <f t="shared" ca="1" si="14"/>
        <v>6.9720547945205569</v>
      </c>
      <c r="AA26">
        <f t="shared" ca="1" si="15"/>
        <v>0.7705607687414836</v>
      </c>
      <c r="AB26" s="3" t="str">
        <f t="shared" ca="1" si="16"/>
        <v/>
      </c>
      <c r="AD26">
        <f t="shared" ca="1" si="17"/>
        <v>0.24412108038699531</v>
      </c>
      <c r="AE26" s="3" t="str">
        <f t="shared" ca="1" si="18"/>
        <v/>
      </c>
      <c r="AG26">
        <f t="shared" ca="1" si="19"/>
        <v>0.23121951200489044</v>
      </c>
      <c r="AH26" s="3" t="str">
        <f t="shared" ca="1" si="20"/>
        <v/>
      </c>
      <c r="AJ26">
        <f t="shared" ca="1" si="21"/>
        <v>0.93438882332532658</v>
      </c>
      <c r="AK26" s="3" t="str">
        <f t="shared" ca="1" si="22"/>
        <v/>
      </c>
      <c r="AM26">
        <f t="shared" ca="1" si="23"/>
        <v>0.59107952836989963</v>
      </c>
      <c r="AN26" s="3" t="str">
        <f t="shared" ca="1" si="24"/>
        <v/>
      </c>
      <c r="AP26">
        <f t="shared" ca="1" si="25"/>
        <v>0.56174502736549259</v>
      </c>
      <c r="AQ26" s="3" t="str">
        <f t="shared" ca="1" si="26"/>
        <v/>
      </c>
      <c r="AS26">
        <f t="shared" ca="1" si="27"/>
        <v>0.58614535154167813</v>
      </c>
      <c r="AT26" s="3" t="str">
        <f t="shared" ca="1" si="28"/>
        <v/>
      </c>
      <c r="AV26">
        <f t="shared" ca="1" si="29"/>
        <v>0.86843388667198007</v>
      </c>
      <c r="AW26" s="3" t="str">
        <f t="shared" ca="1" si="30"/>
        <v/>
      </c>
      <c r="AY26">
        <f t="shared" ca="1" si="31"/>
        <v>0.89162429809815025</v>
      </c>
      <c r="AZ26" s="3" t="str">
        <f t="shared" ca="1" si="32"/>
        <v/>
      </c>
      <c r="BB26">
        <f t="shared" ca="1" si="33"/>
        <v>0.18454391617282384</v>
      </c>
      <c r="BC26" s="3" t="str">
        <f t="shared" ca="1" si="34"/>
        <v/>
      </c>
      <c r="BE26">
        <f t="shared" ca="1" si="35"/>
        <v>0.26107977864437093</v>
      </c>
      <c r="BF26" s="3" t="str">
        <f t="shared" ca="1" si="36"/>
        <v/>
      </c>
      <c r="BH26">
        <f t="shared" ca="1" si="37"/>
        <v>0.49814470045995296</v>
      </c>
      <c r="BI26" s="3" t="str">
        <f t="shared" ca="1" si="38"/>
        <v/>
      </c>
      <c r="BK26">
        <f t="shared" ca="1" si="39"/>
        <v>0.68289590315220083</v>
      </c>
      <c r="BL26" s="3" t="str">
        <f t="shared" ca="1" si="40"/>
        <v/>
      </c>
      <c r="BN26">
        <f t="shared" ca="1" si="41"/>
        <v>0.18607082086525062</v>
      </c>
      <c r="BO26" s="3" t="str">
        <f t="shared" ca="1" si="42"/>
        <v/>
      </c>
      <c r="BQ26">
        <f t="shared" ca="1" si="43"/>
        <v>0.660967806748056</v>
      </c>
      <c r="BR26" s="3" t="str">
        <f t="shared" ca="1" si="44"/>
        <v/>
      </c>
      <c r="BT26">
        <f t="shared" ca="1" si="45"/>
        <v>7.9413319344787237E-2</v>
      </c>
      <c r="BU26" s="3" t="str">
        <f t="shared" ca="1" si="46"/>
        <v/>
      </c>
      <c r="BW26">
        <f t="shared" ca="1" si="47"/>
        <v>0.93506949790465721</v>
      </c>
      <c r="BX26" s="3" t="str">
        <f t="shared" ca="1" si="48"/>
        <v/>
      </c>
      <c r="BZ26">
        <f t="shared" ca="1" si="49"/>
        <v>0.78002697573964697</v>
      </c>
      <c r="CA26" s="3" t="str">
        <f t="shared" ca="1" si="50"/>
        <v/>
      </c>
      <c r="CC26">
        <f t="shared" ca="1" si="51"/>
        <v>0.51576163326691926</v>
      </c>
      <c r="CD26" s="3" t="str">
        <f t="shared" ca="1" si="52"/>
        <v/>
      </c>
      <c r="CF26">
        <f t="shared" ca="1" si="53"/>
        <v>0.98455572911313671</v>
      </c>
      <c r="CG26" s="3">
        <f t="shared" ca="1" si="54"/>
        <v>6.9720547945205569</v>
      </c>
      <c r="CI26">
        <f t="shared" ca="1" si="55"/>
        <v>0.3066562105993027</v>
      </c>
      <c r="CJ26" s="3" t="str">
        <f t="shared" ca="1" si="56"/>
        <v/>
      </c>
      <c r="CL26">
        <f t="shared" ca="1" si="57"/>
        <v>0.51632210271875767</v>
      </c>
      <c r="CM26" s="3" t="str">
        <f t="shared" ca="1" si="58"/>
        <v/>
      </c>
      <c r="CO26">
        <f t="shared" ca="1" si="59"/>
        <v>0.31664508118708623</v>
      </c>
      <c r="CP26" s="3" t="str">
        <f t="shared" ca="1" si="60"/>
        <v/>
      </c>
      <c r="CQ26">
        <v>24</v>
      </c>
    </row>
    <row r="27" spans="1:95" x14ac:dyDescent="0.45">
      <c r="A27" s="1">
        <v>2014</v>
      </c>
      <c r="B27" s="2">
        <v>8.5268493150684943</v>
      </c>
      <c r="C27">
        <f t="shared" ca="1" si="0"/>
        <v>0.89099188253833339</v>
      </c>
      <c r="D27" s="3" t="str">
        <f t="shared" ca="1" si="1"/>
        <v/>
      </c>
      <c r="F27">
        <f t="shared" ca="1" si="0"/>
        <v>0.10906013994313779</v>
      </c>
      <c r="G27" s="3" t="str">
        <f t="shared" ca="1" si="2"/>
        <v/>
      </c>
      <c r="I27">
        <f t="shared" ca="1" si="3"/>
        <v>4.902795125342263E-2</v>
      </c>
      <c r="J27" s="3" t="str">
        <f t="shared" ca="1" si="4"/>
        <v/>
      </c>
      <c r="L27">
        <f t="shared" ca="1" si="5"/>
        <v>0.39755013403821804</v>
      </c>
      <c r="M27" s="3" t="str">
        <f t="shared" ca="1" si="6"/>
        <v/>
      </c>
      <c r="O27">
        <f t="shared" ca="1" si="7"/>
        <v>0.56927765090648041</v>
      </c>
      <c r="P27" s="3" t="str">
        <f t="shared" ca="1" si="8"/>
        <v/>
      </c>
      <c r="R27">
        <f t="shared" ca="1" si="9"/>
        <v>0.98866945334926792</v>
      </c>
      <c r="S27" s="3">
        <f t="shared" ca="1" si="10"/>
        <v>8.5268493150684943</v>
      </c>
      <c r="U27">
        <f t="shared" ca="1" si="11"/>
        <v>0.22767229281156887</v>
      </c>
      <c r="V27" s="3" t="str">
        <f t="shared" ca="1" si="12"/>
        <v/>
      </c>
      <c r="X27">
        <f t="shared" ca="1" si="13"/>
        <v>0.49514372624698888</v>
      </c>
      <c r="Y27" s="3" t="str">
        <f t="shared" ca="1" si="14"/>
        <v/>
      </c>
      <c r="AA27">
        <f t="shared" ca="1" si="15"/>
        <v>0.74826997842692622</v>
      </c>
      <c r="AB27" s="3" t="str">
        <f t="shared" ca="1" si="16"/>
        <v/>
      </c>
      <c r="AD27">
        <f t="shared" ca="1" si="17"/>
        <v>0.48162599676859197</v>
      </c>
      <c r="AE27" s="3" t="str">
        <f t="shared" ca="1" si="18"/>
        <v/>
      </c>
      <c r="AG27">
        <f t="shared" ca="1" si="19"/>
        <v>0.79215707481370923</v>
      </c>
      <c r="AH27" s="3" t="str">
        <f t="shared" ca="1" si="20"/>
        <v/>
      </c>
      <c r="AJ27">
        <f t="shared" ca="1" si="21"/>
        <v>0.88551304462913827</v>
      </c>
      <c r="AK27" s="3" t="str">
        <f t="shared" ca="1" si="22"/>
        <v/>
      </c>
      <c r="AM27">
        <f t="shared" ca="1" si="23"/>
        <v>0.58831111257738045</v>
      </c>
      <c r="AN27" s="3" t="str">
        <f t="shared" ca="1" si="24"/>
        <v/>
      </c>
      <c r="AP27">
        <f t="shared" ca="1" si="25"/>
        <v>0.42843098845672345</v>
      </c>
      <c r="AQ27" s="3" t="str">
        <f t="shared" ca="1" si="26"/>
        <v/>
      </c>
      <c r="AS27">
        <f t="shared" ca="1" si="27"/>
        <v>0.57691661070124356</v>
      </c>
      <c r="AT27" s="3" t="str">
        <f t="shared" ca="1" si="28"/>
        <v/>
      </c>
      <c r="AV27">
        <f t="shared" ca="1" si="29"/>
        <v>0.95357453879679432</v>
      </c>
      <c r="AW27" s="3">
        <f t="shared" ca="1" si="30"/>
        <v>8.5268493150684943</v>
      </c>
      <c r="AY27">
        <f t="shared" ca="1" si="31"/>
        <v>0.11829721662787251</v>
      </c>
      <c r="AZ27" s="3" t="str">
        <f t="shared" ca="1" si="32"/>
        <v/>
      </c>
      <c r="BB27">
        <f t="shared" ca="1" si="33"/>
        <v>0.86528523403700064</v>
      </c>
      <c r="BC27" s="3" t="str">
        <f t="shared" ca="1" si="34"/>
        <v/>
      </c>
      <c r="BE27">
        <f t="shared" ca="1" si="35"/>
        <v>0.86642162757199026</v>
      </c>
      <c r="BF27" s="3" t="str">
        <f t="shared" ca="1" si="36"/>
        <v/>
      </c>
      <c r="BH27">
        <f t="shared" ca="1" si="37"/>
        <v>0.68308411106314315</v>
      </c>
      <c r="BI27" s="3" t="str">
        <f t="shared" ca="1" si="38"/>
        <v/>
      </c>
      <c r="BK27">
        <f t="shared" ca="1" si="39"/>
        <v>0.71348873916865085</v>
      </c>
      <c r="BL27" s="3" t="str">
        <f t="shared" ca="1" si="40"/>
        <v/>
      </c>
      <c r="BN27">
        <f t="shared" ca="1" si="41"/>
        <v>0.29811927815744932</v>
      </c>
      <c r="BO27" s="3" t="str">
        <f t="shared" ca="1" si="42"/>
        <v/>
      </c>
      <c r="BQ27">
        <f t="shared" ca="1" si="43"/>
        <v>0.46115036586979685</v>
      </c>
      <c r="BR27" s="3" t="str">
        <f t="shared" ca="1" si="44"/>
        <v/>
      </c>
      <c r="BT27">
        <f t="shared" ca="1" si="45"/>
        <v>0.72929694850657578</v>
      </c>
      <c r="BU27" s="3" t="str">
        <f t="shared" ca="1" si="46"/>
        <v/>
      </c>
      <c r="BW27">
        <f t="shared" ca="1" si="47"/>
        <v>0.78280376735326651</v>
      </c>
      <c r="BX27" s="3" t="str">
        <f t="shared" ca="1" si="48"/>
        <v/>
      </c>
      <c r="BZ27">
        <f t="shared" ca="1" si="49"/>
        <v>0.66417596520174349</v>
      </c>
      <c r="CA27" s="3" t="str">
        <f t="shared" ca="1" si="50"/>
        <v/>
      </c>
      <c r="CC27">
        <f t="shared" ca="1" si="51"/>
        <v>0.23163682031605426</v>
      </c>
      <c r="CD27" s="3" t="str">
        <f t="shared" ca="1" si="52"/>
        <v/>
      </c>
      <c r="CF27">
        <f t="shared" ca="1" si="53"/>
        <v>0.38791070720758691</v>
      </c>
      <c r="CG27" s="3" t="str">
        <f t="shared" ca="1" si="54"/>
        <v/>
      </c>
      <c r="CI27">
        <f t="shared" ca="1" si="55"/>
        <v>0.72624405113308954</v>
      </c>
      <c r="CJ27" s="3" t="str">
        <f t="shared" ca="1" si="56"/>
        <v/>
      </c>
      <c r="CL27">
        <f t="shared" ca="1" si="57"/>
        <v>3.5504584937425365E-2</v>
      </c>
      <c r="CM27" s="3" t="str">
        <f t="shared" ca="1" si="58"/>
        <v/>
      </c>
      <c r="CO27">
        <f t="shared" ca="1" si="59"/>
        <v>0.40921381318253192</v>
      </c>
      <c r="CP27" s="3" t="str">
        <f t="shared" ca="1" si="60"/>
        <v/>
      </c>
      <c r="CQ27">
        <v>25</v>
      </c>
    </row>
    <row r="28" spans="1:95" x14ac:dyDescent="0.45">
      <c r="A28" s="1">
        <v>2015</v>
      </c>
      <c r="B28" s="2">
        <v>8.8852054794520505</v>
      </c>
      <c r="C28">
        <f t="shared" ca="1" si="0"/>
        <v>0.21320311370875544</v>
      </c>
      <c r="D28" s="3" t="str">
        <f t="shared" ca="1" si="1"/>
        <v/>
      </c>
      <c r="F28">
        <f t="shared" ca="1" si="0"/>
        <v>0.53327331575685621</v>
      </c>
      <c r="G28" s="3" t="str">
        <f t="shared" ca="1" si="2"/>
        <v/>
      </c>
      <c r="I28">
        <f t="shared" ca="1" si="3"/>
        <v>0.65443919165189524</v>
      </c>
      <c r="J28" s="3" t="str">
        <f t="shared" ca="1" si="4"/>
        <v/>
      </c>
      <c r="L28">
        <f t="shared" ca="1" si="5"/>
        <v>0.79149264008016262</v>
      </c>
      <c r="M28" s="3" t="str">
        <f t="shared" ca="1" si="6"/>
        <v/>
      </c>
      <c r="O28">
        <f t="shared" ca="1" si="7"/>
        <v>0.94612977957661459</v>
      </c>
      <c r="P28" s="3" t="str">
        <f t="shared" ca="1" si="8"/>
        <v/>
      </c>
      <c r="R28">
        <f t="shared" ca="1" si="9"/>
        <v>0.56285544080053085</v>
      </c>
      <c r="S28" s="3" t="str">
        <f t="shared" ca="1" si="10"/>
        <v/>
      </c>
      <c r="U28">
        <f t="shared" ca="1" si="11"/>
        <v>0.211659733115238</v>
      </c>
      <c r="V28" s="3" t="str">
        <f t="shared" ca="1" si="12"/>
        <v/>
      </c>
      <c r="X28">
        <f t="shared" ca="1" si="13"/>
        <v>0.60123986848072541</v>
      </c>
      <c r="Y28" s="3" t="str">
        <f t="shared" ca="1" si="14"/>
        <v/>
      </c>
      <c r="AA28">
        <f t="shared" ca="1" si="15"/>
        <v>0.32837136511487586</v>
      </c>
      <c r="AB28" s="3" t="str">
        <f t="shared" ca="1" si="16"/>
        <v/>
      </c>
      <c r="AD28">
        <f t="shared" ca="1" si="17"/>
        <v>0.85756603414885268</v>
      </c>
      <c r="AE28" s="3" t="str">
        <f t="shared" ca="1" si="18"/>
        <v/>
      </c>
      <c r="AG28">
        <f t="shared" ca="1" si="19"/>
        <v>3.0340364670616293E-2</v>
      </c>
      <c r="AH28" s="3" t="str">
        <f t="shared" ca="1" si="20"/>
        <v/>
      </c>
      <c r="AJ28">
        <f t="shared" ca="1" si="21"/>
        <v>5.7057570015228709E-4</v>
      </c>
      <c r="AK28" s="3" t="str">
        <f t="shared" ca="1" si="22"/>
        <v/>
      </c>
      <c r="AM28">
        <f t="shared" ca="1" si="23"/>
        <v>0.69345081716444024</v>
      </c>
      <c r="AN28" s="3" t="str">
        <f t="shared" ca="1" si="24"/>
        <v/>
      </c>
      <c r="AP28">
        <f t="shared" ca="1" si="25"/>
        <v>0.24068179673201395</v>
      </c>
      <c r="AQ28" s="3" t="str">
        <f t="shared" ca="1" si="26"/>
        <v/>
      </c>
      <c r="AS28">
        <f t="shared" ca="1" si="27"/>
        <v>0.55482649026181652</v>
      </c>
      <c r="AT28" s="3" t="str">
        <f t="shared" ca="1" si="28"/>
        <v/>
      </c>
      <c r="AV28">
        <f t="shared" ca="1" si="29"/>
        <v>5.751248170646206E-2</v>
      </c>
      <c r="AW28" s="3" t="str">
        <f t="shared" ca="1" si="30"/>
        <v/>
      </c>
      <c r="AY28">
        <f t="shared" ca="1" si="31"/>
        <v>0.66924672366763527</v>
      </c>
      <c r="AZ28" s="3" t="str">
        <f t="shared" ca="1" si="32"/>
        <v/>
      </c>
      <c r="BB28">
        <f t="shared" ca="1" si="33"/>
        <v>0.95667075335453933</v>
      </c>
      <c r="BC28" s="3">
        <f t="shared" ca="1" si="34"/>
        <v>8.8852054794520505</v>
      </c>
      <c r="BE28">
        <f t="shared" ca="1" si="35"/>
        <v>0.96188419798722735</v>
      </c>
      <c r="BF28" s="3" t="str">
        <f t="shared" ca="1" si="36"/>
        <v/>
      </c>
      <c r="BH28">
        <f t="shared" ca="1" si="37"/>
        <v>0.31413120570109943</v>
      </c>
      <c r="BI28" s="3" t="str">
        <f t="shared" ca="1" si="38"/>
        <v/>
      </c>
      <c r="BK28">
        <f t="shared" ca="1" si="39"/>
        <v>0.93666537876987155</v>
      </c>
      <c r="BL28" s="3">
        <f t="shared" ca="1" si="40"/>
        <v>8.8852054794520505</v>
      </c>
      <c r="BN28">
        <f t="shared" ca="1" si="41"/>
        <v>0.55990293166887128</v>
      </c>
      <c r="BO28" s="3" t="str">
        <f t="shared" ca="1" si="42"/>
        <v/>
      </c>
      <c r="BQ28">
        <f t="shared" ca="1" si="43"/>
        <v>9.3762424660185362E-2</v>
      </c>
      <c r="BR28" s="3" t="str">
        <f t="shared" ca="1" si="44"/>
        <v/>
      </c>
      <c r="BT28">
        <f t="shared" ca="1" si="45"/>
        <v>0.11363462548040404</v>
      </c>
      <c r="BU28" s="3" t="str">
        <f t="shared" ca="1" si="46"/>
        <v/>
      </c>
      <c r="BW28">
        <f t="shared" ca="1" si="47"/>
        <v>0.42962781233644232</v>
      </c>
      <c r="BX28" s="3" t="str">
        <f t="shared" ca="1" si="48"/>
        <v/>
      </c>
      <c r="BZ28">
        <f t="shared" ca="1" si="49"/>
        <v>0.62789751388463377</v>
      </c>
      <c r="CA28" s="3" t="str">
        <f t="shared" ca="1" si="50"/>
        <v/>
      </c>
      <c r="CC28">
        <f t="shared" ca="1" si="51"/>
        <v>0.68165655890206633</v>
      </c>
      <c r="CD28" s="3" t="str">
        <f t="shared" ca="1" si="52"/>
        <v/>
      </c>
      <c r="CF28">
        <f t="shared" ca="1" si="53"/>
        <v>0.90844693228480577</v>
      </c>
      <c r="CG28" s="3" t="str">
        <f t="shared" ca="1" si="54"/>
        <v/>
      </c>
      <c r="CI28">
        <f t="shared" ca="1" si="55"/>
        <v>0.28230929942393534</v>
      </c>
      <c r="CJ28" s="3" t="str">
        <f t="shared" ca="1" si="56"/>
        <v/>
      </c>
      <c r="CL28">
        <f t="shared" ca="1" si="57"/>
        <v>0.7156715787033705</v>
      </c>
      <c r="CM28" s="3" t="str">
        <f t="shared" ca="1" si="58"/>
        <v/>
      </c>
      <c r="CO28">
        <f t="shared" ca="1" si="59"/>
        <v>8.2824906686073674E-2</v>
      </c>
      <c r="CP28" s="3" t="str">
        <f t="shared" ca="1" si="60"/>
        <v/>
      </c>
      <c r="CQ28">
        <v>26</v>
      </c>
    </row>
    <row r="29" spans="1:95" x14ac:dyDescent="0.45">
      <c r="A29" s="1">
        <v>2016</v>
      </c>
      <c r="B29" s="2">
        <v>8.178082191780824</v>
      </c>
      <c r="C29">
        <f t="shared" ca="1" si="0"/>
        <v>6.0505608701125868E-2</v>
      </c>
      <c r="D29" s="3" t="str">
        <f t="shared" ca="1" si="1"/>
        <v/>
      </c>
      <c r="F29">
        <f t="shared" ca="1" si="0"/>
        <v>0.53788834137637609</v>
      </c>
      <c r="G29" s="3" t="str">
        <f t="shared" ca="1" si="2"/>
        <v/>
      </c>
      <c r="I29">
        <f t="shared" ca="1" si="3"/>
        <v>0.90052119371156369</v>
      </c>
      <c r="J29" s="3" t="str">
        <f t="shared" ca="1" si="4"/>
        <v/>
      </c>
      <c r="L29">
        <f t="shared" ca="1" si="5"/>
        <v>0.604481585921956</v>
      </c>
      <c r="M29" s="3" t="str">
        <f t="shared" ca="1" si="6"/>
        <v/>
      </c>
      <c r="O29">
        <f t="shared" ca="1" si="7"/>
        <v>0.94075826694621223</v>
      </c>
      <c r="P29" s="3" t="str">
        <f t="shared" ca="1" si="8"/>
        <v/>
      </c>
      <c r="R29">
        <f t="shared" ca="1" si="9"/>
        <v>0.35210323012513955</v>
      </c>
      <c r="S29" s="3" t="str">
        <f t="shared" ca="1" si="10"/>
        <v/>
      </c>
      <c r="U29">
        <f t="shared" ca="1" si="11"/>
        <v>0.77003727249177245</v>
      </c>
      <c r="V29" s="3" t="str">
        <f t="shared" ca="1" si="12"/>
        <v/>
      </c>
      <c r="X29">
        <f t="shared" ca="1" si="13"/>
        <v>0.90223962246015832</v>
      </c>
      <c r="Y29" s="3" t="str">
        <f t="shared" ca="1" si="14"/>
        <v/>
      </c>
      <c r="AA29">
        <f t="shared" ca="1" si="15"/>
        <v>0.77358604253301122</v>
      </c>
      <c r="AB29" s="3" t="str">
        <f t="shared" ca="1" si="16"/>
        <v/>
      </c>
      <c r="AD29">
        <f t="shared" ca="1" si="17"/>
        <v>0.12490570189019845</v>
      </c>
      <c r="AE29" s="3" t="str">
        <f t="shared" ca="1" si="18"/>
        <v/>
      </c>
      <c r="AG29">
        <f t="shared" ca="1" si="19"/>
        <v>5.0422842924792599E-2</v>
      </c>
      <c r="AH29" s="3" t="str">
        <f t="shared" ca="1" si="20"/>
        <v/>
      </c>
      <c r="AJ29">
        <f t="shared" ca="1" si="21"/>
        <v>0.22058526244658383</v>
      </c>
      <c r="AK29" s="3" t="str">
        <f t="shared" ca="1" si="22"/>
        <v/>
      </c>
      <c r="AM29">
        <f t="shared" ca="1" si="23"/>
        <v>0.31470139241697515</v>
      </c>
      <c r="AN29" s="3" t="str">
        <f t="shared" ca="1" si="24"/>
        <v/>
      </c>
      <c r="AP29">
        <f t="shared" ca="1" si="25"/>
        <v>0.61767070704727278</v>
      </c>
      <c r="AQ29" s="3" t="str">
        <f t="shared" ca="1" si="26"/>
        <v/>
      </c>
      <c r="AS29">
        <f t="shared" ca="1" si="27"/>
        <v>0.12811608768377791</v>
      </c>
      <c r="AT29" s="3" t="str">
        <f t="shared" ca="1" si="28"/>
        <v/>
      </c>
      <c r="AV29">
        <f t="shared" ca="1" si="29"/>
        <v>0.34566423832639404</v>
      </c>
      <c r="AW29" s="3" t="str">
        <f t="shared" ca="1" si="30"/>
        <v/>
      </c>
      <c r="AY29">
        <f t="shared" ca="1" si="31"/>
        <v>0.86386459302697949</v>
      </c>
      <c r="AZ29" s="3" t="str">
        <f t="shared" ca="1" si="32"/>
        <v/>
      </c>
      <c r="BB29">
        <f t="shared" ca="1" si="33"/>
        <v>0.88681195782067568</v>
      </c>
      <c r="BC29" s="3" t="str">
        <f t="shared" ca="1" si="34"/>
        <v/>
      </c>
      <c r="BE29">
        <f t="shared" ca="1" si="35"/>
        <v>4.0642887884026702E-2</v>
      </c>
      <c r="BF29" s="3" t="str">
        <f t="shared" ca="1" si="36"/>
        <v/>
      </c>
      <c r="BH29">
        <f t="shared" ca="1" si="37"/>
        <v>0.26817664450837153</v>
      </c>
      <c r="BI29" s="3" t="str">
        <f t="shared" ca="1" si="38"/>
        <v/>
      </c>
      <c r="BK29">
        <f t="shared" ca="1" si="39"/>
        <v>0.63021883886138264</v>
      </c>
      <c r="BL29" s="3" t="str">
        <f t="shared" ca="1" si="40"/>
        <v/>
      </c>
      <c r="BN29">
        <f t="shared" ca="1" si="41"/>
        <v>0.85068173315732165</v>
      </c>
      <c r="BO29" s="3" t="str">
        <f t="shared" ca="1" si="42"/>
        <v/>
      </c>
      <c r="BQ29">
        <f t="shared" ca="1" si="43"/>
        <v>0.40009366686555714</v>
      </c>
      <c r="BR29" s="3" t="str">
        <f t="shared" ca="1" si="44"/>
        <v/>
      </c>
      <c r="BT29">
        <f t="shared" ca="1" si="45"/>
        <v>0.3238372262868201</v>
      </c>
      <c r="BU29" s="3" t="str">
        <f t="shared" ca="1" si="46"/>
        <v/>
      </c>
      <c r="BW29">
        <f t="shared" ca="1" si="47"/>
        <v>0.67568965484233279</v>
      </c>
      <c r="BX29" s="3" t="str">
        <f t="shared" ca="1" si="48"/>
        <v/>
      </c>
      <c r="BZ29">
        <f t="shared" ca="1" si="49"/>
        <v>0.46235498613998083</v>
      </c>
      <c r="CA29" s="3" t="str">
        <f t="shared" ca="1" si="50"/>
        <v/>
      </c>
      <c r="CC29">
        <f t="shared" ca="1" si="51"/>
        <v>0.65069324427952069</v>
      </c>
      <c r="CD29" s="3" t="str">
        <f t="shared" ca="1" si="52"/>
        <v/>
      </c>
      <c r="CF29">
        <f t="shared" ca="1" si="53"/>
        <v>0.96117841101220625</v>
      </c>
      <c r="CG29" s="3" t="str">
        <f t="shared" ca="1" si="54"/>
        <v/>
      </c>
      <c r="CI29">
        <f t="shared" ca="1" si="55"/>
        <v>0.13947628148542901</v>
      </c>
      <c r="CJ29" s="3" t="str">
        <f t="shared" ca="1" si="56"/>
        <v/>
      </c>
      <c r="CL29">
        <f t="shared" ca="1" si="57"/>
        <v>0.36701277702330215</v>
      </c>
      <c r="CM29" s="3" t="str">
        <f t="shared" ca="1" si="58"/>
        <v/>
      </c>
      <c r="CO29">
        <f t="shared" ca="1" si="59"/>
        <v>0.93208122111294345</v>
      </c>
      <c r="CP29" s="3">
        <f t="shared" ca="1" si="60"/>
        <v>8.178082191780824</v>
      </c>
      <c r="CQ29">
        <v>27</v>
      </c>
    </row>
    <row r="30" spans="1:95" x14ac:dyDescent="0.45">
      <c r="A30" s="1">
        <v>2017</v>
      </c>
      <c r="B30" s="2">
        <v>8.0536986301369851</v>
      </c>
      <c r="C30">
        <f t="shared" ca="1" si="0"/>
        <v>0.78167270309191283</v>
      </c>
      <c r="D30" s="3" t="str">
        <f t="shared" ca="1" si="1"/>
        <v/>
      </c>
      <c r="F30">
        <f t="shared" ca="1" si="0"/>
        <v>0.11682188817301731</v>
      </c>
      <c r="G30" s="3" t="str">
        <f t="shared" ca="1" si="2"/>
        <v/>
      </c>
      <c r="I30">
        <f t="shared" ca="1" si="3"/>
        <v>0.71720164981723056</v>
      </c>
      <c r="J30" s="3" t="str">
        <f t="shared" ca="1" si="4"/>
        <v/>
      </c>
      <c r="L30">
        <f t="shared" ca="1" si="5"/>
        <v>0.47195444195260039</v>
      </c>
      <c r="M30" s="3" t="str">
        <f t="shared" ca="1" si="6"/>
        <v/>
      </c>
      <c r="O30">
        <f t="shared" ca="1" si="7"/>
        <v>9.365435287737589E-2</v>
      </c>
      <c r="P30" s="3" t="str">
        <f t="shared" ca="1" si="8"/>
        <v/>
      </c>
      <c r="R30">
        <f t="shared" ca="1" si="9"/>
        <v>0.23373394842107309</v>
      </c>
      <c r="S30" s="3" t="str">
        <f t="shared" ca="1" si="10"/>
        <v/>
      </c>
      <c r="U30">
        <f t="shared" ca="1" si="11"/>
        <v>0.58655218347450477</v>
      </c>
      <c r="V30" s="3" t="str">
        <f t="shared" ca="1" si="12"/>
        <v/>
      </c>
      <c r="X30">
        <f t="shared" ca="1" si="13"/>
        <v>0.47253032472888157</v>
      </c>
      <c r="Y30" s="3" t="str">
        <f t="shared" ca="1" si="14"/>
        <v/>
      </c>
      <c r="AA30">
        <f t="shared" ca="1" si="15"/>
        <v>2.6290313548477107E-2</v>
      </c>
      <c r="AB30" s="3" t="str">
        <f t="shared" ca="1" si="16"/>
        <v/>
      </c>
      <c r="AD30">
        <f t="shared" ca="1" si="17"/>
        <v>0.47843300909470887</v>
      </c>
      <c r="AE30" s="3" t="str">
        <f t="shared" ca="1" si="18"/>
        <v/>
      </c>
      <c r="AG30">
        <f t="shared" ca="1" si="19"/>
        <v>0.55021798607886896</v>
      </c>
      <c r="AH30" s="3" t="str">
        <f t="shared" ca="1" si="20"/>
        <v/>
      </c>
      <c r="AJ30">
        <f t="shared" ca="1" si="21"/>
        <v>0.50216255172535751</v>
      </c>
      <c r="AK30" s="3" t="str">
        <f t="shared" ca="1" si="22"/>
        <v/>
      </c>
      <c r="AM30">
        <f t="shared" ca="1" si="23"/>
        <v>0.11439339832731188</v>
      </c>
      <c r="AN30" s="3" t="str">
        <f t="shared" ca="1" si="24"/>
        <v/>
      </c>
      <c r="AP30">
        <f t="shared" ca="1" si="25"/>
        <v>0.36313780800358564</v>
      </c>
      <c r="AQ30" s="3" t="str">
        <f t="shared" ca="1" si="26"/>
        <v/>
      </c>
      <c r="AS30">
        <f t="shared" ca="1" si="27"/>
        <v>0.33642424656432879</v>
      </c>
      <c r="AT30" s="3" t="str">
        <f t="shared" ca="1" si="28"/>
        <v/>
      </c>
      <c r="AV30">
        <f t="shared" ca="1" si="29"/>
        <v>0.93264730939659901</v>
      </c>
      <c r="AW30" s="3" t="str">
        <f t="shared" ca="1" si="30"/>
        <v/>
      </c>
      <c r="AY30">
        <f t="shared" ca="1" si="31"/>
        <v>0.66416351644734706</v>
      </c>
      <c r="AZ30" s="3" t="str">
        <f t="shared" ca="1" si="32"/>
        <v/>
      </c>
      <c r="BB30">
        <f t="shared" ca="1" si="33"/>
        <v>0.13027514749180902</v>
      </c>
      <c r="BC30" s="3" t="str">
        <f t="shared" ca="1" si="34"/>
        <v/>
      </c>
      <c r="BE30">
        <f t="shared" ca="1" si="35"/>
        <v>0.13582964805539821</v>
      </c>
      <c r="BF30" s="3" t="str">
        <f t="shared" ca="1" si="36"/>
        <v/>
      </c>
      <c r="BH30">
        <f t="shared" ca="1" si="37"/>
        <v>0.54215447313759091</v>
      </c>
      <c r="BI30" s="3" t="str">
        <f t="shared" ca="1" si="38"/>
        <v/>
      </c>
      <c r="BK30">
        <f t="shared" ca="1" si="39"/>
        <v>0.71409561264569932</v>
      </c>
      <c r="BL30" s="3" t="str">
        <f t="shared" ca="1" si="40"/>
        <v/>
      </c>
      <c r="BN30">
        <f t="shared" ca="1" si="41"/>
        <v>0.35325422504709136</v>
      </c>
      <c r="BO30" s="3" t="str">
        <f t="shared" ca="1" si="42"/>
        <v/>
      </c>
      <c r="BQ30">
        <f t="shared" ca="1" si="43"/>
        <v>0.6002518520120329</v>
      </c>
      <c r="BR30" s="3" t="str">
        <f t="shared" ca="1" si="44"/>
        <v/>
      </c>
      <c r="BT30">
        <f t="shared" ca="1" si="45"/>
        <v>0.18909592647914131</v>
      </c>
      <c r="BU30" s="3" t="str">
        <f t="shared" ca="1" si="46"/>
        <v/>
      </c>
      <c r="BW30">
        <f t="shared" ca="1" si="47"/>
        <v>0.57901581004305147</v>
      </c>
      <c r="BX30" s="3" t="str">
        <f t="shared" ca="1" si="48"/>
        <v/>
      </c>
      <c r="BZ30">
        <f t="shared" ca="1" si="49"/>
        <v>0.32853632696087798</v>
      </c>
      <c r="CA30" s="3" t="str">
        <f t="shared" ca="1" si="50"/>
        <v/>
      </c>
      <c r="CC30">
        <f t="shared" ca="1" si="51"/>
        <v>7.1223730191712464E-2</v>
      </c>
      <c r="CD30" s="3" t="str">
        <f t="shared" ca="1" si="52"/>
        <v/>
      </c>
      <c r="CF30">
        <f t="shared" ca="1" si="53"/>
        <v>0.35461207075134138</v>
      </c>
      <c r="CG30" s="3" t="str">
        <f t="shared" ca="1" si="54"/>
        <v/>
      </c>
      <c r="CI30">
        <f t="shared" ca="1" si="55"/>
        <v>0.1375547329988176</v>
      </c>
      <c r="CJ30" s="3" t="str">
        <f t="shared" ca="1" si="56"/>
        <v/>
      </c>
      <c r="CL30">
        <f t="shared" ca="1" si="57"/>
        <v>0.63645636329771249</v>
      </c>
      <c r="CM30" s="3" t="str">
        <f t="shared" ca="1" si="58"/>
        <v/>
      </c>
      <c r="CO30">
        <f t="shared" ca="1" si="59"/>
        <v>0.42861065645685925</v>
      </c>
      <c r="CP30" s="3" t="str">
        <f t="shared" ca="1" si="60"/>
        <v/>
      </c>
      <c r="CQ30">
        <v>28</v>
      </c>
    </row>
    <row r="31" spans="1:95" x14ac:dyDescent="0.45">
      <c r="D31" s="3">
        <f ca="1">SUM(D1:D30)</f>
        <v>7.7756164383561615</v>
      </c>
      <c r="G31" s="3">
        <f ca="1">SUM(G1:G30)</f>
        <v>7.9827397260274005</v>
      </c>
      <c r="J31" s="3">
        <f ca="1">SUM(J1:J30)</f>
        <v>7.9972602739725955</v>
      </c>
      <c r="M31" s="3">
        <f ca="1">SUM(M1:M30)</f>
        <v>8.1260273972602768</v>
      </c>
      <c r="P31" s="3">
        <f ca="1">SUM(P1:P30)</f>
        <v>7.7764383561643946</v>
      </c>
      <c r="S31" s="3">
        <f ca="1">SUM(S1:S30)</f>
        <v>8.5268493150684943</v>
      </c>
      <c r="V31" s="3">
        <f ca="1">SUM(V1:V30)</f>
        <v>6.9720547945205569</v>
      </c>
      <c r="Y31" s="3">
        <f ca="1">SUM(Y1:Y30)</f>
        <v>6.9720547945205569</v>
      </c>
      <c r="AB31" s="3">
        <f ca="1">SUM(AB1:AB30)</f>
        <v>7.3704109589041087</v>
      </c>
      <c r="AE31" s="3">
        <f ca="1">SUM(AE1:AE30)</f>
        <v>6.454794520547944</v>
      </c>
      <c r="AH31" s="3">
        <f ca="1">SUM(AH1:AH30)</f>
        <v>8.1260273972602768</v>
      </c>
      <c r="AK31" s="3">
        <f ca="1">SUM(AK1:AK30)</f>
        <v>7.4347945205479311</v>
      </c>
      <c r="AN31" s="3">
        <f ca="1">SUM(AN1:AN30)</f>
        <v>8.5156164383561634</v>
      </c>
      <c r="AQ31" s="3">
        <f ca="1">SUM(AQ1:AQ30)</f>
        <v>8.5156164383561634</v>
      </c>
      <c r="AT31" s="3">
        <f ca="1">SUM(AT1:AT30)</f>
        <v>8.5156164383561634</v>
      </c>
      <c r="AW31" s="3">
        <f ca="1">SUM(AW1:AW30)</f>
        <v>8.5268493150684943</v>
      </c>
      <c r="AZ31" s="3">
        <f ca="1">SUM(AZ1:AZ30)</f>
        <v>7.2019178082191759</v>
      </c>
      <c r="BC31" s="3">
        <f ca="1">SUM(BC1:BC30)</f>
        <v>8.8852054794520505</v>
      </c>
      <c r="BF31" s="3">
        <f ca="1">SUM(BF1:BF30)</f>
        <v>7.7756164383561615</v>
      </c>
      <c r="BI31" s="3">
        <f ca="1">SUM(BI1:BI30)</f>
        <v>7.7312328767123368</v>
      </c>
      <c r="BL31" s="3">
        <f ca="1">SUM(BL1:BL30)</f>
        <v>8.8852054794520505</v>
      </c>
      <c r="BO31" s="3">
        <f ca="1">SUM(BO1:BO30)</f>
        <v>6.9917808219178132</v>
      </c>
      <c r="BR31" s="3">
        <f ca="1">SUM(BR1:BR30)</f>
        <v>7.7756164383561615</v>
      </c>
      <c r="BU31" s="3">
        <f ca="1">SUM(BU1:BU30)</f>
        <v>7.7764383561643946</v>
      </c>
      <c r="BX31" s="3">
        <f ca="1">SUM(BX1:BX30)</f>
        <v>7.4347945205479311</v>
      </c>
      <c r="CA31" s="3">
        <f ca="1">SUM(CA1:CA30)</f>
        <v>7.9775342465753427</v>
      </c>
      <c r="CD31" s="3">
        <f ca="1">SUM(CD1:CD30)</f>
        <v>6.454794520547944</v>
      </c>
      <c r="CG31" s="3">
        <f ca="1">SUM(CG1:CG30)</f>
        <v>6.9720547945205569</v>
      </c>
      <c r="CJ31" s="3">
        <f ca="1">SUM(CJ1:CJ30)</f>
        <v>7.2068493150684958</v>
      </c>
      <c r="CM31" s="3">
        <f ca="1">SUM(CM1:CM30)</f>
        <v>7.7756164383561615</v>
      </c>
      <c r="CP31" s="3">
        <f ca="1">SUM(CP1:CP30)</f>
        <v>8.178082191780824</v>
      </c>
      <c r="CQ31">
        <v>29</v>
      </c>
    </row>
    <row r="32" spans="1:95" x14ac:dyDescent="0.45">
      <c r="CQ32">
        <v>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ColWidth="10.6640625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29 years</vt:lpstr>
      <vt:lpstr>7 years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luulan1 luulan1</cp:lastModifiedBy>
  <dcterms:created xsi:type="dcterms:W3CDTF">2020-01-24T10:15:58Z</dcterms:created>
  <dcterms:modified xsi:type="dcterms:W3CDTF">2021-05-31T14:47:40Z</dcterms:modified>
</cp:coreProperties>
</file>