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Q42" i="2" l="1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X2" i="2"/>
  <c r="X3" i="2" s="1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G85" i="2"/>
  <c r="F85" i="2"/>
  <c r="G84" i="2"/>
  <c r="F84" i="2"/>
  <c r="G83" i="2"/>
  <c r="G81" i="2"/>
  <c r="G75" i="2"/>
  <c r="G73" i="2"/>
  <c r="G72" i="2"/>
  <c r="G71" i="2"/>
  <c r="G69" i="2"/>
  <c r="G64" i="2"/>
  <c r="G62" i="2"/>
  <c r="G59" i="2"/>
  <c r="G56" i="2"/>
  <c r="G55" i="2"/>
  <c r="G54" i="2"/>
  <c r="G53" i="2"/>
  <c r="G50" i="2"/>
  <c r="G49" i="2"/>
  <c r="G48" i="2"/>
  <c r="G46" i="2"/>
  <c r="G45" i="2"/>
  <c r="G44" i="2"/>
  <c r="G40" i="2"/>
  <c r="G36" i="2"/>
  <c r="G35" i="2"/>
  <c r="G32" i="2"/>
  <c r="G31" i="2"/>
  <c r="G30" i="2"/>
  <c r="G28" i="2"/>
  <c r="G25" i="2"/>
  <c r="G23" i="2"/>
  <c r="G21" i="2"/>
  <c r="G20" i="2"/>
  <c r="G18" i="2"/>
  <c r="G17" i="2"/>
  <c r="G16" i="2"/>
  <c r="G15" i="2"/>
  <c r="G12" i="2"/>
  <c r="G11" i="2"/>
  <c r="G8" i="2"/>
  <c r="G6" i="2"/>
  <c r="G5" i="2"/>
  <c r="G3" i="2"/>
</calcChain>
</file>

<file path=xl/sharedStrings.xml><?xml version="1.0" encoding="utf-8"?>
<sst xmlns="http://schemas.openxmlformats.org/spreadsheetml/2006/main" count="372" uniqueCount="170">
  <si>
    <t>VSLA</t>
  </si>
  <si>
    <t>non-VSLA</t>
  </si>
  <si>
    <t>village</t>
  </si>
  <si>
    <t>n_villageHH</t>
  </si>
  <si>
    <t>Long Luong 1</t>
  </si>
  <si>
    <t>Ha</t>
  </si>
  <si>
    <t>Khau Cam</t>
  </si>
  <si>
    <t>Cang 2</t>
  </si>
  <si>
    <t>Dong Met 1</t>
  </si>
  <si>
    <t>Dong Met 2</t>
  </si>
  <si>
    <t>Co Thon</t>
  </si>
  <si>
    <t>Long Nghiu</t>
  </si>
  <si>
    <t>Yên1</t>
  </si>
  <si>
    <t>Co Luong</t>
  </si>
  <si>
    <t>Tân Bình</t>
  </si>
  <si>
    <t>Khá</t>
  </si>
  <si>
    <t>Xôm 1</t>
  </si>
  <si>
    <t>Bó</t>
  </si>
  <si>
    <t>Ban Ten</t>
  </si>
  <si>
    <t>Co Man 1</t>
  </si>
  <si>
    <t>Co Khô</t>
  </si>
  <si>
    <t>Co Thón</t>
  </si>
  <si>
    <t>Nghiu 2</t>
  </si>
  <si>
    <t>Công</t>
  </si>
  <si>
    <t>Nghiu</t>
  </si>
  <si>
    <t>Long Luông 1</t>
  </si>
  <si>
    <t>Co Muông</t>
  </si>
  <si>
    <t>Kéo</t>
  </si>
  <si>
    <t>Nghiu 1</t>
  </si>
  <si>
    <t>Pú Sung</t>
  </si>
  <si>
    <t>Bua</t>
  </si>
  <si>
    <t>Vang 1</t>
  </si>
  <si>
    <t>Vang 2</t>
  </si>
  <si>
    <t>Cang 1</t>
  </si>
  <si>
    <t>Phang 2</t>
  </si>
  <si>
    <t>Co Líu</t>
  </si>
  <si>
    <t>Long Háy</t>
  </si>
  <si>
    <t>Che Can</t>
  </si>
  <si>
    <t>Co Cuom</t>
  </si>
  <si>
    <t>Dông Met 1</t>
  </si>
  <si>
    <t>Phang 1</t>
  </si>
  <si>
    <t>Long Luông 2</t>
  </si>
  <si>
    <t>Phang 3</t>
  </si>
  <si>
    <t>Xôm 3</t>
  </si>
  <si>
    <t>Ten</t>
  </si>
  <si>
    <t>Yên 1</t>
  </si>
  <si>
    <t>Co Man 2</t>
  </si>
  <si>
    <t>Yên 2</t>
  </si>
  <si>
    <t>Bánh</t>
  </si>
  <si>
    <t>Dông Met 2</t>
  </si>
  <si>
    <t>name_VSLA</t>
  </si>
  <si>
    <t>n_VSLA</t>
  </si>
  <si>
    <t>Bình minh</t>
  </si>
  <si>
    <t>Hoa Phuong</t>
  </si>
  <si>
    <t>Hanh Phúc</t>
  </si>
  <si>
    <t>Ban mai</t>
  </si>
  <si>
    <t>Bình yên</t>
  </si>
  <si>
    <t>Hoa sim</t>
  </si>
  <si>
    <t>Hoa Dao</t>
  </si>
  <si>
    <t>Hoa mai</t>
  </si>
  <si>
    <t>Rung Xanh</t>
  </si>
  <si>
    <t>Ánh Nang Ban mai</t>
  </si>
  <si>
    <t>Hoa ban</t>
  </si>
  <si>
    <t>Hoa hue</t>
  </si>
  <si>
    <t>Hoa Ban Trang</t>
  </si>
  <si>
    <t>Hoa Chanh</t>
  </si>
  <si>
    <t>Hoa Anh Dào</t>
  </si>
  <si>
    <t>Huong lúa</t>
  </si>
  <si>
    <t>Hoa phong lan</t>
  </si>
  <si>
    <t>Dai tuóng</t>
  </si>
  <si>
    <t>Hoa Sen</t>
  </si>
  <si>
    <t>Hoa H?ng</t>
  </si>
  <si>
    <t>Hoa Ban</t>
  </si>
  <si>
    <t>Hoa Huong Duong</t>
  </si>
  <si>
    <t>Võ nguyên giáp</t>
  </si>
  <si>
    <t>Hoa lan</t>
  </si>
  <si>
    <t>Hanh phúc</t>
  </si>
  <si>
    <t>Hoa Mai</t>
  </si>
  <si>
    <t>Ban Mai</t>
  </si>
  <si>
    <t>n_nonVSLA</t>
  </si>
  <si>
    <t>Female</t>
  </si>
  <si>
    <t>Total household population</t>
  </si>
  <si>
    <t>Total surveyed households</t>
  </si>
  <si>
    <t>3/41</t>
  </si>
  <si>
    <t>6/41</t>
  </si>
  <si>
    <t>Never been to school</t>
  </si>
  <si>
    <t>Post-graduate</t>
  </si>
  <si>
    <t>Have finished primary school</t>
  </si>
  <si>
    <t>Graduate from lower secondary school</t>
  </si>
  <si>
    <t>Professional secondary education/vocational training</t>
  </si>
  <si>
    <t>University/ college</t>
  </si>
  <si>
    <t>14/41</t>
  </si>
  <si>
    <t>5/41</t>
  </si>
  <si>
    <t>10/41</t>
  </si>
  <si>
    <t>7/41</t>
  </si>
  <si>
    <t>11/41</t>
  </si>
  <si>
    <t>Graduate from upper secondary school</t>
  </si>
  <si>
    <t>9/41</t>
  </si>
  <si>
    <t>Have not finished primary school</t>
  </si>
  <si>
    <t>Ethnicity</t>
  </si>
  <si>
    <t>Thai</t>
  </si>
  <si>
    <t>Khmu</t>
  </si>
  <si>
    <t>H'mong</t>
  </si>
  <si>
    <t>Kinh</t>
  </si>
  <si>
    <t>6</t>
  </si>
  <si>
    <t>5</t>
  </si>
  <si>
    <t>4</t>
  </si>
  <si>
    <t>1</t>
  </si>
  <si>
    <t>7</t>
  </si>
  <si>
    <t>Wife</t>
  </si>
  <si>
    <t>Husband</t>
  </si>
  <si>
    <t>Illiteracy: Cannot read Kinh language</t>
  </si>
  <si>
    <t>Household (poor) status</t>
  </si>
  <si>
    <t>Poor</t>
  </si>
  <si>
    <t>Near poor</t>
  </si>
  <si>
    <t>Others (average/better-off)</t>
  </si>
  <si>
    <t>1/41</t>
  </si>
  <si>
    <t>33/41</t>
  </si>
  <si>
    <t>25/41</t>
  </si>
  <si>
    <t>30/41</t>
  </si>
  <si>
    <t>8</t>
  </si>
  <si>
    <t>0/41</t>
  </si>
  <si>
    <t>29/41</t>
  </si>
  <si>
    <t>4/41</t>
  </si>
  <si>
    <t>Main income</t>
  </si>
  <si>
    <t>Agriculture</t>
  </si>
  <si>
    <t>Seasonal labor</t>
  </si>
  <si>
    <t xml:space="preserve">Others </t>
  </si>
  <si>
    <t>20/41</t>
  </si>
  <si>
    <t>41/41</t>
  </si>
  <si>
    <t xml:space="preserve">         Rice cultivation as main income</t>
  </si>
  <si>
    <t>38/41</t>
  </si>
  <si>
    <t>2097</t>
  </si>
  <si>
    <t>Household size: Mean</t>
  </si>
  <si>
    <t>Gender of respondents</t>
  </si>
  <si>
    <t>Number of peope</t>
  </si>
  <si>
    <t>Rice area</t>
  </si>
  <si>
    <t>2000</t>
  </si>
  <si>
    <t>Non</t>
  </si>
  <si>
    <t>1000</t>
  </si>
  <si>
    <t>3000</t>
  </si>
  <si>
    <t>3</t>
  </si>
  <si>
    <t>800</t>
  </si>
  <si>
    <t>5000</t>
  </si>
  <si>
    <t>2</t>
  </si>
  <si>
    <t>7000</t>
  </si>
  <si>
    <t>2500</t>
  </si>
  <si>
    <t>1500</t>
  </si>
  <si>
    <t>1200</t>
  </si>
  <si>
    <t>3700</t>
  </si>
  <si>
    <t>6000</t>
  </si>
  <si>
    <t>500</t>
  </si>
  <si>
    <t>4000</t>
  </si>
  <si>
    <t>1100</t>
  </si>
  <si>
    <t>2700</t>
  </si>
  <si>
    <t>1800</t>
  </si>
  <si>
    <t>700</t>
  </si>
  <si>
    <t>1700</t>
  </si>
  <si>
    <t>Total surveyed groups</t>
  </si>
  <si>
    <t>Average members/group</t>
  </si>
  <si>
    <t>Male</t>
  </si>
  <si>
    <t>Respondents as head of household</t>
  </si>
  <si>
    <t xml:space="preserve">         Average rice area/household (m2) </t>
  </si>
  <si>
    <t>Description</t>
  </si>
  <si>
    <t>7/39*</t>
  </si>
  <si>
    <t>1/34*</t>
  </si>
  <si>
    <t>1/39*</t>
  </si>
  <si>
    <t>40/40*</t>
  </si>
  <si>
    <t>17/40*</t>
  </si>
  <si>
    <t>5/40*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</si>
</sst>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49" fontId="3" fillId="0" borderId="0" xfId="0" applyNumberFormat="1" applyFont="1" applyAlignment="1">
      <alignment horizontal="left" vertical="center" indent="3"/>
    </xf>
    <xf numFmtId="0" fontId="0" fillId="0" borderId="0" xfId="0" applyFont="1" applyFill="1"/>
    <xf numFmtId="49" fontId="0" fillId="0" borderId="0" xfId="0" applyNumberFormat="1" applyFill="1" applyAlignment="1">
      <alignment horizontal="right"/>
    </xf>
    <xf numFmtId="2" fontId="0" fillId="2" borderId="1" xfId="1" applyNumberFormat="1" applyFont="1" applyFill="1" applyBorder="1"/>
    <xf numFmtId="2" fontId="0" fillId="2" borderId="0" xfId="1" applyNumberFormat="1" applyFont="1" applyFill="1" applyBorder="1"/>
    <xf numFmtId="2" fontId="2" fillId="2" borderId="0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0" fillId="0" borderId="1" xfId="1" applyNumberFormat="1" applyFont="1" applyBorder="1"/>
    <xf numFmtId="2" fontId="0" fillId="0" borderId="0" xfId="1" applyNumberFormat="1" applyFont="1" applyBorder="1"/>
    <xf numFmtId="2" fontId="0" fillId="0" borderId="0" xfId="1" applyNumberFormat="1" applyFont="1" applyBorder="1" applyAlignment="1">
      <alignment horizontal="right"/>
    </xf>
    <xf numFmtId="2" fontId="0" fillId="0" borderId="2" xfId="1" applyNumberFormat="1" applyFont="1" applyBorder="1" applyAlignment="1">
      <alignment horizontal="right"/>
    </xf>
    <xf numFmtId="2" fontId="0" fillId="2" borderId="0" xfId="1" applyNumberFormat="1" applyFont="1" applyFill="1" applyBorder="1" applyAlignment="1">
      <alignment horizontal="right"/>
    </xf>
    <xf numFmtId="2" fontId="0" fillId="2" borderId="2" xfId="1" applyNumberFormat="1" applyFont="1" applyFill="1" applyBorder="1" applyAlignment="1">
      <alignment horizontal="right"/>
    </xf>
    <xf numFmtId="2" fontId="0" fillId="2" borderId="0" xfId="1" applyNumberFormat="1" applyFont="1" applyFill="1" applyBorder="1" applyAlignment="1"/>
    <xf numFmtId="2" fontId="0" fillId="2" borderId="2" xfId="1" applyNumberFormat="1" applyFont="1" applyFill="1" applyBorder="1" applyAlignment="1"/>
    <xf numFmtId="2" fontId="0" fillId="0" borderId="1" xfId="1" applyNumberFormat="1" applyFont="1" applyFill="1" applyBorder="1"/>
    <xf numFmtId="2" fontId="0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right"/>
    </xf>
    <xf numFmtId="2" fontId="0" fillId="0" borderId="2" xfId="1" applyNumberFormat="1" applyFont="1" applyFill="1" applyBorder="1" applyAlignment="1">
      <alignment horizontal="right"/>
    </xf>
    <xf numFmtId="2" fontId="0" fillId="0" borderId="3" xfId="1" applyNumberFormat="1" applyFont="1" applyBorder="1"/>
    <xf numFmtId="2" fontId="0" fillId="0" borderId="4" xfId="1" applyNumberFormat="1" applyFont="1" applyFill="1" applyBorder="1"/>
    <xf numFmtId="2" fontId="0" fillId="0" borderId="4" xfId="1" applyNumberFormat="1" applyFont="1" applyBorder="1"/>
    <xf numFmtId="2" fontId="0" fillId="0" borderId="4" xfId="1" applyNumberFormat="1" applyFont="1" applyBorder="1" applyAlignment="1">
      <alignment horizontal="right"/>
    </xf>
    <xf numFmtId="2" fontId="0" fillId="0" borderId="5" xfId="1" applyNumberFormat="1" applyFont="1" applyBorder="1" applyAlignment="1">
      <alignment horizontal="right"/>
    </xf>
    <xf numFmtId="2" fontId="0" fillId="0" borderId="0" xfId="0" applyNumberFormat="1"/>
    <xf numFmtId="1" fontId="0" fillId="0" borderId="0" xfId="1" applyNumberFormat="1" applyFont="1" applyBorder="1" applyAlignment="1">
      <alignment horizontal="right"/>
    </xf>
    <xf numFmtId="1" fontId="0" fillId="0" borderId="2" xfId="1" applyNumberFormat="1" applyFont="1" applyBorder="1" applyAlignment="1">
      <alignment horizontal="right"/>
    </xf>
    <xf numFmtId="43" fontId="0" fillId="0" borderId="0" xfId="0" applyNumberFormat="1"/>
    <xf numFmtId="2" fontId="0" fillId="0" borderId="0" xfId="1" applyNumberFormat="1" applyFont="1" applyFill="1" applyBorder="1" applyAlignment="1">
      <alignment horizontal="left"/>
    </xf>
    <xf numFmtId="2" fontId="0" fillId="0" borderId="1" xfId="1" applyNumberFormat="1" applyFont="1" applyBorder="1" applyAlignment="1">
      <alignment horizontal="left"/>
    </xf>
    <xf numFmtId="2" fontId="0" fillId="0" borderId="0" xfId="1" applyNumberFormat="1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right"/>
    </xf>
    <xf numFmtId="49" fontId="0" fillId="0" borderId="2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33"/>
  <sheetViews>
    <sheetView tabSelected="1" topLeftCell="A3" workbookViewId="0">
      <selection activeCell="C5" sqref="C5:G32"/>
    </sheetView>
  </sheetViews>
  <sheetFormatPr defaultRowHeight="14.25" x14ac:dyDescent="0.45"/>
  <cols>
    <col min="3" max="3" width="3.3984375" customWidth="1"/>
    <col min="5" max="5" width="29.06640625" customWidth="1"/>
    <col min="6" max="7" width="9.86328125" style="1" bestFit="1" customWidth="1"/>
  </cols>
  <sheetData>
    <row r="4" spans="3:10" x14ac:dyDescent="0.45">
      <c r="C4" s="37"/>
      <c r="D4" s="37"/>
      <c r="E4" s="37"/>
      <c r="F4" s="38"/>
      <c r="G4" s="38"/>
    </row>
    <row r="5" spans="3:10" x14ac:dyDescent="0.45">
      <c r="C5" s="9" t="s">
        <v>163</v>
      </c>
      <c r="D5" s="10"/>
      <c r="E5" s="10"/>
      <c r="F5" s="11" t="s">
        <v>0</v>
      </c>
      <c r="G5" s="12" t="s">
        <v>1</v>
      </c>
    </row>
    <row r="6" spans="3:10" x14ac:dyDescent="0.45">
      <c r="C6" s="13" t="s">
        <v>81</v>
      </c>
      <c r="D6" s="14"/>
      <c r="E6" s="14"/>
      <c r="F6" s="31">
        <v>977</v>
      </c>
      <c r="G6" s="32">
        <v>1541</v>
      </c>
    </row>
    <row r="7" spans="3:10" x14ac:dyDescent="0.45">
      <c r="C7" s="35" t="s">
        <v>158</v>
      </c>
      <c r="D7" s="36"/>
      <c r="E7" s="36"/>
      <c r="F7" s="31">
        <v>41</v>
      </c>
      <c r="G7" s="32">
        <v>41</v>
      </c>
    </row>
    <row r="8" spans="3:10" x14ac:dyDescent="0.45">
      <c r="C8" s="13" t="s">
        <v>82</v>
      </c>
      <c r="D8" s="14"/>
      <c r="E8" s="14"/>
      <c r="F8" s="31">
        <v>41</v>
      </c>
      <c r="G8" s="32">
        <v>41</v>
      </c>
    </row>
    <row r="9" spans="3:10" x14ac:dyDescent="0.45">
      <c r="C9" s="13"/>
      <c r="D9" s="14" t="s">
        <v>159</v>
      </c>
      <c r="E9" s="14"/>
      <c r="F9" s="31">
        <v>23</v>
      </c>
      <c r="G9" s="32">
        <v>37</v>
      </c>
      <c r="J9" s="33"/>
    </row>
    <row r="10" spans="3:10" x14ac:dyDescent="0.45">
      <c r="C10" s="9" t="s">
        <v>134</v>
      </c>
      <c r="D10" s="10"/>
      <c r="E10" s="10"/>
      <c r="F10" s="17"/>
      <c r="G10" s="18"/>
    </row>
    <row r="11" spans="3:10" x14ac:dyDescent="0.45">
      <c r="C11" s="13"/>
      <c r="D11" s="14" t="s">
        <v>80</v>
      </c>
      <c r="E11" s="14"/>
      <c r="F11" s="31">
        <v>41</v>
      </c>
      <c r="G11" s="32">
        <v>41</v>
      </c>
    </row>
    <row r="12" spans="3:10" x14ac:dyDescent="0.45">
      <c r="C12" s="13"/>
      <c r="D12" s="14" t="s">
        <v>160</v>
      </c>
      <c r="E12" s="14"/>
      <c r="F12" s="31">
        <v>0</v>
      </c>
      <c r="G12" s="32">
        <v>0</v>
      </c>
    </row>
    <row r="13" spans="3:10" x14ac:dyDescent="0.45">
      <c r="C13" s="9" t="s">
        <v>161</v>
      </c>
      <c r="D13" s="10"/>
      <c r="E13" s="10"/>
      <c r="F13" s="17" t="s">
        <v>83</v>
      </c>
      <c r="G13" s="18" t="s">
        <v>84</v>
      </c>
    </row>
    <row r="14" spans="3:10" s="2" customFormat="1" x14ac:dyDescent="0.45">
      <c r="C14" s="9" t="s">
        <v>133</v>
      </c>
      <c r="D14" s="10"/>
      <c r="E14" s="10"/>
      <c r="F14" s="19">
        <v>4.78</v>
      </c>
      <c r="G14" s="20">
        <v>4.53</v>
      </c>
    </row>
    <row r="15" spans="3:10" x14ac:dyDescent="0.45">
      <c r="C15" s="9" t="s">
        <v>99</v>
      </c>
      <c r="D15" s="10"/>
      <c r="E15" s="10"/>
      <c r="F15" s="17"/>
      <c r="G15" s="18"/>
    </row>
    <row r="16" spans="3:10" x14ac:dyDescent="0.45">
      <c r="C16" s="21"/>
      <c r="D16" s="22" t="s">
        <v>100</v>
      </c>
      <c r="E16" s="22"/>
      <c r="F16" s="23" t="s">
        <v>119</v>
      </c>
      <c r="G16" s="24" t="s">
        <v>122</v>
      </c>
    </row>
    <row r="17" spans="3:14" x14ac:dyDescent="0.45">
      <c r="C17" s="21"/>
      <c r="D17" s="22" t="s">
        <v>101</v>
      </c>
      <c r="E17" s="22"/>
      <c r="F17" s="23" t="s">
        <v>84</v>
      </c>
      <c r="G17" s="24" t="s">
        <v>94</v>
      </c>
    </row>
    <row r="18" spans="3:14" x14ac:dyDescent="0.45">
      <c r="C18" s="21"/>
      <c r="D18" s="22" t="s">
        <v>102</v>
      </c>
      <c r="E18" s="22"/>
      <c r="F18" s="23" t="s">
        <v>92</v>
      </c>
      <c r="G18" s="24" t="s">
        <v>123</v>
      </c>
    </row>
    <row r="19" spans="3:14" x14ac:dyDescent="0.45">
      <c r="C19" s="21"/>
      <c r="D19" s="22" t="s">
        <v>103</v>
      </c>
      <c r="E19" s="22"/>
      <c r="F19" s="23" t="s">
        <v>121</v>
      </c>
      <c r="G19" s="24" t="s">
        <v>116</v>
      </c>
    </row>
    <row r="20" spans="3:14" x14ac:dyDescent="0.45">
      <c r="C20" s="9" t="s">
        <v>111</v>
      </c>
      <c r="D20" s="10"/>
      <c r="E20" s="10"/>
      <c r="F20" s="17"/>
      <c r="G20" s="18"/>
      <c r="K20" s="3"/>
      <c r="L20" s="3"/>
      <c r="M20" s="5"/>
      <c r="N20" s="5"/>
    </row>
    <row r="21" spans="3:14" x14ac:dyDescent="0.45">
      <c r="C21" s="13"/>
      <c r="D21" s="22" t="s">
        <v>109</v>
      </c>
      <c r="E21" s="14"/>
      <c r="F21" s="15" t="s">
        <v>92</v>
      </c>
      <c r="G21" s="16" t="s">
        <v>164</v>
      </c>
    </row>
    <row r="22" spans="3:14" x14ac:dyDescent="0.45">
      <c r="C22" s="13"/>
      <c r="D22" s="22" t="s">
        <v>110</v>
      </c>
      <c r="E22" s="14"/>
      <c r="F22" s="15" t="s">
        <v>166</v>
      </c>
      <c r="G22" s="39" t="s">
        <v>165</v>
      </c>
    </row>
    <row r="23" spans="3:14" x14ac:dyDescent="0.45">
      <c r="C23" s="9" t="s">
        <v>112</v>
      </c>
      <c r="D23" s="10"/>
      <c r="E23" s="10"/>
      <c r="F23" s="17"/>
      <c r="G23" s="18"/>
      <c r="K23" s="3"/>
      <c r="L23" s="3"/>
      <c r="M23" s="5"/>
      <c r="N23" s="5"/>
    </row>
    <row r="24" spans="3:14" x14ac:dyDescent="0.45">
      <c r="C24" s="13"/>
      <c r="D24" s="22" t="s">
        <v>113</v>
      </c>
      <c r="E24" s="14"/>
      <c r="F24" s="15" t="s">
        <v>94</v>
      </c>
      <c r="G24" s="16" t="s">
        <v>95</v>
      </c>
    </row>
    <row r="25" spans="3:14" x14ac:dyDescent="0.45">
      <c r="C25" s="13"/>
      <c r="D25" s="22" t="s">
        <v>114</v>
      </c>
      <c r="E25" s="14"/>
      <c r="F25" s="15" t="s">
        <v>116</v>
      </c>
      <c r="G25" s="16" t="s">
        <v>92</v>
      </c>
    </row>
    <row r="26" spans="3:14" x14ac:dyDescent="0.45">
      <c r="C26" s="13"/>
      <c r="D26" s="22" t="s">
        <v>115</v>
      </c>
      <c r="E26" s="14"/>
      <c r="F26" s="15" t="s">
        <v>117</v>
      </c>
      <c r="G26" s="16" t="s">
        <v>118</v>
      </c>
    </row>
    <row r="27" spans="3:14" x14ac:dyDescent="0.45">
      <c r="C27" s="9" t="s">
        <v>124</v>
      </c>
      <c r="D27" s="10"/>
      <c r="E27" s="10"/>
      <c r="F27" s="17"/>
      <c r="G27" s="18"/>
      <c r="K27" s="3"/>
      <c r="L27" s="3"/>
      <c r="M27" s="5"/>
      <c r="N27" s="5"/>
    </row>
    <row r="28" spans="3:14" x14ac:dyDescent="0.45">
      <c r="C28" s="13"/>
      <c r="D28" s="22" t="s">
        <v>125</v>
      </c>
      <c r="E28" s="14"/>
      <c r="F28" s="15" t="s">
        <v>129</v>
      </c>
      <c r="G28" s="16" t="s">
        <v>167</v>
      </c>
    </row>
    <row r="29" spans="3:14" x14ac:dyDescent="0.45">
      <c r="C29" s="13"/>
      <c r="D29" s="34" t="s">
        <v>130</v>
      </c>
      <c r="E29" s="34"/>
      <c r="F29" s="15" t="s">
        <v>131</v>
      </c>
      <c r="G29" s="16" t="s">
        <v>131</v>
      </c>
    </row>
    <row r="30" spans="3:14" x14ac:dyDescent="0.45">
      <c r="C30" s="13"/>
      <c r="D30" s="22" t="s">
        <v>162</v>
      </c>
      <c r="E30" s="14"/>
      <c r="F30" s="31">
        <v>2845</v>
      </c>
      <c r="G30" s="16" t="s">
        <v>132</v>
      </c>
    </row>
    <row r="31" spans="3:14" x14ac:dyDescent="0.45">
      <c r="C31" s="13"/>
      <c r="D31" s="22" t="s">
        <v>126</v>
      </c>
      <c r="E31" s="14"/>
      <c r="F31" s="15" t="s">
        <v>128</v>
      </c>
      <c r="G31" s="16" t="s">
        <v>168</v>
      </c>
    </row>
    <row r="32" spans="3:14" x14ac:dyDescent="0.45">
      <c r="C32" s="25"/>
      <c r="D32" s="26" t="s">
        <v>127</v>
      </c>
      <c r="E32" s="27"/>
      <c r="F32" s="28" t="s">
        <v>84</v>
      </c>
      <c r="G32" s="29" t="s">
        <v>169</v>
      </c>
    </row>
    <row r="33" spans="3:14" x14ac:dyDescent="0.45">
      <c r="C33" s="7"/>
      <c r="D33" s="7"/>
      <c r="E33" s="7"/>
      <c r="F33" s="8"/>
      <c r="G33" s="8"/>
      <c r="K33" s="3"/>
      <c r="L33" s="3"/>
      <c r="M33" s="5"/>
      <c r="N33" s="5"/>
    </row>
  </sheetData>
  <mergeCells count="2">
    <mergeCell ref="D29:E29"/>
    <mergeCell ref="C7:E7"/>
  </mergeCells>
  <pageMargins left="0.7" right="0.7" top="0.75" bottom="0.75" header="0.3" footer="0.3"/>
  <pageSetup orientation="portrait" r:id="rId1"/>
  <ignoredErrors>
    <ignoredError sqref="F13:G13 F17:F18 G17:G19 F21 F24:G25 F32" twoDigitTextYear="1"/>
    <ignoredError sqref="G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5"/>
  <sheetViews>
    <sheetView topLeftCell="I35" workbookViewId="0">
      <selection activeCell="Q55" sqref="Q55"/>
    </sheetView>
  </sheetViews>
  <sheetFormatPr defaultRowHeight="14.25" x14ac:dyDescent="0.45"/>
  <cols>
    <col min="2" max="2" width="16.06640625" customWidth="1"/>
    <col min="3" max="3" width="17.73046875" customWidth="1"/>
  </cols>
  <sheetData>
    <row r="1" spans="2:27" x14ac:dyDescent="0.45">
      <c r="B1" t="s">
        <v>2</v>
      </c>
      <c r="C1" t="s">
        <v>3</v>
      </c>
      <c r="D1" t="s">
        <v>0</v>
      </c>
      <c r="E1" t="s">
        <v>50</v>
      </c>
      <c r="F1" t="s">
        <v>51</v>
      </c>
      <c r="G1" t="s">
        <v>79</v>
      </c>
      <c r="O1" t="s">
        <v>135</v>
      </c>
      <c r="P1" t="s">
        <v>106</v>
      </c>
      <c r="R1" t="s">
        <v>106</v>
      </c>
      <c r="U1" t="s">
        <v>136</v>
      </c>
      <c r="V1" t="s">
        <v>0</v>
      </c>
      <c r="W1" t="s">
        <v>137</v>
      </c>
      <c r="X1" s="30"/>
      <c r="Y1" s="30" t="s">
        <v>138</v>
      </c>
      <c r="Z1" s="30" t="s">
        <v>137</v>
      </c>
      <c r="AA1" s="30"/>
    </row>
    <row r="2" spans="2:27" x14ac:dyDescent="0.45">
      <c r="B2" t="s">
        <v>4</v>
      </c>
      <c r="C2">
        <v>54</v>
      </c>
      <c r="D2">
        <v>0</v>
      </c>
      <c r="P2" t="s">
        <v>106</v>
      </c>
      <c r="Q2">
        <f>P1+P2</f>
        <v>8</v>
      </c>
      <c r="R2" t="s">
        <v>106</v>
      </c>
      <c r="S2">
        <f>R1+R2</f>
        <v>8</v>
      </c>
      <c r="W2" t="s">
        <v>139</v>
      </c>
      <c r="X2" s="30">
        <f>W1+W2</f>
        <v>3000</v>
      </c>
      <c r="Y2" s="30"/>
      <c r="Z2" s="30" t="s">
        <v>140</v>
      </c>
      <c r="AA2" s="30">
        <f>Z1+Z2</f>
        <v>5000</v>
      </c>
    </row>
    <row r="3" spans="2:27" x14ac:dyDescent="0.45">
      <c r="B3" t="s">
        <v>5</v>
      </c>
      <c r="C3">
        <v>56</v>
      </c>
      <c r="D3">
        <v>1</v>
      </c>
      <c r="E3" t="s">
        <v>52</v>
      </c>
      <c r="F3">
        <v>30</v>
      </c>
      <c r="G3">
        <f>C3-F3</f>
        <v>26</v>
      </c>
      <c r="P3" t="s">
        <v>108</v>
      </c>
      <c r="Q3">
        <f>Q2+P3</f>
        <v>15</v>
      </c>
      <c r="R3" t="s">
        <v>141</v>
      </c>
      <c r="S3">
        <f>S2+R3</f>
        <v>11</v>
      </c>
      <c r="W3" t="s">
        <v>140</v>
      </c>
      <c r="X3" s="30">
        <f>X2+W3</f>
        <v>6000</v>
      </c>
      <c r="Y3" s="30"/>
      <c r="Z3" s="30" t="s">
        <v>142</v>
      </c>
      <c r="AA3" s="30">
        <f t="shared" ref="AA3:AA8" si="0">AA2+Z3</f>
        <v>5800</v>
      </c>
    </row>
    <row r="4" spans="2:27" x14ac:dyDescent="0.45">
      <c r="B4" t="s">
        <v>6</v>
      </c>
      <c r="C4">
        <v>30</v>
      </c>
      <c r="D4">
        <v>0</v>
      </c>
      <c r="P4" t="s">
        <v>104</v>
      </c>
      <c r="Q4">
        <f t="shared" ref="Q4:S19" si="1">Q3+P4</f>
        <v>21</v>
      </c>
      <c r="R4" t="s">
        <v>106</v>
      </c>
      <c r="S4">
        <f t="shared" si="1"/>
        <v>15</v>
      </c>
      <c r="W4" t="s">
        <v>143</v>
      </c>
      <c r="X4" s="30">
        <f>X3+W4</f>
        <v>11000</v>
      </c>
      <c r="Y4" s="30"/>
      <c r="Z4" s="30" t="s">
        <v>139</v>
      </c>
      <c r="AA4" s="30">
        <f t="shared" si="0"/>
        <v>6800</v>
      </c>
    </row>
    <row r="5" spans="2:27" x14ac:dyDescent="0.45">
      <c r="B5" t="s">
        <v>7</v>
      </c>
      <c r="C5">
        <v>73</v>
      </c>
      <c r="D5">
        <v>1</v>
      </c>
      <c r="E5" t="s">
        <v>53</v>
      </c>
      <c r="F5">
        <v>18</v>
      </c>
      <c r="G5">
        <f t="shared" ref="G5:G6" si="2">C5-F5</f>
        <v>55</v>
      </c>
      <c r="P5" t="s">
        <v>141</v>
      </c>
      <c r="Q5">
        <f t="shared" si="1"/>
        <v>24</v>
      </c>
      <c r="R5" t="s">
        <v>120</v>
      </c>
      <c r="S5">
        <f t="shared" si="1"/>
        <v>23</v>
      </c>
      <c r="W5" t="s">
        <v>137</v>
      </c>
      <c r="X5" s="30">
        <f>X4+W5</f>
        <v>13000</v>
      </c>
      <c r="Y5" s="30"/>
      <c r="Z5" s="30" t="s">
        <v>137</v>
      </c>
      <c r="AA5" s="30">
        <f t="shared" si="0"/>
        <v>8800</v>
      </c>
    </row>
    <row r="6" spans="2:27" x14ac:dyDescent="0.45">
      <c r="B6" t="s">
        <v>8</v>
      </c>
      <c r="C6">
        <v>81</v>
      </c>
      <c r="D6">
        <v>1</v>
      </c>
      <c r="E6" t="s">
        <v>54</v>
      </c>
      <c r="F6">
        <v>21</v>
      </c>
      <c r="G6">
        <f t="shared" si="2"/>
        <v>60</v>
      </c>
      <c r="P6" t="s">
        <v>144</v>
      </c>
      <c r="Q6">
        <f t="shared" si="1"/>
        <v>26</v>
      </c>
      <c r="R6" t="s">
        <v>106</v>
      </c>
      <c r="S6">
        <f t="shared" si="1"/>
        <v>27</v>
      </c>
      <c r="W6" t="s">
        <v>139</v>
      </c>
      <c r="X6" s="30">
        <f>X5+W6</f>
        <v>14000</v>
      </c>
      <c r="Y6" s="30"/>
      <c r="Z6" s="30" t="s">
        <v>140</v>
      </c>
      <c r="AA6" s="30">
        <f t="shared" si="0"/>
        <v>11800</v>
      </c>
    </row>
    <row r="7" spans="2:27" x14ac:dyDescent="0.45">
      <c r="B7" t="s">
        <v>7</v>
      </c>
      <c r="C7">
        <v>73</v>
      </c>
      <c r="D7">
        <v>0</v>
      </c>
      <c r="P7" t="s">
        <v>106</v>
      </c>
      <c r="Q7">
        <f t="shared" si="1"/>
        <v>30</v>
      </c>
      <c r="R7" t="s">
        <v>108</v>
      </c>
      <c r="S7">
        <f t="shared" si="1"/>
        <v>34</v>
      </c>
      <c r="V7" s="30"/>
      <c r="W7" t="s">
        <v>139</v>
      </c>
      <c r="X7" s="30">
        <f>X6+W7</f>
        <v>15000</v>
      </c>
      <c r="Y7" s="30"/>
      <c r="Z7" s="30" t="s">
        <v>140</v>
      </c>
      <c r="AA7" s="30">
        <f t="shared" si="0"/>
        <v>14800</v>
      </c>
    </row>
    <row r="8" spans="2:27" x14ac:dyDescent="0.45">
      <c r="B8" t="s">
        <v>9</v>
      </c>
      <c r="C8">
        <v>76</v>
      </c>
      <c r="D8">
        <v>1</v>
      </c>
      <c r="E8" t="s">
        <v>55</v>
      </c>
      <c r="F8">
        <v>13</v>
      </c>
      <c r="G8">
        <f>C8-F8</f>
        <v>63</v>
      </c>
      <c r="P8" t="s">
        <v>108</v>
      </c>
      <c r="Q8">
        <f t="shared" si="1"/>
        <v>37</v>
      </c>
      <c r="R8" t="s">
        <v>144</v>
      </c>
      <c r="S8">
        <f t="shared" si="1"/>
        <v>36</v>
      </c>
      <c r="W8" t="s">
        <v>145</v>
      </c>
      <c r="X8" s="30">
        <f t="shared" ref="X8:X40" si="3">X7+W8</f>
        <v>22000</v>
      </c>
      <c r="Y8" s="30"/>
      <c r="Z8" s="30" t="s">
        <v>137</v>
      </c>
      <c r="AA8" s="30">
        <f t="shared" si="0"/>
        <v>16800</v>
      </c>
    </row>
    <row r="9" spans="2:27" x14ac:dyDescent="0.45">
      <c r="B9" t="s">
        <v>10</v>
      </c>
      <c r="C9">
        <v>44</v>
      </c>
      <c r="D9">
        <v>0</v>
      </c>
      <c r="P9" t="s">
        <v>104</v>
      </c>
      <c r="Q9">
        <f t="shared" si="1"/>
        <v>43</v>
      </c>
      <c r="R9" t="s">
        <v>141</v>
      </c>
      <c r="S9">
        <f t="shared" si="1"/>
        <v>39</v>
      </c>
      <c r="W9" t="s">
        <v>137</v>
      </c>
      <c r="X9" s="30">
        <f t="shared" si="3"/>
        <v>24000</v>
      </c>
      <c r="Y9" s="30"/>
      <c r="Z9" s="30" t="s">
        <v>146</v>
      </c>
      <c r="AA9" s="30">
        <f t="shared" ref="AA9:AA41" si="4">AA8+Z9</f>
        <v>19300</v>
      </c>
    </row>
    <row r="10" spans="2:27" x14ac:dyDescent="0.45">
      <c r="B10" t="s">
        <v>11</v>
      </c>
      <c r="C10">
        <v>43</v>
      </c>
      <c r="D10">
        <v>0</v>
      </c>
      <c r="P10" t="s">
        <v>106</v>
      </c>
      <c r="Q10">
        <f t="shared" si="1"/>
        <v>47</v>
      </c>
      <c r="R10" t="s">
        <v>106</v>
      </c>
      <c r="S10">
        <f t="shared" si="1"/>
        <v>43</v>
      </c>
      <c r="W10" t="s">
        <v>147</v>
      </c>
      <c r="X10" s="30">
        <f t="shared" si="3"/>
        <v>25500</v>
      </c>
      <c r="Y10" s="30"/>
      <c r="Z10" s="30" t="s">
        <v>148</v>
      </c>
      <c r="AA10" s="30">
        <f t="shared" si="4"/>
        <v>20500</v>
      </c>
    </row>
    <row r="11" spans="2:27" x14ac:dyDescent="0.45">
      <c r="B11" t="s">
        <v>12</v>
      </c>
      <c r="C11">
        <v>63</v>
      </c>
      <c r="D11">
        <v>1</v>
      </c>
      <c r="E11" t="s">
        <v>56</v>
      </c>
      <c r="F11">
        <v>40</v>
      </c>
      <c r="G11">
        <f t="shared" ref="G11:G12" si="5">C11-F11</f>
        <v>23</v>
      </c>
      <c r="P11" t="s">
        <v>141</v>
      </c>
      <c r="Q11">
        <f t="shared" si="1"/>
        <v>50</v>
      </c>
      <c r="R11" t="s">
        <v>106</v>
      </c>
      <c r="S11">
        <f t="shared" si="1"/>
        <v>47</v>
      </c>
      <c r="W11" t="s">
        <v>149</v>
      </c>
      <c r="X11" s="30">
        <f t="shared" si="3"/>
        <v>29200</v>
      </c>
      <c r="Y11" s="30"/>
      <c r="Z11" s="30" t="s">
        <v>137</v>
      </c>
      <c r="AA11" s="30">
        <f t="shared" si="4"/>
        <v>22500</v>
      </c>
    </row>
    <row r="12" spans="2:27" x14ac:dyDescent="0.45">
      <c r="B12" t="s">
        <v>13</v>
      </c>
      <c r="C12">
        <v>35</v>
      </c>
      <c r="D12">
        <v>1</v>
      </c>
      <c r="E12" t="s">
        <v>57</v>
      </c>
      <c r="F12">
        <v>19</v>
      </c>
      <c r="G12">
        <f t="shared" si="5"/>
        <v>16</v>
      </c>
      <c r="P12" t="s">
        <v>106</v>
      </c>
      <c r="Q12">
        <f t="shared" si="1"/>
        <v>54</v>
      </c>
      <c r="R12" t="s">
        <v>106</v>
      </c>
      <c r="S12">
        <f t="shared" si="1"/>
        <v>51</v>
      </c>
      <c r="W12" t="s">
        <v>147</v>
      </c>
      <c r="X12" s="30">
        <f t="shared" si="3"/>
        <v>30700</v>
      </c>
      <c r="Y12" s="30"/>
      <c r="Z12" s="30" t="s">
        <v>137</v>
      </c>
      <c r="AA12" s="30">
        <f t="shared" si="4"/>
        <v>24500</v>
      </c>
    </row>
    <row r="13" spans="2:27" x14ac:dyDescent="0.45">
      <c r="B13" t="s">
        <v>14</v>
      </c>
      <c r="C13">
        <v>38</v>
      </c>
      <c r="D13">
        <v>0</v>
      </c>
      <c r="P13" t="s">
        <v>106</v>
      </c>
      <c r="Q13">
        <f t="shared" si="1"/>
        <v>58</v>
      </c>
      <c r="R13" t="s">
        <v>108</v>
      </c>
      <c r="S13">
        <f t="shared" si="1"/>
        <v>58</v>
      </c>
      <c r="W13" t="s">
        <v>139</v>
      </c>
      <c r="X13" s="30">
        <f t="shared" si="3"/>
        <v>31700</v>
      </c>
      <c r="Y13" s="30"/>
      <c r="Z13" s="30" t="s">
        <v>150</v>
      </c>
      <c r="AA13" s="30">
        <f t="shared" si="4"/>
        <v>30500</v>
      </c>
    </row>
    <row r="14" spans="2:27" x14ac:dyDescent="0.45">
      <c r="B14" t="s">
        <v>15</v>
      </c>
      <c r="C14">
        <v>34</v>
      </c>
      <c r="D14">
        <v>0</v>
      </c>
      <c r="P14" t="s">
        <v>106</v>
      </c>
      <c r="Q14">
        <f t="shared" si="1"/>
        <v>62</v>
      </c>
      <c r="R14" t="s">
        <v>106</v>
      </c>
      <c r="S14">
        <f t="shared" si="1"/>
        <v>62</v>
      </c>
      <c r="W14" t="s">
        <v>139</v>
      </c>
      <c r="X14" s="30">
        <f t="shared" si="3"/>
        <v>32700</v>
      </c>
      <c r="Y14" s="30"/>
      <c r="Z14" s="30" t="s">
        <v>137</v>
      </c>
      <c r="AA14" s="30">
        <f t="shared" si="4"/>
        <v>32500</v>
      </c>
    </row>
    <row r="15" spans="2:27" x14ac:dyDescent="0.45">
      <c r="B15" t="s">
        <v>16</v>
      </c>
      <c r="C15">
        <v>65</v>
      </c>
      <c r="D15">
        <v>1</v>
      </c>
      <c r="E15" t="s">
        <v>58</v>
      </c>
      <c r="F15">
        <v>30</v>
      </c>
      <c r="G15">
        <f t="shared" ref="G15:G18" si="6">C15-F15</f>
        <v>35</v>
      </c>
      <c r="P15" t="s">
        <v>104</v>
      </c>
      <c r="Q15">
        <f t="shared" si="1"/>
        <v>68</v>
      </c>
      <c r="R15" t="s">
        <v>120</v>
      </c>
      <c r="S15">
        <f t="shared" si="1"/>
        <v>70</v>
      </c>
      <c r="W15" t="s">
        <v>140</v>
      </c>
      <c r="X15" s="30">
        <f t="shared" si="3"/>
        <v>35700</v>
      </c>
      <c r="Y15" s="30"/>
      <c r="Z15" s="30" t="s">
        <v>139</v>
      </c>
      <c r="AA15" s="30">
        <f t="shared" si="4"/>
        <v>33500</v>
      </c>
    </row>
    <row r="16" spans="2:27" x14ac:dyDescent="0.45">
      <c r="B16" t="s">
        <v>17</v>
      </c>
      <c r="C16">
        <v>38</v>
      </c>
      <c r="D16">
        <v>1</v>
      </c>
      <c r="E16" t="s">
        <v>58</v>
      </c>
      <c r="F16">
        <v>33</v>
      </c>
      <c r="G16">
        <f t="shared" si="6"/>
        <v>5</v>
      </c>
      <c r="P16" t="s">
        <v>106</v>
      </c>
      <c r="Q16">
        <f t="shared" si="1"/>
        <v>72</v>
      </c>
      <c r="R16" t="s">
        <v>106</v>
      </c>
      <c r="S16">
        <f t="shared" si="1"/>
        <v>74</v>
      </c>
      <c r="W16" t="s">
        <v>140</v>
      </c>
      <c r="X16" s="30">
        <f t="shared" si="3"/>
        <v>38700</v>
      </c>
      <c r="Y16" s="30"/>
      <c r="Z16" s="30" t="s">
        <v>151</v>
      </c>
      <c r="AA16" s="30">
        <f t="shared" si="4"/>
        <v>34000</v>
      </c>
    </row>
    <row r="17" spans="2:27" x14ac:dyDescent="0.45">
      <c r="B17" t="s">
        <v>18</v>
      </c>
      <c r="C17">
        <v>43</v>
      </c>
      <c r="D17">
        <v>1</v>
      </c>
      <c r="E17" t="s">
        <v>58</v>
      </c>
      <c r="F17">
        <v>24</v>
      </c>
      <c r="G17">
        <f t="shared" si="6"/>
        <v>19</v>
      </c>
      <c r="P17" t="s">
        <v>105</v>
      </c>
      <c r="Q17">
        <f t="shared" si="1"/>
        <v>77</v>
      </c>
      <c r="R17" t="s">
        <v>106</v>
      </c>
      <c r="S17">
        <f t="shared" si="1"/>
        <v>78</v>
      </c>
      <c r="W17" t="s">
        <v>140</v>
      </c>
      <c r="X17" s="30">
        <f t="shared" si="3"/>
        <v>41700</v>
      </c>
      <c r="Y17" s="30"/>
      <c r="Z17" s="30" t="s">
        <v>139</v>
      </c>
      <c r="AA17" s="30">
        <f t="shared" si="4"/>
        <v>35000</v>
      </c>
    </row>
    <row r="18" spans="2:27" x14ac:dyDescent="0.45">
      <c r="B18" t="s">
        <v>19</v>
      </c>
      <c r="C18">
        <v>80</v>
      </c>
      <c r="D18">
        <v>1</v>
      </c>
      <c r="E18" t="s">
        <v>59</v>
      </c>
      <c r="F18">
        <v>20</v>
      </c>
      <c r="G18">
        <f t="shared" si="6"/>
        <v>60</v>
      </c>
      <c r="P18" t="s">
        <v>106</v>
      </c>
      <c r="Q18">
        <f t="shared" si="1"/>
        <v>81</v>
      </c>
      <c r="R18" t="s">
        <v>144</v>
      </c>
      <c r="S18">
        <f t="shared" si="1"/>
        <v>80</v>
      </c>
      <c r="W18" t="s">
        <v>137</v>
      </c>
      <c r="X18" s="30">
        <f t="shared" si="3"/>
        <v>43700</v>
      </c>
      <c r="Y18" s="30"/>
      <c r="Z18" s="30" t="s">
        <v>146</v>
      </c>
      <c r="AA18" s="30">
        <f t="shared" si="4"/>
        <v>37500</v>
      </c>
    </row>
    <row r="19" spans="2:27" x14ac:dyDescent="0.45">
      <c r="B19" t="s">
        <v>20</v>
      </c>
      <c r="C19">
        <v>104</v>
      </c>
      <c r="D19">
        <v>0</v>
      </c>
      <c r="P19" t="s">
        <v>104</v>
      </c>
      <c r="Q19">
        <f t="shared" si="1"/>
        <v>87</v>
      </c>
      <c r="R19" t="s">
        <v>108</v>
      </c>
      <c r="S19">
        <f t="shared" si="1"/>
        <v>87</v>
      </c>
      <c r="W19" t="s">
        <v>143</v>
      </c>
      <c r="X19" s="30">
        <f t="shared" si="3"/>
        <v>48700</v>
      </c>
      <c r="Y19" s="30"/>
      <c r="Z19" s="30" t="s">
        <v>140</v>
      </c>
      <c r="AA19" s="30">
        <f t="shared" si="4"/>
        <v>40500</v>
      </c>
    </row>
    <row r="20" spans="2:27" x14ac:dyDescent="0.45">
      <c r="B20" t="s">
        <v>21</v>
      </c>
      <c r="C20">
        <v>35</v>
      </c>
      <c r="D20">
        <v>1</v>
      </c>
      <c r="E20" t="s">
        <v>60</v>
      </c>
      <c r="F20">
        <v>24</v>
      </c>
      <c r="G20">
        <f t="shared" ref="G20:G21" si="7">C20-F20</f>
        <v>11</v>
      </c>
      <c r="P20" t="s">
        <v>106</v>
      </c>
      <c r="Q20">
        <f t="shared" ref="Q20:S35" si="8">Q19+P20</f>
        <v>91</v>
      </c>
      <c r="R20" t="s">
        <v>104</v>
      </c>
      <c r="S20">
        <f t="shared" si="8"/>
        <v>93</v>
      </c>
      <c r="X20" s="30">
        <f t="shared" si="3"/>
        <v>48700</v>
      </c>
      <c r="Y20" s="30"/>
      <c r="Z20" s="30" t="s">
        <v>140</v>
      </c>
      <c r="AA20" s="30">
        <f t="shared" si="4"/>
        <v>43500</v>
      </c>
    </row>
    <row r="21" spans="2:27" x14ac:dyDescent="0.45">
      <c r="B21" t="s">
        <v>22</v>
      </c>
      <c r="C21">
        <v>45</v>
      </c>
      <c r="D21">
        <v>1</v>
      </c>
      <c r="E21" t="s">
        <v>61</v>
      </c>
      <c r="F21">
        <v>18</v>
      </c>
      <c r="G21">
        <f t="shared" si="7"/>
        <v>27</v>
      </c>
      <c r="P21" t="s">
        <v>104</v>
      </c>
      <c r="Q21">
        <f t="shared" si="8"/>
        <v>97</v>
      </c>
      <c r="R21" t="s">
        <v>106</v>
      </c>
      <c r="S21">
        <f t="shared" si="8"/>
        <v>97</v>
      </c>
      <c r="W21" t="s">
        <v>146</v>
      </c>
      <c r="X21" s="30">
        <f t="shared" si="3"/>
        <v>51200</v>
      </c>
      <c r="Y21" s="30"/>
      <c r="Z21" s="30" t="s">
        <v>137</v>
      </c>
      <c r="AA21" s="30">
        <f t="shared" si="4"/>
        <v>45500</v>
      </c>
    </row>
    <row r="22" spans="2:27" x14ac:dyDescent="0.45">
      <c r="B22" t="s">
        <v>8</v>
      </c>
      <c r="C22">
        <v>81</v>
      </c>
      <c r="D22">
        <v>0</v>
      </c>
      <c r="P22" t="s">
        <v>105</v>
      </c>
      <c r="Q22">
        <f t="shared" si="8"/>
        <v>102</v>
      </c>
      <c r="R22" t="s">
        <v>144</v>
      </c>
      <c r="S22">
        <f t="shared" si="8"/>
        <v>99</v>
      </c>
      <c r="W22" t="s">
        <v>152</v>
      </c>
      <c r="X22" s="30">
        <f t="shared" si="3"/>
        <v>55200</v>
      </c>
      <c r="Y22" s="30"/>
      <c r="Z22" s="30" t="s">
        <v>151</v>
      </c>
      <c r="AA22" s="30">
        <f t="shared" si="4"/>
        <v>46000</v>
      </c>
    </row>
    <row r="23" spans="2:27" x14ac:dyDescent="0.45">
      <c r="B23" t="s">
        <v>4</v>
      </c>
      <c r="C23">
        <v>54</v>
      </c>
      <c r="D23">
        <v>1</v>
      </c>
      <c r="E23" t="s">
        <v>62</v>
      </c>
      <c r="F23">
        <v>22</v>
      </c>
      <c r="G23">
        <f>C23-F23</f>
        <v>32</v>
      </c>
      <c r="P23" t="s">
        <v>104</v>
      </c>
      <c r="Q23">
        <f t="shared" si="8"/>
        <v>108</v>
      </c>
      <c r="R23" t="s">
        <v>105</v>
      </c>
      <c r="S23">
        <f t="shared" si="8"/>
        <v>104</v>
      </c>
      <c r="W23" t="s">
        <v>152</v>
      </c>
      <c r="X23" s="30">
        <f t="shared" si="3"/>
        <v>59200</v>
      </c>
      <c r="Y23" s="30"/>
      <c r="Z23" s="30" t="s">
        <v>140</v>
      </c>
      <c r="AA23" s="30">
        <f t="shared" si="4"/>
        <v>49000</v>
      </c>
    </row>
    <row r="24" spans="2:27" x14ac:dyDescent="0.45">
      <c r="B24" t="s">
        <v>22</v>
      </c>
      <c r="C24">
        <v>45</v>
      </c>
      <c r="D24">
        <v>0</v>
      </c>
      <c r="P24" t="s">
        <v>106</v>
      </c>
      <c r="Q24">
        <f t="shared" si="8"/>
        <v>112</v>
      </c>
      <c r="R24" t="s">
        <v>108</v>
      </c>
      <c r="S24">
        <f t="shared" si="8"/>
        <v>111</v>
      </c>
      <c r="W24" t="s">
        <v>140</v>
      </c>
      <c r="X24" s="30">
        <f t="shared" si="3"/>
        <v>62200</v>
      </c>
      <c r="Y24" s="30"/>
      <c r="Z24" s="30" t="s">
        <v>137</v>
      </c>
      <c r="AA24" s="30">
        <f t="shared" si="4"/>
        <v>51000</v>
      </c>
    </row>
    <row r="25" spans="2:27" x14ac:dyDescent="0.45">
      <c r="B25" t="s">
        <v>11</v>
      </c>
      <c r="C25">
        <v>43</v>
      </c>
      <c r="D25">
        <v>1</v>
      </c>
      <c r="E25" t="s">
        <v>62</v>
      </c>
      <c r="F25">
        <v>19</v>
      </c>
      <c r="G25">
        <f>C25-F25</f>
        <v>24</v>
      </c>
      <c r="P25" t="s">
        <v>106</v>
      </c>
      <c r="Q25">
        <f t="shared" si="8"/>
        <v>116</v>
      </c>
      <c r="R25" t="s">
        <v>108</v>
      </c>
      <c r="S25">
        <f t="shared" si="8"/>
        <v>118</v>
      </c>
      <c r="W25" t="s">
        <v>139</v>
      </c>
      <c r="X25" s="30">
        <f t="shared" si="3"/>
        <v>63200</v>
      </c>
      <c r="Y25" s="30"/>
      <c r="Z25" s="30" t="s">
        <v>140</v>
      </c>
      <c r="AA25" s="30">
        <f t="shared" si="4"/>
        <v>54000</v>
      </c>
    </row>
    <row r="26" spans="2:27" x14ac:dyDescent="0.45">
      <c r="B26" t="s">
        <v>13</v>
      </c>
      <c r="C26">
        <v>35</v>
      </c>
      <c r="D26">
        <v>0</v>
      </c>
      <c r="P26" t="s">
        <v>141</v>
      </c>
      <c r="Q26">
        <f t="shared" si="8"/>
        <v>119</v>
      </c>
      <c r="R26" t="s">
        <v>106</v>
      </c>
      <c r="S26">
        <f t="shared" si="8"/>
        <v>122</v>
      </c>
      <c r="W26" t="s">
        <v>137</v>
      </c>
      <c r="X26" s="30">
        <f t="shared" si="3"/>
        <v>65200</v>
      </c>
      <c r="Y26" s="30"/>
      <c r="Z26" s="30" t="s">
        <v>152</v>
      </c>
      <c r="AA26" s="30">
        <f t="shared" si="4"/>
        <v>58000</v>
      </c>
    </row>
    <row r="27" spans="2:27" x14ac:dyDescent="0.45">
      <c r="B27" t="s">
        <v>7</v>
      </c>
      <c r="C27">
        <v>73</v>
      </c>
      <c r="D27">
        <v>0</v>
      </c>
      <c r="P27" t="s">
        <v>105</v>
      </c>
      <c r="Q27">
        <f t="shared" si="8"/>
        <v>124</v>
      </c>
      <c r="R27" t="s">
        <v>141</v>
      </c>
      <c r="S27">
        <f t="shared" si="8"/>
        <v>125</v>
      </c>
      <c r="W27" t="s">
        <v>139</v>
      </c>
      <c r="X27" s="30">
        <f t="shared" si="3"/>
        <v>66200</v>
      </c>
      <c r="Y27" s="30"/>
      <c r="Z27" s="30" t="s">
        <v>137</v>
      </c>
      <c r="AA27" s="30">
        <f t="shared" si="4"/>
        <v>60000</v>
      </c>
    </row>
    <row r="28" spans="2:27" x14ac:dyDescent="0.45">
      <c r="B28" t="s">
        <v>23</v>
      </c>
      <c r="C28">
        <v>31</v>
      </c>
      <c r="D28">
        <v>1</v>
      </c>
      <c r="E28" t="s">
        <v>63</v>
      </c>
      <c r="F28">
        <v>18</v>
      </c>
      <c r="G28">
        <f>C28-F28</f>
        <v>13</v>
      </c>
      <c r="P28" t="s">
        <v>104</v>
      </c>
      <c r="Q28">
        <f t="shared" si="8"/>
        <v>130</v>
      </c>
      <c r="R28" t="s">
        <v>108</v>
      </c>
      <c r="S28">
        <f t="shared" si="8"/>
        <v>132</v>
      </c>
      <c r="W28" t="s">
        <v>140</v>
      </c>
      <c r="X28" s="30">
        <f t="shared" si="3"/>
        <v>69200</v>
      </c>
      <c r="Y28" s="30"/>
      <c r="Z28" s="30" t="s">
        <v>139</v>
      </c>
      <c r="AA28" s="30">
        <f t="shared" si="4"/>
        <v>61000</v>
      </c>
    </row>
    <row r="29" spans="2:27" x14ac:dyDescent="0.45">
      <c r="B29" t="s">
        <v>24</v>
      </c>
      <c r="C29">
        <v>106</v>
      </c>
      <c r="D29">
        <v>0</v>
      </c>
      <c r="P29" t="s">
        <v>141</v>
      </c>
      <c r="Q29">
        <f t="shared" si="8"/>
        <v>133</v>
      </c>
      <c r="R29" t="s">
        <v>141</v>
      </c>
      <c r="S29">
        <f t="shared" si="8"/>
        <v>135</v>
      </c>
      <c r="W29" t="s">
        <v>140</v>
      </c>
      <c r="X29" s="30">
        <f t="shared" si="3"/>
        <v>72200</v>
      </c>
      <c r="Y29" s="30"/>
      <c r="Z29" s="30" t="s">
        <v>147</v>
      </c>
      <c r="AA29" s="30">
        <f t="shared" si="4"/>
        <v>62500</v>
      </c>
    </row>
    <row r="30" spans="2:27" x14ac:dyDescent="0.45">
      <c r="B30" t="s">
        <v>11</v>
      </c>
      <c r="C30">
        <v>43</v>
      </c>
      <c r="D30">
        <v>1</v>
      </c>
      <c r="E30" t="s">
        <v>62</v>
      </c>
      <c r="F30">
        <v>19</v>
      </c>
      <c r="G30">
        <f t="shared" ref="G30:G32" si="9">C30-F30</f>
        <v>24</v>
      </c>
      <c r="P30" t="s">
        <v>141</v>
      </c>
      <c r="Q30">
        <f t="shared" si="8"/>
        <v>136</v>
      </c>
      <c r="R30" t="s">
        <v>120</v>
      </c>
      <c r="S30">
        <f t="shared" si="8"/>
        <v>143</v>
      </c>
      <c r="W30" t="s">
        <v>153</v>
      </c>
      <c r="X30" s="30">
        <f t="shared" si="3"/>
        <v>73300</v>
      </c>
      <c r="Y30" s="30"/>
      <c r="Z30" s="30" t="s">
        <v>154</v>
      </c>
      <c r="AA30" s="30">
        <f t="shared" si="4"/>
        <v>65200</v>
      </c>
    </row>
    <row r="31" spans="2:27" x14ac:dyDescent="0.45">
      <c r="B31" t="s">
        <v>5</v>
      </c>
      <c r="C31">
        <v>56</v>
      </c>
      <c r="D31">
        <v>1</v>
      </c>
      <c r="E31" t="s">
        <v>52</v>
      </c>
      <c r="F31">
        <v>30</v>
      </c>
      <c r="G31">
        <f t="shared" si="9"/>
        <v>26</v>
      </c>
      <c r="P31" t="s">
        <v>108</v>
      </c>
      <c r="Q31">
        <f t="shared" si="8"/>
        <v>143</v>
      </c>
      <c r="R31" t="s">
        <v>141</v>
      </c>
      <c r="S31">
        <f t="shared" si="8"/>
        <v>146</v>
      </c>
      <c r="W31" t="s">
        <v>147</v>
      </c>
      <c r="X31" s="30">
        <f t="shared" si="3"/>
        <v>74800</v>
      </c>
      <c r="Y31" s="30"/>
      <c r="Z31" s="30"/>
      <c r="AA31" s="30">
        <f t="shared" si="4"/>
        <v>65200</v>
      </c>
    </row>
    <row r="32" spans="2:27" x14ac:dyDescent="0.45">
      <c r="B32" t="s">
        <v>25</v>
      </c>
      <c r="C32">
        <v>54</v>
      </c>
      <c r="D32">
        <v>1</v>
      </c>
      <c r="E32" t="s">
        <v>62</v>
      </c>
      <c r="F32">
        <v>22</v>
      </c>
      <c r="G32">
        <f t="shared" si="9"/>
        <v>32</v>
      </c>
      <c r="P32" t="s">
        <v>104</v>
      </c>
      <c r="Q32">
        <f t="shared" si="8"/>
        <v>149</v>
      </c>
      <c r="R32" t="s">
        <v>141</v>
      </c>
      <c r="S32">
        <f t="shared" si="8"/>
        <v>149</v>
      </c>
      <c r="W32" t="s">
        <v>143</v>
      </c>
      <c r="X32" s="30">
        <f t="shared" si="3"/>
        <v>79800</v>
      </c>
      <c r="Y32" s="30"/>
      <c r="Z32" s="30" t="s">
        <v>151</v>
      </c>
      <c r="AA32" s="30">
        <f t="shared" si="4"/>
        <v>65700</v>
      </c>
    </row>
    <row r="33" spans="2:27" x14ac:dyDescent="0.45">
      <c r="B33" t="s">
        <v>26</v>
      </c>
      <c r="C33">
        <v>25</v>
      </c>
      <c r="D33">
        <v>0</v>
      </c>
      <c r="P33" t="s">
        <v>104</v>
      </c>
      <c r="Q33">
        <f t="shared" si="8"/>
        <v>155</v>
      </c>
      <c r="R33" t="s">
        <v>106</v>
      </c>
      <c r="S33">
        <f t="shared" si="8"/>
        <v>153</v>
      </c>
      <c r="W33" t="s">
        <v>152</v>
      </c>
      <c r="X33" s="30">
        <f t="shared" si="3"/>
        <v>83800</v>
      </c>
      <c r="Y33" s="30"/>
      <c r="Z33" s="30" t="s">
        <v>137</v>
      </c>
      <c r="AA33" s="30">
        <f t="shared" si="4"/>
        <v>67700</v>
      </c>
    </row>
    <row r="34" spans="2:27" x14ac:dyDescent="0.45">
      <c r="B34" t="s">
        <v>27</v>
      </c>
      <c r="C34">
        <v>84</v>
      </c>
      <c r="D34">
        <v>0</v>
      </c>
      <c r="P34" t="s">
        <v>141</v>
      </c>
      <c r="Q34">
        <f t="shared" si="8"/>
        <v>158</v>
      </c>
      <c r="R34" t="s">
        <v>141</v>
      </c>
      <c r="S34">
        <f t="shared" si="8"/>
        <v>156</v>
      </c>
      <c r="W34" t="s">
        <v>140</v>
      </c>
      <c r="X34" s="30">
        <f t="shared" si="3"/>
        <v>86800</v>
      </c>
      <c r="Y34" s="30"/>
      <c r="Z34" s="30" t="s">
        <v>155</v>
      </c>
      <c r="AA34" s="30">
        <f t="shared" si="4"/>
        <v>69500</v>
      </c>
    </row>
    <row r="35" spans="2:27" x14ac:dyDescent="0.45">
      <c r="B35" t="s">
        <v>28</v>
      </c>
      <c r="C35">
        <v>62</v>
      </c>
      <c r="D35">
        <v>1</v>
      </c>
      <c r="E35" t="s">
        <v>64</v>
      </c>
      <c r="F35">
        <v>23</v>
      </c>
      <c r="G35">
        <f t="shared" ref="G35:G36" si="10">C35-F35</f>
        <v>39</v>
      </c>
      <c r="P35" t="s">
        <v>104</v>
      </c>
      <c r="Q35">
        <f t="shared" si="8"/>
        <v>164</v>
      </c>
      <c r="R35" t="s">
        <v>141</v>
      </c>
      <c r="S35">
        <f t="shared" si="8"/>
        <v>159</v>
      </c>
      <c r="W35" t="s">
        <v>150</v>
      </c>
      <c r="X35" s="30">
        <f t="shared" si="3"/>
        <v>92800</v>
      </c>
      <c r="Y35" s="30"/>
      <c r="Z35" s="30" t="s">
        <v>156</v>
      </c>
      <c r="AA35" s="30">
        <f t="shared" si="4"/>
        <v>70200</v>
      </c>
    </row>
    <row r="36" spans="2:27" x14ac:dyDescent="0.45">
      <c r="B36" t="s">
        <v>29</v>
      </c>
      <c r="C36">
        <v>81</v>
      </c>
      <c r="D36">
        <v>1</v>
      </c>
      <c r="E36" t="s">
        <v>65</v>
      </c>
      <c r="F36">
        <v>32</v>
      </c>
      <c r="G36">
        <f t="shared" si="10"/>
        <v>49</v>
      </c>
      <c r="P36" t="s">
        <v>106</v>
      </c>
      <c r="Q36">
        <f t="shared" ref="Q36:S41" si="11">Q35+P36</f>
        <v>168</v>
      </c>
      <c r="R36" t="s">
        <v>104</v>
      </c>
      <c r="S36">
        <f t="shared" si="11"/>
        <v>165</v>
      </c>
      <c r="W36" t="s">
        <v>139</v>
      </c>
      <c r="X36" s="30">
        <f t="shared" si="3"/>
        <v>93800</v>
      </c>
      <c r="Y36" s="30"/>
      <c r="Z36" s="30" t="s">
        <v>152</v>
      </c>
      <c r="AA36" s="30">
        <f t="shared" si="4"/>
        <v>74200</v>
      </c>
    </row>
    <row r="37" spans="2:27" x14ac:dyDescent="0.45">
      <c r="B37" t="s">
        <v>30</v>
      </c>
      <c r="C37">
        <v>76</v>
      </c>
      <c r="D37">
        <v>0</v>
      </c>
      <c r="P37" t="s">
        <v>104</v>
      </c>
      <c r="Q37">
        <f t="shared" si="11"/>
        <v>174</v>
      </c>
      <c r="R37" t="s">
        <v>104</v>
      </c>
      <c r="S37">
        <f t="shared" si="11"/>
        <v>171</v>
      </c>
      <c r="W37" t="s">
        <v>150</v>
      </c>
      <c r="X37" s="30">
        <f t="shared" si="3"/>
        <v>99800</v>
      </c>
      <c r="Y37" s="30"/>
      <c r="Z37" s="30" t="s">
        <v>140</v>
      </c>
      <c r="AA37" s="30">
        <f t="shared" si="4"/>
        <v>77200</v>
      </c>
    </row>
    <row r="38" spans="2:27" x14ac:dyDescent="0.45">
      <c r="B38" t="s">
        <v>29</v>
      </c>
      <c r="C38">
        <v>81</v>
      </c>
      <c r="D38">
        <v>0</v>
      </c>
      <c r="P38" t="s">
        <v>141</v>
      </c>
      <c r="Q38">
        <f t="shared" si="11"/>
        <v>177</v>
      </c>
      <c r="R38" t="s">
        <v>105</v>
      </c>
      <c r="S38">
        <f t="shared" si="11"/>
        <v>176</v>
      </c>
      <c r="W38" t="s">
        <v>140</v>
      </c>
      <c r="X38" s="30">
        <f t="shared" si="3"/>
        <v>102800</v>
      </c>
      <c r="Y38" s="30"/>
      <c r="Z38" s="30" t="s">
        <v>157</v>
      </c>
      <c r="AA38" s="30">
        <f t="shared" si="4"/>
        <v>78900</v>
      </c>
    </row>
    <row r="39" spans="2:27" x14ac:dyDescent="0.45">
      <c r="B39" t="s">
        <v>17</v>
      </c>
      <c r="C39">
        <v>38</v>
      </c>
      <c r="D39">
        <v>0</v>
      </c>
      <c r="P39" t="s">
        <v>108</v>
      </c>
      <c r="Q39">
        <f t="shared" si="11"/>
        <v>184</v>
      </c>
      <c r="R39" t="s">
        <v>104</v>
      </c>
      <c r="S39">
        <f t="shared" si="11"/>
        <v>182</v>
      </c>
      <c r="W39" t="s">
        <v>143</v>
      </c>
      <c r="X39" s="30">
        <f t="shared" si="3"/>
        <v>107800</v>
      </c>
      <c r="Y39" s="30"/>
      <c r="Z39" s="30" t="s">
        <v>140</v>
      </c>
      <c r="AA39" s="30">
        <f t="shared" si="4"/>
        <v>81900</v>
      </c>
    </row>
    <row r="40" spans="2:27" x14ac:dyDescent="0.45">
      <c r="B40" t="s">
        <v>31</v>
      </c>
      <c r="C40">
        <v>50</v>
      </c>
      <c r="D40">
        <v>1</v>
      </c>
      <c r="E40" t="s">
        <v>62</v>
      </c>
      <c r="F40">
        <v>13</v>
      </c>
      <c r="G40">
        <f>C40-F40</f>
        <v>37</v>
      </c>
      <c r="P40" t="s">
        <v>120</v>
      </c>
      <c r="Q40">
        <f t="shared" si="11"/>
        <v>192</v>
      </c>
      <c r="R40" t="s">
        <v>141</v>
      </c>
      <c r="S40">
        <f t="shared" si="11"/>
        <v>185</v>
      </c>
      <c r="W40" t="s">
        <v>140</v>
      </c>
      <c r="X40" s="30">
        <f t="shared" si="3"/>
        <v>110800</v>
      </c>
      <c r="Y40" s="30"/>
      <c r="Z40" s="30" t="s">
        <v>139</v>
      </c>
      <c r="AA40" s="30">
        <f t="shared" si="4"/>
        <v>82900</v>
      </c>
    </row>
    <row r="41" spans="2:27" x14ac:dyDescent="0.45">
      <c r="B41" t="s">
        <v>31</v>
      </c>
      <c r="C41">
        <v>50</v>
      </c>
      <c r="D41">
        <v>0</v>
      </c>
      <c r="P41" t="s">
        <v>106</v>
      </c>
      <c r="Q41">
        <f t="shared" si="11"/>
        <v>196</v>
      </c>
      <c r="R41" t="s">
        <v>107</v>
      </c>
      <c r="S41">
        <f t="shared" si="11"/>
        <v>186</v>
      </c>
      <c r="W41" t="s">
        <v>140</v>
      </c>
      <c r="X41" s="30">
        <f>X40+W41</f>
        <v>113800</v>
      </c>
      <c r="Y41" s="30"/>
      <c r="Z41" s="30" t="s">
        <v>139</v>
      </c>
      <c r="AA41" s="30">
        <f t="shared" si="4"/>
        <v>83900</v>
      </c>
    </row>
    <row r="42" spans="2:27" x14ac:dyDescent="0.45">
      <c r="B42" t="s">
        <v>32</v>
      </c>
      <c r="C42">
        <v>54</v>
      </c>
      <c r="D42">
        <v>0</v>
      </c>
      <c r="Q42">
        <f>196/41</f>
        <v>4.7804878048780486</v>
      </c>
      <c r="S42">
        <f>S41/41</f>
        <v>4.5365853658536581</v>
      </c>
      <c r="X42" s="30">
        <f>X41/40</f>
        <v>2845</v>
      </c>
      <c r="Y42" s="30"/>
      <c r="Z42" s="30"/>
      <c r="AA42" s="30">
        <f>AA41/40</f>
        <v>2097.5</v>
      </c>
    </row>
    <row r="43" spans="2:27" x14ac:dyDescent="0.45">
      <c r="B43" t="s">
        <v>5</v>
      </c>
      <c r="C43">
        <v>56</v>
      </c>
      <c r="D43">
        <v>0</v>
      </c>
    </row>
    <row r="44" spans="2:27" x14ac:dyDescent="0.45">
      <c r="B44" t="s">
        <v>14</v>
      </c>
      <c r="C44">
        <v>38</v>
      </c>
      <c r="D44">
        <v>1</v>
      </c>
      <c r="E44" t="s">
        <v>64</v>
      </c>
      <c r="F44">
        <v>22</v>
      </c>
      <c r="G44">
        <f>C44-F44</f>
        <v>16</v>
      </c>
    </row>
    <row r="45" spans="2:27" x14ac:dyDescent="0.45">
      <c r="B45" t="s">
        <v>15</v>
      </c>
      <c r="C45">
        <v>34</v>
      </c>
      <c r="D45">
        <v>1</v>
      </c>
      <c r="E45" t="s">
        <v>66</v>
      </c>
      <c r="F45">
        <v>24</v>
      </c>
      <c r="G45">
        <f t="shared" ref="G45:G46" si="12">C45-F45</f>
        <v>10</v>
      </c>
    </row>
    <row r="46" spans="2:27" x14ac:dyDescent="0.45">
      <c r="B46" t="s">
        <v>33</v>
      </c>
      <c r="C46">
        <v>76</v>
      </c>
      <c r="D46">
        <v>1</v>
      </c>
      <c r="E46" t="s">
        <v>67</v>
      </c>
      <c r="F46">
        <v>21</v>
      </c>
      <c r="G46">
        <f t="shared" si="12"/>
        <v>55</v>
      </c>
    </row>
    <row r="47" spans="2:27" x14ac:dyDescent="0.45">
      <c r="B47" t="s">
        <v>33</v>
      </c>
      <c r="C47">
        <v>76</v>
      </c>
      <c r="D47">
        <v>0</v>
      </c>
    </row>
    <row r="48" spans="2:27" x14ac:dyDescent="0.45">
      <c r="B48" t="s">
        <v>27</v>
      </c>
      <c r="C48">
        <v>84</v>
      </c>
      <c r="D48">
        <v>1</v>
      </c>
      <c r="E48" t="s">
        <v>68</v>
      </c>
      <c r="F48">
        <v>23</v>
      </c>
      <c r="G48">
        <f t="shared" ref="G48:G50" si="13">C48-F48</f>
        <v>61</v>
      </c>
    </row>
    <row r="49" spans="2:7" x14ac:dyDescent="0.45">
      <c r="B49" t="s">
        <v>34</v>
      </c>
      <c r="C49">
        <v>78</v>
      </c>
      <c r="D49">
        <v>1</v>
      </c>
      <c r="E49" t="s">
        <v>69</v>
      </c>
      <c r="F49">
        <v>39</v>
      </c>
      <c r="G49">
        <f t="shared" si="13"/>
        <v>39</v>
      </c>
    </row>
    <row r="50" spans="2:7" x14ac:dyDescent="0.45">
      <c r="B50" t="s">
        <v>35</v>
      </c>
      <c r="C50">
        <v>26</v>
      </c>
      <c r="D50">
        <v>1</v>
      </c>
      <c r="E50" t="s">
        <v>66</v>
      </c>
      <c r="F50">
        <v>18</v>
      </c>
      <c r="G50">
        <f t="shared" si="13"/>
        <v>8</v>
      </c>
    </row>
    <row r="51" spans="2:7" x14ac:dyDescent="0.45">
      <c r="B51" t="s">
        <v>35</v>
      </c>
      <c r="C51">
        <v>26</v>
      </c>
      <c r="D51">
        <v>0</v>
      </c>
    </row>
    <row r="52" spans="2:7" x14ac:dyDescent="0.45">
      <c r="B52" t="s">
        <v>36</v>
      </c>
      <c r="C52">
        <v>64</v>
      </c>
      <c r="D52">
        <v>0</v>
      </c>
    </row>
    <row r="53" spans="2:7" x14ac:dyDescent="0.45">
      <c r="B53" t="s">
        <v>37</v>
      </c>
      <c r="C53">
        <v>104</v>
      </c>
      <c r="D53">
        <v>1</v>
      </c>
      <c r="E53" t="s">
        <v>70</v>
      </c>
      <c r="F53">
        <v>29</v>
      </c>
      <c r="G53">
        <f t="shared" ref="G53:G56" si="14">C53-F53</f>
        <v>75</v>
      </c>
    </row>
    <row r="54" spans="2:7" x14ac:dyDescent="0.45">
      <c r="B54" t="s">
        <v>20</v>
      </c>
      <c r="C54">
        <v>104</v>
      </c>
      <c r="D54">
        <v>1</v>
      </c>
      <c r="E54" t="s">
        <v>71</v>
      </c>
      <c r="F54">
        <v>14</v>
      </c>
      <c r="G54">
        <f t="shared" si="14"/>
        <v>90</v>
      </c>
    </row>
    <row r="55" spans="2:7" x14ac:dyDescent="0.45">
      <c r="B55" t="s">
        <v>31</v>
      </c>
      <c r="C55">
        <v>50</v>
      </c>
      <c r="D55">
        <v>1</v>
      </c>
      <c r="E55" t="s">
        <v>72</v>
      </c>
      <c r="F55">
        <v>13</v>
      </c>
      <c r="G55">
        <f t="shared" si="14"/>
        <v>37</v>
      </c>
    </row>
    <row r="56" spans="2:7" x14ac:dyDescent="0.45">
      <c r="B56" t="s">
        <v>38</v>
      </c>
      <c r="C56">
        <v>80</v>
      </c>
      <c r="D56">
        <v>1</v>
      </c>
      <c r="E56" t="s">
        <v>73</v>
      </c>
      <c r="F56">
        <v>34</v>
      </c>
      <c r="G56">
        <f t="shared" si="14"/>
        <v>46</v>
      </c>
    </row>
    <row r="57" spans="2:7" x14ac:dyDescent="0.45">
      <c r="B57" t="s">
        <v>39</v>
      </c>
      <c r="C57">
        <v>81</v>
      </c>
      <c r="D57">
        <v>0</v>
      </c>
    </row>
    <row r="58" spans="2:7" x14ac:dyDescent="0.45">
      <c r="B58" t="s">
        <v>40</v>
      </c>
      <c r="C58">
        <v>76</v>
      </c>
      <c r="D58">
        <v>0</v>
      </c>
    </row>
    <row r="59" spans="2:7" x14ac:dyDescent="0.45">
      <c r="B59" t="s">
        <v>40</v>
      </c>
      <c r="C59">
        <v>76</v>
      </c>
      <c r="D59">
        <v>1</v>
      </c>
      <c r="E59" t="s">
        <v>74</v>
      </c>
      <c r="F59">
        <v>27</v>
      </c>
      <c r="G59">
        <f>C59-F59</f>
        <v>49</v>
      </c>
    </row>
    <row r="60" spans="2:7" x14ac:dyDescent="0.45">
      <c r="B60" t="s">
        <v>34</v>
      </c>
      <c r="C60">
        <v>76</v>
      </c>
      <c r="D60">
        <v>0</v>
      </c>
    </row>
    <row r="61" spans="2:7" x14ac:dyDescent="0.45">
      <c r="B61" t="s">
        <v>41</v>
      </c>
      <c r="C61">
        <v>42</v>
      </c>
      <c r="D61">
        <v>0</v>
      </c>
    </row>
    <row r="62" spans="2:7" x14ac:dyDescent="0.45">
      <c r="B62" t="s">
        <v>34</v>
      </c>
      <c r="C62">
        <v>74</v>
      </c>
      <c r="D62">
        <v>1</v>
      </c>
      <c r="E62" t="s">
        <v>62</v>
      </c>
      <c r="F62">
        <v>25</v>
      </c>
      <c r="G62">
        <f>C62-F62</f>
        <v>49</v>
      </c>
    </row>
    <row r="63" spans="2:7" x14ac:dyDescent="0.45">
      <c r="B63" t="s">
        <v>42</v>
      </c>
      <c r="C63">
        <v>38</v>
      </c>
      <c r="D63">
        <v>0</v>
      </c>
    </row>
    <row r="64" spans="2:7" x14ac:dyDescent="0.45">
      <c r="B64" t="s">
        <v>9</v>
      </c>
      <c r="C64">
        <v>76</v>
      </c>
      <c r="D64">
        <v>1</v>
      </c>
      <c r="E64" t="s">
        <v>75</v>
      </c>
      <c r="F64">
        <v>17</v>
      </c>
      <c r="G64">
        <f>C64-F64</f>
        <v>59</v>
      </c>
    </row>
    <row r="65" spans="2:13" x14ac:dyDescent="0.45">
      <c r="B65" t="s">
        <v>16</v>
      </c>
      <c r="C65">
        <v>65</v>
      </c>
      <c r="D65">
        <v>0</v>
      </c>
    </row>
    <row r="66" spans="2:13" x14ac:dyDescent="0.45">
      <c r="B66" t="s">
        <v>43</v>
      </c>
      <c r="C66">
        <v>63</v>
      </c>
      <c r="D66">
        <v>0</v>
      </c>
    </row>
    <row r="67" spans="2:13" x14ac:dyDescent="0.45">
      <c r="B67" t="s">
        <v>9</v>
      </c>
      <c r="C67">
        <v>76</v>
      </c>
      <c r="D67">
        <v>0</v>
      </c>
    </row>
    <row r="68" spans="2:13" x14ac:dyDescent="0.45">
      <c r="B68" t="s">
        <v>44</v>
      </c>
      <c r="C68">
        <v>43</v>
      </c>
      <c r="D68">
        <v>0</v>
      </c>
    </row>
    <row r="69" spans="2:13" x14ac:dyDescent="0.45">
      <c r="B69" t="s">
        <v>8</v>
      </c>
      <c r="C69">
        <v>81</v>
      </c>
      <c r="D69">
        <v>1</v>
      </c>
      <c r="E69" t="s">
        <v>76</v>
      </c>
      <c r="F69">
        <v>23</v>
      </c>
      <c r="G69">
        <f>C69-F69</f>
        <v>58</v>
      </c>
    </row>
    <row r="70" spans="2:13" x14ac:dyDescent="0.45">
      <c r="B70" t="s">
        <v>38</v>
      </c>
      <c r="C70">
        <v>60</v>
      </c>
      <c r="D70">
        <v>0</v>
      </c>
    </row>
    <row r="71" spans="2:13" x14ac:dyDescent="0.45">
      <c r="B71" t="s">
        <v>43</v>
      </c>
      <c r="C71">
        <v>63</v>
      </c>
      <c r="D71">
        <v>1</v>
      </c>
      <c r="E71" t="s">
        <v>59</v>
      </c>
      <c r="F71">
        <v>20</v>
      </c>
      <c r="G71">
        <f t="shared" ref="G71:G73" si="15">C71-F71</f>
        <v>43</v>
      </c>
    </row>
    <row r="72" spans="2:13" x14ac:dyDescent="0.45">
      <c r="B72" t="s">
        <v>30</v>
      </c>
      <c r="C72">
        <v>75</v>
      </c>
      <c r="D72">
        <v>1</v>
      </c>
      <c r="E72" t="s">
        <v>66</v>
      </c>
      <c r="F72">
        <v>24</v>
      </c>
      <c r="G72">
        <f t="shared" si="15"/>
        <v>51</v>
      </c>
    </row>
    <row r="73" spans="2:13" x14ac:dyDescent="0.45">
      <c r="B73" t="s">
        <v>6</v>
      </c>
      <c r="C73">
        <v>30</v>
      </c>
      <c r="D73">
        <v>1</v>
      </c>
      <c r="E73" t="s">
        <v>72</v>
      </c>
      <c r="F73">
        <v>18</v>
      </c>
      <c r="G73">
        <f t="shared" si="15"/>
        <v>12</v>
      </c>
    </row>
    <row r="74" spans="2:13" x14ac:dyDescent="0.45">
      <c r="B74" t="s">
        <v>45</v>
      </c>
      <c r="C74">
        <v>54</v>
      </c>
      <c r="D74">
        <v>0</v>
      </c>
    </row>
    <row r="75" spans="2:13" x14ac:dyDescent="0.45">
      <c r="B75" t="s">
        <v>46</v>
      </c>
      <c r="C75">
        <v>80</v>
      </c>
      <c r="D75">
        <v>1</v>
      </c>
      <c r="E75" t="s">
        <v>77</v>
      </c>
      <c r="F75">
        <v>20</v>
      </c>
      <c r="G75">
        <f>C75-F75</f>
        <v>60</v>
      </c>
    </row>
    <row r="76" spans="2:13" x14ac:dyDescent="0.45">
      <c r="B76" t="s">
        <v>19</v>
      </c>
      <c r="C76">
        <v>80</v>
      </c>
      <c r="D76">
        <v>0</v>
      </c>
    </row>
    <row r="77" spans="2:13" x14ac:dyDescent="0.45">
      <c r="B77" t="s">
        <v>37</v>
      </c>
      <c r="C77">
        <v>104</v>
      </c>
      <c r="D77">
        <v>0</v>
      </c>
    </row>
    <row r="78" spans="2:13" x14ac:dyDescent="0.45">
      <c r="B78" t="s">
        <v>47</v>
      </c>
      <c r="C78">
        <v>63</v>
      </c>
      <c r="D78">
        <v>0</v>
      </c>
      <c r="J78" s="3" t="s">
        <v>85</v>
      </c>
      <c r="K78" s="3"/>
      <c r="L78" s="4" t="s">
        <v>92</v>
      </c>
      <c r="M78" s="4" t="s">
        <v>91</v>
      </c>
    </row>
    <row r="79" spans="2:13" x14ac:dyDescent="0.45">
      <c r="B79" t="s">
        <v>46</v>
      </c>
      <c r="C79">
        <v>80</v>
      </c>
      <c r="D79">
        <v>0</v>
      </c>
      <c r="J79" s="3" t="s">
        <v>98</v>
      </c>
      <c r="K79" s="3"/>
      <c r="L79" s="4" t="s">
        <v>93</v>
      </c>
      <c r="M79" s="4" t="s">
        <v>94</v>
      </c>
    </row>
    <row r="80" spans="2:13" x14ac:dyDescent="0.45">
      <c r="B80" t="s">
        <v>48</v>
      </c>
      <c r="C80">
        <v>63</v>
      </c>
      <c r="D80">
        <v>0</v>
      </c>
      <c r="J80" s="3" t="s">
        <v>87</v>
      </c>
      <c r="K80" s="3"/>
      <c r="L80" s="4" t="s">
        <v>84</v>
      </c>
      <c r="M80" s="4" t="s">
        <v>83</v>
      </c>
    </row>
    <row r="81" spans="2:13" x14ac:dyDescent="0.45">
      <c r="B81" t="s">
        <v>48</v>
      </c>
      <c r="C81">
        <v>63</v>
      </c>
      <c r="D81">
        <v>1</v>
      </c>
      <c r="E81" t="s">
        <v>78</v>
      </c>
      <c r="F81">
        <v>38</v>
      </c>
      <c r="G81">
        <f>C81-F81</f>
        <v>25</v>
      </c>
      <c r="J81" s="3" t="s">
        <v>88</v>
      </c>
      <c r="K81" s="3"/>
      <c r="L81" s="4" t="s">
        <v>95</v>
      </c>
      <c r="M81" s="4" t="s">
        <v>91</v>
      </c>
    </row>
    <row r="82" spans="2:13" x14ac:dyDescent="0.45">
      <c r="B82" t="s">
        <v>49</v>
      </c>
      <c r="C82">
        <v>77</v>
      </c>
      <c r="D82">
        <v>0</v>
      </c>
      <c r="J82" s="3" t="s">
        <v>96</v>
      </c>
      <c r="K82" s="3"/>
      <c r="L82" s="5" t="s">
        <v>97</v>
      </c>
      <c r="M82" s="5" t="s">
        <v>83</v>
      </c>
    </row>
    <row r="83" spans="2:13" ht="15" x14ac:dyDescent="0.45">
      <c r="B83" t="s">
        <v>47</v>
      </c>
      <c r="C83">
        <v>62</v>
      </c>
      <c r="D83">
        <v>1</v>
      </c>
      <c r="E83" t="s">
        <v>73</v>
      </c>
      <c r="F83">
        <v>40</v>
      </c>
      <c r="G83">
        <f>C83-F83</f>
        <v>22</v>
      </c>
      <c r="J83" s="3" t="s">
        <v>89</v>
      </c>
      <c r="K83" s="3"/>
      <c r="L83" s="6"/>
      <c r="M83" s="5"/>
    </row>
    <row r="84" spans="2:13" x14ac:dyDescent="0.45">
      <c r="F84">
        <f>SUM(F2:F83)</f>
        <v>977</v>
      </c>
      <c r="G84">
        <f>SUM(G2:G83)</f>
        <v>1541</v>
      </c>
      <c r="J84" s="3" t="s">
        <v>90</v>
      </c>
      <c r="K84" s="3"/>
      <c r="L84" s="5"/>
      <c r="M84" s="5"/>
    </row>
    <row r="85" spans="2:13" x14ac:dyDescent="0.45">
      <c r="F85">
        <f>F84/41</f>
        <v>23.829268292682926</v>
      </c>
      <c r="G85">
        <f>G84/41</f>
        <v>37.585365853658537</v>
      </c>
      <c r="J85" s="3" t="s">
        <v>86</v>
      </c>
      <c r="K85" s="3"/>
      <c r="L85" s="5"/>
      <c r="M8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2021-11-11T17:03:41Z</dcterms:modified>
</cp:coreProperties>
</file>