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'!$A$12:$F$138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'!$A$13:$A$169</definedName>
    <definedName name="INDD">'CADASTRO DE PRODUTO '!$A$12:$A$169</definedName>
    <definedName name="LCD">'LIVRO CAIXA DIARIO'!$A$11:$H$112</definedName>
    <definedName name="MENU">MENU!$D$2:$Q$25</definedName>
    <definedName name="produto01">'CADASTRO DE PRODUTO '!$B$13:$B$46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/>
  <c r="D11"/>
  <c r="F11"/>
  <c r="C12"/>
  <c r="D12"/>
  <c r="F12"/>
  <c r="C13"/>
  <c r="D13"/>
  <c r="F13"/>
  <c r="C14"/>
  <c r="D14"/>
  <c r="F14"/>
  <c r="C15"/>
  <c r="D15"/>
  <c r="F15"/>
  <c r="C16"/>
  <c r="D16"/>
  <c r="F17"/>
  <c r="C18"/>
  <c r="D18"/>
  <c r="F18"/>
  <c r="C19"/>
  <c r="D19"/>
  <c r="F19"/>
  <c r="C20"/>
  <c r="D20"/>
  <c r="F20"/>
  <c r="C21"/>
  <c r="D21"/>
  <c r="F21"/>
  <c r="C22"/>
  <c r="D22"/>
  <c r="F22"/>
  <c r="C23"/>
  <c r="D23"/>
  <c r="F23"/>
  <c r="C24"/>
  <c r="D24"/>
  <c r="C25"/>
  <c r="D25"/>
  <c r="C26"/>
  <c r="D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F39"/>
  <c r="C40"/>
  <c r="D40"/>
  <c r="F40"/>
  <c r="C41"/>
  <c r="D41"/>
  <c r="F41"/>
  <c r="C42"/>
  <c r="D42"/>
  <c r="F42"/>
  <c r="C43"/>
  <c r="D43"/>
  <c r="F43"/>
  <c r="C44"/>
  <c r="D44"/>
  <c r="F44"/>
  <c r="C45"/>
  <c r="D45"/>
  <c r="F45"/>
  <c r="F17" i="10"/>
  <c r="E11" i="1" l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6" i="3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5" i="10"/>
  <c r="F166"/>
  <c r="F167"/>
  <c r="F168"/>
  <c r="F169"/>
  <c r="F71"/>
  <c r="F72"/>
  <c r="F73"/>
  <c r="F160"/>
  <c r="F161"/>
  <c r="F162"/>
  <c r="F163"/>
  <c r="F164"/>
  <c r="F146"/>
  <c r="F147"/>
  <c r="F148"/>
  <c r="F149"/>
  <c r="F150"/>
  <c r="F151"/>
  <c r="F152"/>
  <c r="F153"/>
  <c r="F154"/>
  <c r="F155"/>
  <c r="F156"/>
  <c r="F157"/>
  <c r="F158"/>
  <c r="F159"/>
  <c r="F130"/>
  <c r="F131"/>
  <c r="F132"/>
  <c r="F133"/>
  <c r="F134"/>
  <c r="F135"/>
  <c r="F136"/>
  <c r="F137"/>
  <c r="F138"/>
  <c r="F139"/>
  <c r="F140"/>
  <c r="F141"/>
  <c r="F142"/>
  <c r="F143"/>
  <c r="F144"/>
  <c r="F145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40"/>
  <c r="F41"/>
  <c r="F42"/>
  <c r="F43"/>
  <c r="F44"/>
  <c r="F45"/>
  <c r="F46"/>
  <c r="F39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8" i="10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<sst xmlns="http://schemas.openxmlformats.org/spreadsheetml/2006/main" count="1036" uniqueCount="235">
  <si>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</si>
  <si>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</si>
  <si>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</si>
  <si>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</si>
  <si>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</si>
  <si>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</si>
  <si>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</si>
  <si>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</si>
  <si>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</si>
  <si>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</si>
  <si>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</si>
  <si>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</si>
  <si>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</si>
  <si>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</si>
  <si>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</si>
  <si>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</si>
  <si>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</si>
  <si>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</si>
  <si>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</si>
  <si>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</si>
  <si>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</si>
  <si>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</si>
  <si>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</si>
  <si>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</si>
  <si>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</si>
  <si>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</si>
  <si>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</si>
  <si>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</si>
  <si>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</si>
  <si>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</si>
  <si>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</si>
  <si>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</si>
  <si>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</si>
  <si>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</si>
  <si>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</si>
  <si>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</si>
  <si>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</si>
  <si>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</si>
  <si>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</si>
  <si>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</si>
  <si>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</si>
  <si>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</si>
  <si>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</si>
  <si>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</si>
  <si>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</si>
  <si>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</si>
  <si>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</si>
  <si>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</si>
  <si>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</si>
  <si>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</si>
  <si>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</si>
  <si>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</si>
  <si>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</si>
  <si>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</si>
  <si>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</si>
  <si>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</si>
  <si>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</si>
  <si>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</si>
  <si>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</si>
  <si>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</si>
  <si>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</si>
  <si>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</si>
  <si>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</si>
  <si>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</si>
  <si>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</si>
  <si>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</si>
  <si>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</si>
  <si>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</si>
  <si>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</si>
  <si>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</si>
  <si>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</si>
  <si>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</si>
  <si>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</si>
  <si>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</si>
  <si>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</si>
  <si>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</si>
  <si>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</si>
  <si>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</si>
  <si>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</si>
  <si>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</si>
  <si>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</si>
  <si>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</si>
  <si>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</si>
  <si>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</si>
  <si>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</si>
  <si>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</si>
  <si>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</si>
  <si>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</si>
  <si>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</si>
  <si>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</si>
  <si>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</si>
  <si>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</si>
  <si>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</si>
  <si>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</si>
  <si>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</si>
  <si>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</si>
  <si>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</si>
  <si>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</si>
  <si>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</si>
  <si>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</si>
  <si>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</si>
  <si>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</si>
  <si>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</si>
  <si>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</si>
  <si>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</si>
  <si>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</si>
  <si>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</si>
  <si>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</si>
  <si>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</si>
  <si>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</si>
  <si>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</si>
  <si>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</si>
  <si>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</si>
  <si>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</si>
  <si>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</si>
  <si>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</si>
  <si>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</si>
  <si>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</si>
  <si>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</si>
  <si>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</si>
  <si>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</si>
  <si>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</si>
  <si>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</si>
  <si>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</si>
  <si>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</si>
  <si>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</si>
  <si>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</si>
  <si>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</si>
  <si>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</si>
  <si>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</si>
  <si>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</si>
  <si>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</si>
  <si>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</si>
  <si>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</si>
  <si>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</si>
  <si>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</si>
  <si>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</si>
  <si>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</si>
  <si>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</si>
  <si>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</si>
  <si>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</si>
  <si>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</si>
  <si>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</si>
  <si>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</si>
  <si>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</si>
  <si>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</si>
  <si>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</si>
  <si>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</si>
  <si>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</si>
  <si>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</si>
  <si>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</si>
  <si>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</si>
  <si>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</si>
  <si>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</si>
  <si>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</si>
  <si>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</si>
  <si>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</si>
  <si>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</si>
  <si>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</si>
  <si>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</si>
  <si>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</si>
  <si>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</si>
  <si>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</si>
  <si>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</si>
  <si>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</si>
  <si>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</si>
  <si>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</si>
  <si>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</si>
  <si>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</si>
  <si>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</si>
  <si>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</si>
  <si>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</si>
  <si>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</si>
  <si>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</si>
  <si>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</si>
  <si>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</si>
  <si>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</si>
  <si>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</si>
  <si>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</si>
  <si>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</si>
  <si>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</si>
  <si>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</si>
  <si>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</si>
  <si>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</si>
  <si>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</si>
  <si>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</si>
  <si>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</si>
  <si>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</si>
  <si>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</si>
  <si>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</si>
  <si>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</si>
  <si>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</si>
  <si>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</si>
  <si>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</si>
  <si>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</si>
  <si>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</si>
  <si>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</si>
  <si>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</si>
  <si>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</si>
  <si>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</si>
  <si>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</si>
  <si>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</si>
  <si>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</si>
  <si>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</si>
  <si>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</si>
  <si>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</si>
  <si>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</si>
  <si>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</si>
  <si>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</si>
  <si>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</si>
  <si>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</si>
  <si>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</si>
  <si>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</si>
  <si>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</si>
  <si>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</si>
  <si>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</si>
  <si>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</si>
  <si>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</si>
  <si>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</si>
  <si>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</si>
  <si>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</si>
  <si>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</si>
  <si>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</si>
  <si>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</si>
  <si>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</si>
  <si>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</si>
  <si>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</si>
  <si>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</si>
  <si>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</si>
  <si>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</si>
  <si>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</si>
  <si>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</si>
  <si>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</si>
  <si>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File de Pacu Intiro</t>
  </si>
  <si>
    <t>saida rotele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</si>
</sst>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=""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=""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=""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=""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=""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=""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=""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="" xmlns:a16="http://schemas.microsoft.com/office/drawing/2014/main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="" xmlns:a16="http://schemas.microsoft.com/office/drawing/2014/main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=""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=""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=""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="" xmlns:a16="http://schemas.microsoft.com/office/drawing/2014/main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7</xdr:col>
      <xdr:colOff>5403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topLeftCell="A28" zoomScale="60" zoomScaleNormal="60" workbookViewId="0">
      <selection activeCell="B46" sqref="B46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9" bestFit="1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2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4138.67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181">
        <v>44684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'!$B$13:$B$169,MATCH(B11,IND,0))</f>
        <v>Costela com espinha e com lombo</v>
      </c>
      <c r="D11" s="55" t="str">
        <f>INDEX('CADASTRO DE PRODUTO '!$C$13:$C$169,MATCH(B11,IND,0))</f>
        <v>Kg</v>
      </c>
      <c r="E11" s="66">
        <v>1</v>
      </c>
      <c r="F11" s="56">
        <f>INDEX('CADASTRO DE PRODUTO '!$E$13:$E$169,MATCH(B11,IND,0))</f>
        <v>30</v>
      </c>
      <c r="G11" s="65"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9</v>
      </c>
      <c r="C12" s="54" t="str">
        <f>INDEX('CADASTRO DE PRODUTO '!$B$13:$B$169,MATCH(B12,IND,0))</f>
        <v>Cabeça de pacu</v>
      </c>
      <c r="D12" s="55" t="str">
        <f>INDEX('CADASTRO DE PRODUTO '!$C$13:$C$169,MATCH(B12,IND,0))</f>
        <v>Kg</v>
      </c>
      <c r="E12" s="66">
        <v>3.8</v>
      </c>
      <c r="F12" s="56">
        <f>INDEX('CADASTRO DE PRODUTO '!$E$13:$E$169,MATCH(B12,IND,0))</f>
        <v>7</v>
      </c>
      <c r="G12" s="65">
        <v>26.6</v>
      </c>
      <c r="H12" s="43" t="s">
        <v>49</v>
      </c>
      <c r="AD12"/>
    </row>
    <row r="13" spans="1:33" ht="40.15" customHeight="1">
      <c r="A13" s="57">
        <v>3</v>
      </c>
      <c r="B13" s="53">
        <v>1</v>
      </c>
      <c r="C13" s="54" t="str">
        <f>INDEX('CADASTRO DE PRODUTO '!$B$13:$B$169,MATCH(B13,IND,0))</f>
        <v>Costela com espinha e com lombo</v>
      </c>
      <c r="D13" s="55" t="str">
        <f>INDEX('CADASTRO DE PRODUTO '!$C$13:$C$169,MATCH(B13,IND,0))</f>
        <v>Kg</v>
      </c>
      <c r="E13" s="66">
        <v>1.86</v>
      </c>
      <c r="F13" s="56">
        <f>INDEX('CADASTRO DE PRODUTO '!$E$13:$E$169,MATCH(B13,IND,0))</f>
        <v>30</v>
      </c>
      <c r="G13" s="65">
        <v>55.8</v>
      </c>
      <c r="H13" s="43" t="s">
        <v>49</v>
      </c>
      <c r="AD13"/>
    </row>
    <row r="14" spans="1:33" ht="40.15" customHeight="1">
      <c r="A14" s="57">
        <v>4</v>
      </c>
      <c r="B14" s="53">
        <v>1</v>
      </c>
      <c r="C14" s="54" t="str">
        <f>INDEX('CADASTRO DE PRODUTO '!$B$13:$B$169,MATCH(B14,IND,0))</f>
        <v>Costela com espinha e com lombo</v>
      </c>
      <c r="D14" s="55" t="str">
        <f>INDEX('CADASTRO DE PRODUTO '!$C$13:$C$169,MATCH(B14,IND,0))</f>
        <v>Kg</v>
      </c>
      <c r="E14" s="66">
        <v>1.675</v>
      </c>
      <c r="F14" s="56">
        <f>INDEX('CADASTRO DE PRODUTO '!$E$13:$E$169,MATCH(B14,IND,0))</f>
        <v>30</v>
      </c>
      <c r="G14" s="65">
        <v>50.25</v>
      </c>
      <c r="H14" s="43" t="s">
        <v>49</v>
      </c>
      <c r="AD14"/>
    </row>
    <row r="15" spans="1:33" ht="40.15" customHeight="1">
      <c r="A15" s="57">
        <v>5</v>
      </c>
      <c r="B15" s="53">
        <v>9</v>
      </c>
      <c r="C15" s="54" t="str">
        <f>INDEX('CADASTRO DE PRODUTO '!$B$13:$B$169,MATCH(B15,IND,0))</f>
        <v>Cabeça de pacu</v>
      </c>
      <c r="D15" s="55" t="str">
        <f>INDEX('CADASTRO DE PRODUTO '!$C$13:$C$169,MATCH(B15,IND,0))</f>
        <v>Kg</v>
      </c>
      <c r="E15" s="66">
        <v>1.395</v>
      </c>
      <c r="F15" s="56">
        <f>INDEX('CADASTRO DE PRODUTO '!$E$13:$E$169,MATCH(B15,IND,0))</f>
        <v>7</v>
      </c>
      <c r="G15" s="65">
        <v>9.77</v>
      </c>
      <c r="H15" s="43" t="s">
        <v>49</v>
      </c>
      <c r="AD15"/>
    </row>
    <row r="16" spans="1:33" ht="40.15" customHeight="1">
      <c r="A16" s="57">
        <v>6</v>
      </c>
      <c r="B16" s="53">
        <v>1</v>
      </c>
      <c r="C16" s="54" t="str">
        <f>INDEX('CADASTRO DE PRODUTO '!$B$13:$B$169,MATCH(B16,IND,0))</f>
        <v>Costela com espinha e com lombo</v>
      </c>
      <c r="D16" s="55" t="str">
        <f>INDEX('CADASTRO DE PRODUTO '!$C$13:$C$169,MATCH(B16,IND,0))</f>
        <v>Kg</v>
      </c>
      <c r="E16" s="66">
        <v>0</v>
      </c>
      <c r="F16" s="56">
        <v>0.746</v>
      </c>
      <c r="G16" s="65">
        <v>22.4</v>
      </c>
      <c r="H16" s="43" t="s">
        <v>49</v>
      </c>
      <c r="AD16"/>
    </row>
    <row r="17" spans="1:30" ht="40.15" customHeight="1">
      <c r="A17" s="57">
        <v>7</v>
      </c>
      <c r="B17" s="53">
        <v>153</v>
      </c>
      <c r="C17" s="54" t="s">
        <v>234</v>
      </c>
      <c r="D17" s="21" t="s">
        <v>22</v>
      </c>
      <c r="E17" s="66">
        <v>1</v>
      </c>
      <c r="F17" s="56">
        <f>INDEX('CADASTRO DE PRODUTO '!$E$13:$E$169,MATCH(B17,IND,0))</f>
        <v>0</v>
      </c>
      <c r="G17" s="65">
        <v>267.14999999999998</v>
      </c>
      <c r="H17" s="43" t="s">
        <v>52</v>
      </c>
      <c r="AD17"/>
    </row>
    <row r="18" spans="1:30" ht="40.15" customHeight="1">
      <c r="A18" s="57">
        <v>8</v>
      </c>
      <c r="B18" s="53">
        <v>6</v>
      </c>
      <c r="C18" s="54" t="str">
        <f>INDEX('CADASTRO DE PRODUTO '!$B$13:$B$169,MATCH(B18,IND,0))</f>
        <v>Costela atacado com toco</v>
      </c>
      <c r="D18" s="55" t="str">
        <f>INDEX('CADASTRO DE PRODUTO '!$C$13:$C$169,MATCH(B18,IND,0))</f>
        <v>Kg</v>
      </c>
      <c r="E18" s="66">
        <v>5.66</v>
      </c>
      <c r="F18" s="56">
        <f>INDEX('CADASTRO DE PRODUTO '!$E$13:$E$169,MATCH(B18,IND,0))</f>
        <v>26.5</v>
      </c>
      <c r="G18" s="65">
        <v>150</v>
      </c>
      <c r="H18" s="43" t="s">
        <v>49</v>
      </c>
      <c r="AD18"/>
    </row>
    <row r="19" spans="1:30" ht="40.15" customHeight="1">
      <c r="A19" s="57">
        <v>9</v>
      </c>
      <c r="B19" s="53">
        <v>2</v>
      </c>
      <c r="C19" s="54" t="str">
        <f>INDEX('CADASTRO DE PRODUTO '!$B$13:$B$169,MATCH(B19,IND,0))</f>
        <v>Costela sem espinha</v>
      </c>
      <c r="D19" s="55" t="str">
        <f>INDEX('CADASTRO DE PRODUTO '!$C$13:$C$169,MATCH(B19,IND,0))</f>
        <v>Kg</v>
      </c>
      <c r="E19" s="66">
        <v>2.85</v>
      </c>
      <c r="F19" s="56">
        <f>INDEX('CADASTRO DE PRODUTO '!$E$13:$E$169,MATCH(B19,IND,0))</f>
        <v>40</v>
      </c>
      <c r="G19" s="65">
        <v>114</v>
      </c>
      <c r="H19" s="43" t="s">
        <v>49</v>
      </c>
      <c r="AD19"/>
    </row>
    <row r="20" spans="1:30" ht="40.15" customHeight="1">
      <c r="A20" s="57">
        <v>10</v>
      </c>
      <c r="B20" s="53">
        <v>20</v>
      </c>
      <c r="C20" s="54" t="str">
        <f>INDEX('CADASTRO DE PRODUTO '!$B$13:$B$169,MATCH(B20,IND,0))</f>
        <v>Posta de pintado rio</v>
      </c>
      <c r="D20" s="55" t="str">
        <f>INDEX('CADASTRO DE PRODUTO '!$C$13:$C$169,MATCH(B20,IND,0))</f>
        <v>Kg</v>
      </c>
      <c r="E20" s="66">
        <v>1.2</v>
      </c>
      <c r="F20" s="56">
        <f>INDEX('CADASTRO DE PRODUTO '!$E$13:$E$169,MATCH(B20,IND,0))</f>
        <v>50</v>
      </c>
      <c r="G20" s="65">
        <v>60</v>
      </c>
      <c r="H20" s="43" t="s">
        <v>49</v>
      </c>
      <c r="AD20"/>
    </row>
    <row r="21" spans="1:30" ht="40.15" customHeight="1">
      <c r="A21" s="57">
        <v>11</v>
      </c>
      <c r="B21" s="53">
        <v>1</v>
      </c>
      <c r="C21" s="54" t="str">
        <f>INDEX('CADASTRO DE PRODUTO '!$B$13:$B$169,MATCH(B21,IND,0))</f>
        <v>Costela com espinha e com lombo</v>
      </c>
      <c r="D21" s="55" t="str">
        <f>INDEX('CADASTRO DE PRODUTO '!$C$13:$C$169,MATCH(B21,IND,0))</f>
        <v>Kg</v>
      </c>
      <c r="E21" s="66">
        <v>2.4660000000000002</v>
      </c>
      <c r="F21" s="56">
        <f>INDEX('CADASTRO DE PRODUTO '!$E$13:$E$169,MATCH(B21,IND,0))</f>
        <v>30</v>
      </c>
      <c r="G21" s="65">
        <v>74</v>
      </c>
      <c r="H21" s="43" t="s">
        <v>49</v>
      </c>
      <c r="AD21"/>
    </row>
    <row r="22" spans="1:30" ht="40.15" customHeight="1">
      <c r="A22" s="57">
        <v>12</v>
      </c>
      <c r="B22" s="53">
        <v>1</v>
      </c>
      <c r="C22" s="54" t="str">
        <f>INDEX('CADASTRO DE PRODUTO '!$B$13:$B$169,MATCH(B22,IND,0))</f>
        <v>Costela com espinha e com lombo</v>
      </c>
      <c r="D22" s="55" t="str">
        <f>INDEX('CADASTRO DE PRODUTO '!$C$13:$C$169,MATCH(B22,IND,0))</f>
        <v>Kg</v>
      </c>
      <c r="E22" s="66">
        <v>1.86</v>
      </c>
      <c r="F22" s="56">
        <f>INDEX('CADASTRO DE PRODUTO '!$E$13:$E$169,MATCH(B22,IND,0))</f>
        <v>30</v>
      </c>
      <c r="G22" s="65">
        <v>55.8</v>
      </c>
      <c r="H22" s="43" t="s">
        <v>49</v>
      </c>
      <c r="AD22"/>
    </row>
    <row r="23" spans="1:30" ht="40.15" customHeight="1">
      <c r="A23" s="57">
        <v>13</v>
      </c>
      <c r="B23" s="53">
        <v>2</v>
      </c>
      <c r="C23" s="54" t="str">
        <f>INDEX('CADASTRO DE PRODUTO '!$B$13:$B$169,MATCH(B23,IND,0))</f>
        <v>Costela sem espinha</v>
      </c>
      <c r="D23" s="55" t="str">
        <f>INDEX('CADASTRO DE PRODUTO '!$C$13:$C$169,MATCH(B23,IND,0))</f>
        <v>Kg</v>
      </c>
      <c r="E23" s="66">
        <v>1.232</v>
      </c>
      <c r="F23" s="56">
        <f>INDEX('CADASTRO DE PRODUTO '!$E$13:$E$169,MATCH(B23,IND,0))</f>
        <v>40</v>
      </c>
      <c r="G23" s="65">
        <v>49.3</v>
      </c>
      <c r="H23" s="43" t="s">
        <v>49</v>
      </c>
      <c r="AD23"/>
    </row>
    <row r="24" spans="1:30" ht="40.15" customHeight="1">
      <c r="A24" s="57">
        <v>14</v>
      </c>
      <c r="B24" s="53">
        <v>17</v>
      </c>
      <c r="C24" s="54" t="str">
        <f>INDEX('CADASTRO DE PRODUTO '!$B$13:$B$169,MATCH(B24,IND,0))</f>
        <v>Peixe moído</v>
      </c>
      <c r="D24" s="55" t="str">
        <f>INDEX('CADASTRO DE PRODUTO '!$C$13:$C$169,MATCH(B24,IND,0))</f>
        <v>Kg</v>
      </c>
      <c r="E24" s="66">
        <v>5.1459999999999999</v>
      </c>
      <c r="F24" s="56">
        <v>15</v>
      </c>
      <c r="G24" s="65">
        <v>77.2</v>
      </c>
      <c r="H24" s="43" t="s">
        <v>51</v>
      </c>
      <c r="AD24"/>
    </row>
    <row r="25" spans="1:30" ht="40.15" customHeight="1">
      <c r="A25" s="57">
        <v>15</v>
      </c>
      <c r="B25" s="53">
        <v>26</v>
      </c>
      <c r="C25" s="54" t="str">
        <f>INDEX('CADASTRO DE PRODUTO '!$B$13:$B$169,MATCH(B25,IND,0))</f>
        <v>Filé de pintado com o couro e sem gordura</v>
      </c>
      <c r="D25" s="55" t="str">
        <f>INDEX('CADASTRO DE PRODUTO '!$C$13:$C$169,MATCH(B25,IND,0))</f>
        <v>Kg</v>
      </c>
      <c r="E25" s="66">
        <v>10.454000000000001</v>
      </c>
      <c r="F25" s="56">
        <v>56</v>
      </c>
      <c r="G25" s="65">
        <v>585.45000000000005</v>
      </c>
      <c r="H25" s="43" t="s">
        <v>51</v>
      </c>
      <c r="AD25"/>
    </row>
    <row r="26" spans="1:30" ht="40.15" customHeight="1">
      <c r="A26" s="57">
        <v>16</v>
      </c>
      <c r="B26" s="53">
        <v>1</v>
      </c>
      <c r="C26" s="54" t="str">
        <f>INDEX('CADASTRO DE PRODUTO '!$B$13:$B$169,MATCH(B26,IND,0))</f>
        <v>Costela com espinha e com lombo</v>
      </c>
      <c r="D26" s="55" t="str">
        <f>INDEX('CADASTRO DE PRODUTO '!$C$13:$C$169,MATCH(B26,IND,0))</f>
        <v>Kg</v>
      </c>
      <c r="E26" s="66">
        <v>11.974</v>
      </c>
      <c r="F26" s="56">
        <v>27.5</v>
      </c>
      <c r="G26" s="65">
        <v>329.3</v>
      </c>
      <c r="H26" s="43" t="s">
        <v>51</v>
      </c>
      <c r="AD26"/>
    </row>
    <row r="27" spans="1:30" ht="40.15" customHeight="1">
      <c r="A27" s="57">
        <v>17</v>
      </c>
      <c r="B27" s="53">
        <v>20</v>
      </c>
      <c r="C27" s="54" t="str">
        <f>INDEX('CADASTRO DE PRODUTO '!$B$13:$B$169,MATCH(B27,IND,0))</f>
        <v>Posta de pintado rio</v>
      </c>
      <c r="D27" s="55" t="str">
        <f>INDEX('CADASTRO DE PRODUTO '!$C$13:$C$169,MATCH(B27,IND,0))</f>
        <v>Kg</v>
      </c>
      <c r="E27" s="66">
        <v>11.974</v>
      </c>
      <c r="F27" s="56">
        <f>INDEX('CADASTRO DE PRODUTO '!$E$13:$E$169,MATCH(B27,IND,0))</f>
        <v>50</v>
      </c>
      <c r="G27" s="65">
        <v>590</v>
      </c>
      <c r="H27" s="43" t="s">
        <v>51</v>
      </c>
      <c r="AD27"/>
    </row>
    <row r="28" spans="1:30" ht="40.15" customHeight="1">
      <c r="A28" s="57">
        <v>18</v>
      </c>
      <c r="B28" s="53">
        <v>117</v>
      </c>
      <c r="C28" s="54" t="str">
        <f>INDEX('CADASTRO DE PRODUTO '!$B$13:$B$169,MATCH(B28,IND,0))</f>
        <v>Energético</v>
      </c>
      <c r="D28" s="55" t="str">
        <f>INDEX('CADASTRO DE PRODUTO '!$C$13:$C$169,MATCH(B28,IND,0))</f>
        <v>unidade</v>
      </c>
      <c r="E28" s="66">
        <v>0</v>
      </c>
      <c r="F28" s="56">
        <f>INDEX('CADASTRO DE PRODUTO '!$E$13:$E$169,MATCH(B28,IND,0))</f>
        <v>10</v>
      </c>
      <c r="G28" s="65">
        <v>10</v>
      </c>
      <c r="H28" s="43" t="s">
        <v>48</v>
      </c>
    </row>
    <row r="29" spans="1:30" ht="40.15" customHeight="1">
      <c r="A29" s="57">
        <v>19</v>
      </c>
      <c r="B29" s="53">
        <v>9</v>
      </c>
      <c r="C29" s="54" t="str">
        <f>INDEX('CADASTRO DE PRODUTO '!$B$13:$B$169,MATCH(B29,IND,0))</f>
        <v>Cabeça de pacu</v>
      </c>
      <c r="D29" s="55" t="str">
        <f>INDEX('CADASTRO DE PRODUTO '!$C$13:$C$169,MATCH(B29,IND,0))</f>
        <v>Kg</v>
      </c>
      <c r="E29" s="66">
        <v>1.228</v>
      </c>
      <c r="F29" s="56">
        <f>INDEX('CADASTRO DE PRODUTO '!$E$13:$E$169,MATCH(B29,IND,0))</f>
        <v>7</v>
      </c>
      <c r="G29" s="65">
        <v>8.6</v>
      </c>
      <c r="H29" s="43" t="s">
        <v>48</v>
      </c>
    </row>
    <row r="30" spans="1:30" ht="40.15" customHeight="1">
      <c r="A30" s="57">
        <v>20</v>
      </c>
      <c r="B30" s="53">
        <v>15</v>
      </c>
      <c r="C30" s="54" t="str">
        <f>INDEX('CADASTRO DE PRODUTO '!$B$13:$B$169,MATCH(B30,IND,0))</f>
        <v>Banda de Pacu desossada</v>
      </c>
      <c r="D30" s="55" t="str">
        <f>INDEX('CADASTRO DE PRODUTO '!$C$13:$C$169,MATCH(B30,IND,0))</f>
        <v>Kg</v>
      </c>
      <c r="E30" s="66">
        <v>1.0900000000000001</v>
      </c>
      <c r="F30" s="56">
        <f>INDEX('CADASTRO DE PRODUTO '!$E$13:$E$169,MATCH(B30,IND,0))</f>
        <v>38.5</v>
      </c>
      <c r="G30" s="65">
        <v>42</v>
      </c>
      <c r="H30" s="43" t="s">
        <v>48</v>
      </c>
    </row>
    <row r="31" spans="1:30" ht="40.15" customHeight="1">
      <c r="A31" s="57">
        <v>21</v>
      </c>
      <c r="B31" s="53">
        <v>20</v>
      </c>
      <c r="C31" s="54" t="str">
        <f>INDEX('CADASTRO DE PRODUTO '!$B$13:$B$169,MATCH(B31,IND,0))</f>
        <v>Posta de pintado rio</v>
      </c>
      <c r="D31" s="55" t="str">
        <f>INDEX('CADASTRO DE PRODUTO '!$C$13:$C$169,MATCH(B31,IND,0))</f>
        <v>Kg</v>
      </c>
      <c r="E31" s="66">
        <v>3</v>
      </c>
      <c r="F31" s="56">
        <f>INDEX('CADASTRO DE PRODUTO '!$E$13:$E$169,MATCH(B31,IND,0))</f>
        <v>50</v>
      </c>
      <c r="G31" s="65">
        <v>150</v>
      </c>
      <c r="H31" s="43" t="s">
        <v>48</v>
      </c>
    </row>
    <row r="32" spans="1:30" ht="40.15" customHeight="1">
      <c r="A32" s="57">
        <v>22</v>
      </c>
      <c r="B32" s="53">
        <v>9</v>
      </c>
      <c r="C32" s="54" t="str">
        <f>INDEX('CADASTRO DE PRODUTO '!$B$13:$B$169,MATCH(B32,IND,0))</f>
        <v>Cabeça de pacu</v>
      </c>
      <c r="D32" s="55" t="str">
        <f>INDEX('CADASTRO DE PRODUTO '!$C$13:$C$169,MATCH(B32,IND,0))</f>
        <v>Kg</v>
      </c>
      <c r="E32" s="66">
        <v>0.92800000000000005</v>
      </c>
      <c r="F32" s="56">
        <f>INDEX('CADASTRO DE PRODUTO '!$E$13:$E$169,MATCH(B32,IND,0))</f>
        <v>7</v>
      </c>
      <c r="G32" s="65">
        <v>6.5</v>
      </c>
      <c r="H32" s="43" t="s">
        <v>48</v>
      </c>
    </row>
    <row r="33" spans="1:30" ht="40.15" customHeight="1">
      <c r="A33" s="57">
        <v>23</v>
      </c>
      <c r="B33" s="53">
        <v>2</v>
      </c>
      <c r="C33" s="54" t="str">
        <f>INDEX('CADASTRO DE PRODUTO '!$B$13:$B$169,MATCH(B33,IND,0))</f>
        <v>Costela sem espinha</v>
      </c>
      <c r="D33" s="55" t="str">
        <f>INDEX('CADASTRO DE PRODUTO '!$C$13:$C$169,MATCH(B33,IND,0))</f>
        <v>Kg</v>
      </c>
      <c r="E33" s="66">
        <v>1.5</v>
      </c>
      <c r="F33" s="56">
        <f>INDEX('CADASTRO DE PRODUTO '!$E$13:$E$169,MATCH(B33,IND,0))</f>
        <v>40</v>
      </c>
      <c r="G33" s="65">
        <v>60</v>
      </c>
      <c r="H33" s="43" t="s">
        <v>48</v>
      </c>
      <c r="AD33" s="2">
        <v>28</v>
      </c>
    </row>
    <row r="34" spans="1:30" ht="40.15" customHeight="1">
      <c r="A34" s="57">
        <v>24</v>
      </c>
      <c r="B34" s="53">
        <v>9</v>
      </c>
      <c r="C34" s="54" t="str">
        <f>INDEX('CADASTRO DE PRODUTO '!$B$13:$B$169,MATCH(B34,IND,0))</f>
        <v>Cabeça de pacu</v>
      </c>
      <c r="D34" s="55" t="str">
        <f>INDEX('CADASTRO DE PRODUTO '!$C$13:$C$169,MATCH(B34,IND,0))</f>
        <v>Kg</v>
      </c>
      <c r="E34" s="66">
        <v>1.5209999999999999</v>
      </c>
      <c r="F34" s="56">
        <f>INDEX('CADASTRO DE PRODUTO '!$E$13:$E$169,MATCH(B34,IND,0))</f>
        <v>7</v>
      </c>
      <c r="G34" s="65">
        <v>10.65</v>
      </c>
      <c r="H34" s="43" t="s">
        <v>49</v>
      </c>
    </row>
    <row r="35" spans="1:30" ht="40.15" customHeight="1">
      <c r="A35" s="57">
        <v>25</v>
      </c>
      <c r="B35" s="53">
        <v>8</v>
      </c>
      <c r="C35" s="54" t="str">
        <f>INDEX('CADASTRO DE PRODUTO '!$B$13:$B$169,MATCH(B35,IND,0))</f>
        <v>Carcaça de pintado</v>
      </c>
      <c r="D35" s="55" t="str">
        <f>INDEX('CADASTRO DE PRODUTO '!$C$13:$C$169,MATCH(B35,IND,0))</f>
        <v>Kg</v>
      </c>
      <c r="E35" s="66">
        <v>1.7330000000000001</v>
      </c>
      <c r="F35" s="56">
        <f>INDEX('CADASTRO DE PRODUTO '!$E$13:$E$169,MATCH(B35,IND,0))</f>
        <v>15</v>
      </c>
      <c r="G35" s="65">
        <v>26</v>
      </c>
      <c r="H35" s="43" t="s">
        <v>49</v>
      </c>
    </row>
    <row r="36" spans="1:30" ht="40.15" customHeight="1">
      <c r="A36" s="57">
        <v>26</v>
      </c>
      <c r="B36" s="53">
        <v>9</v>
      </c>
      <c r="C36" s="54" t="str">
        <f>INDEX('CADASTRO DE PRODUTO '!$B$13:$B$169,MATCH(B36,IND,0))</f>
        <v>Cabeça de pacu</v>
      </c>
      <c r="D36" s="55" t="str">
        <f>INDEX('CADASTRO DE PRODUTO '!$C$13:$C$169,MATCH(B36,IND,0))</f>
        <v>Kg</v>
      </c>
      <c r="E36" s="66">
        <v>3.5710000000000002</v>
      </c>
      <c r="F36" s="56">
        <f>INDEX('CADASTRO DE PRODUTO '!$E$13:$E$169,MATCH(B36,IND,0))</f>
        <v>7</v>
      </c>
      <c r="G36" s="65">
        <v>25</v>
      </c>
      <c r="H36" s="43" t="s">
        <v>49</v>
      </c>
    </row>
    <row r="37" spans="1:30" ht="40.15" customHeight="1">
      <c r="A37" s="57">
        <v>27</v>
      </c>
      <c r="B37" s="53">
        <v>15</v>
      </c>
      <c r="C37" s="54" t="str">
        <f>INDEX('CADASTRO DE PRODUTO '!$B$13:$B$169,MATCH(B37,IND,0))</f>
        <v>Banda de Pacu desossada</v>
      </c>
      <c r="D37" s="55" t="str">
        <f>INDEX('CADASTRO DE PRODUTO '!$C$13:$C$169,MATCH(B37,IND,0))</f>
        <v>Kg</v>
      </c>
      <c r="E37" s="66">
        <v>0</v>
      </c>
      <c r="F37" s="56">
        <f>INDEX('CADASTRO DE PRODUTO '!$E$13:$E$169,MATCH(B37,IND,0))</f>
        <v>38.5</v>
      </c>
      <c r="G37" s="65">
        <v>129.25</v>
      </c>
      <c r="H37" s="43" t="s">
        <v>49</v>
      </c>
    </row>
    <row r="38" spans="1:30" ht="40.15" customHeight="1">
      <c r="A38" s="57">
        <v>28</v>
      </c>
      <c r="B38" s="53">
        <v>2</v>
      </c>
      <c r="C38" s="54" t="str">
        <f>INDEX('CADASTRO DE PRODUTO '!$B$13:$B$169,MATCH(B38,IND,0))</f>
        <v>Costela sem espinha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40</v>
      </c>
      <c r="G38" s="65">
        <v>100</v>
      </c>
      <c r="H38" s="43" t="s">
        <v>49</v>
      </c>
    </row>
    <row r="39" spans="1:30" ht="40.15" customHeight="1">
      <c r="A39" s="57">
        <v>29</v>
      </c>
      <c r="B39" s="53">
        <v>1</v>
      </c>
      <c r="C39" s="54" t="str">
        <f>INDEX('CADASTRO DE PRODUTO '!$B$13:$B$169,MATCH(B39,IND,0))</f>
        <v>Costela com espinha e com lombo</v>
      </c>
      <c r="D39" s="55" t="str">
        <f>INDEX('CADASTRO DE PRODUTO '!$C$13:$C$169,MATCH(B39,IND,0))</f>
        <v>Kg</v>
      </c>
      <c r="E39" s="66">
        <v>0</v>
      </c>
      <c r="F39" s="56">
        <f>INDEX('CADASTRO DE PRODUTO '!$E$13:$E$169,MATCH(B39,IND,0))</f>
        <v>30</v>
      </c>
      <c r="G39" s="65">
        <v>88</v>
      </c>
      <c r="H39" s="43" t="s">
        <v>50</v>
      </c>
    </row>
    <row r="40" spans="1:30" ht="40.15" customHeight="1">
      <c r="A40" s="57">
        <v>30</v>
      </c>
      <c r="B40" s="53">
        <v>15</v>
      </c>
      <c r="C40" s="54" t="str">
        <f>INDEX('CADASTRO DE PRODUTO '!$B$13:$B$169,MATCH(B40,IND,0))</f>
        <v>Banda de Pacu desossada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38.5</v>
      </c>
      <c r="G40" s="65">
        <v>92.65</v>
      </c>
      <c r="H40" s="43" t="s">
        <v>48</v>
      </c>
    </row>
    <row r="41" spans="1:30" ht="40.15" customHeight="1">
      <c r="A41" s="57">
        <v>31</v>
      </c>
      <c r="B41" s="53">
        <v>24</v>
      </c>
      <c r="C41" s="54" t="str">
        <f>INDEX('CADASTRO DE PRODUTO '!$B$13:$B$169,MATCH(B41,IND,0))</f>
        <v>Filé de pintado sem o couro e sem gordura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62</v>
      </c>
      <c r="G41" s="65">
        <v>113</v>
      </c>
      <c r="H41" s="43" t="s">
        <v>49</v>
      </c>
      <c r="AD41" s="2">
        <v>29</v>
      </c>
    </row>
    <row r="42" spans="1:30" ht="40.15" customHeight="1">
      <c r="A42" s="57">
        <v>32</v>
      </c>
      <c r="B42" s="53">
        <v>1</v>
      </c>
      <c r="C42" s="54" t="str">
        <f>INDEX('CADASTRO DE PRODUTO '!$B$13:$B$169,MATCH(B42,IND,0))</f>
        <v>Costela com espinha e com lombo</v>
      </c>
      <c r="D42" s="55" t="str">
        <f>INDEX('CADASTRO DE PRODUTO '!$C$13:$C$169,MATCH(B42,IND,0))</f>
        <v>Kg</v>
      </c>
      <c r="E42" s="66">
        <v>0</v>
      </c>
      <c r="F42" s="56">
        <f>INDEX('CADASTRO DE PRODUTO '!$E$13:$E$169,MATCH(B42,IND,0))</f>
        <v>30</v>
      </c>
      <c r="G42" s="65">
        <v>42</v>
      </c>
      <c r="H42" s="43" t="s">
        <v>49</v>
      </c>
      <c r="AD42" s="2">
        <v>30</v>
      </c>
    </row>
    <row r="43" spans="1:30" ht="40.15" customHeight="1">
      <c r="A43" s="57">
        <v>33</v>
      </c>
      <c r="B43" s="53">
        <v>9</v>
      </c>
      <c r="C43" s="54" t="str">
        <f>INDEX('CADASTRO DE PRODUTO '!$B$13:$B$169,MATCH(B43,IND,0))</f>
        <v>Cabeça de pacu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7</v>
      </c>
      <c r="G43" s="65">
        <v>13</v>
      </c>
      <c r="H43" s="43" t="s">
        <v>49</v>
      </c>
      <c r="AD43" s="2">
        <v>31</v>
      </c>
    </row>
    <row r="44" spans="1:30" ht="40.15" customHeight="1">
      <c r="A44" s="57">
        <v>34</v>
      </c>
      <c r="B44" s="53">
        <v>6</v>
      </c>
      <c r="C44" s="54" t="str">
        <f>INDEX('CADASTRO DE PRODUTO '!$B$13:$B$169,MATCH(B44,IND,0))</f>
        <v>Costela atacado com toco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26.5</v>
      </c>
      <c r="G44" s="65">
        <v>410</v>
      </c>
      <c r="H44" s="43" t="s">
        <v>49</v>
      </c>
      <c r="AD44" s="2">
        <v>32</v>
      </c>
    </row>
    <row r="45" spans="1:30" ht="40.15" customHeight="1">
      <c r="A45" s="57">
        <v>35</v>
      </c>
      <c r="B45" s="53">
        <v>24</v>
      </c>
      <c r="C45" s="54" t="str">
        <f>INDEX('CADASTRO DE PRODUTO '!$B$13:$B$169,MATCH(B45,IND,0))</f>
        <v>Filé de pintado sem o couro e sem gordura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62</v>
      </c>
      <c r="G45" s="65">
        <v>265</v>
      </c>
      <c r="H45" s="43" t="s">
        <v>48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ref="G46:G78" si="0">E46*F46</f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0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0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0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0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0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0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0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0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0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0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0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0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0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0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0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0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0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0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0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0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0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0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0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0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0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0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0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0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0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0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0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0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1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1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1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1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1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1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1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1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1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1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1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1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1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1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1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1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1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1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1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1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1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1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1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1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1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1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1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1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1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1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1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1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1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1"/>
        <v>0</v>
      </c>
      <c r="H112" s="43"/>
    </row>
  </sheetData>
  <mergeCells count="15">
    <mergeCell ref="F8:G9"/>
    <mergeCell ref="A3:C4"/>
    <mergeCell ref="D3:O5"/>
    <mergeCell ref="A5:B7"/>
    <mergeCell ref="D6:D7"/>
    <mergeCell ref="E6:F7"/>
    <mergeCell ref="C5:C7"/>
    <mergeCell ref="A8:E9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4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D17">
      <formula1>$AC$62:$AC$74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2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'!$B$13:$B$169,MATCH(B11,IND,0))</f>
        <v>Costela com espinha e com lombo</v>
      </c>
      <c r="D11" s="55" t="str">
        <f>INDEX('CADASTRO DE PRODUTO '!$C$13:$C$169,MATCH(B11,IND,0))</f>
        <v>Kg</v>
      </c>
      <c r="E11" s="66">
        <v>1</v>
      </c>
      <c r="F11" s="56">
        <f>INDEX('CADASTRO DE PRODUTO '!$E$13:$E$169,MATCH(B11,IND,0))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'!$B$13:$B$169,MATCH(B12,IND,0))</f>
        <v>AD</v>
      </c>
      <c r="D12" s="55" t="str">
        <f>INDEX('CADASTRO DE PRODUTO '!$C$13:$C$169,MATCH(B12,IND,0))</f>
        <v>Kg</v>
      </c>
      <c r="E12" s="66">
        <v>0</v>
      </c>
      <c r="F12" s="56">
        <f>INDEX('CADASTRO DE PRODUTO '!$E$13:$E$169,MATCH(B12,IND,0))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'!$B$13:$B$169,MATCH(B13,IND,0))</f>
        <v>AD</v>
      </c>
      <c r="D13" s="55" t="str">
        <f>INDEX('CADASTRO DE PRODUTO '!$C$13:$C$169,MATCH(B13,IND,0))</f>
        <v>Kg</v>
      </c>
      <c r="E13" s="66">
        <v>0</v>
      </c>
      <c r="F13" s="56">
        <f>INDEX('CADASTRO DE PRODUTO '!$E$13:$E$169,MATCH(B13,IND,0))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'!$B$13:$B$169,MATCH(B14,IND,0))</f>
        <v>AD</v>
      </c>
      <c r="D14" s="55" t="str">
        <f>INDEX('CADASTRO DE PRODUTO '!$C$13:$C$169,MATCH(B14,IND,0))</f>
        <v>Kg</v>
      </c>
      <c r="E14" s="66">
        <v>0</v>
      </c>
      <c r="F14" s="56">
        <f>INDEX('CADASTRO DE PRODUTO '!$E$13:$E$169,MATCH(B14,IND,0))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'!$B$13:$B$169,MATCH(B15,IND,0))</f>
        <v>AD</v>
      </c>
      <c r="D15" s="55" t="str">
        <f>INDEX('CADASTRO DE PRODUTO '!$C$13:$C$169,MATCH(B15,IND,0))</f>
        <v>Kg</v>
      </c>
      <c r="E15" s="66">
        <v>0</v>
      </c>
      <c r="F15" s="56">
        <f>INDEX('CADASTRO DE PRODUTO '!$E$13:$E$169,MATCH(B15,IND,0))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'!$B$13:$B$169,MATCH(B16,IND,0))</f>
        <v>AD</v>
      </c>
      <c r="D16" s="55" t="str">
        <f>INDEX('CADASTRO DE PRODUTO '!$C$13:$C$169,MATCH(B16,IND,0))</f>
        <v>Kg</v>
      </c>
      <c r="E16" s="66">
        <v>0</v>
      </c>
      <c r="F16" s="56">
        <f>INDEX('CADASTRO DE PRODUTO '!$E$13:$E$169,MATCH(B16,IND,0))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'!$B$13:$B$169,MATCH(B17,IND,0))</f>
        <v>AD</v>
      </c>
      <c r="D17" s="55" t="str">
        <f>INDEX('CADASTRO DE PRODUTO '!$C$13:$C$169,MATCH(B17,IND,0))</f>
        <v>Kg</v>
      </c>
      <c r="E17" s="66">
        <v>0</v>
      </c>
      <c r="F17" s="56">
        <f>INDEX('CADASTRO DE PRODUTO '!$E$13:$E$169,MATCH(B17,IND,0))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'!$B$13:$B$169,MATCH(B18,IND,0))</f>
        <v>AD</v>
      </c>
      <c r="D18" s="55" t="str">
        <f>INDEX('CADASTRO DE PRODUTO '!$C$13:$C$169,MATCH(B18,IND,0))</f>
        <v>Kg</v>
      </c>
      <c r="E18" s="66">
        <v>0</v>
      </c>
      <c r="F18" s="56">
        <f>INDEX('CADASTRO DE PRODUTO '!$E$13:$E$169,MATCH(B18,IND,0))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'!$B$13:$B$169,MATCH(B19,IND,0))</f>
        <v>AD</v>
      </c>
      <c r="D19" s="55" t="str">
        <f>INDEX('CADASTRO DE PRODUTO '!$C$13:$C$169,MATCH(B19,IND,0))</f>
        <v>Kg</v>
      </c>
      <c r="E19" s="66">
        <v>0</v>
      </c>
      <c r="F19" s="56">
        <f>INDEX('CADASTRO DE PRODUTO '!$E$13:$E$169,MATCH(B19,IND,0))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'!$B$13:$B$169,MATCH(B20,IND,0))</f>
        <v>AD</v>
      </c>
      <c r="D20" s="55" t="str">
        <f>INDEX('CADASTRO DE PRODUTO '!$C$13:$C$169,MATCH(B20,IND,0))</f>
        <v>Kg</v>
      </c>
      <c r="E20" s="66">
        <v>0</v>
      </c>
      <c r="F20" s="56">
        <f>INDEX('CADASTRO DE PRODUTO '!$E$13:$E$169,MATCH(B20,IND,0))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'!$B$13:$B$169,MATCH(B21,IND,0))</f>
        <v>AD</v>
      </c>
      <c r="D21" s="55" t="str">
        <f>INDEX('CADASTRO DE PRODUTO '!$C$13:$C$169,MATCH(B21,IND,0))</f>
        <v>Kg</v>
      </c>
      <c r="E21" s="66">
        <v>0</v>
      </c>
      <c r="F21" s="56">
        <f>INDEX('CADASTRO DE PRODUTO '!$E$13:$E$169,MATCH(B21,IND,0))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'!$B$13:$B$169,MATCH(B22,IND,0))</f>
        <v>AD</v>
      </c>
      <c r="D22" s="55" t="str">
        <f>INDEX('CADASTRO DE PRODUTO '!$C$13:$C$169,MATCH(B22,IND,0))</f>
        <v>Kg</v>
      </c>
      <c r="E22" s="66">
        <v>0</v>
      </c>
      <c r="F22" s="56">
        <f>INDEX('CADASTRO DE PRODUTO '!$E$13:$E$169,MATCH(B22,IND,0))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'!$B$13:$B$169,MATCH(B23,IND,0))</f>
        <v>AD</v>
      </c>
      <c r="D23" s="55" t="str">
        <f>INDEX('CADASTRO DE PRODUTO '!$C$13:$C$169,MATCH(B23,IND,0))</f>
        <v>Kg</v>
      </c>
      <c r="E23" s="66">
        <v>0</v>
      </c>
      <c r="F23" s="56">
        <f>INDEX('CADASTRO DE PRODUTO '!$E$13:$E$169,MATCH(B23,IND,0))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'!$B$13:$B$169,MATCH(B24,IND,0))</f>
        <v>AD</v>
      </c>
      <c r="D24" s="55" t="str">
        <f>INDEX('CADASTRO DE PRODUTO '!$C$13:$C$169,MATCH(B24,IND,0))</f>
        <v>Kg</v>
      </c>
      <c r="E24" s="66">
        <v>0</v>
      </c>
      <c r="F24" s="56">
        <f>INDEX('CADASTRO DE PRODUTO '!$E$13:$E$169,MATCH(B24,IND,0))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'!$B$13:$B$169,MATCH(B25,IND,0))</f>
        <v>AD</v>
      </c>
      <c r="D25" s="55" t="str">
        <f>INDEX('CADASTRO DE PRODUTO '!$C$13:$C$169,MATCH(B25,IND,0))</f>
        <v>Kg</v>
      </c>
      <c r="E25" s="66">
        <v>0</v>
      </c>
      <c r="F25" s="56">
        <f>INDEX('CADASTRO DE PRODUTO '!$E$13:$E$169,MATCH(B25,IND,0))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'!$B$13:$B$169,MATCH(B26,IND,0))</f>
        <v>AD</v>
      </c>
      <c r="D26" s="55" t="str">
        <f>INDEX('CADASTRO DE PRODUTO '!$C$13:$C$169,MATCH(B26,IND,0))</f>
        <v>Kg</v>
      </c>
      <c r="E26" s="66">
        <v>0</v>
      </c>
      <c r="F26" s="56">
        <f>INDEX('CADASTRO DE PRODUTO '!$E$13:$E$169,MATCH(B26,IND,0))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'!$B$13:$B$169,MATCH(B27,IND,0))</f>
        <v>AD</v>
      </c>
      <c r="D27" s="55" t="str">
        <f>INDEX('CADASTRO DE PRODUTO '!$C$13:$C$169,MATCH(B27,IND,0))</f>
        <v>Kg</v>
      </c>
      <c r="E27" s="66">
        <v>0</v>
      </c>
      <c r="F27" s="56">
        <f>INDEX('CADASTRO DE PRODUTO '!$E$13:$E$169,MATCH(B27,IND,0))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'!$B$13:$B$169,MATCH(B28,IND,0))</f>
        <v>AD</v>
      </c>
      <c r="D28" s="55" t="str">
        <f>INDEX('CADASTRO DE PRODUTO '!$C$13:$C$169,MATCH(B28,IND,0))</f>
        <v>Kg</v>
      </c>
      <c r="E28" s="66">
        <v>0</v>
      </c>
      <c r="F28" s="56">
        <f>INDEX('CADASTRO DE PRODUTO '!$E$13:$E$169,MATCH(B28,IND,0))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'!$B$13:$B$169,MATCH(B29,IND,0))</f>
        <v>AD</v>
      </c>
      <c r="D29" s="55" t="str">
        <f>INDEX('CADASTRO DE PRODUTO '!$C$13:$C$169,MATCH(B29,IND,0))</f>
        <v>Kg</v>
      </c>
      <c r="E29" s="66">
        <v>0</v>
      </c>
      <c r="F29" s="56">
        <f>INDEX('CADASTRO DE PRODUTO '!$E$13:$E$169,MATCH(B29,IND,0))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'!$B$13:$B$169,MATCH(B30,IND,0))</f>
        <v>AD</v>
      </c>
      <c r="D30" s="55" t="str">
        <f>INDEX('CADASTRO DE PRODUTO '!$C$13:$C$169,MATCH(B30,IND,0))</f>
        <v>Kg</v>
      </c>
      <c r="E30" s="66">
        <v>0</v>
      </c>
      <c r="F30" s="56">
        <f>INDEX('CADASTRO DE PRODUTO '!$E$13:$E$169,MATCH(B30,IND,0))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'!$B$13:$B$169,MATCH(B31,IND,0))</f>
        <v>AD</v>
      </c>
      <c r="D31" s="55" t="str">
        <f>INDEX('CADASTRO DE PRODUTO '!$C$13:$C$169,MATCH(B31,IND,0))</f>
        <v>Kg</v>
      </c>
      <c r="E31" s="66">
        <v>0</v>
      </c>
      <c r="F31" s="56">
        <f>INDEX('CADASTRO DE PRODUTO '!$E$13:$E$169,MATCH(B31,IND,0))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'!$B$13:$B$169,MATCH(B32,IND,0))</f>
        <v>AD</v>
      </c>
      <c r="D32" s="55" t="str">
        <f>INDEX('CADASTRO DE PRODUTO '!$C$13:$C$169,MATCH(B32,IND,0))</f>
        <v>Kg</v>
      </c>
      <c r="E32" s="66">
        <v>0</v>
      </c>
      <c r="F32" s="56">
        <f>INDEX('CADASTRO DE PRODUTO '!$E$13:$E$169,MATCH(B32,IND,0))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'!$B$13:$B$169,MATCH(B33,IND,0))</f>
        <v>AD</v>
      </c>
      <c r="D33" s="55" t="str">
        <f>INDEX('CADASTRO DE PRODUTO '!$C$13:$C$169,MATCH(B33,IND,0))</f>
        <v>Kg</v>
      </c>
      <c r="E33" s="66">
        <v>0</v>
      </c>
      <c r="F33" s="56">
        <f>INDEX('CADASTRO DE PRODUTO '!$E$13:$E$169,MATCH(B33,IND,0))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'!$B$13:$B$169,MATCH(B34,IND,0))</f>
        <v>AD</v>
      </c>
      <c r="D34" s="55" t="str">
        <f>INDEX('CADASTRO DE PRODUTO '!$C$13:$C$169,MATCH(B34,IND,0))</f>
        <v>Kg</v>
      </c>
      <c r="E34" s="66">
        <v>0</v>
      </c>
      <c r="F34" s="56">
        <f>INDEX('CADASTRO DE PRODUTO '!$E$13:$E$169,MATCH(B34,IND,0))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'!$B$13:$B$169,MATCH(B35,IND,0))</f>
        <v>AD</v>
      </c>
      <c r="D35" s="55" t="str">
        <f>INDEX('CADASTRO DE PRODUTO '!$C$13:$C$169,MATCH(B35,IND,0))</f>
        <v>Kg</v>
      </c>
      <c r="E35" s="66">
        <v>0</v>
      </c>
      <c r="F35" s="56">
        <f>INDEX('CADASTRO DE PRODUTO '!$E$13:$E$169,MATCH(B35,IND,0))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'!$B$13:$B$169,MATCH(B36,IND,0))</f>
        <v>AD</v>
      </c>
      <c r="D36" s="55" t="str">
        <f>INDEX('CADASTRO DE PRODUTO '!$C$13:$C$169,MATCH(B36,IND,0))</f>
        <v>Kg</v>
      </c>
      <c r="E36" s="66">
        <v>0</v>
      </c>
      <c r="F36" s="56">
        <f>INDEX('CADASTRO DE PRODUTO '!$E$13:$E$169,MATCH(B36,IND,0))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'!$B$13:$B$169,MATCH(B37,IND,0))</f>
        <v>AD</v>
      </c>
      <c r="D37" s="55" t="str">
        <f>INDEX('CADASTRO DE PRODUTO '!$C$13:$C$169,MATCH(B37,IND,0))</f>
        <v>Kg</v>
      </c>
      <c r="E37" s="66">
        <v>0</v>
      </c>
      <c r="F37" s="56">
        <f>INDEX('CADASTRO DE PRODUTO '!$E$13:$E$169,MATCH(B37,IND,0))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'!$B$13:$B$169,MATCH(B38,IND,0))</f>
        <v>AD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'!$B$13:$B$169,MATCH(B39,IND,0))</f>
        <v>AD</v>
      </c>
      <c r="D39" s="55" t="str">
        <f>INDEX('CADASTRO DE PRODUTO '!$C$13:$C$169,MATCH(B39,IND,0))</f>
        <v>Kg</v>
      </c>
      <c r="E39" s="66">
        <v>0</v>
      </c>
      <c r="F39" s="56">
        <f>INDEX('CADASTRO DE PRODUTO '!$E$13:$E$169,MATCH(B39,IND,0))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'!$B$13:$B$169,MATCH(B40,IND,0))</f>
        <v>AD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'!$B$13:$B$169,MATCH(B41,IND,0))</f>
        <v>AD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'!$B$13:$B$169,MATCH(B42,IND,0))</f>
        <v>AD</v>
      </c>
      <c r="D42" s="55" t="str">
        <f>INDEX('CADASTRO DE PRODUTO '!$C$13:$C$169,MATCH(B42,IND,0))</f>
        <v>Kg</v>
      </c>
      <c r="E42" s="66">
        <v>0</v>
      </c>
      <c r="F42" s="56">
        <f>INDEX('CADASTRO DE PRODUTO '!$E$13:$E$169,MATCH(B42,IND,0))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'!$B$13:$B$169,MATCH(B43,IND,0))</f>
        <v>AD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'!$B$13:$B$169,MATCH(B44,IND,0))</f>
        <v>AD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'!$B$13:$B$169,MATCH(B45,IND,0))</f>
        <v>AD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2"/>
        <v>0</v>
      </c>
      <c r="H112" s="43" t="s">
        <v>49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4" t="s">
        <v>34</v>
      </c>
      <c r="E2" s="203"/>
      <c r="F2" s="203" t="s">
        <v>35</v>
      </c>
      <c r="G2" s="203"/>
      <c r="H2" s="203" t="s">
        <v>41</v>
      </c>
      <c r="I2" s="203"/>
      <c r="J2" s="203" t="s">
        <v>44</v>
      </c>
      <c r="K2" s="203"/>
      <c r="L2" s="203" t="s">
        <v>42</v>
      </c>
      <c r="M2" s="208"/>
      <c r="N2" s="203" t="s">
        <v>43</v>
      </c>
      <c r="O2" s="203"/>
      <c r="P2" s="203" t="s">
        <v>36</v>
      </c>
      <c r="Q2" s="203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5" t="s">
        <v>37</v>
      </c>
      <c r="E8" s="206"/>
      <c r="F8" s="206"/>
      <c r="G8" s="206"/>
      <c r="H8" s="206"/>
      <c r="I8" s="207"/>
      <c r="J8" s="205" t="s">
        <v>45</v>
      </c>
      <c r="K8" s="206"/>
      <c r="L8" s="206"/>
      <c r="M8" s="206"/>
      <c r="N8" s="206"/>
      <c r="O8" s="207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4" t="s">
        <v>38</v>
      </c>
      <c r="E11" s="203"/>
      <c r="F11" s="204" t="s">
        <v>39</v>
      </c>
      <c r="G11" s="203"/>
      <c r="H11" s="204" t="s">
        <v>40</v>
      </c>
      <c r="I11" s="208"/>
      <c r="J11" s="204" t="s">
        <v>38</v>
      </c>
      <c r="K11" s="203"/>
      <c r="L11" s="204" t="s">
        <v>39</v>
      </c>
      <c r="M11" s="203"/>
      <c r="N11" s="204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P2:Q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23" t="s">
        <v>186</v>
      </c>
      <c r="B1" s="224"/>
      <c r="C1" s="224"/>
      <c r="D1" s="224"/>
      <c r="E1" s="224"/>
      <c r="F1" s="224"/>
      <c r="I1" s="115" t="s">
        <v>203</v>
      </c>
      <c r="J1" s="211" t="s">
        <v>197</v>
      </c>
      <c r="K1" s="211"/>
      <c r="L1" s="211"/>
      <c r="M1" s="211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20" t="s">
        <v>193</v>
      </c>
      <c r="AI2" s="221"/>
      <c r="AJ2" s="221"/>
      <c r="AK2" s="221"/>
      <c r="AL2" s="221"/>
      <c r="AM2" s="221"/>
      <c r="AN2" s="221"/>
      <c r="AO2" s="222"/>
      <c r="AP2" s="212">
        <f ca="1">TODAY()</f>
        <v>44687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7" t="str">
        <f>A3</f>
        <v xml:space="preserve">NARDO </v>
      </c>
      <c r="AI3" s="218"/>
      <c r="AJ3" s="218"/>
      <c r="AK3" s="218"/>
      <c r="AL3" s="218"/>
      <c r="AM3" s="218"/>
      <c r="AN3" s="218"/>
      <c r="AO3" s="219"/>
      <c r="AP3" s="213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'!$B$13:$B$169,MATCH(AI5,IND,0))</f>
        <v>Costela com espinha e com lombo</v>
      </c>
      <c r="AK5" s="82" t="str">
        <f>INDEX('CADASTRO DE PRODUTO '!$C$13:$C$169,MATCH(AI5,IND,0))</f>
        <v>Kg</v>
      </c>
      <c r="AL5" s="83">
        <v>1</v>
      </c>
      <c r="AM5" s="84">
        <f>INDEX('CADASTRO DE PRODUTO '!$E$13:$E$169,MATCH(AI5,IND,0))</f>
        <v>30</v>
      </c>
      <c r="AN5" s="85">
        <f>AL5*AM5</f>
        <v>30</v>
      </c>
      <c r="AO5" s="43"/>
      <c r="AP5" s="209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'!$B$13:$B$169,MATCH(AI6,IND,0))</f>
        <v>AD</v>
      </c>
      <c r="AK6" s="55" t="str">
        <f>INDEX('CADASTRO DE PRODUTO '!$C$13:$C$169,MATCH(AI6,IND,0))</f>
        <v>Kg</v>
      </c>
      <c r="AL6" s="66">
        <v>1</v>
      </c>
      <c r="AM6" s="56">
        <f>INDEX('CADASTRO DE PRODUTO '!$E$13:$E$169,MATCH(AI6,IND,0))</f>
        <v>0</v>
      </c>
      <c r="AN6" s="65">
        <f t="shared" ref="AN6:AN7" si="1">AL6*AM6</f>
        <v>0</v>
      </c>
      <c r="AO6" s="43"/>
      <c r="AP6" s="210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'!$B$13:$B$169,MATCH(AI7,IND,0))</f>
        <v>AD</v>
      </c>
      <c r="AK7" s="55" t="str">
        <f>INDEX('CADASTRO DE PRODUTO '!$C$13:$C$169,MATCH(AI7,IND,0))</f>
        <v>Kg</v>
      </c>
      <c r="AL7" s="66">
        <v>1</v>
      </c>
      <c r="AM7" s="56">
        <f>INDEX('CADASTRO DE PRODUTO '!$E$13:$E$169,MATCH(AI7,IND,0))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'!$B$13:$B$169,MATCH(AI8,IND,0))</f>
        <v>AD</v>
      </c>
      <c r="AK8" s="55" t="str">
        <f>INDEX('CADASTRO DE PRODUTO '!$C$13:$C$169,MATCH(AI8,IND,0))</f>
        <v>Kg</v>
      </c>
      <c r="AL8" s="66">
        <v>5</v>
      </c>
      <c r="AM8" s="56">
        <f>INDEX('CADASTRO DE PRODUTO '!$E$13:$E$169,MATCH(AI8,IND,0))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'!$B$13:$B$169,MATCH(AI9,IND,0))</f>
        <v>AD</v>
      </c>
      <c r="AK9" s="55" t="str">
        <f>INDEX('CADASTRO DE PRODUTO '!$C$13:$C$169,MATCH(AI9,IND,0))</f>
        <v>Kg</v>
      </c>
      <c r="AL9" s="66">
        <v>2</v>
      </c>
      <c r="AM9" s="56">
        <f>INDEX('CADASTRO DE PRODUTO '!$E$13:$E$169,MATCH(AI9,IND,0))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1" t="s">
        <v>197</v>
      </c>
      <c r="K10" s="211"/>
      <c r="L10" s="211"/>
      <c r="M10" s="211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'!$B$13:$B$169,MATCH(AI10,IND,0))</f>
        <v>AD</v>
      </c>
      <c r="AK10" s="55" t="str">
        <f>INDEX('CADASTRO DE PRODUTO '!$C$13:$C$169,MATCH(AI10,IND,0))</f>
        <v>Kg</v>
      </c>
      <c r="AL10" s="66">
        <v>3</v>
      </c>
      <c r="AM10" s="56">
        <f>INDEX('CADASTRO DE PRODUTO '!$E$13:$E$169,MATCH(AI10,IND,0))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'!$B$13:$B$169,MATCH(AI11,IND,0))</f>
        <v>AD</v>
      </c>
      <c r="AK11" s="55" t="str">
        <f>INDEX('CADASTRO DE PRODUTO '!$C$13:$C$169,MATCH(AI11,IND,0))</f>
        <v>Kg</v>
      </c>
      <c r="AL11" s="66">
        <v>2</v>
      </c>
      <c r="AM11" s="56">
        <f>INDEX('CADASTRO DE PRODUTO '!$E$13:$E$169,MATCH(AI11,IND,0))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'!$B$13:$B$169,MATCH(AI12,IND,0))</f>
        <v>AD</v>
      </c>
      <c r="AK12" s="55" t="str">
        <f>INDEX('CADASTRO DE PRODUTO '!$C$13:$C$169,MATCH(AI12,IND,0))</f>
        <v>Kg</v>
      </c>
      <c r="AL12" s="66">
        <v>21</v>
      </c>
      <c r="AM12" s="56">
        <f>INDEX('CADASTRO DE PRODUTO '!$E$13:$E$169,MATCH(AI12,IND,0))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'!$B$13:$B$169,MATCH(AI13,IND,0))</f>
        <v>AD</v>
      </c>
      <c r="AK13" s="55" t="str">
        <f>INDEX('CADASTRO DE PRODUTO '!$C$13:$C$169,MATCH(AI13,IND,0))</f>
        <v>Kg</v>
      </c>
      <c r="AL13" s="66">
        <v>12</v>
      </c>
      <c r="AM13" s="56">
        <f>INDEX('CADASTRO DE PRODUTO '!$E$13:$E$169,MATCH(AI13,IND,0))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'!$B$13:$B$169,MATCH(AI14,IND,0))</f>
        <v>AD</v>
      </c>
      <c r="AK14" s="55" t="str">
        <f>INDEX('CADASTRO DE PRODUTO '!$C$13:$C$169,MATCH(AI14,IND,0))</f>
        <v>Kg</v>
      </c>
      <c r="AL14" s="66">
        <v>12</v>
      </c>
      <c r="AM14" s="56">
        <f>INDEX('CADASTRO DE PRODUTO '!$E$13:$E$169,MATCH(AI14,IND,0))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'!$B$13:$B$169,MATCH(AI15,IND,0))</f>
        <v>AD</v>
      </c>
      <c r="AK15" s="55" t="str">
        <f>INDEX('CADASTRO DE PRODUTO '!$C$13:$C$169,MATCH(AI15,IND,0))</f>
        <v>Kg</v>
      </c>
      <c r="AL15" s="66">
        <v>12</v>
      </c>
      <c r="AM15" s="56">
        <f>INDEX('CADASTRO DE PRODUTO '!$E$13:$E$169,MATCH(AI15,IND,0))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'!$B$13:$B$169,MATCH(AI16,IND,0))</f>
        <v>AD</v>
      </c>
      <c r="AK16" s="55" t="str">
        <f>INDEX('CADASTRO DE PRODUTO '!$C$13:$C$169,MATCH(AI16,IND,0))</f>
        <v>Kg</v>
      </c>
      <c r="AL16" s="66">
        <v>13</v>
      </c>
      <c r="AM16" s="56">
        <f>INDEX('CADASTRO DE PRODUTO '!$E$13:$E$169,MATCH(AI16,IND,0))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'!$B$13:$B$169,MATCH(AI17,IND,0))</f>
        <v>AD</v>
      </c>
      <c r="AK17" s="55" t="str">
        <f>INDEX('CADASTRO DE PRODUTO '!$C$13:$C$169,MATCH(AI17,IND,0))</f>
        <v>Kg</v>
      </c>
      <c r="AL17" s="66">
        <v>14</v>
      </c>
      <c r="AM17" s="56">
        <f>INDEX('CADASTRO DE PRODUTO '!$E$13:$E$169,MATCH(AI17,IND,0))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'!$B$13:$B$169,MATCH(AI18,IND,0))</f>
        <v>AD</v>
      </c>
      <c r="AK18" s="55" t="str">
        <f>INDEX('CADASTRO DE PRODUTO '!$C$13:$C$169,MATCH(AI18,IND,0))</f>
        <v>Kg</v>
      </c>
      <c r="AL18" s="66">
        <v>15</v>
      </c>
      <c r="AM18" s="56">
        <f>INDEX('CADASTRO DE PRODUTO '!$E$13:$E$169,MATCH(AI18,IND,0))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1" t="s">
        <v>197</v>
      </c>
      <c r="K19" s="211"/>
      <c r="L19" s="211"/>
      <c r="M19" s="211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'!$B$13:$B$169,MATCH(AI19,IND,0))</f>
        <v>AD</v>
      </c>
      <c r="AK19" s="55" t="str">
        <f>INDEX('CADASTRO DE PRODUTO '!$C$13:$C$169,MATCH(AI19,IND,0))</f>
        <v>Kg</v>
      </c>
      <c r="AL19" s="66">
        <v>16</v>
      </c>
      <c r="AM19" s="56">
        <f>INDEX('CADASTRO DE PRODUTO '!$E$13:$E$169,MATCH(AI19,IND,0))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'!$B$13:$B$169,MATCH(AI20,IND,0))</f>
        <v>AD</v>
      </c>
      <c r="AK20" s="55" t="str">
        <f>INDEX('CADASTRO DE PRODUTO '!$C$13:$C$169,MATCH(AI20,IND,0))</f>
        <v>Kg</v>
      </c>
      <c r="AL20" s="66">
        <v>17</v>
      </c>
      <c r="AM20" s="56">
        <f>INDEX('CADASTRO DE PRODUTO '!$E$13:$E$169,MATCH(AI20,IND,0))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'!$B$13:$B$169,MATCH(AI21,IND,0))</f>
        <v>AD</v>
      </c>
      <c r="AK21" s="55" t="str">
        <f>INDEX('CADASTRO DE PRODUTO '!$C$13:$C$169,MATCH(AI21,IND,0))</f>
        <v>Kg</v>
      </c>
      <c r="AL21" s="66">
        <v>18</v>
      </c>
      <c r="AM21" s="56">
        <f>INDEX('CADASTRO DE PRODUTO '!$E$13:$E$169,MATCH(AI21,IND,0))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'!$B$13:$B$169,MATCH(AI22,IND,0))</f>
        <v>AD</v>
      </c>
      <c r="AK22" s="55" t="str">
        <f>INDEX('CADASTRO DE PRODUTO '!$C$13:$C$169,MATCH(AI22,IND,0))</f>
        <v>Kg</v>
      </c>
      <c r="AL22" s="66">
        <v>19</v>
      </c>
      <c r="AM22" s="56">
        <f>INDEX('CADASTRO DE PRODUTO '!$E$13:$E$169,MATCH(AI22,IND,0))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20" t="s">
        <v>193</v>
      </c>
      <c r="AI23" s="221"/>
      <c r="AJ23" s="221"/>
      <c r="AK23" s="221"/>
      <c r="AL23" s="221"/>
      <c r="AM23" s="221"/>
      <c r="AN23" s="221"/>
      <c r="AO23" s="222"/>
      <c r="AP23" s="212">
        <f ca="1">AP2</f>
        <v>44687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7" t="str">
        <f>A4</f>
        <v>VALMIR</v>
      </c>
      <c r="AI24" s="218"/>
      <c r="AJ24" s="218"/>
      <c r="AK24" s="218"/>
      <c r="AL24" s="218"/>
      <c r="AM24" s="218"/>
      <c r="AN24" s="218"/>
      <c r="AO24" s="219"/>
      <c r="AP24" s="213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'!$B$13:$B$169,MATCH(AI26,IND,0))</f>
        <v>AD</v>
      </c>
      <c r="AK26" s="82" t="str">
        <f>INDEX('CADASTRO DE PRODUTO '!$C$13:$C$169,MATCH(AI26,IND,0))</f>
        <v>Kg</v>
      </c>
      <c r="AL26" s="83">
        <v>1</v>
      </c>
      <c r="AM26" s="84">
        <f>INDEX('CADASTRO DE PRODUTO '!$E$13:$E$169,MATCH(AI26,IND,0))</f>
        <v>0</v>
      </c>
      <c r="AN26" s="85">
        <f>AL26*AM26</f>
        <v>0</v>
      </c>
      <c r="AO26" s="52" t="s">
        <v>49</v>
      </c>
      <c r="AP26" s="209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'!$B$13:$B$169,MATCH(AI27,IND,0))</f>
        <v>AD</v>
      </c>
      <c r="AK27" s="55" t="str">
        <f>INDEX('CADASTRO DE PRODUTO '!$C$13:$C$169,MATCH(AI27,IND,0))</f>
        <v>Kg</v>
      </c>
      <c r="AL27" s="66">
        <v>1</v>
      </c>
      <c r="AM27" s="56">
        <f>INDEX('CADASTRO DE PRODUTO '!$E$13:$E$169,MATCH(AI27,IND,0))</f>
        <v>0</v>
      </c>
      <c r="AN27" s="65">
        <f t="shared" ref="AN27:AN28" si="4">AL27*AM27</f>
        <v>0</v>
      </c>
      <c r="AO27" s="43" t="s">
        <v>49</v>
      </c>
      <c r="AP27" s="210"/>
    </row>
    <row r="28" spans="9:42" ht="32.25" thickBot="1">
      <c r="I28" s="115" t="s">
        <v>203</v>
      </c>
      <c r="J28" s="211" t="s">
        <v>197</v>
      </c>
      <c r="K28" s="211"/>
      <c r="L28" s="211"/>
      <c r="M28" s="211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'!$B$13:$B$169,MATCH(AI28,IND,0))</f>
        <v>AD</v>
      </c>
      <c r="AK28" s="55" t="str">
        <f>INDEX('CADASTRO DE PRODUTO '!$C$13:$C$169,MATCH(AI28,IND,0))</f>
        <v>Kg</v>
      </c>
      <c r="AL28" s="66">
        <v>1</v>
      </c>
      <c r="AM28" s="56">
        <f>INDEX('CADASTRO DE PRODUTO '!$E$13:$E$169,MATCH(AI28,IND,0))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'!$B$13:$B$169,MATCH(AI29,IND,0))</f>
        <v>AD</v>
      </c>
      <c r="AK29" s="55" t="str">
        <f>INDEX('CADASTRO DE PRODUTO '!$C$13:$C$169,MATCH(AI29,IND,0))</f>
        <v>Kg</v>
      </c>
      <c r="AL29" s="66">
        <v>5</v>
      </c>
      <c r="AM29" s="56">
        <f>INDEX('CADASTRO DE PRODUTO '!$E$13:$E$169,MATCH(AI29,IND,0))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'!$B$13:$B$169,MATCH(AI30,IND,0))</f>
        <v>AD</v>
      </c>
      <c r="AK30" s="55" t="str">
        <f>INDEX('CADASTRO DE PRODUTO '!$C$13:$C$169,MATCH(AI30,IND,0))</f>
        <v>Kg</v>
      </c>
      <c r="AL30" s="66">
        <v>2</v>
      </c>
      <c r="AM30" s="56">
        <f>INDEX('CADASTRO DE PRODUTO '!$E$13:$E$169,MATCH(AI30,IND,0))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'!$B$13:$B$169,MATCH(AI31,IND,0))</f>
        <v>AD</v>
      </c>
      <c r="AK31" s="55" t="str">
        <f>INDEX('CADASTRO DE PRODUTO '!$C$13:$C$169,MATCH(AI31,IND,0))</f>
        <v>Kg</v>
      </c>
      <c r="AL31" s="66">
        <v>3</v>
      </c>
      <c r="AM31" s="56">
        <f>INDEX('CADASTRO DE PRODUTO '!$E$13:$E$169,MATCH(AI31,IND,0))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'!$B$13:$B$169,MATCH(AI32,IND,0))</f>
        <v>AD</v>
      </c>
      <c r="AK32" s="55" t="str">
        <f>INDEX('CADASTRO DE PRODUTO '!$C$13:$C$169,MATCH(AI32,IND,0))</f>
        <v>Kg</v>
      </c>
      <c r="AL32" s="66">
        <v>2</v>
      </c>
      <c r="AM32" s="56">
        <f>INDEX('CADASTRO DE PRODUTO '!$E$13:$E$169,MATCH(AI32,IND,0))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'!$B$13:$B$169,MATCH(AI33,IND,0))</f>
        <v>AD</v>
      </c>
      <c r="AK33" s="55" t="str">
        <f>INDEX('CADASTRO DE PRODUTO '!$C$13:$C$169,MATCH(AI33,IND,0))</f>
        <v>Kg</v>
      </c>
      <c r="AL33" s="66">
        <v>21</v>
      </c>
      <c r="AM33" s="56">
        <f>INDEX('CADASTRO DE PRODUTO '!$E$13:$E$169,MATCH(AI33,IND,0))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'!$B$13:$B$169,MATCH(AI34,IND,0))</f>
        <v>AD</v>
      </c>
      <c r="AK34" s="55" t="str">
        <f>INDEX('CADASTRO DE PRODUTO '!$C$13:$C$169,MATCH(AI34,IND,0))</f>
        <v>Kg</v>
      </c>
      <c r="AL34" s="66">
        <v>12</v>
      </c>
      <c r="AM34" s="56">
        <f>INDEX('CADASTRO DE PRODUTO '!$E$13:$E$169,MATCH(AI34,IND,0))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'!$B$13:$B$169,MATCH(AI35,IND,0))</f>
        <v>AD</v>
      </c>
      <c r="AK35" s="55" t="str">
        <f>INDEX('CADASTRO DE PRODUTO '!$C$13:$C$169,MATCH(AI35,IND,0))</f>
        <v>Kg</v>
      </c>
      <c r="AL35" s="66">
        <v>12</v>
      </c>
      <c r="AM35" s="56">
        <f>INDEX('CADASTRO DE PRODUTO '!$E$13:$E$169,MATCH(AI35,IND,0))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'!$B$13:$B$169,MATCH(AI36,IND,0))</f>
        <v>AD</v>
      </c>
      <c r="AK36" s="55" t="str">
        <f>INDEX('CADASTRO DE PRODUTO '!$C$13:$C$169,MATCH(AI36,IND,0))</f>
        <v>Kg</v>
      </c>
      <c r="AL36" s="66">
        <v>12</v>
      </c>
      <c r="AM36" s="56">
        <f>INDEX('CADASTRO DE PRODUTO '!$E$13:$E$169,MATCH(AI36,IND,0))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'!$B$13:$B$169,MATCH(AI37,IND,0))</f>
        <v>AD</v>
      </c>
      <c r="AK37" s="55" t="str">
        <f>INDEX('CADASTRO DE PRODUTO '!$C$13:$C$169,MATCH(AI37,IND,0))</f>
        <v>Kg</v>
      </c>
      <c r="AL37" s="66">
        <v>13</v>
      </c>
      <c r="AM37" s="56">
        <f>INDEX('CADASTRO DE PRODUTO '!$E$13:$E$169,MATCH(AI37,IND,0))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'!$B$13:$B$169,MATCH(AI38,IND,0))</f>
        <v>AD</v>
      </c>
      <c r="AK38" s="55" t="str">
        <f>INDEX('CADASTRO DE PRODUTO '!$C$13:$C$169,MATCH(AI38,IND,0))</f>
        <v>Kg</v>
      </c>
      <c r="AL38" s="66">
        <v>14</v>
      </c>
      <c r="AM38" s="56">
        <f>INDEX('CADASTRO DE PRODUTO '!$E$13:$E$169,MATCH(AI38,IND,0))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'!$B$13:$B$169,MATCH(AI39,IND,0))</f>
        <v>AD</v>
      </c>
      <c r="AK39" s="55" t="str">
        <f>INDEX('CADASTRO DE PRODUTO '!$C$13:$C$169,MATCH(AI39,IND,0))</f>
        <v>Kg</v>
      </c>
      <c r="AL39" s="66">
        <v>15</v>
      </c>
      <c r="AM39" s="56">
        <f>INDEX('CADASTRO DE PRODUTO '!$E$13:$E$169,MATCH(AI39,IND,0))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'!$B$13:$B$169,MATCH(AI40,IND,0))</f>
        <v>AD</v>
      </c>
      <c r="AK40" s="55" t="str">
        <f>INDEX('CADASTRO DE PRODUTO '!$C$13:$C$169,MATCH(AI40,IND,0))</f>
        <v>Kg</v>
      </c>
      <c r="AL40" s="66">
        <v>16</v>
      </c>
      <c r="AM40" s="56">
        <f>INDEX('CADASTRO DE PRODUTO '!$E$13:$E$169,MATCH(AI40,IND,0))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'!$B$13:$B$169,MATCH(AI41,IND,0))</f>
        <v>AD</v>
      </c>
      <c r="AK41" s="55" t="str">
        <f>INDEX('CADASTRO DE PRODUTO '!$C$13:$C$169,MATCH(AI41,IND,0))</f>
        <v>Kg</v>
      </c>
      <c r="AL41" s="66">
        <v>17</v>
      </c>
      <c r="AM41" s="56">
        <f>INDEX('CADASTRO DE PRODUTO '!$E$13:$E$169,MATCH(AI41,IND,0))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'!$B$13:$B$169,MATCH(AI42,IND,0))</f>
        <v>AD</v>
      </c>
      <c r="AK42" s="55" t="str">
        <f>INDEX('CADASTRO DE PRODUTO '!$C$13:$C$169,MATCH(AI42,IND,0))</f>
        <v>Kg</v>
      </c>
      <c r="AL42" s="66">
        <v>18</v>
      </c>
      <c r="AM42" s="56">
        <f>INDEX('CADASTRO DE PRODUTO '!$E$13:$E$169,MATCH(AI42,IND,0))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'!$B$13:$B$169,MATCH(AI43,IND,0))</f>
        <v>AD</v>
      </c>
      <c r="AK43" s="55" t="str">
        <f>INDEX('CADASTRO DE PRODUTO '!$C$13:$C$169,MATCH(AI43,IND,0))</f>
        <v>Kg</v>
      </c>
      <c r="AL43" s="66">
        <v>19</v>
      </c>
      <c r="AM43" s="56">
        <f>INDEX('CADASTRO DE PRODUTO '!$E$13:$E$169,MATCH(AI43,IND,0))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20" t="s">
        <v>193</v>
      </c>
      <c r="AI44" s="221"/>
      <c r="AJ44" s="221"/>
      <c r="AK44" s="221"/>
      <c r="AL44" s="221"/>
      <c r="AM44" s="221"/>
      <c r="AN44" s="221"/>
      <c r="AO44" s="222"/>
      <c r="AP44" s="212">
        <f ca="1">AP23</f>
        <v>44687</v>
      </c>
    </row>
    <row r="45" spans="9:42" ht="15.75" thickBot="1">
      <c r="AH45" s="217" t="str">
        <f>A5</f>
        <v>FELIPE</v>
      </c>
      <c r="AI45" s="218"/>
      <c r="AJ45" s="218"/>
      <c r="AK45" s="218"/>
      <c r="AL45" s="218"/>
      <c r="AM45" s="218"/>
      <c r="AN45" s="218"/>
      <c r="AO45" s="219"/>
      <c r="AP45" s="213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'!$B$13:$B$169,MATCH(AI47,IND,0))</f>
        <v>AD</v>
      </c>
      <c r="AK47" s="82" t="str">
        <f>INDEX('CADASTRO DE PRODUTO '!$C$13:$C$169,MATCH(AI47,IND,0))</f>
        <v>Kg</v>
      </c>
      <c r="AL47" s="83">
        <v>1</v>
      </c>
      <c r="AM47" s="84">
        <f>INDEX('CADASTRO DE PRODUTO '!$E$13:$E$169,MATCH(AI47,IND,0))</f>
        <v>0</v>
      </c>
      <c r="AN47" s="85">
        <f>AL47*AM47</f>
        <v>0</v>
      </c>
      <c r="AO47" s="52" t="s">
        <v>49</v>
      </c>
      <c r="AP47" s="209">
        <f>SUM(AN47:AN57)</f>
        <v>0</v>
      </c>
    </row>
    <row r="48" spans="9:42" ht="31.5">
      <c r="AH48" s="57">
        <v>2</v>
      </c>
      <c r="AI48" s="80"/>
      <c r="AJ48" s="54" t="str">
        <f>INDEX('CADASTRO DE PRODUTO '!$B$13:$B$169,MATCH(AI48,IND,0))</f>
        <v>AD</v>
      </c>
      <c r="AK48" s="55" t="str">
        <f>INDEX('CADASTRO DE PRODUTO '!$C$13:$C$169,MATCH(AI48,IND,0))</f>
        <v>Kg</v>
      </c>
      <c r="AL48" s="66">
        <v>1</v>
      </c>
      <c r="AM48" s="56">
        <f>INDEX('CADASTRO DE PRODUTO '!$E$13:$E$169,MATCH(AI48,IND,0))</f>
        <v>0</v>
      </c>
      <c r="AN48" s="65">
        <f t="shared" ref="AN48:AN49" si="6">AL48*AM48</f>
        <v>0</v>
      </c>
      <c r="AO48" s="43" t="s">
        <v>49</v>
      </c>
      <c r="AP48" s="210"/>
    </row>
    <row r="49" spans="34:41" ht="31.5">
      <c r="AH49" s="57">
        <v>3</v>
      </c>
      <c r="AI49" s="80"/>
      <c r="AJ49" s="54" t="str">
        <f>INDEX('CADASTRO DE PRODUTO '!$B$13:$B$169,MATCH(AI49,IND,0))</f>
        <v>AD</v>
      </c>
      <c r="AK49" s="55" t="str">
        <f>INDEX('CADASTRO DE PRODUTO '!$C$13:$C$169,MATCH(AI49,IND,0))</f>
        <v>Kg</v>
      </c>
      <c r="AL49" s="66">
        <v>1</v>
      </c>
      <c r="AM49" s="56">
        <f>INDEX('CADASTRO DE PRODUTO '!$E$13:$E$169,MATCH(AI49,IND,0))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'!$B$13:$B$169,MATCH(AI50,IND,0))</f>
        <v>AD</v>
      </c>
      <c r="AK50" s="55" t="str">
        <f>INDEX('CADASTRO DE PRODUTO '!$C$13:$C$169,MATCH(AI50,IND,0))</f>
        <v>Kg</v>
      </c>
      <c r="AL50" s="66">
        <v>5</v>
      </c>
      <c r="AM50" s="56">
        <f>INDEX('CADASTRO DE PRODUTO '!$E$13:$E$169,MATCH(AI50,IND,0))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'!$B$13:$B$169,MATCH(AI51,IND,0))</f>
        <v>AD</v>
      </c>
      <c r="AK51" s="55" t="str">
        <f>INDEX('CADASTRO DE PRODUTO '!$C$13:$C$169,MATCH(AI51,IND,0))</f>
        <v>Kg</v>
      </c>
      <c r="AL51" s="66">
        <v>2</v>
      </c>
      <c r="AM51" s="56">
        <f>INDEX('CADASTRO DE PRODUTO '!$E$13:$E$169,MATCH(AI51,IND,0))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'!$B$13:$B$169,MATCH(AI52,IND,0))</f>
        <v>AD</v>
      </c>
      <c r="AK52" s="55" t="str">
        <f>INDEX('CADASTRO DE PRODUTO '!$C$13:$C$169,MATCH(AI52,IND,0))</f>
        <v>Kg</v>
      </c>
      <c r="AL52" s="66">
        <v>3</v>
      </c>
      <c r="AM52" s="56">
        <f>INDEX('CADASTRO DE PRODUTO '!$E$13:$E$169,MATCH(AI52,IND,0))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'!$B$13:$B$169,MATCH(AI53,IND,0))</f>
        <v>AD</v>
      </c>
      <c r="AK53" s="55" t="str">
        <f>INDEX('CADASTRO DE PRODUTO '!$C$13:$C$169,MATCH(AI53,IND,0))</f>
        <v>Kg</v>
      </c>
      <c r="AL53" s="66">
        <v>2</v>
      </c>
      <c r="AM53" s="56">
        <f>INDEX('CADASTRO DE PRODUTO '!$E$13:$E$169,MATCH(AI53,IND,0))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'!$B$13:$B$169,MATCH(AI54,IND,0))</f>
        <v>AD</v>
      </c>
      <c r="AK54" s="55" t="str">
        <f>INDEX('CADASTRO DE PRODUTO '!$C$13:$C$169,MATCH(AI54,IND,0))</f>
        <v>Kg</v>
      </c>
      <c r="AL54" s="66">
        <v>21</v>
      </c>
      <c r="AM54" s="56">
        <f>INDEX('CADASTRO DE PRODUTO '!$E$13:$E$169,MATCH(AI54,IND,0))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'!$B$13:$B$169,MATCH(AI55,IND,0))</f>
        <v>AD</v>
      </c>
      <c r="AK55" s="55" t="str">
        <f>INDEX('CADASTRO DE PRODUTO '!$C$13:$C$169,MATCH(AI55,IND,0))</f>
        <v>Kg</v>
      </c>
      <c r="AL55" s="66">
        <v>12</v>
      </c>
      <c r="AM55" s="56">
        <f>INDEX('CADASTRO DE PRODUTO '!$E$13:$E$169,MATCH(AI55,IND,0))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'!$B$13:$B$169,MATCH(AI56,IND,0))</f>
        <v>AD</v>
      </c>
      <c r="AK56" s="55" t="str">
        <f>INDEX('CADASTRO DE PRODUTO '!$C$13:$C$169,MATCH(AI56,IND,0))</f>
        <v>Kg</v>
      </c>
      <c r="AL56" s="66">
        <v>12</v>
      </c>
      <c r="AM56" s="56">
        <f>INDEX('CADASTRO DE PRODUTO '!$E$13:$E$169,MATCH(AI56,IND,0))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'!$B$13:$B$169,MATCH(AI57,IND,0))</f>
        <v>AD</v>
      </c>
      <c r="AK57" s="55" t="str">
        <f>INDEX('CADASTRO DE PRODUTO '!$C$13:$C$169,MATCH(AI57,IND,0))</f>
        <v>Kg</v>
      </c>
      <c r="AL57" s="66">
        <v>12</v>
      </c>
      <c r="AM57" s="56">
        <f>INDEX('CADASTRO DE PRODUTO '!$E$13:$E$169,MATCH(AI57,IND,0))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'!$B$13:$B$169,MATCH(AI58,IND,0))</f>
        <v>AD</v>
      </c>
      <c r="AK58" s="55" t="str">
        <f>INDEX('CADASTRO DE PRODUTO '!$C$13:$C$169,MATCH(AI58,IND,0))</f>
        <v>Kg</v>
      </c>
      <c r="AL58" s="66">
        <v>13</v>
      </c>
      <c r="AM58" s="56">
        <f>INDEX('CADASTRO DE PRODUTO '!$E$13:$E$169,MATCH(AI58,IND,0))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'!$B$13:$B$169,MATCH(AI59,IND,0))</f>
        <v>AD</v>
      </c>
      <c r="AK59" s="55" t="str">
        <f>INDEX('CADASTRO DE PRODUTO '!$C$13:$C$169,MATCH(AI59,IND,0))</f>
        <v>Kg</v>
      </c>
      <c r="AL59" s="66">
        <v>14</v>
      </c>
      <c r="AM59" s="56">
        <f>INDEX('CADASTRO DE PRODUTO '!$E$13:$E$169,MATCH(AI59,IND,0))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'!$B$13:$B$169,MATCH(AI60,IND,0))</f>
        <v>AD</v>
      </c>
      <c r="AK60" s="55" t="str">
        <f>INDEX('CADASTRO DE PRODUTO '!$C$13:$C$169,MATCH(AI60,IND,0))</f>
        <v>Kg</v>
      </c>
      <c r="AL60" s="66">
        <v>15</v>
      </c>
      <c r="AM60" s="56">
        <f>INDEX('CADASTRO DE PRODUTO '!$E$13:$E$169,MATCH(AI60,IND,0))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'!$B$13:$B$169,MATCH(AI61,IND,0))</f>
        <v>AD</v>
      </c>
      <c r="AK61" s="55" t="str">
        <f>INDEX('CADASTRO DE PRODUTO '!$C$13:$C$169,MATCH(AI61,IND,0))</f>
        <v>Kg</v>
      </c>
      <c r="AL61" s="66">
        <v>16</v>
      </c>
      <c r="AM61" s="56">
        <f>INDEX('CADASTRO DE PRODUTO '!$E$13:$E$169,MATCH(AI61,IND,0))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'!$B$13:$B$169,MATCH(AI62,IND,0))</f>
        <v>AD</v>
      </c>
      <c r="AK62" s="55" t="str">
        <f>INDEX('CADASTRO DE PRODUTO '!$C$13:$C$169,MATCH(AI62,IND,0))</f>
        <v>Kg</v>
      </c>
      <c r="AL62" s="66">
        <v>17</v>
      </c>
      <c r="AM62" s="56">
        <f>INDEX('CADASTRO DE PRODUTO '!$E$13:$E$169,MATCH(AI62,IND,0))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'!$B$13:$B$169,MATCH(AI63,IND,0))</f>
        <v>AD</v>
      </c>
      <c r="AK63" s="55" t="str">
        <f>INDEX('CADASTRO DE PRODUTO '!$C$13:$C$169,MATCH(AI63,IND,0))</f>
        <v>Kg</v>
      </c>
      <c r="AL63" s="66">
        <v>18</v>
      </c>
      <c r="AM63" s="56">
        <f>INDEX('CADASTRO DE PRODUTO '!$E$13:$E$169,MATCH(AI63,IND,0))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'!$B$13:$B$169,MATCH(AI64,IND,0))</f>
        <v>AD</v>
      </c>
      <c r="AK64" s="55" t="str">
        <f>INDEX('CADASTRO DE PRODUTO '!$C$13:$C$169,MATCH(AI64,IND,0))</f>
        <v>Kg</v>
      </c>
      <c r="AL64" s="66">
        <v>19</v>
      </c>
      <c r="AM64" s="56">
        <f>INDEX('CADASTRO DE PRODUTO '!$E$13:$E$169,MATCH(AI64,IND,0))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14" t="s">
        <v>193</v>
      </c>
      <c r="AI65" s="215"/>
      <c r="AJ65" s="215"/>
      <c r="AK65" s="215"/>
      <c r="AL65" s="215"/>
      <c r="AM65" s="215"/>
      <c r="AN65" s="215"/>
      <c r="AO65" s="216"/>
      <c r="AP65" s="212">
        <f ca="1">AP44</f>
        <v>44687</v>
      </c>
    </row>
    <row r="66" spans="34:42" ht="15.75" thickBot="1">
      <c r="AH66" s="217" t="str">
        <f>A6</f>
        <v xml:space="preserve">SILVIO </v>
      </c>
      <c r="AI66" s="218"/>
      <c r="AJ66" s="218"/>
      <c r="AK66" s="218"/>
      <c r="AL66" s="218"/>
      <c r="AM66" s="218"/>
      <c r="AN66" s="218"/>
      <c r="AO66" s="219"/>
      <c r="AP66" s="213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'!$B$13:$B$169,MATCH(AI68,IND,0))</f>
        <v>AD</v>
      </c>
      <c r="AK68" s="82" t="str">
        <f>INDEX('CADASTRO DE PRODUTO '!$C$13:$C$169,MATCH(AI68,IND,0))</f>
        <v>Kg</v>
      </c>
      <c r="AL68" s="83">
        <v>1</v>
      </c>
      <c r="AM68" s="84">
        <f>INDEX('CADASTRO DE PRODUTO '!$E$13:$E$169,MATCH(AI68,IND,0))</f>
        <v>0</v>
      </c>
      <c r="AN68" s="85">
        <f>AL68*AM68</f>
        <v>0</v>
      </c>
      <c r="AO68" s="52" t="s">
        <v>49</v>
      </c>
      <c r="AP68" s="209">
        <f>SUM(AN68:AN78)</f>
        <v>0</v>
      </c>
    </row>
    <row r="69" spans="34:42" ht="31.5">
      <c r="AH69" s="57">
        <v>2</v>
      </c>
      <c r="AI69" s="80"/>
      <c r="AJ69" s="54" t="str">
        <f>INDEX('CADASTRO DE PRODUTO '!$B$13:$B$169,MATCH(AI69,IND,0))</f>
        <v>AD</v>
      </c>
      <c r="AK69" s="55" t="str">
        <f>INDEX('CADASTRO DE PRODUTO '!$C$13:$C$169,MATCH(AI69,IND,0))</f>
        <v>Kg</v>
      </c>
      <c r="AL69" s="66">
        <v>1</v>
      </c>
      <c r="AM69" s="56">
        <f>INDEX('CADASTRO DE PRODUTO '!$E$13:$E$169,MATCH(AI69,IND,0))</f>
        <v>0</v>
      </c>
      <c r="AN69" s="65">
        <f t="shared" ref="AN69:AN70" si="8">AL69*AM69</f>
        <v>0</v>
      </c>
      <c r="AO69" s="43" t="s">
        <v>49</v>
      </c>
      <c r="AP69" s="210"/>
    </row>
    <row r="70" spans="34:42" ht="31.5">
      <c r="AH70" s="57">
        <v>3</v>
      </c>
      <c r="AI70" s="80"/>
      <c r="AJ70" s="54" t="str">
        <f>INDEX('CADASTRO DE PRODUTO '!$B$13:$B$169,MATCH(AI70,IND,0))</f>
        <v>AD</v>
      </c>
      <c r="AK70" s="55" t="str">
        <f>INDEX('CADASTRO DE PRODUTO '!$C$13:$C$169,MATCH(AI70,IND,0))</f>
        <v>Kg</v>
      </c>
      <c r="AL70" s="66">
        <v>1</v>
      </c>
      <c r="AM70" s="56">
        <f>INDEX('CADASTRO DE PRODUTO '!$E$13:$E$169,MATCH(AI70,IND,0))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'!$B$13:$B$169,MATCH(AI71,IND,0))</f>
        <v>AD</v>
      </c>
      <c r="AK71" s="55" t="str">
        <f>INDEX('CADASTRO DE PRODUTO '!$C$13:$C$169,MATCH(AI71,IND,0))</f>
        <v>Kg</v>
      </c>
      <c r="AL71" s="66">
        <v>5</v>
      </c>
      <c r="AM71" s="56">
        <f>INDEX('CADASTRO DE PRODUTO '!$E$13:$E$169,MATCH(AI71,IND,0))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'!$B$13:$B$169,MATCH(AI72,IND,0))</f>
        <v>AD</v>
      </c>
      <c r="AK72" s="55" t="str">
        <f>INDEX('CADASTRO DE PRODUTO '!$C$13:$C$169,MATCH(AI72,IND,0))</f>
        <v>Kg</v>
      </c>
      <c r="AL72" s="66">
        <v>2</v>
      </c>
      <c r="AM72" s="56">
        <f>INDEX('CADASTRO DE PRODUTO '!$E$13:$E$169,MATCH(AI72,IND,0))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'!$B$13:$B$169,MATCH(AI73,IND,0))</f>
        <v>AD</v>
      </c>
      <c r="AK73" s="55" t="str">
        <f>INDEX('CADASTRO DE PRODUTO '!$C$13:$C$169,MATCH(AI73,IND,0))</f>
        <v>Kg</v>
      </c>
      <c r="AL73" s="66">
        <v>3</v>
      </c>
      <c r="AM73" s="56">
        <f>INDEX('CADASTRO DE PRODUTO '!$E$13:$E$169,MATCH(AI73,IND,0))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'!$B$13:$B$169,MATCH(AI74,IND,0))</f>
        <v>AD</v>
      </c>
      <c r="AK74" s="55" t="str">
        <f>INDEX('CADASTRO DE PRODUTO '!$C$13:$C$169,MATCH(AI74,IND,0))</f>
        <v>Kg</v>
      </c>
      <c r="AL74" s="66">
        <v>2</v>
      </c>
      <c r="AM74" s="56">
        <f>INDEX('CADASTRO DE PRODUTO '!$E$13:$E$169,MATCH(AI74,IND,0))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'!$B$13:$B$169,MATCH(AI75,IND,0))</f>
        <v>AD</v>
      </c>
      <c r="AK75" s="55" t="str">
        <f>INDEX('CADASTRO DE PRODUTO '!$C$13:$C$169,MATCH(AI75,IND,0))</f>
        <v>Kg</v>
      </c>
      <c r="AL75" s="66">
        <v>21</v>
      </c>
      <c r="AM75" s="56">
        <f>INDEX('CADASTRO DE PRODUTO '!$E$13:$E$169,MATCH(AI75,IND,0))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'!$B$13:$B$169,MATCH(AI76,IND,0))</f>
        <v>AD</v>
      </c>
      <c r="AK76" s="55" t="str">
        <f>INDEX('CADASTRO DE PRODUTO '!$C$13:$C$169,MATCH(AI76,IND,0))</f>
        <v>Kg</v>
      </c>
      <c r="AL76" s="66">
        <v>12</v>
      </c>
      <c r="AM76" s="56">
        <f>INDEX('CADASTRO DE PRODUTO '!$E$13:$E$169,MATCH(AI76,IND,0))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'!$B$13:$B$169,MATCH(AI77,IND,0))</f>
        <v>AD</v>
      </c>
      <c r="AK77" s="55" t="str">
        <f>INDEX('CADASTRO DE PRODUTO '!$C$13:$C$169,MATCH(AI77,IND,0))</f>
        <v>Kg</v>
      </c>
      <c r="AL77" s="66">
        <v>12</v>
      </c>
      <c r="AM77" s="56">
        <f>INDEX('CADASTRO DE PRODUTO '!$E$13:$E$169,MATCH(AI77,IND,0))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'!$B$13:$B$169,MATCH(AI78,IND,0))</f>
        <v>AD</v>
      </c>
      <c r="AK78" s="55" t="str">
        <f>INDEX('CADASTRO DE PRODUTO '!$C$13:$C$169,MATCH(AI78,IND,0))</f>
        <v>Kg</v>
      </c>
      <c r="AL78" s="66">
        <v>12</v>
      </c>
      <c r="AM78" s="56">
        <f>INDEX('CADASTRO DE PRODUTO '!$E$13:$E$169,MATCH(AI78,IND,0))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'!$B$13:$B$169,MATCH(AI79,IND,0))</f>
        <v>AD</v>
      </c>
      <c r="AK79" s="55" t="str">
        <f>INDEX('CADASTRO DE PRODUTO '!$C$13:$C$169,MATCH(AI79,IND,0))</f>
        <v>Kg</v>
      </c>
      <c r="AL79" s="66">
        <v>13</v>
      </c>
      <c r="AM79" s="56">
        <f>INDEX('CADASTRO DE PRODUTO '!$E$13:$E$169,MATCH(AI79,IND,0))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'!$B$13:$B$169,MATCH(AI80,IND,0))</f>
        <v>AD</v>
      </c>
      <c r="AK80" s="55" t="str">
        <f>INDEX('CADASTRO DE PRODUTO '!$C$13:$C$169,MATCH(AI80,IND,0))</f>
        <v>Kg</v>
      </c>
      <c r="AL80" s="66">
        <v>14</v>
      </c>
      <c r="AM80" s="56">
        <f>INDEX('CADASTRO DE PRODUTO '!$E$13:$E$169,MATCH(AI80,IND,0))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'!$B$13:$B$169,MATCH(AI81,IND,0))</f>
        <v>AD</v>
      </c>
      <c r="AK81" s="55" t="str">
        <f>INDEX('CADASTRO DE PRODUTO '!$C$13:$C$169,MATCH(AI81,IND,0))</f>
        <v>Kg</v>
      </c>
      <c r="AL81" s="66">
        <v>15</v>
      </c>
      <c r="AM81" s="56">
        <f>INDEX('CADASTRO DE PRODUTO '!$E$13:$E$169,MATCH(AI81,IND,0))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'!$B$13:$B$169,MATCH(AI82,IND,0))</f>
        <v>AD</v>
      </c>
      <c r="AK82" s="55" t="str">
        <f>INDEX('CADASTRO DE PRODUTO '!$C$13:$C$169,MATCH(AI82,IND,0))</f>
        <v>Kg</v>
      </c>
      <c r="AL82" s="66">
        <v>16</v>
      </c>
      <c r="AM82" s="56">
        <f>INDEX('CADASTRO DE PRODUTO '!$E$13:$E$169,MATCH(AI82,IND,0))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'!$B$13:$B$169,MATCH(AI83,IND,0))</f>
        <v>AD</v>
      </c>
      <c r="AK83" s="55" t="str">
        <f>INDEX('CADASTRO DE PRODUTO '!$C$13:$C$169,MATCH(AI83,IND,0))</f>
        <v>Kg</v>
      </c>
      <c r="AL83" s="66">
        <v>17</v>
      </c>
      <c r="AM83" s="56">
        <f>INDEX('CADASTRO DE PRODUTO '!$E$13:$E$169,MATCH(AI83,IND,0))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'!$B$13:$B$169,MATCH(AI84,IND,0))</f>
        <v>AD</v>
      </c>
      <c r="AK84" s="55" t="str">
        <f>INDEX('CADASTRO DE PRODUTO '!$C$13:$C$169,MATCH(AI84,IND,0))</f>
        <v>Kg</v>
      </c>
      <c r="AL84" s="66">
        <v>18</v>
      </c>
      <c r="AM84" s="56">
        <f>INDEX('CADASTRO DE PRODUTO '!$E$13:$E$169,MATCH(AI84,IND,0))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'!$B$13:$B$169,MATCH(AI85,IND,0))</f>
        <v>AD</v>
      </c>
      <c r="AK85" s="55" t="str">
        <f>INDEX('CADASTRO DE PRODUTO '!$C$13:$C$169,MATCH(AI85,IND,0))</f>
        <v>Kg</v>
      </c>
      <c r="AL85" s="66">
        <v>19</v>
      </c>
      <c r="AM85" s="56">
        <f>INDEX('CADASTRO DE PRODUTO '!$E$13:$E$169,MATCH(AI85,IND,0))</f>
        <v>0</v>
      </c>
      <c r="AN85" s="65">
        <f t="shared" si="9"/>
        <v>0</v>
      </c>
      <c r="AO85" s="43" t="s">
        <v>49</v>
      </c>
    </row>
  </sheetData>
  <mergeCells count="21">
    <mergeCell ref="AH44:AO44"/>
    <mergeCell ref="AH45:AO45"/>
    <mergeCell ref="A1:F1"/>
    <mergeCell ref="AH3:AO3"/>
    <mergeCell ref="AH2:AO2"/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</mergeCells>
  <conditionalFormatting sqref="AH26:AO43 AH47:AO64 AH68:AO85 AH5:AO22">
    <cfRule type="expression" dxfId="14" priority="21">
      <formula>$AO5="SAIDA"</formula>
    </cfRule>
    <cfRule type="expression" dxfId="13" priority="22">
      <formula>$AO5="PIX"</formula>
    </cfRule>
    <cfRule type="expression" dxfId="12" priority="23">
      <formula>$AO5="CRED"</formula>
    </cfRule>
    <cfRule type="expression" dxfId="11" priority="24">
      <formula>$AO5="DEB"</formula>
    </cfRule>
    <cfRule type="expression" dxfId="1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9"/>
  <sheetViews>
    <sheetView zoomScale="90" zoomScaleNormal="90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SUM(F13:F46)</f>
        <v>1305.5</v>
      </c>
      <c r="H13" s="13">
        <f>(G13*10)/100+G13</f>
        <v>1436.05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40</v>
      </c>
      <c r="F15" s="11">
        <f t="shared" ref="F15:F29" si="0">D15*E15</f>
        <v>40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233</v>
      </c>
      <c r="C17" s="21" t="s">
        <v>9</v>
      </c>
      <c r="D17" s="15">
        <v>1</v>
      </c>
      <c r="E17" s="16">
        <v>42</v>
      </c>
      <c r="F17" s="11">
        <f t="shared" si="0"/>
        <v>42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42</v>
      </c>
      <c r="F18" s="11">
        <f t="shared" si="0"/>
        <v>42</v>
      </c>
      <c r="AD18" s="2">
        <v>16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26.5</v>
      </c>
      <c r="F19" s="11">
        <f t="shared" si="0"/>
        <v>26.5</v>
      </c>
      <c r="AD19" s="2">
        <v>17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46</v>
      </c>
      <c r="F20" s="11">
        <f t="shared" si="0"/>
        <v>46</v>
      </c>
      <c r="AD20" s="2">
        <v>18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15</v>
      </c>
      <c r="F21" s="11">
        <f t="shared" si="0"/>
        <v>15</v>
      </c>
      <c r="AD21" s="2">
        <v>19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7</v>
      </c>
      <c r="F22" s="11">
        <f t="shared" si="0"/>
        <v>7</v>
      </c>
      <c r="K22" s="17"/>
      <c r="AD22" s="2">
        <v>20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28</v>
      </c>
      <c r="F23" s="11">
        <f t="shared" si="0"/>
        <v>28</v>
      </c>
      <c r="AD23" s="2">
        <v>21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N24" s="18"/>
      <c r="AD24" s="2">
        <v>22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10</v>
      </c>
      <c r="F25" s="11">
        <f t="shared" si="0"/>
        <v>10</v>
      </c>
      <c r="AD25" s="2">
        <v>23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6</v>
      </c>
      <c r="F26" s="11">
        <f t="shared" si="0"/>
        <v>6</v>
      </c>
      <c r="AD26" s="2">
        <v>24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7.5</v>
      </c>
      <c r="F27" s="11">
        <f t="shared" si="0"/>
        <v>7.5</v>
      </c>
      <c r="AD27" s="2">
        <v>25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38.5</v>
      </c>
      <c r="F28" s="11">
        <f>D28*E28</f>
        <v>38.5</v>
      </c>
      <c r="AD28" s="2">
        <v>26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42</v>
      </c>
      <c r="F29" s="11">
        <f t="shared" si="0"/>
        <v>42</v>
      </c>
      <c r="AD29" s="2">
        <v>27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18</v>
      </c>
      <c r="F30" s="11">
        <f>D30*E30</f>
        <v>18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20</v>
      </c>
      <c r="F31" s="11">
        <f t="shared" ref="F31" si="1">D31*E31</f>
        <v>20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48</v>
      </c>
      <c r="F32" s="11">
        <f>D32*E32</f>
        <v>48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50</v>
      </c>
      <c r="F33" s="11">
        <f>D33*E33</f>
        <v>50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70</v>
      </c>
      <c r="F34" s="11">
        <f>D34*E34</f>
        <v>70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100</v>
      </c>
      <c r="F35" s="19">
        <f t="shared" ref="F35:F38" si="2">D35*E35</f>
        <v>100</v>
      </c>
      <c r="AD35" s="2">
        <v>28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120</v>
      </c>
      <c r="F36" s="19">
        <f t="shared" si="2"/>
        <v>120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62</v>
      </c>
      <c r="F38" s="19">
        <f t="shared" si="2"/>
        <v>62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60</v>
      </c>
      <c r="F39" s="19">
        <f t="shared" ref="F39" si="3">D39*E39</f>
        <v>60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</v>
      </c>
      <c r="F40" s="19">
        <f t="shared" ref="F40:F46" si="4">D40*E40</f>
        <v>42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42.5</v>
      </c>
      <c r="F41" s="19">
        <f t="shared" si="4"/>
        <v>42.5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22.5</v>
      </c>
      <c r="F42" s="19">
        <f t="shared" si="4"/>
        <v>22.5</v>
      </c>
      <c r="AD42" s="2">
        <v>29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12</v>
      </c>
      <c r="F43" s="19">
        <f t="shared" si="4"/>
        <v>12</v>
      </c>
      <c r="AD43" s="2">
        <v>30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22.5</v>
      </c>
      <c r="F44" s="19">
        <f t="shared" si="4"/>
        <v>22.5</v>
      </c>
      <c r="AD44" s="2">
        <v>31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</v>
      </c>
      <c r="F45" s="19">
        <f t="shared" si="4"/>
        <v>12</v>
      </c>
      <c r="AD45" s="2">
        <v>32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125</v>
      </c>
      <c r="F46" s="19">
        <f t="shared" si="4"/>
        <v>125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47</v>
      </c>
      <c r="F47" s="19">
        <f t="shared" ref="F47:F110" si="5">D47*E47</f>
        <v>47</v>
      </c>
      <c r="AD47" s="2">
        <v>34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45</v>
      </c>
      <c r="F48" s="19">
        <f t="shared" si="5"/>
        <v>45</v>
      </c>
      <c r="AD48" s="2">
        <v>36</v>
      </c>
    </row>
    <row r="49" spans="1:30" ht="40.15" customHeight="1">
      <c r="A49" s="14">
        <v>36</v>
      </c>
      <c r="B49" s="42" t="s">
        <v>88</v>
      </c>
      <c r="C49" s="21" t="s">
        <v>9</v>
      </c>
      <c r="D49" s="15">
        <v>1</v>
      </c>
      <c r="E49" s="16">
        <v>4.99</v>
      </c>
      <c r="F49" s="19">
        <f t="shared" si="5"/>
        <v>4.99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2.99</v>
      </c>
      <c r="F50" s="19">
        <f t="shared" si="5"/>
        <v>2.99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1.99</v>
      </c>
      <c r="F51" s="19">
        <f t="shared" si="5"/>
        <v>1.99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3.99</v>
      </c>
      <c r="F52" s="19">
        <f t="shared" si="5"/>
        <v>3.99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2.99</v>
      </c>
      <c r="F53" s="19">
        <f t="shared" si="5"/>
        <v>2.99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3</v>
      </c>
      <c r="F55" s="19">
        <f t="shared" si="5"/>
        <v>3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6.5</v>
      </c>
      <c r="F56" s="19">
        <f t="shared" si="5"/>
        <v>6.5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11</v>
      </c>
      <c r="F57" s="19">
        <f t="shared" si="5"/>
        <v>11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4</v>
      </c>
      <c r="F58" s="19">
        <f t="shared" si="5"/>
        <v>4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12.5</v>
      </c>
      <c r="F59" s="19">
        <f t="shared" si="5"/>
        <v>12.5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27</v>
      </c>
      <c r="F60" s="19">
        <f t="shared" si="5"/>
        <v>27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10</v>
      </c>
      <c r="F61" s="19">
        <f t="shared" si="5"/>
        <v>10</v>
      </c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0</v>
      </c>
      <c r="AD62" s="21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2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</v>
      </c>
      <c r="F64" s="19">
        <f t="shared" si="5"/>
        <v>4</v>
      </c>
      <c r="AC64" s="20" t="s">
        <v>4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4.5</v>
      </c>
      <c r="F65" s="19">
        <f t="shared" si="5"/>
        <v>4.5</v>
      </c>
      <c r="AC65" s="20" t="s">
        <v>5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3.5</v>
      </c>
      <c r="F66" s="19">
        <f t="shared" si="5"/>
        <v>3.5</v>
      </c>
      <c r="AC66" s="20" t="s">
        <v>7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9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5.5</v>
      </c>
      <c r="F68" s="19">
        <f t="shared" si="5"/>
        <v>5.5</v>
      </c>
      <c r="AC68" s="20" t="s">
        <v>11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1.75</v>
      </c>
      <c r="F69" s="19">
        <f t="shared" si="5"/>
        <v>1.75</v>
      </c>
      <c r="AC69" s="20" t="s">
        <v>13</v>
      </c>
      <c r="AD69" s="22"/>
    </row>
    <row r="70" spans="1:30" ht="40.15" customHeight="1">
      <c r="A70" s="14">
        <v>57</v>
      </c>
      <c r="B70" s="42" t="s">
        <v>109</v>
      </c>
      <c r="C70" s="21" t="s">
        <v>22</v>
      </c>
      <c r="D70" s="15">
        <v>1</v>
      </c>
      <c r="E70" s="16">
        <v>4</v>
      </c>
      <c r="F70" s="19">
        <f t="shared" si="5"/>
        <v>4</v>
      </c>
      <c r="AC70" s="20" t="s">
        <v>14</v>
      </c>
      <c r="AD70" s="22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3.5</v>
      </c>
      <c r="F71" s="19">
        <f t="shared" ref="F71:F73" si="6">D71*E71</f>
        <v>3.5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60</v>
      </c>
      <c r="B73" s="42" t="s">
        <v>174</v>
      </c>
      <c r="C73" s="21" t="s">
        <v>22</v>
      </c>
      <c r="D73" s="15">
        <v>1</v>
      </c>
      <c r="E73" s="16">
        <v>3</v>
      </c>
      <c r="F73" s="19">
        <f t="shared" si="6"/>
        <v>3</v>
      </c>
      <c r="AC73" s="20"/>
      <c r="AD73" s="46"/>
    </row>
    <row r="74" spans="1:30" ht="40.15" customHeight="1">
      <c r="A74" s="14">
        <v>61</v>
      </c>
      <c r="B74" s="42" t="s">
        <v>110</v>
      </c>
      <c r="C74" s="21" t="s">
        <v>22</v>
      </c>
      <c r="D74" s="15">
        <v>1</v>
      </c>
      <c r="E74" s="16">
        <v>12</v>
      </c>
      <c r="F74" s="19">
        <f t="shared" si="5"/>
        <v>12</v>
      </c>
      <c r="AC74" s="20" t="s">
        <v>22</v>
      </c>
    </row>
    <row r="75" spans="1:30" ht="40.15" customHeight="1">
      <c r="A75" s="14">
        <v>62</v>
      </c>
      <c r="B75" s="42" t="s">
        <v>111</v>
      </c>
      <c r="C75" s="21" t="s">
        <v>22</v>
      </c>
      <c r="D75" s="15">
        <v>1</v>
      </c>
      <c r="E75" s="16">
        <v>6.5</v>
      </c>
      <c r="F75" s="19">
        <f t="shared" si="5"/>
        <v>6.5</v>
      </c>
    </row>
    <row r="76" spans="1:30" ht="40.15" customHeight="1">
      <c r="A76" s="14">
        <v>63</v>
      </c>
      <c r="B76" s="42" t="s">
        <v>112</v>
      </c>
      <c r="C76" s="21" t="s">
        <v>22</v>
      </c>
      <c r="D76" s="15">
        <v>1</v>
      </c>
      <c r="E76" s="16">
        <v>5.7</v>
      </c>
      <c r="F76" s="19">
        <f t="shared" si="5"/>
        <v>5.7</v>
      </c>
    </row>
    <row r="77" spans="1:30" ht="40.15" customHeight="1">
      <c r="A77" s="14">
        <v>64</v>
      </c>
      <c r="B77" s="42" t="s">
        <v>113</v>
      </c>
      <c r="C77" s="21" t="s">
        <v>22</v>
      </c>
      <c r="D77" s="15">
        <v>1</v>
      </c>
      <c r="E77" s="16">
        <v>10</v>
      </c>
      <c r="F77" s="19">
        <f t="shared" si="5"/>
        <v>10</v>
      </c>
    </row>
    <row r="78" spans="1:30" ht="40.15" customHeight="1">
      <c r="A78" s="14">
        <v>65</v>
      </c>
      <c r="B78" s="42" t="s">
        <v>114</v>
      </c>
      <c r="C78" s="21" t="s">
        <v>22</v>
      </c>
      <c r="D78" s="15">
        <v>1</v>
      </c>
      <c r="E78" s="16">
        <v>5</v>
      </c>
      <c r="F78" s="19">
        <f t="shared" si="5"/>
        <v>5</v>
      </c>
    </row>
    <row r="79" spans="1:30" ht="40.15" customHeight="1">
      <c r="A79" s="14">
        <v>66</v>
      </c>
      <c r="B79" s="44" t="s">
        <v>115</v>
      </c>
      <c r="C79" s="21" t="s">
        <v>22</v>
      </c>
      <c r="D79" s="15">
        <v>1</v>
      </c>
      <c r="E79" s="16">
        <v>4.5</v>
      </c>
      <c r="F79" s="19">
        <f t="shared" si="5"/>
        <v>4.5</v>
      </c>
    </row>
    <row r="80" spans="1:30" ht="40.15" customHeight="1">
      <c r="A80" s="14">
        <v>67</v>
      </c>
      <c r="B80" s="44" t="s">
        <v>116</v>
      </c>
      <c r="C80" s="21" t="s">
        <v>22</v>
      </c>
      <c r="D80" s="15">
        <v>1</v>
      </c>
      <c r="E80" s="16">
        <v>16</v>
      </c>
      <c r="F80" s="19">
        <f t="shared" si="5"/>
        <v>16</v>
      </c>
    </row>
    <row r="81" spans="1:6" ht="40.15" customHeight="1">
      <c r="A81" s="14">
        <v>68</v>
      </c>
      <c r="B81" s="45" t="s">
        <v>105</v>
      </c>
      <c r="C81" s="21" t="s">
        <v>22</v>
      </c>
      <c r="D81" s="15">
        <v>1</v>
      </c>
      <c r="E81" s="16">
        <v>7</v>
      </c>
      <c r="F81" s="19">
        <f t="shared" si="5"/>
        <v>7</v>
      </c>
    </row>
    <row r="82" spans="1:6" ht="40.15" customHeight="1">
      <c r="A82" s="14">
        <v>69</v>
      </c>
      <c r="B82" s="45" t="s">
        <v>117</v>
      </c>
      <c r="C82" s="21" t="s">
        <v>22</v>
      </c>
      <c r="D82" s="15">
        <v>1</v>
      </c>
      <c r="E82" s="16">
        <v>19</v>
      </c>
      <c r="F82" s="19">
        <f t="shared" si="5"/>
        <v>19</v>
      </c>
    </row>
    <row r="83" spans="1:6" ht="40.15" customHeight="1">
      <c r="A83" s="14">
        <v>70</v>
      </c>
      <c r="B83" s="42" t="s">
        <v>118</v>
      </c>
      <c r="C83" s="21" t="s">
        <v>22</v>
      </c>
      <c r="D83" s="15">
        <v>1</v>
      </c>
      <c r="E83" s="16">
        <v>18.5</v>
      </c>
      <c r="F83" s="19">
        <f t="shared" si="5"/>
        <v>18.5</v>
      </c>
    </row>
    <row r="84" spans="1:6" ht="40.15" customHeight="1">
      <c r="A84" s="14">
        <v>71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72</v>
      </c>
      <c r="B85" s="42" t="s">
        <v>120</v>
      </c>
      <c r="C85" s="21" t="s">
        <v>22</v>
      </c>
      <c r="D85" s="15">
        <v>1</v>
      </c>
      <c r="E85" s="16">
        <v>7</v>
      </c>
      <c r="F85" s="19">
        <f t="shared" si="5"/>
        <v>7</v>
      </c>
    </row>
    <row r="86" spans="1:6" ht="40.15" customHeight="1">
      <c r="A86" s="14">
        <v>73</v>
      </c>
      <c r="B86" s="42" t="s">
        <v>121</v>
      </c>
      <c r="C86" s="21" t="s">
        <v>22</v>
      </c>
      <c r="D86" s="15">
        <v>1</v>
      </c>
      <c r="E86" s="16">
        <v>7.65</v>
      </c>
      <c r="F86" s="19">
        <f t="shared" si="5"/>
        <v>7.65</v>
      </c>
    </row>
    <row r="87" spans="1:6" ht="40.15" customHeight="1">
      <c r="A87" s="14">
        <v>74</v>
      </c>
      <c r="B87" s="42" t="s">
        <v>122</v>
      </c>
      <c r="C87" s="21" t="s">
        <v>22</v>
      </c>
      <c r="D87" s="15">
        <v>1</v>
      </c>
      <c r="E87" s="16">
        <v>11.85</v>
      </c>
      <c r="F87" s="19">
        <f t="shared" si="5"/>
        <v>11.85</v>
      </c>
    </row>
    <row r="88" spans="1:6" ht="40.15" customHeight="1">
      <c r="A88" s="14">
        <v>75</v>
      </c>
      <c r="B88" s="42" t="s">
        <v>123</v>
      </c>
      <c r="C88" s="21" t="s">
        <v>22</v>
      </c>
      <c r="D88" s="15">
        <v>1</v>
      </c>
      <c r="E88" s="16">
        <v>8</v>
      </c>
      <c r="F88" s="19">
        <f t="shared" si="5"/>
        <v>8</v>
      </c>
    </row>
    <row r="89" spans="1:6" ht="40.15" customHeight="1">
      <c r="A89" s="14">
        <v>76</v>
      </c>
      <c r="B89" s="42" t="s">
        <v>124</v>
      </c>
      <c r="C89" s="21" t="s">
        <v>22</v>
      </c>
      <c r="D89" s="15">
        <v>1</v>
      </c>
      <c r="E89" s="16">
        <v>10.65</v>
      </c>
      <c r="F89" s="19">
        <f t="shared" si="5"/>
        <v>10.65</v>
      </c>
    </row>
    <row r="90" spans="1:6" ht="40.15" customHeight="1">
      <c r="A90" s="14">
        <v>77</v>
      </c>
      <c r="B90" s="42" t="s">
        <v>125</v>
      </c>
      <c r="C90" s="21" t="s">
        <v>22</v>
      </c>
      <c r="D90" s="15">
        <v>1</v>
      </c>
      <c r="E90" s="16">
        <v>18</v>
      </c>
      <c r="F90" s="19">
        <f t="shared" si="5"/>
        <v>18</v>
      </c>
    </row>
    <row r="91" spans="1:6" ht="40.15" customHeight="1">
      <c r="A91" s="14">
        <v>78</v>
      </c>
      <c r="B91" s="42" t="s">
        <v>126</v>
      </c>
      <c r="C91" s="21" t="s">
        <v>22</v>
      </c>
      <c r="D91" s="15">
        <v>1</v>
      </c>
      <c r="E91" s="16">
        <v>10.65</v>
      </c>
      <c r="F91" s="19">
        <f t="shared" si="5"/>
        <v>10.65</v>
      </c>
    </row>
    <row r="92" spans="1:6" ht="40.15" customHeight="1">
      <c r="A92" s="14">
        <v>79</v>
      </c>
      <c r="B92" s="42" t="s">
        <v>127</v>
      </c>
      <c r="C92" s="21" t="s">
        <v>22</v>
      </c>
      <c r="D92" s="15">
        <v>1</v>
      </c>
      <c r="E92" s="16">
        <v>16</v>
      </c>
      <c r="F92" s="19">
        <f t="shared" si="5"/>
        <v>16</v>
      </c>
    </row>
    <row r="93" spans="1:6" ht="40.15" customHeight="1">
      <c r="A93" s="14">
        <v>80</v>
      </c>
      <c r="B93" s="42" t="s">
        <v>128</v>
      </c>
      <c r="C93" s="21" t="s">
        <v>22</v>
      </c>
      <c r="D93" s="15">
        <v>1</v>
      </c>
      <c r="E93" s="16">
        <v>3.5</v>
      </c>
      <c r="F93" s="19">
        <f t="shared" si="5"/>
        <v>3.5</v>
      </c>
    </row>
    <row r="94" spans="1:6" ht="40.15" customHeight="1">
      <c r="A94" s="14">
        <v>81</v>
      </c>
      <c r="B94" s="42" t="s">
        <v>129</v>
      </c>
      <c r="C94" s="21" t="s">
        <v>22</v>
      </c>
      <c r="D94" s="15">
        <v>1</v>
      </c>
      <c r="E94" s="16">
        <v>7</v>
      </c>
      <c r="F94" s="19">
        <f t="shared" si="5"/>
        <v>7</v>
      </c>
    </row>
    <row r="95" spans="1:6" ht="40.15" customHeight="1">
      <c r="A95" s="14">
        <v>82</v>
      </c>
      <c r="B95" s="42" t="s">
        <v>130</v>
      </c>
      <c r="C95" s="21" t="s">
        <v>22</v>
      </c>
      <c r="D95" s="15">
        <v>1</v>
      </c>
      <c r="E95" s="16">
        <v>10</v>
      </c>
      <c r="F95" s="19">
        <f t="shared" si="5"/>
        <v>10</v>
      </c>
    </row>
    <row r="96" spans="1:6" ht="40.15" customHeight="1">
      <c r="A96" s="14">
        <v>83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84</v>
      </c>
      <c r="B97" s="42" t="s">
        <v>132</v>
      </c>
      <c r="C97" s="21" t="s">
        <v>22</v>
      </c>
      <c r="D97" s="15">
        <v>1</v>
      </c>
      <c r="E97" s="16">
        <v>4</v>
      </c>
      <c r="F97" s="19">
        <f t="shared" si="5"/>
        <v>4</v>
      </c>
    </row>
    <row r="98" spans="1:6" ht="40.15" customHeight="1">
      <c r="A98" s="14">
        <v>85</v>
      </c>
      <c r="B98" s="42" t="s">
        <v>133</v>
      </c>
      <c r="C98" s="21" t="s">
        <v>22</v>
      </c>
      <c r="D98" s="15">
        <v>1</v>
      </c>
      <c r="E98" s="16">
        <v>7.5</v>
      </c>
      <c r="F98" s="19">
        <f t="shared" si="5"/>
        <v>7.5</v>
      </c>
    </row>
    <row r="99" spans="1:6" ht="40.15" customHeight="1">
      <c r="A99" s="14">
        <v>86</v>
      </c>
      <c r="B99" s="42" t="s">
        <v>134</v>
      </c>
      <c r="C99" s="21" t="s">
        <v>22</v>
      </c>
      <c r="D99" s="15">
        <v>1</v>
      </c>
      <c r="E99" s="16">
        <v>6.85</v>
      </c>
      <c r="F99" s="19">
        <f t="shared" si="5"/>
        <v>6.85</v>
      </c>
    </row>
    <row r="100" spans="1:6" ht="40.15" customHeight="1">
      <c r="A100" s="14">
        <v>87</v>
      </c>
      <c r="B100" s="42" t="s">
        <v>135</v>
      </c>
      <c r="C100" s="21" t="s">
        <v>22</v>
      </c>
      <c r="D100" s="15">
        <v>1</v>
      </c>
      <c r="E100" s="16">
        <v>4.5</v>
      </c>
      <c r="F100" s="19">
        <f t="shared" si="5"/>
        <v>4.5</v>
      </c>
    </row>
    <row r="101" spans="1:6" ht="40.15" customHeight="1">
      <c r="A101" s="14">
        <v>88</v>
      </c>
      <c r="B101" s="42" t="s">
        <v>136</v>
      </c>
      <c r="C101" s="21" t="s">
        <v>22</v>
      </c>
      <c r="D101" s="15">
        <v>1</v>
      </c>
      <c r="E101" s="16">
        <v>0.5</v>
      </c>
      <c r="F101" s="19">
        <f t="shared" si="5"/>
        <v>0.5</v>
      </c>
    </row>
    <row r="102" spans="1:6" ht="40.15" customHeight="1">
      <c r="A102" s="14">
        <v>89</v>
      </c>
      <c r="B102" s="42" t="s">
        <v>137</v>
      </c>
      <c r="C102" s="21" t="s">
        <v>22</v>
      </c>
      <c r="D102" s="15">
        <v>1</v>
      </c>
      <c r="E102" s="16">
        <v>1.5</v>
      </c>
      <c r="F102" s="19">
        <f t="shared" si="5"/>
        <v>1.5</v>
      </c>
    </row>
    <row r="103" spans="1:6" ht="40.15" customHeight="1">
      <c r="A103" s="14">
        <v>90</v>
      </c>
      <c r="B103" s="42" t="s">
        <v>138</v>
      </c>
      <c r="C103" s="21" t="s">
        <v>22</v>
      </c>
      <c r="D103" s="15">
        <v>1</v>
      </c>
      <c r="E103" s="16">
        <v>2.5</v>
      </c>
      <c r="F103" s="19">
        <f t="shared" si="5"/>
        <v>2.5</v>
      </c>
    </row>
    <row r="104" spans="1:6" ht="40.15" customHeight="1">
      <c r="A104" s="14">
        <v>91</v>
      </c>
      <c r="B104" s="42" t="s">
        <v>139</v>
      </c>
      <c r="C104" s="21" t="s">
        <v>22</v>
      </c>
      <c r="D104" s="15">
        <v>1</v>
      </c>
      <c r="E104" s="16">
        <v>5</v>
      </c>
      <c r="F104" s="19">
        <f t="shared" si="5"/>
        <v>5</v>
      </c>
    </row>
    <row r="105" spans="1:6" ht="40.15" customHeight="1">
      <c r="A105" s="14">
        <v>92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93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94</v>
      </c>
      <c r="B107" s="42" t="s">
        <v>142</v>
      </c>
      <c r="C107" s="21" t="s">
        <v>22</v>
      </c>
      <c r="D107" s="15">
        <v>1</v>
      </c>
      <c r="E107" s="16">
        <v>3</v>
      </c>
      <c r="F107" s="19">
        <f t="shared" si="5"/>
        <v>3</v>
      </c>
    </row>
    <row r="108" spans="1:6" ht="40.15" customHeight="1">
      <c r="A108" s="14">
        <v>95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96</v>
      </c>
      <c r="B109" s="42" t="s">
        <v>144</v>
      </c>
      <c r="C109" s="21" t="s">
        <v>22</v>
      </c>
      <c r="D109" s="15">
        <v>1</v>
      </c>
      <c r="E109" s="16">
        <v>5</v>
      </c>
      <c r="F109" s="19">
        <f t="shared" si="5"/>
        <v>5</v>
      </c>
    </row>
    <row r="110" spans="1:6" ht="40.15" customHeight="1">
      <c r="A110" s="14">
        <v>97</v>
      </c>
      <c r="B110" s="42" t="s">
        <v>145</v>
      </c>
      <c r="C110" s="21" t="s">
        <v>22</v>
      </c>
      <c r="D110" s="15">
        <v>1</v>
      </c>
      <c r="E110" s="16">
        <v>6.5</v>
      </c>
      <c r="F110" s="19">
        <f t="shared" si="5"/>
        <v>6.5</v>
      </c>
    </row>
    <row r="111" spans="1:6" ht="40.15" customHeight="1">
      <c r="A111" s="14">
        <v>98</v>
      </c>
      <c r="B111" s="42" t="s">
        <v>148</v>
      </c>
      <c r="C111" s="21" t="s">
        <v>22</v>
      </c>
      <c r="D111" s="15">
        <v>1</v>
      </c>
      <c r="E111" s="16">
        <v>7.5</v>
      </c>
      <c r="F111" s="19">
        <f t="shared" ref="F111:F129" si="7">D111*E111</f>
        <v>7.5</v>
      </c>
    </row>
    <row r="112" spans="1:6" ht="40.15" customHeight="1">
      <c r="A112" s="14">
        <v>99</v>
      </c>
      <c r="B112" s="42" t="s">
        <v>146</v>
      </c>
      <c r="C112" s="21" t="s">
        <v>22</v>
      </c>
      <c r="D112" s="15">
        <v>1</v>
      </c>
      <c r="E112" s="16">
        <v>6</v>
      </c>
      <c r="F112" s="19">
        <f t="shared" si="7"/>
        <v>6</v>
      </c>
    </row>
    <row r="113" spans="1:6" ht="40.15" customHeight="1">
      <c r="A113" s="14">
        <v>100</v>
      </c>
      <c r="B113" s="42" t="s">
        <v>147</v>
      </c>
      <c r="C113" s="21" t="s">
        <v>22</v>
      </c>
      <c r="D113" s="15">
        <v>1</v>
      </c>
      <c r="E113" s="16">
        <v>7.5</v>
      </c>
      <c r="F113" s="19">
        <f t="shared" si="7"/>
        <v>7.5</v>
      </c>
    </row>
    <row r="114" spans="1:6" ht="40.15" customHeight="1">
      <c r="A114" s="14">
        <v>101</v>
      </c>
      <c r="B114" s="42" t="s">
        <v>149</v>
      </c>
      <c r="C114" s="21" t="s">
        <v>22</v>
      </c>
      <c r="D114" s="15">
        <v>1</v>
      </c>
      <c r="E114" s="16">
        <v>7</v>
      </c>
      <c r="F114" s="19">
        <f t="shared" si="7"/>
        <v>7</v>
      </c>
    </row>
    <row r="115" spans="1:6" ht="40.15" customHeight="1">
      <c r="A115" s="14">
        <v>102</v>
      </c>
      <c r="B115" s="42" t="s">
        <v>150</v>
      </c>
      <c r="C115" s="21" t="s">
        <v>22</v>
      </c>
      <c r="D115" s="15">
        <v>1</v>
      </c>
      <c r="E115" s="16">
        <v>2.5</v>
      </c>
      <c r="F115" s="19">
        <f t="shared" si="7"/>
        <v>2.5</v>
      </c>
    </row>
    <row r="116" spans="1:6" ht="40.15" customHeight="1">
      <c r="A116" s="14">
        <v>103</v>
      </c>
      <c r="B116" s="42" t="s">
        <v>151</v>
      </c>
      <c r="C116" s="21" t="s">
        <v>22</v>
      </c>
      <c r="D116" s="15">
        <v>1</v>
      </c>
      <c r="E116" s="16">
        <v>4</v>
      </c>
      <c r="F116" s="19">
        <f t="shared" si="7"/>
        <v>4</v>
      </c>
    </row>
    <row r="117" spans="1:6" ht="40.15" customHeight="1">
      <c r="A117" s="14">
        <v>104</v>
      </c>
      <c r="B117" s="42" t="s">
        <v>152</v>
      </c>
      <c r="C117" s="21" t="s">
        <v>22</v>
      </c>
      <c r="D117" s="15">
        <v>1</v>
      </c>
      <c r="E117" s="16">
        <v>8</v>
      </c>
      <c r="F117" s="19">
        <f t="shared" si="7"/>
        <v>8</v>
      </c>
    </row>
    <row r="118" spans="1:6" ht="40.15" customHeight="1">
      <c r="A118" s="14">
        <v>105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106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107</v>
      </c>
      <c r="B120" s="42" t="s">
        <v>155</v>
      </c>
      <c r="C120" s="21" t="s">
        <v>22</v>
      </c>
      <c r="D120" s="15">
        <v>1</v>
      </c>
      <c r="E120" s="16">
        <v>7.5</v>
      </c>
      <c r="F120" s="19">
        <f t="shared" si="7"/>
        <v>7.5</v>
      </c>
    </row>
    <row r="121" spans="1:6" ht="40.15" customHeight="1">
      <c r="A121" s="14">
        <v>108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109</v>
      </c>
      <c r="B122" s="42" t="s">
        <v>157</v>
      </c>
      <c r="C122" s="21" t="s">
        <v>22</v>
      </c>
      <c r="D122" s="15">
        <v>1</v>
      </c>
      <c r="E122" s="16">
        <v>4</v>
      </c>
      <c r="F122" s="19">
        <f t="shared" si="7"/>
        <v>4</v>
      </c>
    </row>
    <row r="123" spans="1:6" ht="40.15" customHeight="1">
      <c r="A123" s="14">
        <v>110</v>
      </c>
      <c r="B123" s="42" t="s">
        <v>158</v>
      </c>
      <c r="C123" s="21" t="s">
        <v>22</v>
      </c>
      <c r="D123" s="15">
        <v>1</v>
      </c>
      <c r="E123" s="16">
        <v>3</v>
      </c>
      <c r="F123" s="19">
        <f t="shared" si="7"/>
        <v>3</v>
      </c>
    </row>
    <row r="124" spans="1:6" ht="40.15" customHeight="1">
      <c r="A124" s="14">
        <v>111</v>
      </c>
      <c r="B124" s="42" t="s">
        <v>159</v>
      </c>
      <c r="C124" s="21" t="s">
        <v>22</v>
      </c>
      <c r="D124" s="15">
        <v>1</v>
      </c>
      <c r="E124" s="16">
        <v>6</v>
      </c>
      <c r="F124" s="19">
        <f t="shared" si="7"/>
        <v>6</v>
      </c>
    </row>
    <row r="125" spans="1:6" ht="40.15" customHeight="1">
      <c r="A125" s="14">
        <v>112</v>
      </c>
      <c r="B125" s="42" t="s">
        <v>160</v>
      </c>
      <c r="C125" s="21" t="s">
        <v>22</v>
      </c>
      <c r="D125" s="15">
        <v>1</v>
      </c>
      <c r="E125" s="16">
        <v>4</v>
      </c>
      <c r="F125" s="19">
        <f t="shared" si="7"/>
        <v>4</v>
      </c>
    </row>
    <row r="126" spans="1:6" ht="40.15" customHeight="1">
      <c r="A126" s="14">
        <v>113</v>
      </c>
      <c r="B126" s="42" t="s">
        <v>161</v>
      </c>
      <c r="C126" s="21" t="s">
        <v>22</v>
      </c>
      <c r="D126" s="15">
        <v>1</v>
      </c>
      <c r="E126" s="16">
        <v>7</v>
      </c>
      <c r="F126" s="19">
        <f t="shared" si="7"/>
        <v>7</v>
      </c>
    </row>
    <row r="127" spans="1:6" ht="40.15" customHeight="1">
      <c r="A127" s="14">
        <v>114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115</v>
      </c>
      <c r="B128" s="42" t="s">
        <v>163</v>
      </c>
      <c r="C128" s="21" t="s">
        <v>22</v>
      </c>
      <c r="D128" s="15">
        <v>1</v>
      </c>
      <c r="E128" s="16">
        <v>4</v>
      </c>
      <c r="F128" s="19">
        <f t="shared" si="7"/>
        <v>4</v>
      </c>
    </row>
    <row r="129" spans="1:6" ht="40.15" customHeight="1">
      <c r="A129" s="14">
        <v>116</v>
      </c>
      <c r="B129" s="42" t="s">
        <v>164</v>
      </c>
      <c r="C129" s="21" t="s">
        <v>22</v>
      </c>
      <c r="D129" s="15">
        <v>1</v>
      </c>
      <c r="E129" s="16">
        <v>2.5</v>
      </c>
      <c r="F129" s="19">
        <f t="shared" si="7"/>
        <v>2.5</v>
      </c>
    </row>
    <row r="130" spans="1:6" ht="40.15" customHeight="1">
      <c r="A130" s="14">
        <v>117</v>
      </c>
      <c r="B130" s="42" t="s">
        <v>165</v>
      </c>
      <c r="C130" s="21" t="s">
        <v>22</v>
      </c>
      <c r="D130" s="15">
        <v>1</v>
      </c>
      <c r="E130" s="16">
        <v>10</v>
      </c>
      <c r="F130" s="19">
        <f t="shared" ref="F130:F145" si="8">D130*E130</f>
        <v>10</v>
      </c>
    </row>
    <row r="131" spans="1:6" ht="40.15" customHeight="1">
      <c r="A131" s="14">
        <v>118</v>
      </c>
      <c r="B131" s="42" t="s">
        <v>166</v>
      </c>
      <c r="C131" s="21" t="s">
        <v>22</v>
      </c>
      <c r="D131" s="15">
        <v>1</v>
      </c>
      <c r="E131" s="16">
        <v>2.5</v>
      </c>
      <c r="F131" s="19">
        <f t="shared" si="8"/>
        <v>2.5</v>
      </c>
    </row>
    <row r="132" spans="1:6" ht="40.15" customHeight="1">
      <c r="A132" s="14">
        <v>119</v>
      </c>
      <c r="B132" s="42" t="s">
        <v>167</v>
      </c>
      <c r="C132" s="21" t="s">
        <v>22</v>
      </c>
      <c r="D132" s="15">
        <v>1</v>
      </c>
      <c r="E132" s="16">
        <v>11</v>
      </c>
      <c r="F132" s="19">
        <f t="shared" si="8"/>
        <v>11</v>
      </c>
    </row>
    <row r="133" spans="1:6" ht="40.15" customHeight="1">
      <c r="A133" s="14">
        <v>120</v>
      </c>
      <c r="B133" s="42" t="s">
        <v>168</v>
      </c>
      <c r="C133" s="21" t="s">
        <v>22</v>
      </c>
      <c r="D133" s="15">
        <v>1</v>
      </c>
      <c r="E133" s="16">
        <v>2.5</v>
      </c>
      <c r="F133" s="19">
        <f t="shared" si="8"/>
        <v>2.5</v>
      </c>
    </row>
    <row r="134" spans="1:6" ht="40.15" customHeight="1">
      <c r="A134" s="14">
        <v>121</v>
      </c>
      <c r="B134" s="42" t="s">
        <v>169</v>
      </c>
      <c r="C134" s="21" t="s">
        <v>22</v>
      </c>
      <c r="D134" s="15">
        <v>1</v>
      </c>
      <c r="E134" s="16">
        <v>3</v>
      </c>
      <c r="F134" s="19">
        <f t="shared" si="8"/>
        <v>3</v>
      </c>
    </row>
    <row r="135" spans="1:6" ht="40.15" customHeight="1">
      <c r="A135" s="14">
        <v>122</v>
      </c>
      <c r="B135" s="42" t="s">
        <v>170</v>
      </c>
      <c r="C135" s="21" t="s">
        <v>9</v>
      </c>
      <c r="D135" s="15">
        <v>3</v>
      </c>
      <c r="E135" s="16">
        <v>10</v>
      </c>
      <c r="F135" s="19">
        <f t="shared" si="8"/>
        <v>30</v>
      </c>
    </row>
    <row r="136" spans="1:6" ht="40.15" customHeight="1">
      <c r="A136" s="14">
        <v>123</v>
      </c>
      <c r="B136" s="42" t="s">
        <v>170</v>
      </c>
      <c r="C136" s="21" t="s">
        <v>9</v>
      </c>
      <c r="D136" s="15">
        <v>5</v>
      </c>
      <c r="E136" s="16">
        <v>16</v>
      </c>
      <c r="F136" s="19">
        <f t="shared" si="8"/>
        <v>80</v>
      </c>
    </row>
    <row r="137" spans="1:6" ht="40.15" customHeight="1">
      <c r="A137" s="14">
        <v>124</v>
      </c>
      <c r="B137" s="42" t="s">
        <v>170</v>
      </c>
      <c r="C137" s="21" t="s">
        <v>9</v>
      </c>
      <c r="D137" s="15">
        <v>7</v>
      </c>
      <c r="E137" s="16">
        <v>19</v>
      </c>
      <c r="F137" s="19">
        <f t="shared" si="8"/>
        <v>133</v>
      </c>
    </row>
    <row r="138" spans="1:6" ht="40.15" customHeight="1">
      <c r="A138" s="14">
        <v>125</v>
      </c>
      <c r="B138" s="42" t="s">
        <v>171</v>
      </c>
      <c r="C138" s="21" t="s">
        <v>22</v>
      </c>
      <c r="D138" s="15">
        <v>1</v>
      </c>
      <c r="E138" s="16">
        <v>16</v>
      </c>
      <c r="F138" s="19">
        <f t="shared" si="8"/>
        <v>16</v>
      </c>
    </row>
    <row r="139" spans="1:6" ht="40.15" customHeight="1">
      <c r="A139" s="14">
        <v>126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127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128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129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130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131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132</v>
      </c>
      <c r="B145" s="42"/>
      <c r="C145" s="21" t="s">
        <v>9</v>
      </c>
      <c r="D145" s="15">
        <v>1</v>
      </c>
      <c r="E145" s="16">
        <v>0</v>
      </c>
      <c r="F145" s="19">
        <f t="shared" si="8"/>
        <v>0</v>
      </c>
    </row>
    <row r="146" spans="1:6" ht="40.15" customHeight="1">
      <c r="A146" s="14">
        <v>133</v>
      </c>
      <c r="B146" s="42"/>
      <c r="C146" s="21" t="s">
        <v>9</v>
      </c>
      <c r="D146" s="15">
        <v>1</v>
      </c>
      <c r="E146" s="16">
        <v>0</v>
      </c>
      <c r="F146" s="19">
        <f t="shared" ref="F146:F160" si="9">D146*E146</f>
        <v>0</v>
      </c>
    </row>
    <row r="147" spans="1:6" ht="40.15" customHeight="1">
      <c r="A147" s="14">
        <v>134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135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136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137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138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139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140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141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142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143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144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145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146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147</v>
      </c>
      <c r="B160" s="42"/>
      <c r="C160" s="21" t="s">
        <v>9</v>
      </c>
      <c r="D160" s="15">
        <v>1</v>
      </c>
      <c r="E160" s="16">
        <v>0</v>
      </c>
      <c r="F160" s="19">
        <f t="shared" si="9"/>
        <v>0</v>
      </c>
    </row>
    <row r="161" spans="1:6" ht="40.15" customHeight="1">
      <c r="A161" s="14">
        <v>148</v>
      </c>
      <c r="B161" s="42"/>
      <c r="C161" s="21" t="s">
        <v>9</v>
      </c>
      <c r="D161" s="15">
        <v>1</v>
      </c>
      <c r="E161" s="16">
        <v>0</v>
      </c>
      <c r="F161" s="19">
        <f t="shared" ref="F161:F164" si="10">D161*E161</f>
        <v>0</v>
      </c>
    </row>
    <row r="162" spans="1:6" ht="40.15" customHeight="1">
      <c r="A162" s="14">
        <v>149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150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151</v>
      </c>
      <c r="B164" s="42"/>
      <c r="C164" s="21" t="s">
        <v>9</v>
      </c>
      <c r="D164" s="15">
        <v>1</v>
      </c>
      <c r="E164" s="16">
        <v>0</v>
      </c>
      <c r="F164" s="19">
        <f t="shared" si="10"/>
        <v>0</v>
      </c>
    </row>
    <row r="165" spans="1:6" ht="40.15" customHeight="1">
      <c r="A165" s="14">
        <v>152</v>
      </c>
      <c r="B165" s="42"/>
      <c r="C165" s="21" t="s">
        <v>9</v>
      </c>
      <c r="D165" s="15">
        <v>1</v>
      </c>
      <c r="E165" s="16">
        <v>0</v>
      </c>
      <c r="F165" s="19">
        <f t="shared" ref="F165:F169" si="11">D165*E165</f>
        <v>0</v>
      </c>
    </row>
    <row r="166" spans="1:6" ht="40.15" customHeight="1">
      <c r="A166" s="14">
        <v>153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154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155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  <row r="169" spans="1:6" ht="40.15" customHeight="1">
      <c r="A169" s="14">
        <v>156</v>
      </c>
      <c r="B169" s="42"/>
      <c r="C169" s="21" t="s">
        <v>9</v>
      </c>
      <c r="D169" s="15">
        <v>1</v>
      </c>
      <c r="E169" s="16">
        <v>0</v>
      </c>
      <c r="F169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2:AC74 C13:C169">
      <formula1>$AC$62:$AC$74</formula1>
    </dataValidation>
    <dataValidation type="list" allowBlank="1" showInputMessage="1" showErrorMessage="1" sqref="K19">
      <formula1>$A$13:$A$112</formula1>
    </dataValidation>
  </dataValidations>
  <pageMargins left="0.25" right="0.25" top="0.75" bottom="0.75" header="0.3" footer="0.3"/>
  <pageSetup paperSize="9" scale="5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Z1" s="1" t="s">
        <v>0</v>
      </c>
      <c r="AA1" s="1" t="s">
        <v>1</v>
      </c>
      <c r="AD1" s="2">
        <v>1</v>
      </c>
    </row>
    <row r="2" spans="1:30" ht="18.7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Z2" s="1" t="s">
        <v>2</v>
      </c>
      <c r="AA2" s="3"/>
      <c r="AD2" s="2">
        <v>2</v>
      </c>
    </row>
    <row r="3" spans="1:30" ht="18.75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.7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9.5" thickBot="1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.75">
      <c r="A6" s="188"/>
      <c r="B6" s="188"/>
      <c r="C6" s="231"/>
      <c r="D6" s="190" t="s">
        <v>26</v>
      </c>
      <c r="E6" s="192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88"/>
      <c r="B7" s="188"/>
      <c r="C7" s="231"/>
      <c r="D7" s="232"/>
      <c r="E7" s="194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64" t="s">
        <v>24</v>
      </c>
      <c r="B1" s="164"/>
      <c r="C1" s="164"/>
      <c r="D1" s="165" t="s">
        <v>31</v>
      </c>
      <c r="E1" s="166"/>
      <c r="F1" s="166"/>
      <c r="G1" s="167"/>
      <c r="H1" s="171" t="s">
        <v>32</v>
      </c>
      <c r="I1" s="172"/>
      <c r="J1" s="172"/>
      <c r="K1" s="173"/>
      <c r="L1" s="177" t="s">
        <v>28</v>
      </c>
      <c r="M1" s="177"/>
      <c r="N1" s="178" t="s">
        <v>29</v>
      </c>
      <c r="O1" s="178"/>
      <c r="AD1"/>
      <c r="AE1" s="37" t="s">
        <v>49</v>
      </c>
      <c r="AF1" s="47" t="s">
        <v>0</v>
      </c>
      <c r="AG1" s="36">
        <f>MATCH('LIVRO CAIXA DIARIO'!B11,IND,0)</f>
        <v>2</v>
      </c>
    </row>
    <row r="2" spans="1:33" ht="15">
      <c r="A2" s="164"/>
      <c r="B2" s="164"/>
      <c r="C2" s="164"/>
      <c r="D2" s="168"/>
      <c r="E2" s="169"/>
      <c r="F2" s="169"/>
      <c r="G2" s="170"/>
      <c r="H2" s="174"/>
      <c r="I2" s="175"/>
      <c r="J2" s="175"/>
      <c r="K2" s="176"/>
      <c r="L2" s="179"/>
      <c r="M2" s="179"/>
      <c r="N2" s="180"/>
      <c r="O2" s="180"/>
      <c r="AD2"/>
      <c r="AE2" s="38" t="s">
        <v>48</v>
      </c>
      <c r="AF2" s="47" t="s">
        <v>2</v>
      </c>
    </row>
    <row r="3" spans="1:33" ht="15">
      <c r="A3" s="185" t="s">
        <v>181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50</v>
      </c>
      <c r="AF3" s="47" t="s">
        <v>4</v>
      </c>
    </row>
    <row r="4" spans="1:33" ht="15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51</v>
      </c>
      <c r="AF4" s="47" t="s">
        <v>5</v>
      </c>
    </row>
    <row r="5" spans="1:33" ht="15.75" thickBot="1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52</v>
      </c>
      <c r="AF5" s="47" t="s">
        <v>7</v>
      </c>
    </row>
    <row r="6" spans="1:33" ht="36">
      <c r="A6" s="188"/>
      <c r="B6" s="188"/>
      <c r="C6" s="196"/>
      <c r="D6" s="190" t="s">
        <v>26</v>
      </c>
      <c r="E6" s="192">
        <v>7</v>
      </c>
      <c r="F6" s="192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97" t="s">
        <v>10</v>
      </c>
      <c r="B8" s="198"/>
      <c r="C8" s="198"/>
      <c r="D8" s="198"/>
      <c r="E8" s="199"/>
      <c r="F8" s="250" t="s">
        <v>46</v>
      </c>
      <c r="G8" s="182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200"/>
      <c r="B9" s="201"/>
      <c r="C9" s="201"/>
      <c r="D9" s="201"/>
      <c r="E9" s="202"/>
      <c r="F9" s="183"/>
      <c r="G9" s="184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'!$B$13:$B$169,MATCH(B11,IND,0))</f>
        <v>Costela com espinha e com lombo</v>
      </c>
      <c r="D11" s="55" t="str">
        <f>INDEX('CADASTRO DE PRODUTO '!$C$13:$C$169,MATCH(B11,IND,0))</f>
        <v>Kg</v>
      </c>
      <c r="E11" s="66">
        <v>1</v>
      </c>
      <c r="F11" s="56">
        <f>INDEX('CADASTRO DE PRODUTO '!$E$13:$E$169,MATCH(B11,IND,0))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'!$B$13:$B$169,MATCH(B12,IND,0))</f>
        <v>AD</v>
      </c>
      <c r="D12" s="55" t="str">
        <f>INDEX('CADASTRO DE PRODUTO '!$C$13:$C$169,MATCH(B12,IND,0))</f>
        <v>Kg</v>
      </c>
      <c r="E12" s="66">
        <v>0</v>
      </c>
      <c r="F12" s="56">
        <f>INDEX('CADASTRO DE PRODUTO '!$E$13:$E$169,MATCH(B12,IND,0))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'!$B$13:$B$169,MATCH(B13,IND,0))</f>
        <v>AD</v>
      </c>
      <c r="D13" s="55" t="str">
        <f>INDEX('CADASTRO DE PRODUTO '!$C$13:$C$169,MATCH(B13,IND,0))</f>
        <v>Kg</v>
      </c>
      <c r="E13" s="66">
        <v>0</v>
      </c>
      <c r="F13" s="56">
        <f>INDEX('CADASTRO DE PRODUTO '!$E$13:$E$169,MATCH(B13,IND,0))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'!$B$13:$B$169,MATCH(B14,IND,0))</f>
        <v>AD</v>
      </c>
      <c r="D14" s="55" t="str">
        <f>INDEX('CADASTRO DE PRODUTO '!$C$13:$C$169,MATCH(B14,IND,0))</f>
        <v>Kg</v>
      </c>
      <c r="E14" s="66">
        <v>0</v>
      </c>
      <c r="F14" s="56">
        <f>INDEX('CADASTRO DE PRODUTO '!$E$13:$E$169,MATCH(B14,IND,0))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'!$B$13:$B$169,MATCH(B15,IND,0))</f>
        <v>AD</v>
      </c>
      <c r="D15" s="55" t="str">
        <f>INDEX('CADASTRO DE PRODUTO '!$C$13:$C$169,MATCH(B15,IND,0))</f>
        <v>Kg</v>
      </c>
      <c r="E15" s="66">
        <v>0</v>
      </c>
      <c r="F15" s="56">
        <f>INDEX('CADASTRO DE PRODUTO '!$E$13:$E$169,MATCH(B15,IND,0))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'!$B$13:$B$169,MATCH(B16,IND,0))</f>
        <v>AD</v>
      </c>
      <c r="D16" s="55" t="str">
        <f>INDEX('CADASTRO DE PRODUTO '!$C$13:$C$169,MATCH(B16,IND,0))</f>
        <v>Kg</v>
      </c>
      <c r="E16" s="66">
        <v>0</v>
      </c>
      <c r="F16" s="56">
        <f>INDEX('CADASTRO DE PRODUTO '!$E$13:$E$169,MATCH(B16,IND,0))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'!$B$13:$B$169,MATCH(B17,IND,0))</f>
        <v>AD</v>
      </c>
      <c r="D17" s="55" t="str">
        <f>INDEX('CADASTRO DE PRODUTO '!$C$13:$C$169,MATCH(B17,IND,0))</f>
        <v>Kg</v>
      </c>
      <c r="E17" s="66">
        <v>0</v>
      </c>
      <c r="F17" s="56">
        <f>INDEX('CADASTRO DE PRODUTO '!$E$13:$E$169,MATCH(B17,IND,0))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'!$B$13:$B$169,MATCH(B18,IND,0))</f>
        <v>AD</v>
      </c>
      <c r="D18" s="55" t="str">
        <f>INDEX('CADASTRO DE PRODUTO '!$C$13:$C$169,MATCH(B18,IND,0))</f>
        <v>Kg</v>
      </c>
      <c r="E18" s="66">
        <v>0</v>
      </c>
      <c r="F18" s="56">
        <f>INDEX('CADASTRO DE PRODUTO '!$E$13:$E$169,MATCH(B18,IND,0))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'!$B$13:$B$169,MATCH(B19,IND,0))</f>
        <v>AD</v>
      </c>
      <c r="D19" s="55" t="str">
        <f>INDEX('CADASTRO DE PRODUTO '!$C$13:$C$169,MATCH(B19,IND,0))</f>
        <v>Kg</v>
      </c>
      <c r="E19" s="66">
        <v>0</v>
      </c>
      <c r="F19" s="56">
        <f>INDEX('CADASTRO DE PRODUTO '!$E$13:$E$169,MATCH(B19,IND,0))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'!$B$13:$B$169,MATCH(B20,IND,0))</f>
        <v>AD</v>
      </c>
      <c r="D20" s="55" t="str">
        <f>INDEX('CADASTRO DE PRODUTO '!$C$13:$C$169,MATCH(B20,IND,0))</f>
        <v>Kg</v>
      </c>
      <c r="E20" s="66">
        <v>0</v>
      </c>
      <c r="F20" s="56">
        <f>INDEX('CADASTRO DE PRODUTO '!$E$13:$E$169,MATCH(B20,IND,0))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'!$B$13:$B$169,MATCH(B21,IND,0))</f>
        <v>AD</v>
      </c>
      <c r="D21" s="55" t="str">
        <f>INDEX('CADASTRO DE PRODUTO '!$C$13:$C$169,MATCH(B21,IND,0))</f>
        <v>Kg</v>
      </c>
      <c r="E21" s="66">
        <v>0</v>
      </c>
      <c r="F21" s="56">
        <f>INDEX('CADASTRO DE PRODUTO '!$E$13:$E$169,MATCH(B21,IND,0))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'!$B$13:$B$169,MATCH(B22,IND,0))</f>
        <v>AD</v>
      </c>
      <c r="D22" s="55" t="str">
        <f>INDEX('CADASTRO DE PRODUTO '!$C$13:$C$169,MATCH(B22,IND,0))</f>
        <v>Kg</v>
      </c>
      <c r="E22" s="66">
        <v>0</v>
      </c>
      <c r="F22" s="56">
        <f>INDEX('CADASTRO DE PRODUTO '!$E$13:$E$169,MATCH(B22,IND,0))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'!$B$13:$B$169,MATCH(B23,IND,0))</f>
        <v>AD</v>
      </c>
      <c r="D23" s="55" t="str">
        <f>INDEX('CADASTRO DE PRODUTO '!$C$13:$C$169,MATCH(B23,IND,0))</f>
        <v>Kg</v>
      </c>
      <c r="E23" s="66">
        <v>0</v>
      </c>
      <c r="F23" s="56">
        <f>INDEX('CADASTRO DE PRODUTO '!$E$13:$E$169,MATCH(B23,IND,0))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'!$B$13:$B$169,MATCH(B24,IND,0))</f>
        <v>AD</v>
      </c>
      <c r="D24" s="55" t="str">
        <f>INDEX('CADASTRO DE PRODUTO '!$C$13:$C$169,MATCH(B24,IND,0))</f>
        <v>Kg</v>
      </c>
      <c r="E24" s="66">
        <v>0</v>
      </c>
      <c r="F24" s="56">
        <f>INDEX('CADASTRO DE PRODUTO '!$E$13:$E$169,MATCH(B24,IND,0))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'!$B$13:$B$169,MATCH(B25,IND,0))</f>
        <v>AD</v>
      </c>
      <c r="D25" s="55" t="str">
        <f>INDEX('CADASTRO DE PRODUTO '!$C$13:$C$169,MATCH(B25,IND,0))</f>
        <v>Kg</v>
      </c>
      <c r="E25" s="66">
        <v>0</v>
      </c>
      <c r="F25" s="56">
        <f>INDEX('CADASTRO DE PRODUTO '!$E$13:$E$169,MATCH(B25,IND,0))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'!$B$13:$B$169,MATCH(B26,IND,0))</f>
        <v>AD</v>
      </c>
      <c r="D26" s="55" t="str">
        <f>INDEX('CADASTRO DE PRODUTO '!$C$13:$C$169,MATCH(B26,IND,0))</f>
        <v>Kg</v>
      </c>
      <c r="E26" s="66">
        <v>0</v>
      </c>
      <c r="F26" s="56">
        <f>INDEX('CADASTRO DE PRODUTO '!$E$13:$E$169,MATCH(B26,IND,0))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'!$B$13:$B$169,MATCH(B27,IND,0))</f>
        <v>AD</v>
      </c>
      <c r="D27" s="55" t="str">
        <f>INDEX('CADASTRO DE PRODUTO '!$C$13:$C$169,MATCH(B27,IND,0))</f>
        <v>Kg</v>
      </c>
      <c r="E27" s="66">
        <v>0</v>
      </c>
      <c r="F27" s="56">
        <f>INDEX('CADASTRO DE PRODUTO '!$E$13:$E$169,MATCH(B27,IND,0))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'!$B$13:$B$169,MATCH(B28,IND,0))</f>
        <v>AD</v>
      </c>
      <c r="D28" s="55" t="str">
        <f>INDEX('CADASTRO DE PRODUTO '!$C$13:$C$169,MATCH(B28,IND,0))</f>
        <v>Kg</v>
      </c>
      <c r="E28" s="66">
        <v>0</v>
      </c>
      <c r="F28" s="56">
        <f>INDEX('CADASTRO DE PRODUTO '!$E$13:$E$169,MATCH(B28,IND,0))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'!$B$13:$B$169,MATCH(B29,IND,0))</f>
        <v>AD</v>
      </c>
      <c r="D29" s="55" t="str">
        <f>INDEX('CADASTRO DE PRODUTO '!$C$13:$C$169,MATCH(B29,IND,0))</f>
        <v>Kg</v>
      </c>
      <c r="E29" s="66">
        <v>0</v>
      </c>
      <c r="F29" s="56">
        <f>INDEX('CADASTRO DE PRODUTO '!$E$13:$E$169,MATCH(B29,IND,0))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'!$B$13:$B$169,MATCH(B30,IND,0))</f>
        <v>AD</v>
      </c>
      <c r="D30" s="55" t="str">
        <f>INDEX('CADASTRO DE PRODUTO '!$C$13:$C$169,MATCH(B30,IND,0))</f>
        <v>Kg</v>
      </c>
      <c r="E30" s="66">
        <v>0</v>
      </c>
      <c r="F30" s="56">
        <f>INDEX('CADASTRO DE PRODUTO '!$E$13:$E$169,MATCH(B30,IND,0))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'!$B$13:$B$169,MATCH(B31,IND,0))</f>
        <v>AD</v>
      </c>
      <c r="D31" s="55" t="str">
        <f>INDEX('CADASTRO DE PRODUTO '!$C$13:$C$169,MATCH(B31,IND,0))</f>
        <v>Kg</v>
      </c>
      <c r="E31" s="66">
        <v>0</v>
      </c>
      <c r="F31" s="56">
        <f>INDEX('CADASTRO DE PRODUTO '!$E$13:$E$169,MATCH(B31,IND,0))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'!$B$13:$B$169,MATCH(B32,IND,0))</f>
        <v>AD</v>
      </c>
      <c r="D32" s="55" t="str">
        <f>INDEX('CADASTRO DE PRODUTO '!$C$13:$C$169,MATCH(B32,IND,0))</f>
        <v>Kg</v>
      </c>
      <c r="E32" s="66">
        <v>0</v>
      </c>
      <c r="F32" s="56">
        <f>INDEX('CADASTRO DE PRODUTO '!$E$13:$E$169,MATCH(B32,IND,0))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'!$B$13:$B$169,MATCH(B33,IND,0))</f>
        <v>AD</v>
      </c>
      <c r="D33" s="55" t="str">
        <f>INDEX('CADASTRO DE PRODUTO '!$C$13:$C$169,MATCH(B33,IND,0))</f>
        <v>Kg</v>
      </c>
      <c r="E33" s="66">
        <v>0</v>
      </c>
      <c r="F33" s="56">
        <f>INDEX('CADASTRO DE PRODUTO '!$E$13:$E$169,MATCH(B33,IND,0))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'!$B$13:$B$169,MATCH(B34,IND,0))</f>
        <v>AD</v>
      </c>
      <c r="D34" s="55" t="str">
        <f>INDEX('CADASTRO DE PRODUTO '!$C$13:$C$169,MATCH(B34,IND,0))</f>
        <v>Kg</v>
      </c>
      <c r="E34" s="66">
        <v>0</v>
      </c>
      <c r="F34" s="56">
        <f>INDEX('CADASTRO DE PRODUTO '!$E$13:$E$169,MATCH(B34,IND,0))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'!$B$13:$B$169,MATCH(B35,IND,0))</f>
        <v>AD</v>
      </c>
      <c r="D35" s="55" t="str">
        <f>INDEX('CADASTRO DE PRODUTO '!$C$13:$C$169,MATCH(B35,IND,0))</f>
        <v>Kg</v>
      </c>
      <c r="E35" s="66">
        <v>0</v>
      </c>
      <c r="F35" s="56">
        <f>INDEX('CADASTRO DE PRODUTO '!$E$13:$E$169,MATCH(B35,IND,0))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'!$B$13:$B$169,MATCH(B36,IND,0))</f>
        <v>AD</v>
      </c>
      <c r="D36" s="55" t="str">
        <f>INDEX('CADASTRO DE PRODUTO '!$C$13:$C$169,MATCH(B36,IND,0))</f>
        <v>Kg</v>
      </c>
      <c r="E36" s="66">
        <v>0</v>
      </c>
      <c r="F36" s="56">
        <f>INDEX('CADASTRO DE PRODUTO '!$E$13:$E$169,MATCH(B36,IND,0))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'!$B$13:$B$169,MATCH(B37,IND,0))</f>
        <v>AD</v>
      </c>
      <c r="D37" s="55" t="str">
        <f>INDEX('CADASTRO DE PRODUTO '!$C$13:$C$169,MATCH(B37,IND,0))</f>
        <v>Kg</v>
      </c>
      <c r="E37" s="66">
        <v>0</v>
      </c>
      <c r="F37" s="56">
        <f>INDEX('CADASTRO DE PRODUTO '!$E$13:$E$169,MATCH(B37,IND,0))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'!$B$13:$B$169,MATCH(B38,IND,0))</f>
        <v>AD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'!$B$13:$B$169,MATCH(B39,IND,0))</f>
        <v>AD</v>
      </c>
      <c r="D39" s="55" t="str">
        <f>INDEX('CADASTRO DE PRODUTO '!$C$13:$C$169,MATCH(B39,IND,0))</f>
        <v>Kg</v>
      </c>
      <c r="E39" s="66">
        <v>0</v>
      </c>
      <c r="F39" s="56">
        <f>INDEX('CADASTRO DE PRODUTO '!$E$13:$E$169,MATCH(B39,IND,0))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'!$B$13:$B$169,MATCH(B40,IND,0))</f>
        <v>AD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'!$B$13:$B$169,MATCH(B41,IND,0))</f>
        <v>AD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'!$B$13:$B$169,MATCH(B42,IND,0))</f>
        <v>AD</v>
      </c>
      <c r="D42" s="55" t="str">
        <f>INDEX('CADASTRO DE PRODUTO '!$C$13:$C$169,MATCH(B42,IND,0))</f>
        <v>Kg</v>
      </c>
      <c r="E42" s="66">
        <v>0</v>
      </c>
      <c r="F42" s="56">
        <f>INDEX('CADASTRO DE PRODUTO '!$E$13:$E$169,MATCH(B42,IND,0))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'!$B$13:$B$169,MATCH(B43,IND,0))</f>
        <v>AD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'!$B$13:$B$169,MATCH(B44,IND,0))</f>
        <v>AD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'!$B$13:$B$169,MATCH(B45,IND,0))</f>
        <v>AD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2"/>
        <v>0</v>
      </c>
      <c r="H112" s="43" t="s">
        <v>49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2022-05-06T22:43:33Z</dcterms:modified>
</cp:coreProperties>
</file>