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f51d9b65dbd9674/UFSM/BancoDados/"/>
    </mc:Choice>
  </mc:AlternateContent>
  <xr:revisionPtr revIDLastSave="7" documentId="11_2E421E2B34463772CFEEA5C7E855A1AA7711204B" xr6:coauthVersionLast="47" xr6:coauthVersionMax="47" xr10:uidLastSave="{D7AE6546-17F5-4E2F-B230-89D02CE60765}"/>
  <bookViews>
    <workbookView xWindow="-108" yWindow="-108" windowWidth="23256" windowHeight="12576" tabRatio="500" xr2:uid="{00000000-000D-0000-FFFF-FFFF00000000}"/>
  </bookViews>
  <sheets>
    <sheet name="Planilha1" sheetId="4" r:id="rId1"/>
    <sheet name="dados" sheetId="1" r:id="rId2"/>
    <sheet name="Tabela dinâmica_dados_1" sheetId="2" r:id="rId3"/>
    <sheet name="Legenda" sheetId="3" r:id="rId4"/>
  </sheets>
  <definedNames>
    <definedName name="_xlnm.Print_Area" localSheetId="1">dados!$A$1:$G$93</definedName>
  </definedNames>
  <calcPr calcId="191029"/>
  <pivotCaches>
    <pivotCache cacheId="0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5" i="2" l="1"/>
  <c r="J45" i="2"/>
  <c r="I45" i="2"/>
  <c r="G45" i="2"/>
  <c r="F45" i="2"/>
  <c r="E45" i="2"/>
  <c r="D45" i="2"/>
  <c r="C45" i="2"/>
  <c r="B45" i="2"/>
  <c r="K44" i="2"/>
  <c r="J44" i="2"/>
  <c r="I44" i="2"/>
  <c r="G44" i="2"/>
  <c r="F44" i="2"/>
  <c r="E44" i="2"/>
  <c r="D44" i="2"/>
  <c r="C44" i="2"/>
  <c r="B44" i="2"/>
  <c r="H44" i="2" s="1"/>
  <c r="K43" i="2"/>
  <c r="J43" i="2"/>
  <c r="I43" i="2"/>
  <c r="G43" i="2"/>
  <c r="H43" i="2" s="1"/>
  <c r="F43" i="2"/>
  <c r="E43" i="2"/>
  <c r="D43" i="2"/>
  <c r="C43" i="2"/>
  <c r="B43" i="2"/>
  <c r="K42" i="2"/>
  <c r="J42" i="2"/>
  <c r="I42" i="2"/>
  <c r="G42" i="2"/>
  <c r="F42" i="2"/>
  <c r="E42" i="2"/>
  <c r="D42" i="2"/>
  <c r="C42" i="2"/>
  <c r="B42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C26" i="2"/>
  <c r="C25" i="2"/>
  <c r="C24" i="2"/>
  <c r="C23" i="2"/>
  <c r="C22" i="2"/>
  <c r="C21" i="2"/>
  <c r="C20" i="2"/>
  <c r="C19" i="2"/>
  <c r="C18" i="2"/>
  <c r="C27" i="2" s="1"/>
  <c r="L6" i="2"/>
  <c r="L5" i="2"/>
  <c r="L4" i="2"/>
  <c r="L7" i="2" s="1"/>
  <c r="G3" i="2"/>
  <c r="G2" i="2"/>
  <c r="G4" i="2" s="1"/>
  <c r="H42" i="2" l="1"/>
  <c r="H45" i="2"/>
</calcChain>
</file>

<file path=xl/sharedStrings.xml><?xml version="1.0" encoding="utf-8"?>
<sst xmlns="http://schemas.openxmlformats.org/spreadsheetml/2006/main" count="177" uniqueCount="49">
  <si>
    <t>id</t>
  </si>
  <si>
    <t>turma</t>
  </si>
  <si>
    <t>altura</t>
  </si>
  <si>
    <t>peso</t>
  </si>
  <si>
    <t>idade</t>
  </si>
  <si>
    <t>n_irmaos</t>
  </si>
  <si>
    <t>sexo</t>
  </si>
  <si>
    <t>A</t>
  </si>
  <si>
    <t>C</t>
  </si>
  <si>
    <t>B</t>
  </si>
  <si>
    <t>Cont.Núm - n_irmaos</t>
  </si>
  <si>
    <t>Cont.Núm - sexo</t>
  </si>
  <si>
    <t>Fr (%)</t>
  </si>
  <si>
    <t>M</t>
  </si>
  <si>
    <t>F</t>
  </si>
  <si>
    <t>Cont.Núm - turma</t>
  </si>
  <si>
    <t>%</t>
  </si>
  <si>
    <t>Total Resultado</t>
  </si>
  <si>
    <t>Variável</t>
  </si>
  <si>
    <t xml:space="preserve"> altura </t>
  </si>
  <si>
    <t xml:space="preserve"> peso </t>
  </si>
  <si>
    <t xml:space="preserve"> idade </t>
  </si>
  <si>
    <t xml:space="preserve"> n_irmaos </t>
  </si>
  <si>
    <t>Média</t>
  </si>
  <si>
    <t>Modo</t>
  </si>
  <si>
    <t>Mediana</t>
  </si>
  <si>
    <t>Primeiro quartil</t>
  </si>
  <si>
    <t>Terceiro quartil</t>
  </si>
  <si>
    <t>Desvio padrão</t>
  </si>
  <si>
    <t>Amplitude</t>
  </si>
  <si>
    <t>Mínimo</t>
  </si>
  <si>
    <t>Máximo</t>
  </si>
  <si>
    <t>CV</t>
  </si>
  <si>
    <t>Identificação do aluno</t>
  </si>
  <si>
    <t>Identificação da turma</t>
  </si>
  <si>
    <t>Altura</t>
  </si>
  <si>
    <t>cm</t>
  </si>
  <si>
    <t>Peso</t>
  </si>
  <si>
    <t>kg</t>
  </si>
  <si>
    <t>Idade</t>
  </si>
  <si>
    <t>meses</t>
  </si>
  <si>
    <t>Sexo</t>
  </si>
  <si>
    <t>0: masculino, 1: feminino</t>
  </si>
  <si>
    <t>Número de irmãos</t>
  </si>
  <si>
    <t>contagem</t>
  </si>
  <si>
    <t>Rótulos de Linha</t>
  </si>
  <si>
    <t>Total Geral</t>
  </si>
  <si>
    <t>Rótulos de Coluna</t>
  </si>
  <si>
    <t>Contagem de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</si>
</sst>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\-??_-;_-@_-"/>
    <numFmt numFmtId="165" formatCode="_-* #,##0_-;\-* #,##0_-;_-* \-??_-;_-@_-"/>
    <numFmt numFmtId="166" formatCode="0.0%"/>
    <numFmt numFmtId="167" formatCode="#,##0.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164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3">
    <xf numFmtId="0" fontId="0" fillId="0" borderId="0" xfId="0"/>
    <xf numFmtId="165" fontId="2" fillId="0" borderId="0" xfId="1" applyNumberFormat="1" applyFont="1" applyBorder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2" fillId="0" borderId="0" xfId="1" applyFont="1" applyBorder="1" applyAlignment="1" applyProtection="1">
      <alignment horizontal="center"/>
    </xf>
    <xf numFmtId="164" fontId="2" fillId="0" borderId="0" xfId="1" applyFont="1" applyBorder="1" applyProtection="1"/>
    <xf numFmtId="165" fontId="2" fillId="0" borderId="0" xfId="1" applyNumberFormat="1" applyFont="1" applyBorder="1" applyAlignment="1" applyProtection="1">
      <alignment horizontal="center"/>
    </xf>
    <xf numFmtId="0" fontId="3" fillId="0" borderId="1" xfId="4" applyBorder="1"/>
    <xf numFmtId="0" fontId="3" fillId="0" borderId="2" xfId="2" applyBorder="1"/>
    <xf numFmtId="165" fontId="3" fillId="0" borderId="3" xfId="5" applyNumberFormat="1" applyBorder="1">
      <alignment horizontal="left"/>
    </xf>
    <xf numFmtId="0" fontId="3" fillId="0" borderId="4" xfId="3" applyBorder="1"/>
    <xf numFmtId="10" fontId="0" fillId="0" borderId="0" xfId="0" applyNumberFormat="1"/>
    <xf numFmtId="165" fontId="3" fillId="0" borderId="5" xfId="5" applyNumberFormat="1" applyBorder="1">
      <alignment horizontal="left"/>
    </xf>
    <xf numFmtId="0" fontId="3" fillId="0" borderId="6" xfId="3" applyBorder="1"/>
    <xf numFmtId="0" fontId="3" fillId="0" borderId="7" xfId="3" applyBorder="1"/>
    <xf numFmtId="165" fontId="1" fillId="0" borderId="8" xfId="6" applyNumberFormat="1" applyBorder="1">
      <alignment horizontal="left"/>
    </xf>
    <xf numFmtId="0" fontId="1" fillId="0" borderId="9" xfId="7" applyBorder="1"/>
    <xf numFmtId="0" fontId="3" fillId="0" borderId="3" xfId="5" applyBorder="1">
      <alignment horizontal="left"/>
    </xf>
    <xf numFmtId="166" fontId="0" fillId="0" borderId="0" xfId="0" applyNumberFormat="1"/>
    <xf numFmtId="0" fontId="3" fillId="0" borderId="5" xfId="5" applyBorder="1">
      <alignment horizontal="left"/>
    </xf>
    <xf numFmtId="0" fontId="1" fillId="0" borderId="8" xfId="6" applyBorder="1">
      <alignment horizontal="left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167" fontId="0" fillId="0" borderId="11" xfId="0" applyNumberFormat="1" applyBorder="1"/>
    <xf numFmtId="166" fontId="0" fillId="0" borderId="11" xfId="0" applyNumberFormat="1" applyBorder="1"/>
    <xf numFmtId="0" fontId="1" fillId="0" borderId="12" xfId="0" applyFont="1" applyBorder="1"/>
    <xf numFmtId="167" fontId="0" fillId="0" borderId="12" xfId="0" applyNumberFormat="1" applyBorder="1"/>
    <xf numFmtId="166" fontId="0" fillId="0" borderId="1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8">
    <cellStyle name="Campo da tabela dinâmica" xfId="4" xr:uid="{00000000-0005-0000-0000-000008000000}"/>
    <cellStyle name="Canto da tabela dinâmica" xfId="2" xr:uid="{00000000-0005-0000-0000-000006000000}"/>
    <cellStyle name="Categoria da tabela dinâmica" xfId="5" xr:uid="{00000000-0005-0000-0000-000009000000}"/>
    <cellStyle name="Normal" xfId="0" builtinId="0"/>
    <cellStyle name="Resultado da tabela dinâmica" xfId="7" xr:uid="{00000000-0005-0000-0000-00000B000000}"/>
    <cellStyle name="Título da tabela dinâmica" xfId="6" xr:uid="{00000000-0005-0000-0000-00000A000000}"/>
    <cellStyle name="Valor da tabela dinâmica" xfId="3" xr:uid="{00000000-0005-0000-0000-000007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dinâmica_dados_1'!$G$1</c:f>
              <c:strCache>
                <c:ptCount val="1"/>
                <c:pt idx="0">
                  <c:v>Fr (%)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dinâmica_dados_1'!$E$2:$E$3</c:f>
              <c:strCache>
                <c:ptCount val="2"/>
                <c:pt idx="0">
                  <c:v> M </c:v>
                </c:pt>
                <c:pt idx="1">
                  <c:v> F </c:v>
                </c:pt>
              </c:strCache>
            </c:strRef>
          </c:cat>
          <c:val>
            <c:numRef>
              <c:f>'Tabela dinâmica_dados_1'!$G$2:$G$3</c:f>
              <c:numCache>
                <c:formatCode>0.00%</c:formatCode>
                <c:ptCount val="2"/>
                <c:pt idx="0">
                  <c:v>0.44680851063829785</c:v>
                </c:pt>
                <c:pt idx="1">
                  <c:v>0.55319148936170215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0B4-BAB5-7ADE2B5C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149384"/>
        <c:axId val="67686145"/>
      </c:barChart>
      <c:catAx>
        <c:axId val="7514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7686145"/>
        <c:crosses val="autoZero"/>
        <c:auto val="1"/>
        <c:lblAlgn val="ctr"/>
        <c:lblOffset val="100"/>
        <c:noMultiLvlLbl val="0"/>
      </c:catAx>
      <c:valAx>
        <c:axId val="676861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5149384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dinâmica_dados_1'!$L$3:$L$3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dinâmica_dados_1'!$J$4:$J$6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'Tabela dinâmica_dados_1'!$L$4:$L$6</c:f>
              <c:numCache>
                <c:formatCode>0.0%</c:formatCode>
                <c:ptCount val="3"/>
                <c:pt idx="0">
                  <c:v>0.31914893617021278</c:v>
                </c:pt>
                <c:pt idx="1">
                  <c:v>0.34042553191489361</c:v>
                </c:pt>
                <c:pt idx="2">
                  <c:v>0.34042553191489361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0-42A6-AD4C-A381A29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367006"/>
        <c:axId val="904465"/>
      </c:barChart>
      <c:catAx>
        <c:axId val="65367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04465"/>
        <c:crosses val="autoZero"/>
        <c:auto val="1"/>
        <c:lblAlgn val="ctr"/>
        <c:lblOffset val="100"/>
        <c:noMultiLvlLbl val="0"/>
      </c:catAx>
      <c:valAx>
        <c:axId val="9044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53670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dinâmica_dados_1'!$C$17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'Tabela dinâmica_dados_1'!$A$18:$A$26</c:f>
              <c:numCache>
                <c:formatCode>_-* #,##0_-;\-* #,##0_-;_-* \-??_-;_-@_-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'Tabela dinâmica_dados_1'!$C$18:$C$26</c:f>
              <c:numCache>
                <c:formatCode>0.0%</c:formatCode>
                <c:ptCount val="9"/>
                <c:pt idx="0">
                  <c:v>0.15957446808510639</c:v>
                </c:pt>
                <c:pt idx="1">
                  <c:v>0.55319148936170215</c:v>
                </c:pt>
                <c:pt idx="2">
                  <c:v>0.1702127659574468</c:v>
                </c:pt>
                <c:pt idx="3">
                  <c:v>8.5106382978723402E-2</c:v>
                </c:pt>
                <c:pt idx="4">
                  <c:v>0</c:v>
                </c:pt>
                <c:pt idx="5">
                  <c:v>1.0638297872340425E-2</c:v>
                </c:pt>
                <c:pt idx="6">
                  <c:v>1.0638297872340425E-2</c:v>
                </c:pt>
                <c:pt idx="7">
                  <c:v>0</c:v>
                </c:pt>
                <c:pt idx="8">
                  <c:v>1.0638297872340425E-2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3-4CF7-870D-10256A15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621428"/>
        <c:axId val="26551760"/>
      </c:barChart>
      <c:catAx>
        <c:axId val="40621428"/>
        <c:scaling>
          <c:orientation val="minMax"/>
        </c:scaling>
        <c:delete val="0"/>
        <c:axPos val="b"/>
        <c:numFmt formatCode="_-* #,##0_-;\-* #,##0_-;_-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26551760"/>
        <c:crosses val="autoZero"/>
        <c:auto val="1"/>
        <c:lblAlgn val="ctr"/>
        <c:lblOffset val="100"/>
        <c:noMultiLvlLbl val="0"/>
      </c:catAx>
      <c:valAx>
        <c:axId val="26551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06214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155880</xdr:colOff>
      <xdr:row>23</xdr:row>
      <xdr:rowOff>145080</xdr:rowOff>
    </xdr:from>
    <xdr:to>
      <xdr:col>6</xdr:col>
      <xdr:colOff>168120</xdr:colOff>
      <xdr:row>23</xdr:row>
      <xdr:rowOff>149040</xdr:rowOff>
    </xdr:to>
    <xdr:pic>
      <xdr:nvPicPr>
        <xdr:cNvPr id="2" name="Tin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38200" y="4176000"/>
          <a:ext cx="12240" cy="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293040</xdr:colOff>
      <xdr:row>4</xdr:row>
      <xdr:rowOff>165240</xdr:rowOff>
    </xdr:from>
    <xdr:to>
      <xdr:col>9</xdr:col>
      <xdr:colOff>212760</xdr:colOff>
      <xdr:row>14</xdr:row>
      <xdr:rowOff>6480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438840</xdr:colOff>
      <xdr:row>8</xdr:row>
      <xdr:rowOff>30600</xdr:rowOff>
    </xdr:from>
    <xdr:to>
      <xdr:col>15</xdr:col>
      <xdr:colOff>275400</xdr:colOff>
      <xdr:row>15</xdr:row>
      <xdr:rowOff>137520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167040</xdr:colOff>
      <xdr:row>17</xdr:row>
      <xdr:rowOff>159480</xdr:rowOff>
    </xdr:from>
    <xdr:to>
      <xdr:col>9</xdr:col>
      <xdr:colOff>156600</xdr:colOff>
      <xdr:row>25</xdr:row>
      <xdr:rowOff>19080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94" xr:uid="{00000000-000A-0000-FFFF-FFFF01000000}">
  <cacheSource type="worksheet">
    <worksheetSource ref="A1:G95" sheet="dados"/>
  </cacheSource>
  <cacheFields count="7">
    <cacheField name="id" numFmtId="0">
      <sharedItems containsSemiMixedTypes="0" containsString="0" containsNumber="1" containsInteger="1" minValue="1" maxValue="94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</sharedItems>
    </cacheField>
    <cacheField name="turma" numFmtId="0">
      <sharedItems count="3">
        <s v="A"/>
        <s v="B"/>
        <s v="C"/>
      </sharedItems>
    </cacheField>
    <cacheField name="altura" numFmtId="0">
      <sharedItems containsSemiMixedTypes="0" containsString="0" containsNumber="1" containsInteger="1" minValue="150" maxValue="193" count="32">
        <n v="150"/>
        <n v="153"/>
        <n v="154"/>
        <n v="155"/>
        <n v="157"/>
        <n v="158"/>
        <n v="160"/>
        <n v="162"/>
        <n v="163"/>
        <n v="164"/>
        <n v="165"/>
        <n v="166"/>
        <n v="167"/>
        <n v="168"/>
        <n v="169"/>
        <n v="170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8"/>
        <n v="190"/>
        <n v="193"/>
      </sharedItems>
    </cacheField>
    <cacheField name="peso" numFmtId="0">
      <sharedItems containsSemiMixedTypes="0" containsString="0" containsNumber="1" minValue="45" maxValue="115" count="52">
        <n v="45"/>
        <n v="47"/>
        <n v="48"/>
        <n v="49"/>
        <n v="50"/>
        <n v="51.95"/>
        <n v="52"/>
        <n v="52.8"/>
        <n v="53.5"/>
        <n v="54"/>
        <n v="54.8"/>
        <n v="55"/>
        <n v="55.6"/>
        <n v="56"/>
        <n v="56.8"/>
        <n v="57"/>
        <n v="58"/>
        <n v="59"/>
        <n v="60"/>
        <n v="61"/>
        <n v="61.15"/>
        <n v="61.5"/>
        <n v="62"/>
        <n v="63"/>
        <n v="63.8"/>
        <n v="64"/>
        <n v="65"/>
        <n v="66"/>
        <n v="67"/>
        <n v="67.5"/>
        <n v="69"/>
        <n v="70"/>
        <n v="71"/>
        <n v="72"/>
        <n v="73"/>
        <n v="74"/>
        <n v="75"/>
        <n v="76"/>
        <n v="77"/>
        <n v="78"/>
        <n v="78.2"/>
        <n v="80"/>
        <n v="81"/>
        <n v="83"/>
        <n v="84"/>
        <n v="86"/>
        <n v="88.4"/>
        <n v="89"/>
        <n v="90"/>
        <n v="92"/>
        <n v="112"/>
        <n v="115"/>
      </sharedItems>
    </cacheField>
    <cacheField name="idade" numFmtId="0">
      <sharedItems containsSemiMixedTypes="0" containsString="0" containsNumber="1" containsInteger="1" minValue="190" maxValue="655" count="51">
        <n v="190"/>
        <n v="214"/>
        <n v="215"/>
        <n v="216"/>
        <n v="218"/>
        <n v="220"/>
        <n v="221"/>
        <n v="222"/>
        <n v="223"/>
        <n v="224"/>
        <n v="225"/>
        <n v="226"/>
        <n v="227"/>
        <n v="228"/>
        <n v="229"/>
        <n v="230"/>
        <n v="231"/>
        <n v="233"/>
        <n v="235"/>
        <n v="237"/>
        <n v="238"/>
        <n v="239"/>
        <n v="240"/>
        <n v="241"/>
        <n v="242"/>
        <n v="244"/>
        <n v="245"/>
        <n v="247"/>
        <n v="248"/>
        <n v="251"/>
        <n v="252"/>
        <n v="253"/>
        <n v="254"/>
        <n v="255"/>
        <n v="258"/>
        <n v="259"/>
        <n v="262"/>
        <n v="269"/>
        <n v="272"/>
        <n v="276"/>
        <n v="278"/>
        <n v="279"/>
        <n v="280"/>
        <n v="284"/>
        <n v="300"/>
        <n v="303"/>
        <n v="310"/>
        <n v="322"/>
        <n v="360"/>
        <n v="465"/>
        <n v="655"/>
      </sharedItems>
    </cacheField>
    <cacheField name="sexo" numFmtId="0">
      <sharedItems containsSemiMixedTypes="0" containsString="0" containsNumber="1" containsInteger="1" minValue="0" maxValue="1" count="2">
        <n v="0"/>
        <n v="1"/>
      </sharedItems>
    </cacheField>
    <cacheField name="n_irmaos" numFmtId="0">
      <sharedItems containsSemiMixedTypes="0" containsString="0" containsNumber="1" containsInteger="1" minValue="0" maxValue="8" count="7">
        <n v="0"/>
        <n v="1"/>
        <n v="2"/>
        <n v="3"/>
        <n v="5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727.824788541664" createdVersion="7" refreshedVersion="7" minRefreshableVersion="3" recordCount="94" xr:uid="{B4258335-E9D6-4511-BF23-147032D327D3}">
  <cacheSource type="worksheet">
    <worksheetSource ref="B1:C95" sheet="dados"/>
  </cacheSource>
  <cacheFields count="2">
    <cacheField name="turma" numFmtId="164">
      <sharedItems count="3">
        <s v="A"/>
        <s v="C"/>
        <s v="B"/>
      </sharedItems>
    </cacheField>
    <cacheField name="sexo" numFmtId="165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x v="11"/>
    <x v="16"/>
    <x v="26"/>
    <x v="1"/>
    <x v="2"/>
  </r>
  <r>
    <x v="1"/>
    <x v="2"/>
    <x v="14"/>
    <x v="19"/>
    <x v="19"/>
    <x v="1"/>
    <x v="1"/>
  </r>
  <r>
    <x v="2"/>
    <x v="2"/>
    <x v="3"/>
    <x v="18"/>
    <x v="33"/>
    <x v="1"/>
    <x v="1"/>
  </r>
  <r>
    <x v="3"/>
    <x v="2"/>
    <x v="16"/>
    <x v="43"/>
    <x v="43"/>
    <x v="0"/>
    <x v="0"/>
  </r>
  <r>
    <x v="4"/>
    <x v="2"/>
    <x v="7"/>
    <x v="22"/>
    <x v="46"/>
    <x v="1"/>
    <x v="1"/>
  </r>
  <r>
    <x v="5"/>
    <x v="1"/>
    <x v="6"/>
    <x v="2"/>
    <x v="12"/>
    <x v="1"/>
    <x v="3"/>
  </r>
  <r>
    <x v="6"/>
    <x v="1"/>
    <x v="26"/>
    <x v="28"/>
    <x v="36"/>
    <x v="0"/>
    <x v="1"/>
  </r>
  <r>
    <x v="7"/>
    <x v="2"/>
    <x v="24"/>
    <x v="32"/>
    <x v="12"/>
    <x v="0"/>
    <x v="1"/>
  </r>
  <r>
    <x v="8"/>
    <x v="1"/>
    <x v="6"/>
    <x v="16"/>
    <x v="14"/>
    <x v="1"/>
    <x v="1"/>
  </r>
  <r>
    <x v="9"/>
    <x v="1"/>
    <x v="27"/>
    <x v="49"/>
    <x v="50"/>
    <x v="0"/>
    <x v="6"/>
  </r>
  <r>
    <x v="10"/>
    <x v="1"/>
    <x v="11"/>
    <x v="41"/>
    <x v="40"/>
    <x v="1"/>
    <x v="2"/>
  </r>
  <r>
    <x v="11"/>
    <x v="1"/>
    <x v="17"/>
    <x v="45"/>
    <x v="38"/>
    <x v="0"/>
    <x v="1"/>
  </r>
  <r>
    <x v="12"/>
    <x v="0"/>
    <x v="27"/>
    <x v="26"/>
    <x v="3"/>
    <x v="0"/>
    <x v="1"/>
  </r>
  <r>
    <x v="13"/>
    <x v="2"/>
    <x v="15"/>
    <x v="26"/>
    <x v="9"/>
    <x v="0"/>
    <x v="2"/>
  </r>
  <r>
    <x v="14"/>
    <x v="2"/>
    <x v="27"/>
    <x v="48"/>
    <x v="44"/>
    <x v="0"/>
    <x v="1"/>
  </r>
  <r>
    <x v="15"/>
    <x v="0"/>
    <x v="14"/>
    <x v="25"/>
    <x v="11"/>
    <x v="0"/>
    <x v="2"/>
  </r>
  <r>
    <x v="16"/>
    <x v="1"/>
    <x v="0"/>
    <x v="1"/>
    <x v="42"/>
    <x v="1"/>
    <x v="1"/>
  </r>
  <r>
    <x v="17"/>
    <x v="1"/>
    <x v="8"/>
    <x v="8"/>
    <x v="26"/>
    <x v="1"/>
    <x v="2"/>
  </r>
  <r>
    <x v="18"/>
    <x v="0"/>
    <x v="28"/>
    <x v="31"/>
    <x v="36"/>
    <x v="0"/>
    <x v="2"/>
  </r>
  <r>
    <x v="19"/>
    <x v="2"/>
    <x v="10"/>
    <x v="35"/>
    <x v="48"/>
    <x v="0"/>
    <x v="5"/>
  </r>
  <r>
    <x v="20"/>
    <x v="1"/>
    <x v="17"/>
    <x v="50"/>
    <x v="28"/>
    <x v="0"/>
    <x v="0"/>
  </r>
  <r>
    <x v="21"/>
    <x v="2"/>
    <x v="26"/>
    <x v="31"/>
    <x v="27"/>
    <x v="0"/>
    <x v="2"/>
  </r>
  <r>
    <x v="22"/>
    <x v="0"/>
    <x v="18"/>
    <x v="20"/>
    <x v="4"/>
    <x v="0"/>
    <x v="0"/>
  </r>
  <r>
    <x v="23"/>
    <x v="2"/>
    <x v="6"/>
    <x v="17"/>
    <x v="35"/>
    <x v="1"/>
    <x v="2"/>
  </r>
  <r>
    <x v="24"/>
    <x v="0"/>
    <x v="25"/>
    <x v="34"/>
    <x v="15"/>
    <x v="0"/>
    <x v="0"/>
  </r>
  <r>
    <x v="25"/>
    <x v="0"/>
    <x v="25"/>
    <x v="22"/>
    <x v="13"/>
    <x v="0"/>
    <x v="4"/>
  </r>
  <r>
    <x v="26"/>
    <x v="1"/>
    <x v="12"/>
    <x v="36"/>
    <x v="18"/>
    <x v="1"/>
    <x v="0"/>
  </r>
  <r>
    <x v="27"/>
    <x v="2"/>
    <x v="9"/>
    <x v="35"/>
    <x v="23"/>
    <x v="1"/>
    <x v="1"/>
  </r>
  <r>
    <x v="28"/>
    <x v="1"/>
    <x v="7"/>
    <x v="5"/>
    <x v="35"/>
    <x v="1"/>
    <x v="1"/>
  </r>
  <r>
    <x v="29"/>
    <x v="1"/>
    <x v="17"/>
    <x v="26"/>
    <x v="11"/>
    <x v="1"/>
    <x v="1"/>
  </r>
  <r>
    <x v="30"/>
    <x v="0"/>
    <x v="8"/>
    <x v="18"/>
    <x v="7"/>
    <x v="1"/>
    <x v="1"/>
  </r>
  <r>
    <x v="31"/>
    <x v="2"/>
    <x v="6"/>
    <x v="25"/>
    <x v="5"/>
    <x v="1"/>
    <x v="3"/>
  </r>
  <r>
    <x v="32"/>
    <x v="1"/>
    <x v="16"/>
    <x v="47"/>
    <x v="47"/>
    <x v="1"/>
    <x v="0"/>
  </r>
  <r>
    <x v="33"/>
    <x v="2"/>
    <x v="15"/>
    <x v="15"/>
    <x v="33"/>
    <x v="1"/>
    <x v="0"/>
  </r>
  <r>
    <x v="34"/>
    <x v="0"/>
    <x v="18"/>
    <x v="37"/>
    <x v="10"/>
    <x v="0"/>
    <x v="1"/>
  </r>
  <r>
    <x v="35"/>
    <x v="2"/>
    <x v="5"/>
    <x v="3"/>
    <x v="21"/>
    <x v="1"/>
    <x v="1"/>
  </r>
  <r>
    <x v="36"/>
    <x v="0"/>
    <x v="16"/>
    <x v="30"/>
    <x v="3"/>
    <x v="0"/>
    <x v="1"/>
  </r>
  <r>
    <x v="37"/>
    <x v="1"/>
    <x v="13"/>
    <x v="40"/>
    <x v="3"/>
    <x v="1"/>
    <x v="1"/>
  </r>
  <r>
    <x v="38"/>
    <x v="0"/>
    <x v="4"/>
    <x v="6"/>
    <x v="25"/>
    <x v="1"/>
    <x v="1"/>
  </r>
  <r>
    <x v="39"/>
    <x v="0"/>
    <x v="14"/>
    <x v="27"/>
    <x v="8"/>
    <x v="0"/>
    <x v="1"/>
  </r>
  <r>
    <x v="40"/>
    <x v="0"/>
    <x v="23"/>
    <x v="41"/>
    <x v="9"/>
    <x v="0"/>
    <x v="3"/>
  </r>
  <r>
    <x v="41"/>
    <x v="0"/>
    <x v="5"/>
    <x v="9"/>
    <x v="4"/>
    <x v="1"/>
    <x v="1"/>
  </r>
  <r>
    <x v="42"/>
    <x v="0"/>
    <x v="19"/>
    <x v="39"/>
    <x v="26"/>
    <x v="0"/>
    <x v="0"/>
  </r>
  <r>
    <x v="43"/>
    <x v="2"/>
    <x v="10"/>
    <x v="6"/>
    <x v="2"/>
    <x v="1"/>
    <x v="0"/>
  </r>
  <r>
    <x v="44"/>
    <x v="0"/>
    <x v="8"/>
    <x v="13"/>
    <x v="20"/>
    <x v="1"/>
    <x v="1"/>
  </r>
  <r>
    <x v="45"/>
    <x v="0"/>
    <x v="13"/>
    <x v="27"/>
    <x v="4"/>
    <x v="1"/>
    <x v="3"/>
  </r>
  <r>
    <x v="46"/>
    <x v="2"/>
    <x v="10"/>
    <x v="3"/>
    <x v="9"/>
    <x v="1"/>
    <x v="1"/>
  </r>
  <r>
    <x v="47"/>
    <x v="2"/>
    <x v="30"/>
    <x v="51"/>
    <x v="20"/>
    <x v="0"/>
    <x v="0"/>
  </r>
  <r>
    <x v="48"/>
    <x v="2"/>
    <x v="9"/>
    <x v="16"/>
    <x v="31"/>
    <x v="1"/>
    <x v="2"/>
  </r>
  <r>
    <x v="49"/>
    <x v="2"/>
    <x v="18"/>
    <x v="31"/>
    <x v="17"/>
    <x v="0"/>
    <x v="2"/>
  </r>
  <r>
    <x v="50"/>
    <x v="1"/>
    <x v="15"/>
    <x v="24"/>
    <x v="11"/>
    <x v="1"/>
    <x v="0"/>
  </r>
  <r>
    <x v="51"/>
    <x v="1"/>
    <x v="8"/>
    <x v="21"/>
    <x v="35"/>
    <x v="1"/>
    <x v="1"/>
  </r>
  <r>
    <x v="52"/>
    <x v="0"/>
    <x v="15"/>
    <x v="26"/>
    <x v="2"/>
    <x v="0"/>
    <x v="3"/>
  </r>
  <r>
    <x v="53"/>
    <x v="1"/>
    <x v="16"/>
    <x v="12"/>
    <x v="12"/>
    <x v="1"/>
    <x v="1"/>
  </r>
  <r>
    <x v="54"/>
    <x v="0"/>
    <x v="17"/>
    <x v="33"/>
    <x v="6"/>
    <x v="0"/>
    <x v="1"/>
  </r>
  <r>
    <x v="55"/>
    <x v="1"/>
    <x v="8"/>
    <x v="22"/>
    <x v="24"/>
    <x v="1"/>
    <x v="3"/>
  </r>
  <r>
    <x v="56"/>
    <x v="2"/>
    <x v="17"/>
    <x v="31"/>
    <x v="22"/>
    <x v="0"/>
    <x v="1"/>
  </r>
  <r>
    <x v="57"/>
    <x v="1"/>
    <x v="4"/>
    <x v="38"/>
    <x v="49"/>
    <x v="1"/>
    <x v="1"/>
  </r>
  <r>
    <x v="58"/>
    <x v="0"/>
    <x v="24"/>
    <x v="19"/>
    <x v="15"/>
    <x v="0"/>
    <x v="1"/>
  </r>
  <r>
    <x v="59"/>
    <x v="1"/>
    <x v="10"/>
    <x v="17"/>
    <x v="45"/>
    <x v="1"/>
    <x v="3"/>
  </r>
  <r>
    <x v="60"/>
    <x v="2"/>
    <x v="10"/>
    <x v="26"/>
    <x v="0"/>
    <x v="1"/>
    <x v="2"/>
  </r>
  <r>
    <x v="61"/>
    <x v="1"/>
    <x v="24"/>
    <x v="31"/>
    <x v="20"/>
    <x v="0"/>
    <x v="1"/>
  </r>
  <r>
    <x v="62"/>
    <x v="0"/>
    <x v="23"/>
    <x v="29"/>
    <x v="33"/>
    <x v="0"/>
    <x v="1"/>
  </r>
  <r>
    <x v="63"/>
    <x v="2"/>
    <x v="6"/>
    <x v="1"/>
    <x v="41"/>
    <x v="1"/>
    <x v="1"/>
  </r>
  <r>
    <x v="64"/>
    <x v="1"/>
    <x v="0"/>
    <x v="2"/>
    <x v="33"/>
    <x v="1"/>
    <x v="0"/>
  </r>
  <r>
    <x v="65"/>
    <x v="0"/>
    <x v="15"/>
    <x v="11"/>
    <x v="15"/>
    <x v="1"/>
    <x v="1"/>
  </r>
  <r>
    <x v="66"/>
    <x v="2"/>
    <x v="20"/>
    <x v="38"/>
    <x v="30"/>
    <x v="0"/>
    <x v="1"/>
  </r>
  <r>
    <x v="67"/>
    <x v="0"/>
    <x v="8"/>
    <x v="48"/>
    <x v="6"/>
    <x v="0"/>
    <x v="1"/>
  </r>
  <r>
    <x v="68"/>
    <x v="2"/>
    <x v="21"/>
    <x v="44"/>
    <x v="6"/>
    <x v="0"/>
    <x v="1"/>
  </r>
  <r>
    <x v="69"/>
    <x v="1"/>
    <x v="10"/>
    <x v="46"/>
    <x v="10"/>
    <x v="1"/>
    <x v="1"/>
  </r>
  <r>
    <x v="70"/>
    <x v="0"/>
    <x v="29"/>
    <x v="42"/>
    <x v="15"/>
    <x v="0"/>
    <x v="1"/>
  </r>
  <r>
    <x v="71"/>
    <x v="0"/>
    <x v="1"/>
    <x v="18"/>
    <x v="13"/>
    <x v="1"/>
    <x v="1"/>
  </r>
  <r>
    <x v="72"/>
    <x v="2"/>
    <x v="19"/>
    <x v="26"/>
    <x v="6"/>
    <x v="0"/>
    <x v="1"/>
  </r>
  <r>
    <x v="73"/>
    <x v="0"/>
    <x v="18"/>
    <x v="23"/>
    <x v="3"/>
    <x v="0"/>
    <x v="1"/>
  </r>
  <r>
    <x v="74"/>
    <x v="1"/>
    <x v="7"/>
    <x v="7"/>
    <x v="9"/>
    <x v="1"/>
    <x v="0"/>
  </r>
  <r>
    <x v="75"/>
    <x v="1"/>
    <x v="16"/>
    <x v="37"/>
    <x v="16"/>
    <x v="0"/>
    <x v="1"/>
  </r>
  <r>
    <x v="76"/>
    <x v="0"/>
    <x v="6"/>
    <x v="22"/>
    <x v="24"/>
    <x v="1"/>
    <x v="1"/>
  </r>
  <r>
    <x v="77"/>
    <x v="1"/>
    <x v="20"/>
    <x v="41"/>
    <x v="37"/>
    <x v="0"/>
    <x v="1"/>
  </r>
  <r>
    <x v="78"/>
    <x v="2"/>
    <x v="2"/>
    <x v="4"/>
    <x v="33"/>
    <x v="1"/>
    <x v="0"/>
  </r>
  <r>
    <x v="79"/>
    <x v="0"/>
    <x v="19"/>
    <x v="19"/>
    <x v="29"/>
    <x v="1"/>
    <x v="2"/>
  </r>
  <r>
    <x v="80"/>
    <x v="2"/>
    <x v="6"/>
    <x v="11"/>
    <x v="26"/>
    <x v="1"/>
    <x v="1"/>
  </r>
  <r>
    <x v="81"/>
    <x v="2"/>
    <x v="27"/>
    <x v="41"/>
    <x v="10"/>
    <x v="0"/>
    <x v="0"/>
  </r>
  <r>
    <x v="82"/>
    <x v="1"/>
    <x v="13"/>
    <x v="11"/>
    <x v="6"/>
    <x v="1"/>
    <x v="1"/>
  </r>
  <r>
    <x v="83"/>
    <x v="2"/>
    <x v="31"/>
    <x v="48"/>
    <x v="29"/>
    <x v="0"/>
    <x v="1"/>
  </r>
  <r>
    <x v="84"/>
    <x v="2"/>
    <x v="27"/>
    <x v="39"/>
    <x v="26"/>
    <x v="0"/>
    <x v="1"/>
  </r>
  <r>
    <x v="85"/>
    <x v="0"/>
    <x v="4"/>
    <x v="0"/>
    <x v="34"/>
    <x v="1"/>
    <x v="2"/>
  </r>
  <r>
    <x v="86"/>
    <x v="1"/>
    <x v="12"/>
    <x v="22"/>
    <x v="39"/>
    <x v="1"/>
    <x v="2"/>
  </r>
  <r>
    <x v="87"/>
    <x v="2"/>
    <x v="19"/>
    <x v="43"/>
    <x v="7"/>
    <x v="0"/>
    <x v="1"/>
  </r>
  <r>
    <x v="88"/>
    <x v="1"/>
    <x v="7"/>
    <x v="48"/>
    <x v="32"/>
    <x v="1"/>
    <x v="3"/>
  </r>
  <r>
    <x v="89"/>
    <x v="1"/>
    <x v="3"/>
    <x v="10"/>
    <x v="33"/>
    <x v="1"/>
    <x v="2"/>
  </r>
  <r>
    <x v="90"/>
    <x v="1"/>
    <x v="7"/>
    <x v="8"/>
    <x v="20"/>
    <x v="1"/>
    <x v="1"/>
  </r>
  <r>
    <x v="91"/>
    <x v="2"/>
    <x v="8"/>
    <x v="15"/>
    <x v="30"/>
    <x v="1"/>
    <x v="1"/>
  </r>
  <r>
    <x v="92"/>
    <x v="0"/>
    <x v="22"/>
    <x v="34"/>
    <x v="1"/>
    <x v="0"/>
    <x v="1"/>
  </r>
  <r>
    <x v="93"/>
    <x v="1"/>
    <x v="9"/>
    <x v="14"/>
    <x v="24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</r>
  <r>
    <x v="1"/>
    <x v="0"/>
  </r>
  <r>
    <x v="1"/>
    <x v="0"/>
  </r>
  <r>
    <x v="1"/>
    <x v="1"/>
  </r>
  <r>
    <x v="1"/>
    <x v="0"/>
  </r>
  <r>
    <x v="2"/>
    <x v="0"/>
  </r>
  <r>
    <x v="2"/>
    <x v="1"/>
  </r>
  <r>
    <x v="1"/>
    <x v="1"/>
  </r>
  <r>
    <x v="2"/>
    <x v="0"/>
  </r>
  <r>
    <x v="2"/>
    <x v="1"/>
  </r>
  <r>
    <x v="2"/>
    <x v="0"/>
  </r>
  <r>
    <x v="2"/>
    <x v="1"/>
  </r>
  <r>
    <x v="0"/>
    <x v="1"/>
  </r>
  <r>
    <x v="1"/>
    <x v="1"/>
  </r>
  <r>
    <x v="1"/>
    <x v="1"/>
  </r>
  <r>
    <x v="0"/>
    <x v="1"/>
  </r>
  <r>
    <x v="2"/>
    <x v="0"/>
  </r>
  <r>
    <x v="2"/>
    <x v="0"/>
  </r>
  <r>
    <x v="0"/>
    <x v="1"/>
  </r>
  <r>
    <x v="1"/>
    <x v="1"/>
  </r>
  <r>
    <x v="2"/>
    <x v="1"/>
  </r>
  <r>
    <x v="1"/>
    <x v="1"/>
  </r>
  <r>
    <x v="0"/>
    <x v="1"/>
  </r>
  <r>
    <x v="1"/>
    <x v="0"/>
  </r>
  <r>
    <x v="0"/>
    <x v="1"/>
  </r>
  <r>
    <x v="0"/>
    <x v="1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0"/>
    <x v="1"/>
  </r>
  <r>
    <x v="1"/>
    <x v="0"/>
  </r>
  <r>
    <x v="0"/>
    <x v="1"/>
  </r>
  <r>
    <x v="2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2"/>
    <x v="0"/>
  </r>
  <r>
    <x v="2"/>
    <x v="0"/>
  </r>
  <r>
    <x v="0"/>
    <x v="1"/>
  </r>
  <r>
    <x v="2"/>
    <x v="0"/>
  </r>
  <r>
    <x v="0"/>
    <x v="1"/>
  </r>
  <r>
    <x v="2"/>
    <x v="0"/>
  </r>
  <r>
    <x v="1"/>
    <x v="1"/>
  </r>
  <r>
    <x v="2"/>
    <x v="0"/>
  </r>
  <r>
    <x v="0"/>
    <x v="1"/>
  </r>
  <r>
    <x v="2"/>
    <x v="0"/>
  </r>
  <r>
    <x v="1"/>
    <x v="0"/>
  </r>
  <r>
    <x v="2"/>
    <x v="1"/>
  </r>
  <r>
    <x v="0"/>
    <x v="1"/>
  </r>
  <r>
    <x v="1"/>
    <x v="0"/>
  </r>
  <r>
    <x v="2"/>
    <x v="0"/>
  </r>
  <r>
    <x v="0"/>
    <x v="0"/>
  </r>
  <r>
    <x v="1"/>
    <x v="1"/>
  </r>
  <r>
    <x v="0"/>
    <x v="1"/>
  </r>
  <r>
    <x v="1"/>
    <x v="1"/>
  </r>
  <r>
    <x v="2"/>
    <x v="0"/>
  </r>
  <r>
    <x v="0"/>
    <x v="1"/>
  </r>
  <r>
    <x v="0"/>
    <x v="0"/>
  </r>
  <r>
    <x v="1"/>
    <x v="1"/>
  </r>
  <r>
    <x v="0"/>
    <x v="1"/>
  </r>
  <r>
    <x v="2"/>
    <x v="0"/>
  </r>
  <r>
    <x v="2"/>
    <x v="1"/>
  </r>
  <r>
    <x v="0"/>
    <x v="0"/>
  </r>
  <r>
    <x v="2"/>
    <x v="1"/>
  </r>
  <r>
    <x v="1"/>
    <x v="0"/>
  </r>
  <r>
    <x v="0"/>
    <x v="0"/>
  </r>
  <r>
    <x v="1"/>
    <x v="0"/>
  </r>
  <r>
    <x v="1"/>
    <x v="1"/>
  </r>
  <r>
    <x v="2"/>
    <x v="0"/>
  </r>
  <r>
    <x v="1"/>
    <x v="1"/>
  </r>
  <r>
    <x v="1"/>
    <x v="1"/>
  </r>
  <r>
    <x v="0"/>
    <x v="0"/>
  </r>
  <r>
    <x v="2"/>
    <x v="0"/>
  </r>
  <r>
    <x v="1"/>
    <x v="1"/>
  </r>
  <r>
    <x v="2"/>
    <x v="0"/>
  </r>
  <r>
    <x v="2"/>
    <x v="0"/>
  </r>
  <r>
    <x v="2"/>
    <x v="0"/>
  </r>
  <r>
    <x v="1"/>
    <x v="0"/>
  </r>
  <r>
    <x v="0"/>
    <x v="1"/>
  </r>
  <r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E77D3-B1C8-4C65-8516-01A47F1E4F94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8" firstHeaderRow="1" firstDataRow="2" firstDataCol="1"/>
  <pivotFields count="2">
    <pivotField axis="axisRow" showAll="0">
      <items count="4">
        <item x="0"/>
        <item x="2"/>
        <item x="1"/>
        <item t="default"/>
      </items>
    </pivotField>
    <pivotField axis="axisCol" dataField="1" numFmtId="165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sex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showDrill="0" itemPrintTitles="1" indent="0" compact="0" compactData="0">
  <location ref="A1:B9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6"/>
  </rowFields>
  <dataFields count="1">
    <dataField name="Cont.Núm - n_irmaos*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5B71-A386-493C-8D45-A616FC735D61}">
  <dimension ref="A3:D8"/>
  <sheetViews>
    <sheetView tabSelected="1" workbookViewId="0">
      <selection activeCell="B5" sqref="B5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3.33203125" bestFit="1" customWidth="1"/>
    <col min="4" max="4" width="11.33203125" bestFit="1" customWidth="1"/>
  </cols>
  <sheetData>
    <row r="3" spans="1:4" x14ac:dyDescent="0.3">
      <c r="A3" s="29" t="s">
        <v>48</v>
      </c>
      <c r="B3" s="29" t="s">
        <v>47</v>
      </c>
    </row>
    <row r="4" spans="1:4" x14ac:dyDescent="0.3">
      <c r="A4" s="29" t="s">
        <v>45</v>
      </c>
      <c r="B4" s="32">
        <v>0</v>
      </c>
      <c r="C4" s="32">
        <v>1</v>
      </c>
      <c r="D4" s="32" t="s">
        <v>46</v>
      </c>
    </row>
    <row r="5" spans="1:4" x14ac:dyDescent="0.3">
      <c r="A5" s="30" t="s">
        <v>7</v>
      </c>
      <c r="B5" s="31">
        <v>19</v>
      </c>
      <c r="C5" s="31">
        <v>11</v>
      </c>
      <c r="D5" s="31">
        <v>30</v>
      </c>
    </row>
    <row r="6" spans="1:4" x14ac:dyDescent="0.3">
      <c r="A6" s="30" t="s">
        <v>9</v>
      </c>
      <c r="B6" s="31">
        <v>7</v>
      </c>
      <c r="C6" s="31">
        <v>25</v>
      </c>
      <c r="D6" s="31">
        <v>32</v>
      </c>
    </row>
    <row r="7" spans="1:4" x14ac:dyDescent="0.3">
      <c r="A7" s="30" t="s">
        <v>8</v>
      </c>
      <c r="B7" s="31">
        <v>16</v>
      </c>
      <c r="C7" s="31">
        <v>16</v>
      </c>
      <c r="D7" s="31">
        <v>32</v>
      </c>
    </row>
    <row r="8" spans="1:4" x14ac:dyDescent="0.3">
      <c r="A8" s="30" t="s">
        <v>46</v>
      </c>
      <c r="B8" s="31">
        <v>42</v>
      </c>
      <c r="C8" s="31">
        <v>52</v>
      </c>
      <c r="D8" s="31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zoomScale="115" zoomScaleNormal="115" zoomScalePageLayoutView="130" workbookViewId="0">
      <selection activeCell="B1" sqref="B1:C95"/>
    </sheetView>
  </sheetViews>
  <sheetFormatPr defaultColWidth="8.5546875" defaultRowHeight="14.4" x14ac:dyDescent="0.3"/>
  <cols>
    <col min="1" max="1" width="7.6640625" customWidth="1"/>
    <col min="2" max="2" width="10.44140625" customWidth="1"/>
    <col min="3" max="3" width="10" customWidth="1"/>
    <col min="7" max="7" width="10" customWidth="1"/>
  </cols>
  <sheetData>
    <row r="1" spans="1:7" x14ac:dyDescent="0.3">
      <c r="A1" s="1" t="s">
        <v>0</v>
      </c>
      <c r="B1" s="2" t="s">
        <v>1</v>
      </c>
      <c r="C1" s="1" t="s">
        <v>6</v>
      </c>
      <c r="D1" s="2" t="s">
        <v>2</v>
      </c>
      <c r="E1" s="2" t="s">
        <v>3</v>
      </c>
      <c r="F1" s="2" t="s">
        <v>4</v>
      </c>
      <c r="G1" s="1" t="s">
        <v>5</v>
      </c>
    </row>
    <row r="2" spans="1:7" x14ac:dyDescent="0.3">
      <c r="A2">
        <v>1</v>
      </c>
      <c r="B2" s="3" t="s">
        <v>7</v>
      </c>
      <c r="C2" s="5">
        <v>1</v>
      </c>
      <c r="D2" s="4">
        <v>166</v>
      </c>
      <c r="E2" s="4">
        <v>58</v>
      </c>
      <c r="F2" s="4">
        <v>245</v>
      </c>
      <c r="G2" s="5">
        <v>2</v>
      </c>
    </row>
    <row r="3" spans="1:7" x14ac:dyDescent="0.3">
      <c r="A3">
        <v>2</v>
      </c>
      <c r="B3" s="3" t="s">
        <v>8</v>
      </c>
      <c r="C3" s="5">
        <v>1</v>
      </c>
      <c r="D3" s="4">
        <v>169</v>
      </c>
      <c r="E3" s="4">
        <v>61</v>
      </c>
      <c r="F3" s="4">
        <v>237</v>
      </c>
      <c r="G3" s="5">
        <v>1</v>
      </c>
    </row>
    <row r="4" spans="1:7" x14ac:dyDescent="0.3">
      <c r="A4">
        <v>3</v>
      </c>
      <c r="B4" s="3" t="s">
        <v>8</v>
      </c>
      <c r="C4" s="5">
        <v>1</v>
      </c>
      <c r="D4" s="4">
        <v>155</v>
      </c>
      <c r="E4" s="4">
        <v>60</v>
      </c>
      <c r="F4" s="4">
        <v>255</v>
      </c>
      <c r="G4" s="5">
        <v>1</v>
      </c>
    </row>
    <row r="5" spans="1:7" x14ac:dyDescent="0.3">
      <c r="A5">
        <v>4</v>
      </c>
      <c r="B5" s="3" t="s">
        <v>8</v>
      </c>
      <c r="C5" s="5">
        <v>0</v>
      </c>
      <c r="D5" s="4">
        <v>172</v>
      </c>
      <c r="E5" s="4">
        <v>83</v>
      </c>
      <c r="F5" s="4">
        <v>284</v>
      </c>
      <c r="G5" s="5">
        <v>0</v>
      </c>
    </row>
    <row r="6" spans="1:7" x14ac:dyDescent="0.3">
      <c r="A6">
        <v>5</v>
      </c>
      <c r="B6" s="3" t="s">
        <v>8</v>
      </c>
      <c r="C6" s="5">
        <v>1</v>
      </c>
      <c r="D6" s="4">
        <v>162</v>
      </c>
      <c r="E6" s="4">
        <v>62</v>
      </c>
      <c r="F6" s="4">
        <v>310</v>
      </c>
      <c r="G6" s="5">
        <v>1</v>
      </c>
    </row>
    <row r="7" spans="1:7" x14ac:dyDescent="0.3">
      <c r="A7">
        <v>6</v>
      </c>
      <c r="B7" s="3" t="s">
        <v>9</v>
      </c>
      <c r="C7" s="5">
        <v>1</v>
      </c>
      <c r="D7" s="4">
        <v>160</v>
      </c>
      <c r="E7" s="4">
        <v>48</v>
      </c>
      <c r="F7" s="4">
        <v>227</v>
      </c>
      <c r="G7" s="5">
        <v>3</v>
      </c>
    </row>
    <row r="8" spans="1:7" x14ac:dyDescent="0.3">
      <c r="A8">
        <v>7</v>
      </c>
      <c r="B8" s="3" t="s">
        <v>9</v>
      </c>
      <c r="C8" s="5">
        <v>0</v>
      </c>
      <c r="D8" s="4">
        <v>182</v>
      </c>
      <c r="E8" s="4">
        <v>67</v>
      </c>
      <c r="F8" s="4">
        <v>262</v>
      </c>
      <c r="G8" s="5">
        <v>1</v>
      </c>
    </row>
    <row r="9" spans="1:7" x14ac:dyDescent="0.3">
      <c r="A9">
        <v>8</v>
      </c>
      <c r="B9" s="3" t="s">
        <v>8</v>
      </c>
      <c r="C9" s="5">
        <v>0</v>
      </c>
      <c r="D9" s="4">
        <v>180</v>
      </c>
      <c r="E9" s="4">
        <v>71</v>
      </c>
      <c r="F9" s="4">
        <v>227</v>
      </c>
      <c r="G9" s="5">
        <v>1</v>
      </c>
    </row>
    <row r="10" spans="1:7" x14ac:dyDescent="0.3">
      <c r="A10">
        <v>9</v>
      </c>
      <c r="B10" s="3" t="s">
        <v>9</v>
      </c>
      <c r="C10" s="5">
        <v>1</v>
      </c>
      <c r="D10" s="4">
        <v>160</v>
      </c>
      <c r="E10" s="4">
        <v>58</v>
      </c>
      <c r="F10" s="4">
        <v>229</v>
      </c>
      <c r="G10" s="5">
        <v>1</v>
      </c>
    </row>
    <row r="11" spans="1:7" x14ac:dyDescent="0.3">
      <c r="A11">
        <v>10</v>
      </c>
      <c r="B11" s="3" t="s">
        <v>9</v>
      </c>
      <c r="C11" s="5">
        <v>0</v>
      </c>
      <c r="D11" s="4">
        <v>183</v>
      </c>
      <c r="E11" s="4">
        <v>92</v>
      </c>
      <c r="F11" s="4">
        <v>655</v>
      </c>
      <c r="G11" s="5">
        <v>8</v>
      </c>
    </row>
    <row r="12" spans="1:7" x14ac:dyDescent="0.3">
      <c r="A12">
        <v>11</v>
      </c>
      <c r="B12" s="3" t="s">
        <v>9</v>
      </c>
      <c r="C12" s="5">
        <v>1</v>
      </c>
      <c r="D12" s="4">
        <v>166</v>
      </c>
      <c r="E12" s="4">
        <v>80</v>
      </c>
      <c r="F12" s="4">
        <v>278</v>
      </c>
      <c r="G12" s="5">
        <v>2</v>
      </c>
    </row>
    <row r="13" spans="1:7" x14ac:dyDescent="0.3">
      <c r="A13">
        <v>12</v>
      </c>
      <c r="B13" s="3" t="s">
        <v>9</v>
      </c>
      <c r="C13" s="5">
        <v>0</v>
      </c>
      <c r="D13" s="4">
        <v>173</v>
      </c>
      <c r="E13" s="4">
        <v>86</v>
      </c>
      <c r="F13" s="4">
        <v>272</v>
      </c>
      <c r="G13" s="5">
        <v>1</v>
      </c>
    </row>
    <row r="14" spans="1:7" x14ac:dyDescent="0.3">
      <c r="A14">
        <v>13</v>
      </c>
      <c r="B14" s="3" t="s">
        <v>7</v>
      </c>
      <c r="C14" s="5">
        <v>0</v>
      </c>
      <c r="D14" s="4">
        <v>183</v>
      </c>
      <c r="E14" s="4">
        <v>65</v>
      </c>
      <c r="F14" s="4">
        <v>216</v>
      </c>
      <c r="G14" s="5">
        <v>1</v>
      </c>
    </row>
    <row r="15" spans="1:7" x14ac:dyDescent="0.3">
      <c r="A15">
        <v>14</v>
      </c>
      <c r="B15" s="3" t="s">
        <v>8</v>
      </c>
      <c r="C15" s="5">
        <v>0</v>
      </c>
      <c r="D15" s="4">
        <v>170</v>
      </c>
      <c r="E15" s="4">
        <v>65</v>
      </c>
      <c r="F15" s="4">
        <v>224</v>
      </c>
      <c r="G15" s="5">
        <v>2</v>
      </c>
    </row>
    <row r="16" spans="1:7" x14ac:dyDescent="0.3">
      <c r="A16">
        <v>15</v>
      </c>
      <c r="B16" s="3" t="s">
        <v>8</v>
      </c>
      <c r="C16" s="5">
        <v>0</v>
      </c>
      <c r="D16" s="4">
        <v>183</v>
      </c>
      <c r="E16" s="4">
        <v>90</v>
      </c>
      <c r="F16" s="4">
        <v>300</v>
      </c>
      <c r="G16" s="5">
        <v>1</v>
      </c>
    </row>
    <row r="17" spans="1:7" x14ac:dyDescent="0.3">
      <c r="A17">
        <v>16</v>
      </c>
      <c r="B17" s="3" t="s">
        <v>7</v>
      </c>
      <c r="C17" s="5">
        <v>0</v>
      </c>
      <c r="D17" s="4">
        <v>169</v>
      </c>
      <c r="E17" s="4">
        <v>64</v>
      </c>
      <c r="F17" s="4">
        <v>226</v>
      </c>
      <c r="G17" s="5">
        <v>2</v>
      </c>
    </row>
    <row r="18" spans="1:7" x14ac:dyDescent="0.3">
      <c r="A18">
        <v>17</v>
      </c>
      <c r="B18" s="3" t="s">
        <v>9</v>
      </c>
      <c r="C18" s="5">
        <v>1</v>
      </c>
      <c r="D18" s="4">
        <v>150</v>
      </c>
      <c r="E18" s="4">
        <v>47</v>
      </c>
      <c r="F18" s="4">
        <v>280</v>
      </c>
      <c r="G18" s="5">
        <v>1</v>
      </c>
    </row>
    <row r="19" spans="1:7" x14ac:dyDescent="0.3">
      <c r="A19">
        <v>18</v>
      </c>
      <c r="B19" s="3" t="s">
        <v>9</v>
      </c>
      <c r="C19" s="5">
        <v>1</v>
      </c>
      <c r="D19" s="4">
        <v>163</v>
      </c>
      <c r="E19" s="4">
        <v>53.5</v>
      </c>
      <c r="F19" s="4">
        <v>245</v>
      </c>
      <c r="G19" s="5">
        <v>2</v>
      </c>
    </row>
    <row r="20" spans="1:7" x14ac:dyDescent="0.3">
      <c r="A20">
        <v>19</v>
      </c>
      <c r="B20" s="3" t="s">
        <v>7</v>
      </c>
      <c r="C20" s="5">
        <v>0</v>
      </c>
      <c r="D20" s="4">
        <v>185</v>
      </c>
      <c r="E20" s="4">
        <v>70</v>
      </c>
      <c r="F20" s="4">
        <v>262</v>
      </c>
      <c r="G20" s="5">
        <v>2</v>
      </c>
    </row>
    <row r="21" spans="1:7" x14ac:dyDescent="0.3">
      <c r="A21">
        <v>20</v>
      </c>
      <c r="B21" s="3" t="s">
        <v>8</v>
      </c>
      <c r="C21" s="5">
        <v>0</v>
      </c>
      <c r="D21" s="4">
        <v>165</v>
      </c>
      <c r="E21" s="4">
        <v>74</v>
      </c>
      <c r="F21" s="4">
        <v>360</v>
      </c>
      <c r="G21" s="5">
        <v>6</v>
      </c>
    </row>
    <row r="22" spans="1:7" x14ac:dyDescent="0.3">
      <c r="A22">
        <v>21</v>
      </c>
      <c r="B22" s="3" t="s">
        <v>9</v>
      </c>
      <c r="C22" s="5">
        <v>0</v>
      </c>
      <c r="D22" s="4">
        <v>173</v>
      </c>
      <c r="E22" s="4">
        <v>112</v>
      </c>
      <c r="F22" s="4">
        <v>248</v>
      </c>
      <c r="G22" s="5">
        <v>0</v>
      </c>
    </row>
    <row r="23" spans="1:7" x14ac:dyDescent="0.3">
      <c r="A23">
        <v>22</v>
      </c>
      <c r="B23" s="3" t="s">
        <v>8</v>
      </c>
      <c r="C23" s="5">
        <v>0</v>
      </c>
      <c r="D23" s="4">
        <v>182</v>
      </c>
      <c r="E23" s="4">
        <v>70</v>
      </c>
      <c r="F23" s="4">
        <v>247</v>
      </c>
      <c r="G23" s="5">
        <v>2</v>
      </c>
    </row>
    <row r="24" spans="1:7" x14ac:dyDescent="0.3">
      <c r="A24">
        <v>23</v>
      </c>
      <c r="B24" s="3" t="s">
        <v>7</v>
      </c>
      <c r="C24" s="5">
        <v>0</v>
      </c>
      <c r="D24" s="4">
        <v>174</v>
      </c>
      <c r="E24" s="4">
        <v>61.15</v>
      </c>
      <c r="F24" s="4">
        <v>218</v>
      </c>
      <c r="G24" s="5">
        <v>0</v>
      </c>
    </row>
    <row r="25" spans="1:7" x14ac:dyDescent="0.3">
      <c r="A25">
        <v>24</v>
      </c>
      <c r="B25" s="3" t="s">
        <v>8</v>
      </c>
      <c r="C25" s="5">
        <v>1</v>
      </c>
      <c r="D25" s="4">
        <v>160</v>
      </c>
      <c r="E25" s="4">
        <v>59</v>
      </c>
      <c r="F25" s="4">
        <v>259</v>
      </c>
      <c r="G25" s="5">
        <v>2</v>
      </c>
    </row>
    <row r="26" spans="1:7" x14ac:dyDescent="0.3">
      <c r="A26">
        <v>25</v>
      </c>
      <c r="B26" s="3" t="s">
        <v>7</v>
      </c>
      <c r="C26" s="5">
        <v>0</v>
      </c>
      <c r="D26" s="4">
        <v>181</v>
      </c>
      <c r="E26" s="4">
        <v>73</v>
      </c>
      <c r="F26" s="4">
        <v>230</v>
      </c>
      <c r="G26" s="5">
        <v>0</v>
      </c>
    </row>
    <row r="27" spans="1:7" x14ac:dyDescent="0.3">
      <c r="A27">
        <v>26</v>
      </c>
      <c r="B27" s="3" t="s">
        <v>7</v>
      </c>
      <c r="C27" s="5">
        <v>0</v>
      </c>
      <c r="D27" s="4">
        <v>181</v>
      </c>
      <c r="E27" s="4">
        <v>62</v>
      </c>
      <c r="F27" s="4">
        <v>228</v>
      </c>
      <c r="G27" s="5">
        <v>5</v>
      </c>
    </row>
    <row r="28" spans="1:7" x14ac:dyDescent="0.3">
      <c r="A28">
        <v>27</v>
      </c>
      <c r="B28" s="3" t="s">
        <v>9</v>
      </c>
      <c r="C28" s="5">
        <v>1</v>
      </c>
      <c r="D28" s="4">
        <v>167</v>
      </c>
      <c r="E28" s="4">
        <v>75</v>
      </c>
      <c r="F28" s="4">
        <v>235</v>
      </c>
      <c r="G28" s="5">
        <v>0</v>
      </c>
    </row>
    <row r="29" spans="1:7" x14ac:dyDescent="0.3">
      <c r="A29">
        <v>28</v>
      </c>
      <c r="B29" s="3" t="s">
        <v>8</v>
      </c>
      <c r="C29" s="5">
        <v>1</v>
      </c>
      <c r="D29" s="4">
        <v>164</v>
      </c>
      <c r="E29" s="4">
        <v>74</v>
      </c>
      <c r="F29" s="4">
        <v>241</v>
      </c>
      <c r="G29" s="5">
        <v>1</v>
      </c>
    </row>
    <row r="30" spans="1:7" x14ac:dyDescent="0.3">
      <c r="A30">
        <v>29</v>
      </c>
      <c r="B30" s="3" t="s">
        <v>9</v>
      </c>
      <c r="C30" s="5">
        <v>1</v>
      </c>
      <c r="D30" s="4">
        <v>162</v>
      </c>
      <c r="E30" s="4">
        <v>51.95</v>
      </c>
      <c r="F30" s="4">
        <v>259</v>
      </c>
      <c r="G30" s="5">
        <v>1</v>
      </c>
    </row>
    <row r="31" spans="1:7" x14ac:dyDescent="0.3">
      <c r="A31">
        <v>30</v>
      </c>
      <c r="B31" s="3" t="s">
        <v>9</v>
      </c>
      <c r="C31" s="5">
        <v>1</v>
      </c>
      <c r="D31" s="4">
        <v>173</v>
      </c>
      <c r="E31" s="4">
        <v>65</v>
      </c>
      <c r="F31" s="4">
        <v>226</v>
      </c>
      <c r="G31" s="5">
        <v>1</v>
      </c>
    </row>
    <row r="32" spans="1:7" x14ac:dyDescent="0.3">
      <c r="A32">
        <v>31</v>
      </c>
      <c r="B32" s="3" t="s">
        <v>7</v>
      </c>
      <c r="C32" s="5">
        <v>1</v>
      </c>
      <c r="D32" s="4">
        <v>163</v>
      </c>
      <c r="E32" s="4">
        <v>60</v>
      </c>
      <c r="F32" s="4">
        <v>222</v>
      </c>
      <c r="G32" s="5">
        <v>1</v>
      </c>
    </row>
    <row r="33" spans="1:7" x14ac:dyDescent="0.3">
      <c r="A33">
        <v>32</v>
      </c>
      <c r="B33" s="3" t="s">
        <v>8</v>
      </c>
      <c r="C33" s="5">
        <v>1</v>
      </c>
      <c r="D33" s="4">
        <v>160</v>
      </c>
      <c r="E33" s="4">
        <v>64</v>
      </c>
      <c r="F33" s="4">
        <v>220</v>
      </c>
      <c r="G33" s="5">
        <v>3</v>
      </c>
    </row>
    <row r="34" spans="1:7" x14ac:dyDescent="0.3">
      <c r="A34">
        <v>33</v>
      </c>
      <c r="B34" s="3" t="s">
        <v>9</v>
      </c>
      <c r="C34" s="5">
        <v>1</v>
      </c>
      <c r="D34" s="4">
        <v>172</v>
      </c>
      <c r="E34" s="4">
        <v>89</v>
      </c>
      <c r="F34" s="4">
        <v>322</v>
      </c>
      <c r="G34" s="5">
        <v>0</v>
      </c>
    </row>
    <row r="35" spans="1:7" x14ac:dyDescent="0.3">
      <c r="A35">
        <v>34</v>
      </c>
      <c r="B35" s="3" t="s">
        <v>8</v>
      </c>
      <c r="C35" s="5">
        <v>1</v>
      </c>
      <c r="D35" s="4">
        <v>170</v>
      </c>
      <c r="E35" s="4">
        <v>57</v>
      </c>
      <c r="F35" s="4">
        <v>255</v>
      </c>
      <c r="G35" s="5">
        <v>0</v>
      </c>
    </row>
    <row r="36" spans="1:7" x14ac:dyDescent="0.3">
      <c r="A36">
        <v>35</v>
      </c>
      <c r="B36" s="3" t="s">
        <v>7</v>
      </c>
      <c r="C36" s="5">
        <v>0</v>
      </c>
      <c r="D36" s="4">
        <v>174</v>
      </c>
      <c r="E36" s="4">
        <v>76</v>
      </c>
      <c r="F36" s="4">
        <v>225</v>
      </c>
      <c r="G36" s="5">
        <v>1</v>
      </c>
    </row>
    <row r="37" spans="1:7" x14ac:dyDescent="0.3">
      <c r="A37">
        <v>36</v>
      </c>
      <c r="B37" s="3" t="s">
        <v>8</v>
      </c>
      <c r="C37" s="5">
        <v>1</v>
      </c>
      <c r="D37" s="4">
        <v>158</v>
      </c>
      <c r="E37" s="4">
        <v>49</v>
      </c>
      <c r="F37" s="4">
        <v>239</v>
      </c>
      <c r="G37" s="5">
        <v>1</v>
      </c>
    </row>
    <row r="38" spans="1:7" x14ac:dyDescent="0.3">
      <c r="A38">
        <v>37</v>
      </c>
      <c r="B38" s="3" t="s">
        <v>7</v>
      </c>
      <c r="C38" s="5">
        <v>0</v>
      </c>
      <c r="D38" s="4">
        <v>172</v>
      </c>
      <c r="E38" s="4">
        <v>69</v>
      </c>
      <c r="F38" s="4">
        <v>216</v>
      </c>
      <c r="G38" s="5">
        <v>1</v>
      </c>
    </row>
    <row r="39" spans="1:7" x14ac:dyDescent="0.3">
      <c r="A39">
        <v>38</v>
      </c>
      <c r="B39" s="3" t="s">
        <v>9</v>
      </c>
      <c r="C39" s="5">
        <v>1</v>
      </c>
      <c r="D39" s="4">
        <v>168</v>
      </c>
      <c r="E39" s="4">
        <v>78.2</v>
      </c>
      <c r="F39" s="4">
        <v>216</v>
      </c>
      <c r="G39" s="5">
        <v>1</v>
      </c>
    </row>
    <row r="40" spans="1:7" x14ac:dyDescent="0.3">
      <c r="A40">
        <v>39</v>
      </c>
      <c r="B40" s="3" t="s">
        <v>7</v>
      </c>
      <c r="C40" s="5">
        <v>1</v>
      </c>
      <c r="D40" s="4">
        <v>157</v>
      </c>
      <c r="E40" s="4">
        <v>52</v>
      </c>
      <c r="F40" s="4">
        <v>244</v>
      </c>
      <c r="G40" s="5">
        <v>1</v>
      </c>
    </row>
    <row r="41" spans="1:7" x14ac:dyDescent="0.3">
      <c r="A41">
        <v>40</v>
      </c>
      <c r="B41" s="3" t="s">
        <v>7</v>
      </c>
      <c r="C41" s="5">
        <v>0</v>
      </c>
      <c r="D41" s="4">
        <v>169</v>
      </c>
      <c r="E41" s="4">
        <v>66</v>
      </c>
      <c r="F41" s="4">
        <v>223</v>
      </c>
      <c r="G41" s="5">
        <v>1</v>
      </c>
    </row>
    <row r="42" spans="1:7" x14ac:dyDescent="0.3">
      <c r="A42">
        <v>41</v>
      </c>
      <c r="B42" s="3" t="s">
        <v>7</v>
      </c>
      <c r="C42" s="5">
        <v>0</v>
      </c>
      <c r="D42" s="4">
        <v>179</v>
      </c>
      <c r="E42" s="4">
        <v>80</v>
      </c>
      <c r="F42" s="4">
        <v>224</v>
      </c>
      <c r="G42" s="5">
        <v>3</v>
      </c>
    </row>
    <row r="43" spans="1:7" x14ac:dyDescent="0.3">
      <c r="A43">
        <v>42</v>
      </c>
      <c r="B43" s="3" t="s">
        <v>7</v>
      </c>
      <c r="C43" s="5">
        <v>1</v>
      </c>
      <c r="D43" s="4">
        <v>158</v>
      </c>
      <c r="E43" s="4">
        <v>54</v>
      </c>
      <c r="F43" s="4">
        <v>218</v>
      </c>
      <c r="G43" s="5">
        <v>1</v>
      </c>
    </row>
    <row r="44" spans="1:7" x14ac:dyDescent="0.3">
      <c r="A44">
        <v>43</v>
      </c>
      <c r="B44" s="3" t="s">
        <v>7</v>
      </c>
      <c r="C44" s="5">
        <v>0</v>
      </c>
      <c r="D44" s="4">
        <v>175</v>
      </c>
      <c r="E44" s="4">
        <v>78</v>
      </c>
      <c r="F44" s="4">
        <v>245</v>
      </c>
      <c r="G44" s="5">
        <v>0</v>
      </c>
    </row>
    <row r="45" spans="1:7" x14ac:dyDescent="0.3">
      <c r="A45">
        <v>44</v>
      </c>
      <c r="B45" s="3" t="s">
        <v>8</v>
      </c>
      <c r="C45" s="5">
        <v>1</v>
      </c>
      <c r="D45" s="4">
        <v>165</v>
      </c>
      <c r="E45" s="4">
        <v>52</v>
      </c>
      <c r="F45" s="4">
        <v>215</v>
      </c>
      <c r="G45" s="5">
        <v>0</v>
      </c>
    </row>
    <row r="46" spans="1:7" x14ac:dyDescent="0.3">
      <c r="A46">
        <v>45</v>
      </c>
      <c r="B46" s="3" t="s">
        <v>7</v>
      </c>
      <c r="C46" s="5">
        <v>1</v>
      </c>
      <c r="D46" s="4">
        <v>163</v>
      </c>
      <c r="E46" s="4">
        <v>56</v>
      </c>
      <c r="F46" s="4">
        <v>238</v>
      </c>
      <c r="G46" s="5">
        <v>1</v>
      </c>
    </row>
    <row r="47" spans="1:7" x14ac:dyDescent="0.3">
      <c r="A47">
        <v>46</v>
      </c>
      <c r="B47" s="3" t="s">
        <v>7</v>
      </c>
      <c r="C47" s="5">
        <v>1</v>
      </c>
      <c r="D47" s="4">
        <v>168</v>
      </c>
      <c r="E47" s="4">
        <v>66</v>
      </c>
      <c r="F47" s="4">
        <v>218</v>
      </c>
      <c r="G47" s="5">
        <v>3</v>
      </c>
    </row>
    <row r="48" spans="1:7" x14ac:dyDescent="0.3">
      <c r="A48">
        <v>47</v>
      </c>
      <c r="B48" s="3" t="s">
        <v>8</v>
      </c>
      <c r="C48" s="5">
        <v>1</v>
      </c>
      <c r="D48" s="4">
        <v>165</v>
      </c>
      <c r="E48" s="4">
        <v>49</v>
      </c>
      <c r="F48" s="4">
        <v>224</v>
      </c>
      <c r="G48" s="5">
        <v>1</v>
      </c>
    </row>
    <row r="49" spans="1:7" x14ac:dyDescent="0.3">
      <c r="A49">
        <v>48</v>
      </c>
      <c r="B49" s="3" t="s">
        <v>8</v>
      </c>
      <c r="C49" s="5">
        <v>0</v>
      </c>
      <c r="D49" s="4">
        <v>190</v>
      </c>
      <c r="E49" s="4">
        <v>115</v>
      </c>
      <c r="F49" s="4">
        <v>238</v>
      </c>
      <c r="G49" s="5">
        <v>0</v>
      </c>
    </row>
    <row r="50" spans="1:7" x14ac:dyDescent="0.3">
      <c r="A50">
        <v>49</v>
      </c>
      <c r="B50" s="3" t="s">
        <v>8</v>
      </c>
      <c r="C50" s="5">
        <v>1</v>
      </c>
      <c r="D50" s="4">
        <v>164</v>
      </c>
      <c r="E50" s="4">
        <v>58</v>
      </c>
      <c r="F50" s="4">
        <v>253</v>
      </c>
      <c r="G50" s="5">
        <v>2</v>
      </c>
    </row>
    <row r="51" spans="1:7" x14ac:dyDescent="0.3">
      <c r="A51">
        <v>50</v>
      </c>
      <c r="B51" s="3" t="s">
        <v>8</v>
      </c>
      <c r="C51" s="5">
        <v>0</v>
      </c>
      <c r="D51" s="4">
        <v>174</v>
      </c>
      <c r="E51" s="4">
        <v>70</v>
      </c>
      <c r="F51" s="4">
        <v>233</v>
      </c>
      <c r="G51" s="5">
        <v>2</v>
      </c>
    </row>
    <row r="52" spans="1:7" x14ac:dyDescent="0.3">
      <c r="A52">
        <v>51</v>
      </c>
      <c r="B52" s="3" t="s">
        <v>9</v>
      </c>
      <c r="C52" s="5">
        <v>1</v>
      </c>
      <c r="D52" s="4">
        <v>170</v>
      </c>
      <c r="E52" s="4">
        <v>63.8</v>
      </c>
      <c r="F52" s="4">
        <v>226</v>
      </c>
      <c r="G52" s="5">
        <v>0</v>
      </c>
    </row>
    <row r="53" spans="1:7" x14ac:dyDescent="0.3">
      <c r="A53">
        <v>52</v>
      </c>
      <c r="B53" s="3" t="s">
        <v>9</v>
      </c>
      <c r="C53" s="5">
        <v>1</v>
      </c>
      <c r="D53" s="4">
        <v>163</v>
      </c>
      <c r="E53" s="4">
        <v>61.5</v>
      </c>
      <c r="F53" s="4">
        <v>259</v>
      </c>
      <c r="G53" s="5">
        <v>1</v>
      </c>
    </row>
    <row r="54" spans="1:7" x14ac:dyDescent="0.3">
      <c r="A54">
        <v>53</v>
      </c>
      <c r="B54" s="3" t="s">
        <v>7</v>
      </c>
      <c r="C54" s="5">
        <v>0</v>
      </c>
      <c r="D54" s="4">
        <v>170</v>
      </c>
      <c r="E54" s="4">
        <v>65</v>
      </c>
      <c r="F54" s="4">
        <v>215</v>
      </c>
      <c r="G54" s="5">
        <v>3</v>
      </c>
    </row>
    <row r="55" spans="1:7" x14ac:dyDescent="0.3">
      <c r="A55">
        <v>54</v>
      </c>
      <c r="B55" s="3" t="s">
        <v>9</v>
      </c>
      <c r="C55" s="5">
        <v>1</v>
      </c>
      <c r="D55" s="4">
        <v>172</v>
      </c>
      <c r="E55" s="4">
        <v>55.6</v>
      </c>
      <c r="F55" s="4">
        <v>227</v>
      </c>
      <c r="G55" s="5">
        <v>1</v>
      </c>
    </row>
    <row r="56" spans="1:7" x14ac:dyDescent="0.3">
      <c r="A56">
        <v>55</v>
      </c>
      <c r="B56" s="3" t="s">
        <v>7</v>
      </c>
      <c r="C56" s="5">
        <v>0</v>
      </c>
      <c r="D56" s="4">
        <v>173</v>
      </c>
      <c r="E56" s="4">
        <v>72</v>
      </c>
      <c r="F56" s="4">
        <v>221</v>
      </c>
      <c r="G56" s="5">
        <v>1</v>
      </c>
    </row>
    <row r="57" spans="1:7" x14ac:dyDescent="0.3">
      <c r="A57">
        <v>56</v>
      </c>
      <c r="B57" s="3" t="s">
        <v>9</v>
      </c>
      <c r="C57" s="5">
        <v>1</v>
      </c>
      <c r="D57" s="4">
        <v>163</v>
      </c>
      <c r="E57" s="4">
        <v>62</v>
      </c>
      <c r="F57" s="4">
        <v>242</v>
      </c>
      <c r="G57" s="5">
        <v>3</v>
      </c>
    </row>
    <row r="58" spans="1:7" x14ac:dyDescent="0.3">
      <c r="A58">
        <v>57</v>
      </c>
      <c r="B58" s="3" t="s">
        <v>8</v>
      </c>
      <c r="C58" s="5">
        <v>0</v>
      </c>
      <c r="D58" s="4">
        <v>173</v>
      </c>
      <c r="E58" s="4">
        <v>70</v>
      </c>
      <c r="F58" s="4">
        <v>240</v>
      </c>
      <c r="G58" s="5">
        <v>1</v>
      </c>
    </row>
    <row r="59" spans="1:7" x14ac:dyDescent="0.3">
      <c r="A59">
        <v>58</v>
      </c>
      <c r="B59" s="3" t="s">
        <v>9</v>
      </c>
      <c r="C59" s="5">
        <v>1</v>
      </c>
      <c r="D59" s="4">
        <v>157</v>
      </c>
      <c r="E59" s="4">
        <v>77</v>
      </c>
      <c r="F59" s="4">
        <v>465</v>
      </c>
      <c r="G59" s="5">
        <v>1</v>
      </c>
    </row>
    <row r="60" spans="1:7" x14ac:dyDescent="0.3">
      <c r="A60">
        <v>59</v>
      </c>
      <c r="B60" s="3" t="s">
        <v>7</v>
      </c>
      <c r="C60" s="5">
        <v>0</v>
      </c>
      <c r="D60" s="4">
        <v>180</v>
      </c>
      <c r="E60" s="4">
        <v>61</v>
      </c>
      <c r="F60" s="4">
        <v>230</v>
      </c>
      <c r="G60" s="5">
        <v>1</v>
      </c>
    </row>
    <row r="61" spans="1:7" x14ac:dyDescent="0.3">
      <c r="A61">
        <v>60</v>
      </c>
      <c r="B61" s="3" t="s">
        <v>9</v>
      </c>
      <c r="C61" s="5">
        <v>1</v>
      </c>
      <c r="D61" s="4">
        <v>165</v>
      </c>
      <c r="E61" s="4">
        <v>59</v>
      </c>
      <c r="F61" s="4">
        <v>303</v>
      </c>
      <c r="G61" s="5">
        <v>3</v>
      </c>
    </row>
    <row r="62" spans="1:7" x14ac:dyDescent="0.3">
      <c r="A62">
        <v>61</v>
      </c>
      <c r="B62" s="3" t="s">
        <v>8</v>
      </c>
      <c r="C62" s="5">
        <v>1</v>
      </c>
      <c r="D62" s="4">
        <v>165</v>
      </c>
      <c r="E62" s="4">
        <v>65</v>
      </c>
      <c r="F62" s="4">
        <v>190</v>
      </c>
      <c r="G62" s="5">
        <v>2</v>
      </c>
    </row>
    <row r="63" spans="1:7" x14ac:dyDescent="0.3">
      <c r="A63">
        <v>62</v>
      </c>
      <c r="B63" s="3" t="s">
        <v>9</v>
      </c>
      <c r="C63" s="5">
        <v>0</v>
      </c>
      <c r="D63" s="4">
        <v>180</v>
      </c>
      <c r="E63" s="4">
        <v>70</v>
      </c>
      <c r="F63" s="4">
        <v>238</v>
      </c>
      <c r="G63" s="5">
        <v>1</v>
      </c>
    </row>
    <row r="64" spans="1:7" x14ac:dyDescent="0.3">
      <c r="A64">
        <v>63</v>
      </c>
      <c r="B64" s="3" t="s">
        <v>7</v>
      </c>
      <c r="C64" s="5">
        <v>0</v>
      </c>
      <c r="D64" s="4">
        <v>179</v>
      </c>
      <c r="E64" s="4">
        <v>67.5</v>
      </c>
      <c r="F64" s="4">
        <v>255</v>
      </c>
      <c r="G64" s="5">
        <v>1</v>
      </c>
    </row>
    <row r="65" spans="1:7" x14ac:dyDescent="0.3">
      <c r="A65">
        <v>64</v>
      </c>
      <c r="B65" s="3" t="s">
        <v>8</v>
      </c>
      <c r="C65" s="5">
        <v>1</v>
      </c>
      <c r="D65" s="4">
        <v>160</v>
      </c>
      <c r="E65" s="4">
        <v>47</v>
      </c>
      <c r="F65" s="4">
        <v>279</v>
      </c>
      <c r="G65" s="5">
        <v>1</v>
      </c>
    </row>
    <row r="66" spans="1:7" x14ac:dyDescent="0.3">
      <c r="A66">
        <v>65</v>
      </c>
      <c r="B66" s="3" t="s">
        <v>9</v>
      </c>
      <c r="C66" s="5">
        <v>1</v>
      </c>
      <c r="D66" s="4">
        <v>150</v>
      </c>
      <c r="E66" s="4">
        <v>48</v>
      </c>
      <c r="F66" s="4">
        <v>255</v>
      </c>
      <c r="G66" s="5">
        <v>0</v>
      </c>
    </row>
    <row r="67" spans="1:7" x14ac:dyDescent="0.3">
      <c r="A67">
        <v>66</v>
      </c>
      <c r="B67" s="3" t="s">
        <v>7</v>
      </c>
      <c r="C67" s="5">
        <v>1</v>
      </c>
      <c r="D67" s="4">
        <v>170</v>
      </c>
      <c r="E67" s="4">
        <v>55</v>
      </c>
      <c r="F67" s="4">
        <v>230</v>
      </c>
      <c r="G67" s="5">
        <v>1</v>
      </c>
    </row>
    <row r="68" spans="1:7" x14ac:dyDescent="0.3">
      <c r="A68">
        <v>67</v>
      </c>
      <c r="B68" s="3" t="s">
        <v>8</v>
      </c>
      <c r="C68" s="5">
        <v>0</v>
      </c>
      <c r="D68" s="4">
        <v>176</v>
      </c>
      <c r="E68" s="4">
        <v>77</v>
      </c>
      <c r="F68" s="4">
        <v>252</v>
      </c>
      <c r="G68" s="5">
        <v>1</v>
      </c>
    </row>
    <row r="69" spans="1:7" x14ac:dyDescent="0.3">
      <c r="A69">
        <v>68</v>
      </c>
      <c r="B69" s="3" t="s">
        <v>7</v>
      </c>
      <c r="C69" s="5">
        <v>0</v>
      </c>
      <c r="D69" s="4">
        <v>163</v>
      </c>
      <c r="E69" s="4">
        <v>90</v>
      </c>
      <c r="F69" s="4">
        <v>221</v>
      </c>
      <c r="G69" s="5">
        <v>1</v>
      </c>
    </row>
    <row r="70" spans="1:7" x14ac:dyDescent="0.3">
      <c r="A70">
        <v>69</v>
      </c>
      <c r="B70" s="3" t="s">
        <v>8</v>
      </c>
      <c r="C70" s="5">
        <v>0</v>
      </c>
      <c r="D70" s="4">
        <v>177</v>
      </c>
      <c r="E70" s="4">
        <v>84</v>
      </c>
      <c r="F70" s="4">
        <v>221</v>
      </c>
      <c r="G70" s="5">
        <v>1</v>
      </c>
    </row>
    <row r="71" spans="1:7" x14ac:dyDescent="0.3">
      <c r="A71">
        <v>70</v>
      </c>
      <c r="B71" s="3" t="s">
        <v>9</v>
      </c>
      <c r="C71" s="5">
        <v>1</v>
      </c>
      <c r="D71" s="4">
        <v>165</v>
      </c>
      <c r="E71" s="4">
        <v>88.4</v>
      </c>
      <c r="F71" s="4">
        <v>225</v>
      </c>
      <c r="G71" s="5">
        <v>1</v>
      </c>
    </row>
    <row r="72" spans="1:7" x14ac:dyDescent="0.3">
      <c r="A72">
        <v>71</v>
      </c>
      <c r="B72" s="3" t="s">
        <v>7</v>
      </c>
      <c r="C72" s="5">
        <v>0</v>
      </c>
      <c r="D72" s="4">
        <v>188</v>
      </c>
      <c r="E72" s="4">
        <v>81</v>
      </c>
      <c r="F72" s="4">
        <v>230</v>
      </c>
      <c r="G72" s="5">
        <v>1</v>
      </c>
    </row>
    <row r="73" spans="1:7" x14ac:dyDescent="0.3">
      <c r="A73">
        <v>72</v>
      </c>
      <c r="B73" s="3" t="s">
        <v>7</v>
      </c>
      <c r="C73" s="5">
        <v>1</v>
      </c>
      <c r="D73" s="4">
        <v>153</v>
      </c>
      <c r="E73" s="4">
        <v>60</v>
      </c>
      <c r="F73" s="4">
        <v>228</v>
      </c>
      <c r="G73" s="5">
        <v>1</v>
      </c>
    </row>
    <row r="74" spans="1:7" x14ac:dyDescent="0.3">
      <c r="A74">
        <v>73</v>
      </c>
      <c r="B74" s="3" t="s">
        <v>8</v>
      </c>
      <c r="C74" s="5">
        <v>0</v>
      </c>
      <c r="D74" s="4">
        <v>175</v>
      </c>
      <c r="E74" s="4">
        <v>65</v>
      </c>
      <c r="F74" s="4">
        <v>221</v>
      </c>
      <c r="G74" s="5">
        <v>1</v>
      </c>
    </row>
    <row r="75" spans="1:7" x14ac:dyDescent="0.3">
      <c r="A75">
        <v>74</v>
      </c>
      <c r="B75" s="3" t="s">
        <v>7</v>
      </c>
      <c r="C75" s="5">
        <v>0</v>
      </c>
      <c r="D75" s="4">
        <v>174</v>
      </c>
      <c r="E75" s="4">
        <v>63</v>
      </c>
      <c r="F75" s="4">
        <v>216</v>
      </c>
      <c r="G75" s="5">
        <v>1</v>
      </c>
    </row>
    <row r="76" spans="1:7" x14ac:dyDescent="0.3">
      <c r="A76">
        <v>75</v>
      </c>
      <c r="B76" s="3" t="s">
        <v>9</v>
      </c>
      <c r="C76" s="5">
        <v>1</v>
      </c>
      <c r="D76" s="4">
        <v>162</v>
      </c>
      <c r="E76" s="4">
        <v>52.8</v>
      </c>
      <c r="F76" s="4">
        <v>224</v>
      </c>
      <c r="G76" s="5">
        <v>0</v>
      </c>
    </row>
    <row r="77" spans="1:7" x14ac:dyDescent="0.3">
      <c r="A77">
        <v>76</v>
      </c>
      <c r="B77" s="3" t="s">
        <v>9</v>
      </c>
      <c r="C77" s="5">
        <v>0</v>
      </c>
      <c r="D77" s="4">
        <v>172</v>
      </c>
      <c r="E77" s="4">
        <v>76</v>
      </c>
      <c r="F77" s="4">
        <v>231</v>
      </c>
      <c r="G77" s="5">
        <v>1</v>
      </c>
    </row>
    <row r="78" spans="1:7" x14ac:dyDescent="0.3">
      <c r="A78">
        <v>77</v>
      </c>
      <c r="B78" s="3" t="s">
        <v>7</v>
      </c>
      <c r="C78" s="5">
        <v>1</v>
      </c>
      <c r="D78" s="4">
        <v>160</v>
      </c>
      <c r="E78" s="4">
        <v>62</v>
      </c>
      <c r="F78" s="4">
        <v>242</v>
      </c>
      <c r="G78" s="5">
        <v>1</v>
      </c>
    </row>
    <row r="79" spans="1:7" x14ac:dyDescent="0.3">
      <c r="A79">
        <v>78</v>
      </c>
      <c r="B79" s="3" t="s">
        <v>9</v>
      </c>
      <c r="C79" s="5">
        <v>0</v>
      </c>
      <c r="D79" s="4">
        <v>176</v>
      </c>
      <c r="E79" s="4">
        <v>80</v>
      </c>
      <c r="F79" s="4">
        <v>269</v>
      </c>
      <c r="G79" s="5">
        <v>1</v>
      </c>
    </row>
    <row r="80" spans="1:7" x14ac:dyDescent="0.3">
      <c r="A80">
        <v>79</v>
      </c>
      <c r="B80" s="3" t="s">
        <v>8</v>
      </c>
      <c r="C80" s="5">
        <v>1</v>
      </c>
      <c r="D80" s="4">
        <v>154</v>
      </c>
      <c r="E80" s="4">
        <v>50</v>
      </c>
      <c r="F80" s="4">
        <v>255</v>
      </c>
      <c r="G80" s="5">
        <v>0</v>
      </c>
    </row>
    <row r="81" spans="1:7" x14ac:dyDescent="0.3">
      <c r="A81">
        <v>80</v>
      </c>
      <c r="B81" s="3" t="s">
        <v>7</v>
      </c>
      <c r="C81" s="5">
        <v>1</v>
      </c>
      <c r="D81" s="4">
        <v>175</v>
      </c>
      <c r="E81" s="4">
        <v>61</v>
      </c>
      <c r="F81" s="4">
        <v>251</v>
      </c>
      <c r="G81" s="5">
        <v>2</v>
      </c>
    </row>
    <row r="82" spans="1:7" x14ac:dyDescent="0.3">
      <c r="A82">
        <v>81</v>
      </c>
      <c r="B82" s="3" t="s">
        <v>8</v>
      </c>
      <c r="C82" s="5">
        <v>1</v>
      </c>
      <c r="D82" s="4">
        <v>160</v>
      </c>
      <c r="E82" s="4">
        <v>55</v>
      </c>
      <c r="F82" s="4">
        <v>245</v>
      </c>
      <c r="G82" s="5">
        <v>1</v>
      </c>
    </row>
    <row r="83" spans="1:7" x14ac:dyDescent="0.3">
      <c r="A83">
        <v>82</v>
      </c>
      <c r="B83" s="3" t="s">
        <v>8</v>
      </c>
      <c r="C83" s="5">
        <v>0</v>
      </c>
      <c r="D83" s="4">
        <v>183</v>
      </c>
      <c r="E83" s="4">
        <v>80</v>
      </c>
      <c r="F83" s="4">
        <v>225</v>
      </c>
      <c r="G83" s="5">
        <v>0</v>
      </c>
    </row>
    <row r="84" spans="1:7" x14ac:dyDescent="0.3">
      <c r="A84">
        <v>83</v>
      </c>
      <c r="B84" s="3" t="s">
        <v>9</v>
      </c>
      <c r="C84" s="5">
        <v>1</v>
      </c>
      <c r="D84" s="4">
        <v>168</v>
      </c>
      <c r="E84" s="4">
        <v>55</v>
      </c>
      <c r="F84" s="4">
        <v>221</v>
      </c>
      <c r="G84" s="5">
        <v>1</v>
      </c>
    </row>
    <row r="85" spans="1:7" x14ac:dyDescent="0.3">
      <c r="A85">
        <v>84</v>
      </c>
      <c r="B85" s="3" t="s">
        <v>8</v>
      </c>
      <c r="C85" s="5">
        <v>0</v>
      </c>
      <c r="D85" s="4">
        <v>193</v>
      </c>
      <c r="E85" s="4">
        <v>90</v>
      </c>
      <c r="F85" s="4">
        <v>251</v>
      </c>
      <c r="G85" s="5">
        <v>1</v>
      </c>
    </row>
    <row r="86" spans="1:7" x14ac:dyDescent="0.3">
      <c r="A86">
        <v>85</v>
      </c>
      <c r="B86" s="3" t="s">
        <v>8</v>
      </c>
      <c r="C86" s="5">
        <v>0</v>
      </c>
      <c r="D86" s="4">
        <v>183</v>
      </c>
      <c r="E86" s="4">
        <v>78</v>
      </c>
      <c r="F86" s="4">
        <v>245</v>
      </c>
      <c r="G86" s="5">
        <v>1</v>
      </c>
    </row>
    <row r="87" spans="1:7" x14ac:dyDescent="0.3">
      <c r="A87">
        <v>86</v>
      </c>
      <c r="B87" s="3" t="s">
        <v>7</v>
      </c>
      <c r="C87" s="5">
        <v>1</v>
      </c>
      <c r="D87" s="4">
        <v>157</v>
      </c>
      <c r="E87" s="4">
        <v>45</v>
      </c>
      <c r="F87" s="4">
        <v>258</v>
      </c>
      <c r="G87" s="5">
        <v>2</v>
      </c>
    </row>
    <row r="88" spans="1:7" x14ac:dyDescent="0.3">
      <c r="A88">
        <v>87</v>
      </c>
      <c r="B88" s="3" t="s">
        <v>9</v>
      </c>
      <c r="C88" s="5">
        <v>1</v>
      </c>
      <c r="D88" s="4">
        <v>167</v>
      </c>
      <c r="E88" s="4">
        <v>62</v>
      </c>
      <c r="F88" s="4">
        <v>276</v>
      </c>
      <c r="G88" s="5">
        <v>2</v>
      </c>
    </row>
    <row r="89" spans="1:7" x14ac:dyDescent="0.3">
      <c r="A89">
        <v>88</v>
      </c>
      <c r="B89" s="3" t="s">
        <v>8</v>
      </c>
      <c r="C89" s="5">
        <v>0</v>
      </c>
      <c r="D89" s="4">
        <v>175</v>
      </c>
      <c r="E89" s="4">
        <v>83</v>
      </c>
      <c r="F89" s="4">
        <v>222</v>
      </c>
      <c r="G89" s="5">
        <v>1</v>
      </c>
    </row>
    <row r="90" spans="1:7" x14ac:dyDescent="0.3">
      <c r="A90">
        <v>89</v>
      </c>
      <c r="B90" s="3" t="s">
        <v>9</v>
      </c>
      <c r="C90" s="5">
        <v>1</v>
      </c>
      <c r="D90" s="4">
        <v>162</v>
      </c>
      <c r="E90" s="4">
        <v>90</v>
      </c>
      <c r="F90" s="4">
        <v>254</v>
      </c>
      <c r="G90" s="5">
        <v>3</v>
      </c>
    </row>
    <row r="91" spans="1:7" x14ac:dyDescent="0.3">
      <c r="A91">
        <v>90</v>
      </c>
      <c r="B91" s="3" t="s">
        <v>9</v>
      </c>
      <c r="C91" s="5">
        <v>1</v>
      </c>
      <c r="D91" s="4">
        <v>155</v>
      </c>
      <c r="E91" s="4">
        <v>54.8</v>
      </c>
      <c r="F91" s="4">
        <v>255</v>
      </c>
      <c r="G91" s="5">
        <v>2</v>
      </c>
    </row>
    <row r="92" spans="1:7" x14ac:dyDescent="0.3">
      <c r="A92">
        <v>91</v>
      </c>
      <c r="B92" s="3" t="s">
        <v>9</v>
      </c>
      <c r="C92" s="5">
        <v>1</v>
      </c>
      <c r="D92" s="4">
        <v>162</v>
      </c>
      <c r="E92" s="4">
        <v>53.5</v>
      </c>
      <c r="F92" s="4">
        <v>238</v>
      </c>
      <c r="G92" s="5">
        <v>1</v>
      </c>
    </row>
    <row r="93" spans="1:7" x14ac:dyDescent="0.3">
      <c r="A93">
        <v>92</v>
      </c>
      <c r="B93" s="3" t="s">
        <v>8</v>
      </c>
      <c r="C93" s="5">
        <v>1</v>
      </c>
      <c r="D93" s="4">
        <v>163</v>
      </c>
      <c r="E93" s="4">
        <v>57</v>
      </c>
      <c r="F93" s="4">
        <v>252</v>
      </c>
      <c r="G93" s="5">
        <v>1</v>
      </c>
    </row>
    <row r="94" spans="1:7" x14ac:dyDescent="0.3">
      <c r="A94">
        <v>93</v>
      </c>
      <c r="B94" s="3" t="s">
        <v>7</v>
      </c>
      <c r="C94" s="5">
        <v>0</v>
      </c>
      <c r="D94" s="4">
        <v>178</v>
      </c>
      <c r="E94" s="4">
        <v>73</v>
      </c>
      <c r="F94" s="4">
        <v>214</v>
      </c>
      <c r="G94" s="5">
        <v>1</v>
      </c>
    </row>
    <row r="95" spans="1:7" x14ac:dyDescent="0.3">
      <c r="A95">
        <v>94</v>
      </c>
      <c r="B95" s="3" t="s">
        <v>9</v>
      </c>
      <c r="C95" s="5">
        <v>1</v>
      </c>
      <c r="D95" s="4">
        <v>164</v>
      </c>
      <c r="E95" s="4">
        <v>56.8</v>
      </c>
      <c r="F95" s="4">
        <v>242</v>
      </c>
      <c r="G95" s="5">
        <v>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opLeftCell="A28" zoomScale="130" zoomScaleNormal="130" workbookViewId="0">
      <selection activeCell="F49" sqref="F49"/>
    </sheetView>
  </sheetViews>
  <sheetFormatPr defaultColWidth="11.5546875" defaultRowHeight="14.4" x14ac:dyDescent="0.3"/>
  <cols>
    <col min="1" max="1" width="10.88671875" customWidth="1"/>
    <col min="2" max="11" width="8.6640625" customWidth="1"/>
  </cols>
  <sheetData>
    <row r="1" spans="1:12" x14ac:dyDescent="0.3">
      <c r="A1" s="6" t="s">
        <v>5</v>
      </c>
      <c r="B1" s="7" t="s">
        <v>10</v>
      </c>
      <c r="E1" s="6" t="s">
        <v>6</v>
      </c>
      <c r="F1" s="7" t="s">
        <v>11</v>
      </c>
      <c r="G1" t="s">
        <v>12</v>
      </c>
    </row>
    <row r="2" spans="1:12" x14ac:dyDescent="0.3">
      <c r="A2" s="8">
        <v>0</v>
      </c>
      <c r="B2" s="9">
        <v>15</v>
      </c>
      <c r="E2" s="8" t="s">
        <v>13</v>
      </c>
      <c r="F2" s="9">
        <v>42</v>
      </c>
      <c r="G2" s="10">
        <f>F2/F4</f>
        <v>0.44680851063829785</v>
      </c>
      <c r="H2" s="10"/>
    </row>
    <row r="3" spans="1:12" x14ac:dyDescent="0.3">
      <c r="A3" s="11">
        <v>1</v>
      </c>
      <c r="B3" s="12">
        <v>52</v>
      </c>
      <c r="E3" s="11" t="s">
        <v>14</v>
      </c>
      <c r="F3" s="13">
        <v>52</v>
      </c>
      <c r="G3" s="10">
        <f>F3/F4</f>
        <v>0.55319148936170215</v>
      </c>
      <c r="H3" s="10"/>
      <c r="J3" s="6" t="s">
        <v>1</v>
      </c>
      <c r="K3" s="7" t="s">
        <v>15</v>
      </c>
      <c r="L3" t="s">
        <v>16</v>
      </c>
    </row>
    <row r="4" spans="1:12" x14ac:dyDescent="0.3">
      <c r="A4" s="11">
        <v>2</v>
      </c>
      <c r="B4" s="12">
        <v>16</v>
      </c>
      <c r="E4" s="14" t="s">
        <v>17</v>
      </c>
      <c r="F4" s="15">
        <v>94</v>
      </c>
      <c r="G4" s="10">
        <f>SUM(G2:G3)</f>
        <v>1</v>
      </c>
      <c r="H4" s="10"/>
      <c r="J4" s="16" t="s">
        <v>7</v>
      </c>
      <c r="K4" s="9">
        <v>30</v>
      </c>
      <c r="L4" s="17">
        <f>K4/K7</f>
        <v>0.31914893617021278</v>
      </c>
    </row>
    <row r="5" spans="1:12" x14ac:dyDescent="0.3">
      <c r="A5" s="11">
        <v>3</v>
      </c>
      <c r="B5" s="12">
        <v>8</v>
      </c>
      <c r="J5" s="18" t="s">
        <v>9</v>
      </c>
      <c r="K5" s="12">
        <v>32</v>
      </c>
      <c r="L5" s="17">
        <f>K5/K7</f>
        <v>0.34042553191489361</v>
      </c>
    </row>
    <row r="6" spans="1:12" x14ac:dyDescent="0.3">
      <c r="A6" s="11">
        <v>5</v>
      </c>
      <c r="B6" s="12">
        <v>1</v>
      </c>
      <c r="J6" s="18" t="s">
        <v>8</v>
      </c>
      <c r="K6" s="13">
        <v>32</v>
      </c>
      <c r="L6" s="17">
        <f>K6/K7</f>
        <v>0.34042553191489361</v>
      </c>
    </row>
    <row r="7" spans="1:12" x14ac:dyDescent="0.3">
      <c r="A7" s="11">
        <v>6</v>
      </c>
      <c r="B7" s="12">
        <v>1</v>
      </c>
      <c r="J7" s="19" t="s">
        <v>17</v>
      </c>
      <c r="K7" s="15">
        <v>94</v>
      </c>
      <c r="L7" s="17">
        <f>SUM(L4:L6)</f>
        <v>1</v>
      </c>
    </row>
    <row r="8" spans="1:12" x14ac:dyDescent="0.3">
      <c r="A8" s="11">
        <v>8</v>
      </c>
      <c r="B8" s="13">
        <v>1</v>
      </c>
    </row>
    <row r="9" spans="1:12" x14ac:dyDescent="0.3">
      <c r="A9" s="14" t="s">
        <v>17</v>
      </c>
      <c r="B9" s="15">
        <v>94</v>
      </c>
    </row>
    <row r="17" spans="1:5" x14ac:dyDescent="0.3">
      <c r="A17" s="6" t="s">
        <v>5</v>
      </c>
      <c r="B17" s="7" t="s">
        <v>10</v>
      </c>
      <c r="C17" t="s">
        <v>16</v>
      </c>
    </row>
    <row r="18" spans="1:5" x14ac:dyDescent="0.3">
      <c r="A18" s="8">
        <v>0</v>
      </c>
      <c r="B18" s="9">
        <v>15</v>
      </c>
      <c r="C18" s="17">
        <f t="shared" ref="C18:C26" si="0">B18/B$27</f>
        <v>0.15957446808510639</v>
      </c>
    </row>
    <row r="19" spans="1:5" x14ac:dyDescent="0.3">
      <c r="A19" s="11">
        <v>1</v>
      </c>
      <c r="B19" s="12">
        <v>52</v>
      </c>
      <c r="C19" s="17">
        <f t="shared" si="0"/>
        <v>0.55319148936170215</v>
      </c>
    </row>
    <row r="20" spans="1:5" x14ac:dyDescent="0.3">
      <c r="A20" s="11">
        <v>2</v>
      </c>
      <c r="B20" s="12">
        <v>16</v>
      </c>
      <c r="C20" s="17">
        <f t="shared" si="0"/>
        <v>0.1702127659574468</v>
      </c>
    </row>
    <row r="21" spans="1:5" x14ac:dyDescent="0.3">
      <c r="A21" s="11">
        <v>3</v>
      </c>
      <c r="B21" s="12">
        <v>8</v>
      </c>
      <c r="C21" s="17">
        <f t="shared" si="0"/>
        <v>8.5106382978723402E-2</v>
      </c>
    </row>
    <row r="22" spans="1:5" x14ac:dyDescent="0.3">
      <c r="A22" s="11">
        <v>4</v>
      </c>
      <c r="B22" s="12">
        <v>0</v>
      </c>
      <c r="C22" s="17">
        <f t="shared" si="0"/>
        <v>0</v>
      </c>
    </row>
    <row r="23" spans="1:5" x14ac:dyDescent="0.3">
      <c r="A23" s="11">
        <v>5</v>
      </c>
      <c r="B23" s="12">
        <v>1</v>
      </c>
      <c r="C23" s="17">
        <f t="shared" si="0"/>
        <v>1.0638297872340425E-2</v>
      </c>
    </row>
    <row r="24" spans="1:5" x14ac:dyDescent="0.3">
      <c r="A24" s="11">
        <v>6</v>
      </c>
      <c r="B24" s="12">
        <v>1</v>
      </c>
      <c r="C24" s="17">
        <f t="shared" si="0"/>
        <v>1.0638297872340425E-2</v>
      </c>
    </row>
    <row r="25" spans="1:5" x14ac:dyDescent="0.3">
      <c r="A25" s="11">
        <v>7</v>
      </c>
      <c r="B25" s="12">
        <v>0</v>
      </c>
      <c r="C25" s="17">
        <f t="shared" si="0"/>
        <v>0</v>
      </c>
    </row>
    <row r="26" spans="1:5" x14ac:dyDescent="0.3">
      <c r="A26" s="11">
        <v>8</v>
      </c>
      <c r="B26" s="13">
        <v>1</v>
      </c>
      <c r="C26" s="17">
        <f t="shared" si="0"/>
        <v>1.0638297872340425E-2</v>
      </c>
    </row>
    <row r="27" spans="1:5" x14ac:dyDescent="0.3">
      <c r="A27" s="14" t="s">
        <v>17</v>
      </c>
      <c r="B27" s="15">
        <v>94</v>
      </c>
      <c r="C27" s="17">
        <f>SUM(C18:C26)</f>
        <v>1</v>
      </c>
    </row>
    <row r="30" spans="1:5" x14ac:dyDescent="0.3">
      <c r="A30" s="20" t="s">
        <v>18</v>
      </c>
      <c r="B30" s="20" t="s">
        <v>19</v>
      </c>
      <c r="C30" s="20" t="s">
        <v>20</v>
      </c>
      <c r="D30" s="20" t="s">
        <v>21</v>
      </c>
      <c r="E30" s="20" t="s">
        <v>22</v>
      </c>
    </row>
    <row r="31" spans="1:5" x14ac:dyDescent="0.3">
      <c r="A31" t="s">
        <v>23</v>
      </c>
      <c r="B31" s="21">
        <f>AVERAGE(dados!$D$1:$D$95)</f>
        <v>169.22340425531914</v>
      </c>
      <c r="C31" s="21">
        <f>AVERAGE(dados!$E$1:$E$95)</f>
        <v>67.218085106382986</v>
      </c>
      <c r="D31" s="21">
        <f>AVERAGE(dados!$F$1:$F$95)</f>
        <v>249.27659574468086</v>
      </c>
      <c r="E31" s="21">
        <f>AVERAGE(dados!$G$1:$G$95)</f>
        <v>1.3510638297872339</v>
      </c>
    </row>
    <row r="32" spans="1:5" x14ac:dyDescent="0.3">
      <c r="A32" t="s">
        <v>24</v>
      </c>
      <c r="B32" s="21">
        <f>MODE(dados!$D$1:$D$95)</f>
        <v>160</v>
      </c>
      <c r="C32" s="21">
        <f>MODE(dados!$E$1:$E$95)</f>
        <v>65</v>
      </c>
      <c r="D32" s="21">
        <f>MODE(dados!$F$1:$F$95)</f>
        <v>255</v>
      </c>
      <c r="E32" s="21">
        <f>MODE(dados!$G$1:$G$95)</f>
        <v>1</v>
      </c>
    </row>
    <row r="33" spans="1:11" x14ac:dyDescent="0.3">
      <c r="A33" t="s">
        <v>25</v>
      </c>
      <c r="B33" s="21">
        <f>MEDIAN(dados!$D$1:$D$95)</f>
        <v>169</v>
      </c>
      <c r="C33" s="21">
        <f>MEDIAN(dados!$E$1:$E$95)</f>
        <v>65</v>
      </c>
      <c r="D33" s="21">
        <f>MEDIAN(dados!$F$1:$F$95)</f>
        <v>238</v>
      </c>
      <c r="E33" s="21">
        <f>MEDIAN(dados!$G$1:$G$95)</f>
        <v>1</v>
      </c>
    </row>
    <row r="34" spans="1:11" x14ac:dyDescent="0.3">
      <c r="A34" t="s">
        <v>26</v>
      </c>
      <c r="B34" s="21">
        <f>QUARTILE(dados!$D$1:$D$95, 1)</f>
        <v>163</v>
      </c>
      <c r="C34" s="21">
        <f>QUARTILE(dados!$E$1:$E$95, 1)</f>
        <v>57.25</v>
      </c>
      <c r="D34" s="21">
        <f>QUARTILE(dados!$F$1:$F$95, 1)</f>
        <v>224.25</v>
      </c>
      <c r="E34" s="21">
        <f>QUARTILE(dados!$G$1:$G$95, 1)</f>
        <v>1</v>
      </c>
    </row>
    <row r="35" spans="1:11" x14ac:dyDescent="0.3">
      <c r="A35" t="s">
        <v>27</v>
      </c>
      <c r="B35" s="21">
        <f>QUARTILE(dados!$D$1:$D$95, 3)</f>
        <v>175</v>
      </c>
      <c r="C35" s="21">
        <f>QUARTILE(dados!$E$1:$E$95, 3)</f>
        <v>76</v>
      </c>
      <c r="D35" s="21">
        <f>QUARTILE(dados!$F$1:$F$95, 3)</f>
        <v>255</v>
      </c>
      <c r="E35" s="21">
        <f>QUARTILE(dados!$G$1:$G$95, 3)</f>
        <v>2</v>
      </c>
    </row>
    <row r="36" spans="1:11" x14ac:dyDescent="0.3">
      <c r="A36" t="s">
        <v>28</v>
      </c>
      <c r="B36" s="21">
        <f>STDEV(dados!$D$1:$D$95)</f>
        <v>9.2447651625170675</v>
      </c>
      <c r="C36" s="21">
        <f>STDEV(dados!$E$1:$E$95)</f>
        <v>13.706357623544807</v>
      </c>
      <c r="D36" s="21">
        <f>STDEV(dados!$F$1:$F$95)</f>
        <v>54.675072312457438</v>
      </c>
      <c r="E36" s="21">
        <f>STDEV(dados!$G$1:$G$95)</f>
        <v>1.2331221569440982</v>
      </c>
    </row>
    <row r="37" spans="1:11" x14ac:dyDescent="0.3">
      <c r="A37" t="s">
        <v>29</v>
      </c>
      <c r="B37">
        <f>MAX(dados!$D$1:$D$95)-MIN(dados!$D$1:$D$95)</f>
        <v>43</v>
      </c>
      <c r="C37">
        <f>MAX(dados!$E$1:$E$95)-MIN(dados!$E$1:$E$95)</f>
        <v>70</v>
      </c>
      <c r="D37">
        <f>MAX(dados!$F$1:$F$95)-MIN(dados!$F$1:$F$95)</f>
        <v>465</v>
      </c>
      <c r="E37">
        <f>MAX(dados!$G$1:$G$95)-MIN(dados!$G$1:$G$95)</f>
        <v>8</v>
      </c>
    </row>
    <row r="38" spans="1:11" x14ac:dyDescent="0.3">
      <c r="A38" t="s">
        <v>30</v>
      </c>
      <c r="B38">
        <f>MIN(dados!$D$1:$D$95)</f>
        <v>150</v>
      </c>
      <c r="C38">
        <f>MIN(dados!$E$1:$E$95)</f>
        <v>45</v>
      </c>
      <c r="D38">
        <f>MIN(dados!$F$1:$F$95)</f>
        <v>190</v>
      </c>
      <c r="E38">
        <f>MIN(dados!$G$1:$G$95)</f>
        <v>0</v>
      </c>
    </row>
    <row r="39" spans="1:11" x14ac:dyDescent="0.3">
      <c r="A39" t="s">
        <v>31</v>
      </c>
      <c r="B39">
        <f>MAX(dados!$D$1:$D$95)</f>
        <v>193</v>
      </c>
      <c r="C39">
        <f>MAX(dados!$E$1:$E$95)</f>
        <v>115</v>
      </c>
      <c r="D39">
        <f>MAX(dados!$F$1:$F$95)</f>
        <v>655</v>
      </c>
      <c r="E39">
        <f>MAX(dados!$G$1:$G$95)</f>
        <v>8</v>
      </c>
    </row>
    <row r="41" spans="1:11" x14ac:dyDescent="0.3">
      <c r="A41" s="22" t="s">
        <v>18</v>
      </c>
      <c r="B41" s="22" t="s">
        <v>23</v>
      </c>
      <c r="C41" s="22" t="s">
        <v>24</v>
      </c>
      <c r="D41" s="22" t="s">
        <v>25</v>
      </c>
      <c r="E41" s="22" t="s">
        <v>26</v>
      </c>
      <c r="F41" s="22" t="s">
        <v>27</v>
      </c>
      <c r="G41" s="22" t="s">
        <v>28</v>
      </c>
      <c r="H41" s="22" t="s">
        <v>32</v>
      </c>
      <c r="I41" s="22" t="s">
        <v>29</v>
      </c>
      <c r="J41" s="22" t="s">
        <v>30</v>
      </c>
      <c r="K41" s="22" t="s">
        <v>31</v>
      </c>
    </row>
    <row r="42" spans="1:11" x14ac:dyDescent="0.3">
      <c r="A42" s="23" t="s">
        <v>19</v>
      </c>
      <c r="B42" s="24">
        <f>AVERAGE(dados!$D$1:$D$95)</f>
        <v>169.22340425531914</v>
      </c>
      <c r="C42" s="24">
        <f>MODE(dados!$D$1:$D$95)</f>
        <v>160</v>
      </c>
      <c r="D42" s="24">
        <f>MEDIAN(dados!$D$1:$D$95)</f>
        <v>169</v>
      </c>
      <c r="E42" s="24">
        <f>QUARTILE(dados!$D$1:$D$95, 1)</f>
        <v>163</v>
      </c>
      <c r="F42" s="24">
        <f>QUARTILE(dados!$D$1:$D$95, 3)</f>
        <v>175</v>
      </c>
      <c r="G42" s="24">
        <f>STDEV(dados!$D$1:$D$95)</f>
        <v>9.2447651625170675</v>
      </c>
      <c r="H42" s="25">
        <f>G42/B42</f>
        <v>5.4630535316313851E-2</v>
      </c>
      <c r="I42" s="23">
        <f>MAX(dados!$D$1:$D$95)-MIN(dados!$D$1:$D$95)</f>
        <v>43</v>
      </c>
      <c r="J42" s="23">
        <f>MIN(dados!$D$1:$D$95)</f>
        <v>150</v>
      </c>
      <c r="K42" s="23">
        <f>MAX(dados!$D$1:$D$95)</f>
        <v>193</v>
      </c>
    </row>
    <row r="43" spans="1:11" x14ac:dyDescent="0.3">
      <c r="A43" s="20" t="s">
        <v>20</v>
      </c>
      <c r="B43" s="21">
        <f>AVERAGE(dados!$E$1:$E$95)</f>
        <v>67.218085106382986</v>
      </c>
      <c r="C43" s="21">
        <f>MODE(dados!$E$1:$E$95)</f>
        <v>65</v>
      </c>
      <c r="D43" s="21">
        <f>MEDIAN(dados!$E$1:$E$95)</f>
        <v>65</v>
      </c>
      <c r="E43" s="21">
        <f>QUARTILE(dados!$E$1:$E$95, 1)</f>
        <v>57.25</v>
      </c>
      <c r="F43" s="21">
        <f>QUARTILE(dados!$E$1:$E$95, 3)</f>
        <v>76</v>
      </c>
      <c r="G43" s="21">
        <f>STDEV(dados!$E$1:$E$95)</f>
        <v>13.706357623544807</v>
      </c>
      <c r="H43" s="17">
        <f>G43/B43</f>
        <v>0.20390877844634198</v>
      </c>
      <c r="I43">
        <f>MAX(dados!$E$1:$E$95)-MIN(dados!$E$1:$E$95)</f>
        <v>70</v>
      </c>
      <c r="J43">
        <f>MIN(dados!$E$1:$E$95)</f>
        <v>45</v>
      </c>
      <c r="K43">
        <f>MAX(dados!$E$1:$E$95)</f>
        <v>115</v>
      </c>
    </row>
    <row r="44" spans="1:11" x14ac:dyDescent="0.3">
      <c r="A44" s="20" t="s">
        <v>21</v>
      </c>
      <c r="B44" s="21">
        <f>AVERAGE(dados!$F$1:$F$95)</f>
        <v>249.27659574468086</v>
      </c>
      <c r="C44" s="21">
        <f>MODE(dados!$F$1:$F$95)</f>
        <v>255</v>
      </c>
      <c r="D44" s="21">
        <f>MEDIAN(dados!$F$1:$F$95)</f>
        <v>238</v>
      </c>
      <c r="E44" s="21">
        <f>QUARTILE(dados!$F$1:$F$95, 1)</f>
        <v>224.25</v>
      </c>
      <c r="F44" s="21">
        <f>QUARTILE(dados!$F$1:$F$95, 3)</f>
        <v>255</v>
      </c>
      <c r="G44" s="21">
        <f>STDEV(dados!$F$1:$F$95)</f>
        <v>54.675072312457438</v>
      </c>
      <c r="H44" s="17">
        <f>G44/B44</f>
        <v>0.21933496062525601</v>
      </c>
      <c r="I44">
        <f>MAX(dados!$F$1:$F$95)-MIN(dados!$F$1:$F$95)</f>
        <v>465</v>
      </c>
      <c r="J44">
        <f>MIN(dados!$F$1:$F$95)</f>
        <v>190</v>
      </c>
      <c r="K44">
        <f>MAX(dados!$F$1:$F$95)</f>
        <v>655</v>
      </c>
    </row>
    <row r="45" spans="1:11" x14ac:dyDescent="0.3">
      <c r="A45" s="26" t="s">
        <v>22</v>
      </c>
      <c r="B45" s="27">
        <f>AVERAGE(dados!$G$1:$G$95)</f>
        <v>1.3510638297872339</v>
      </c>
      <c r="C45" s="27">
        <f>MODE(dados!$G$1:$G$95)</f>
        <v>1</v>
      </c>
      <c r="D45" s="27">
        <f>MEDIAN(dados!$G$1:$G$95)</f>
        <v>1</v>
      </c>
      <c r="E45" s="27">
        <f>QUARTILE(dados!$G$1:$G$95, 1)</f>
        <v>1</v>
      </c>
      <c r="F45" s="27">
        <f>QUARTILE(dados!$G$1:$G$95, 3)</f>
        <v>2</v>
      </c>
      <c r="G45" s="27">
        <f>STDEV(dados!$G$1:$G$95)</f>
        <v>1.2331221569440982</v>
      </c>
      <c r="H45" s="28">
        <f>G45/B45</f>
        <v>0.91270458860429327</v>
      </c>
      <c r="I45" s="26">
        <f>MAX(dados!$G$1:$G$95)-MIN(dados!$G$1:$G$95)</f>
        <v>8</v>
      </c>
      <c r="J45" s="26">
        <f>MIN(dados!$G$1:$G$95)</f>
        <v>0</v>
      </c>
      <c r="K45" s="26">
        <f>MAX(dados!$G$1:$G$95)</f>
        <v>8</v>
      </c>
    </row>
    <row r="46" spans="1:11" x14ac:dyDescent="0.3">
      <c r="H46" s="2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30" zoomScaleNormal="130" workbookViewId="0">
      <selection activeCell="A7" sqref="A7"/>
    </sheetView>
  </sheetViews>
  <sheetFormatPr defaultColWidth="8.5546875" defaultRowHeight="14.4" x14ac:dyDescent="0.3"/>
  <cols>
    <col min="1" max="1" width="14.6640625" customWidth="1"/>
    <col min="2" max="2" width="21.6640625" customWidth="1"/>
  </cols>
  <sheetData>
    <row r="1" spans="1:3" x14ac:dyDescent="0.3">
      <c r="A1" s="1" t="s">
        <v>0</v>
      </c>
      <c r="B1" t="s">
        <v>33</v>
      </c>
    </row>
    <row r="2" spans="1:3" x14ac:dyDescent="0.3">
      <c r="A2" s="2" t="s">
        <v>1</v>
      </c>
      <c r="B2" t="s">
        <v>34</v>
      </c>
    </row>
    <row r="3" spans="1:3" x14ac:dyDescent="0.3">
      <c r="A3" s="2" t="s">
        <v>2</v>
      </c>
      <c r="B3" t="s">
        <v>35</v>
      </c>
      <c r="C3" t="s">
        <v>36</v>
      </c>
    </row>
    <row r="4" spans="1:3" x14ac:dyDescent="0.3">
      <c r="A4" s="2" t="s">
        <v>3</v>
      </c>
      <c r="B4" t="s">
        <v>37</v>
      </c>
      <c r="C4" t="s">
        <v>38</v>
      </c>
    </row>
    <row r="5" spans="1:3" x14ac:dyDescent="0.3">
      <c r="A5" s="2" t="s">
        <v>4</v>
      </c>
      <c r="B5" t="s">
        <v>39</v>
      </c>
      <c r="C5" t="s">
        <v>40</v>
      </c>
    </row>
    <row r="6" spans="1:3" x14ac:dyDescent="0.3">
      <c r="A6" s="1" t="s">
        <v>6</v>
      </c>
      <c r="B6" t="s">
        <v>41</v>
      </c>
      <c r="C6" t="s">
        <v>42</v>
      </c>
    </row>
    <row r="7" spans="1:3" x14ac:dyDescent="0.3">
      <c r="A7" s="1" t="s">
        <v>5</v>
      </c>
      <c r="B7" t="s">
        <v>43</v>
      </c>
      <c r="C7" t="s">
        <v>44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dados</vt:lpstr>
      <vt:lpstr>Tabela dinâmica_dados_1</vt:lpstr>
      <vt:lpstr>Legenda</vt:lpstr>
      <vt:lpstr>dados!Area_de_impressao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ufsm</dc:creator>
  <dc:description/>
  <cp:lastModifiedBy>Denis Moraes</cp:lastModifiedBy>
  <cp:revision>2</cp:revision>
  <dcterms:created xsi:type="dcterms:W3CDTF">2022-05-09T14:27:30Z</dcterms:created>
  <dcterms:modified xsi:type="dcterms:W3CDTF">2025-03-11T22:48:43Z</dcterms:modified>
  <dc:language>pt-BR</dc:language>
</cp:coreProperties>
</file>