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OneDrive\Escritorio\UTN\Organizacion Empresarial\"/>
    </mc:Choice>
  </mc:AlternateContent>
  <xr:revisionPtr revIDLastSave="0" documentId="13_ncr:1_{D2CF2C03-C727-4CE4-85A3-BF3A34FD01E5}" xr6:coauthVersionLast="47" xr6:coauthVersionMax="47" xr10:uidLastSave="{00000000-0000-0000-0000-000000000000}"/>
  <bookViews>
    <workbookView xWindow="-120" yWindow="-120" windowWidth="20730" windowHeight="11160" xr2:uid="{0AE123A8-7394-4DD9-89D1-67339E3CF8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B15" i="1"/>
  <c r="B10" i="1" l="1"/>
  <c r="C14" i="1"/>
  <c r="C18" i="1" s="1"/>
  <c r="C8" i="1"/>
  <c r="C19" i="1" s="1"/>
  <c r="B4" i="1"/>
  <c r="F2" i="1" s="1"/>
  <c r="F3" i="1" s="1"/>
  <c r="B5" i="1" l="1"/>
  <c r="B8" i="1" s="1"/>
  <c r="D6" i="1"/>
  <c r="B14" i="1"/>
  <c r="B11" i="1"/>
  <c r="B18" i="1" s="1"/>
  <c r="B19" i="1" l="1"/>
</calcChain>
</file>

<file path=xl/sharedStrings.xml><?xml version="1.0" encoding="utf-8"?>
<sst xmlns="http://schemas.openxmlformats.org/spreadsheetml/2006/main" count="57" uniqueCount="55">
  <si>
    <t>SALDO ANTERIOR</t>
  </si>
  <si>
    <t>INGRESOS</t>
  </si>
  <si>
    <t>VENTAS</t>
  </si>
  <si>
    <t>Contado</t>
  </si>
  <si>
    <t>Crédito Anterior(60 dias)</t>
  </si>
  <si>
    <t>INVERSIONES</t>
  </si>
  <si>
    <t>TOTALES INGRESOS</t>
  </si>
  <si>
    <t>EGRESOS</t>
  </si>
  <si>
    <t>COMPRAS</t>
  </si>
  <si>
    <t>Crédito Anterior</t>
  </si>
  <si>
    <t>GS. ADMINISTRATIVOS</t>
  </si>
  <si>
    <t>GS. COMERCIALIZACIÓN</t>
  </si>
  <si>
    <t>DEUDAS FISCALES</t>
  </si>
  <si>
    <t>OTRAS DEUDAS</t>
  </si>
  <si>
    <t>DIVIDENDOS</t>
  </si>
  <si>
    <t>TOTALES EGRESOS</t>
  </si>
  <si>
    <t>SALDO FINAL</t>
  </si>
  <si>
    <t xml:space="preserve"> Precio de venta: </t>
  </si>
  <si>
    <t>Cuentas Auxiliares</t>
  </si>
  <si>
    <t xml:space="preserve">Ventas: </t>
  </si>
  <si>
    <t xml:space="preserve">Contado: </t>
  </si>
  <si>
    <t>Credito anterior</t>
  </si>
  <si>
    <t xml:space="preserve">Junio </t>
  </si>
  <si>
    <t xml:space="preserve"> Julio</t>
  </si>
  <si>
    <t>Venta de Julio</t>
  </si>
  <si>
    <t>Venta de Junio</t>
  </si>
  <si>
    <t>Junio</t>
  </si>
  <si>
    <t>Julio</t>
  </si>
  <si>
    <t>900000 * 0.85</t>
  </si>
  <si>
    <t>1080000 * 0.85</t>
  </si>
  <si>
    <t>Compras</t>
  </si>
  <si>
    <t>900000 * 0.55</t>
  </si>
  <si>
    <t xml:space="preserve">Contado junio: </t>
  </si>
  <si>
    <t>495000 * 0.50</t>
  </si>
  <si>
    <t>Deudas ficales</t>
  </si>
  <si>
    <t>170000 * 0.7</t>
  </si>
  <si>
    <t>Otras deudas</t>
  </si>
  <si>
    <t xml:space="preserve"> Agosto</t>
  </si>
  <si>
    <t xml:space="preserve"> Depende del enunciado</t>
  </si>
  <si>
    <t xml:space="preserve"> Total ventas * ganancia</t>
  </si>
  <si>
    <t>ESTADO DE RESULTADOS PROYECTADO</t>
  </si>
  <si>
    <t>Ventas</t>
  </si>
  <si>
    <t>Costo de Ventas</t>
  </si>
  <si>
    <t>Utilidad Bruta</t>
  </si>
  <si>
    <t>Gastos Operativos</t>
  </si>
  <si>
    <t>Gastos Administrativos</t>
  </si>
  <si>
    <t>Gastos Comercialización</t>
  </si>
  <si>
    <t>Gastos Financieros</t>
  </si>
  <si>
    <t>Utilidad Operativa</t>
  </si>
  <si>
    <t>Ingresos Extraordinarios</t>
  </si>
  <si>
    <t>Egresos Extraordinarios</t>
  </si>
  <si>
    <t>Resultado Antes de Impuestos</t>
  </si>
  <si>
    <t>Impuesto a las Ganancias</t>
  </si>
  <si>
    <t>Resultado del Ejercicio</t>
  </si>
  <si>
    <t>PRESUPUESTO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</si>
</sst>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theme="4" tint="-0.499984740745262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4" borderId="4" xfId="0" applyFont="1" applyFill="1" applyBorder="1"/>
    <xf numFmtId="0" fontId="12" fillId="4" borderId="5" xfId="0" applyFont="1" applyFill="1" applyBorder="1" applyAlignment="1">
      <alignment horizontal="center"/>
    </xf>
    <xf numFmtId="0" fontId="11" fillId="5" borderId="3" xfId="0" applyFont="1" applyFill="1" applyBorder="1"/>
    <xf numFmtId="0" fontId="12" fillId="5" borderId="6" xfId="0" applyFont="1" applyFill="1" applyBorder="1" applyAlignment="1">
      <alignment horizontal="center"/>
    </xf>
    <xf numFmtId="0" fontId="11" fillId="6" borderId="3" xfId="0" applyFont="1" applyFill="1" applyBorder="1"/>
    <xf numFmtId="0" fontId="12" fillId="6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8" xfId="0" applyFont="1" applyFill="1" applyBorder="1"/>
    <xf numFmtId="0" fontId="13" fillId="6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4"/>
        <name val="Calibri"/>
        <family val="2"/>
        <scheme val="none"/>
      </font>
      <border outline="0">
        <right style="thin">
          <color rgb="FF000000"/>
        </right>
      </border>
    </dxf>
    <dxf>
      <font>
        <strike val="0"/>
        <outline val="0"/>
        <shadow val="0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vertAlign val="baseline"/>
        <sz val="14"/>
        <name val="Calibri"/>
        <family val="2"/>
        <scheme val="none"/>
      </font>
    </dxf>
    <dxf>
      <font>
        <strike val="0"/>
        <outline val="0"/>
        <shadow val="0"/>
        <vertAlign val="baseline"/>
        <sz val="14"/>
        <name val="Calibri"/>
        <family val="2"/>
        <scheme val="none"/>
      </font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6AA84F"/>
          <bgColor rgb="FF6AA84F"/>
        </patternFill>
      </fill>
    </dxf>
  </dxfs>
  <tableStyles count="1" defaultTableStyle="TableStyleMedium2" defaultPivotStyle="PivotStyleLight16">
    <tableStyle name=" Hoja 1-style" pivot="0" count="3" xr9:uid="{BF2980BE-48FB-496E-9B67-63552E2B0CA1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04F0DB-7753-4BEF-8C87-22B71476A852}" name="Table_1" displayName="Table_1" ref="E2:F14" headerRowCount="0" headerRowDxfId="4" dataDxfId="3" totalsRowDxfId="2">
  <tableColumns count="2">
    <tableColumn id="1" xr3:uid="{4399FBE6-3BBE-43C8-BAB5-AC73A4FFF38C}" name="Column1" dataDxfId="1"/>
    <tableColumn id="2" xr3:uid="{A1E62C0A-8B79-41EB-AAED-8B29C4E3B1EC}" name="Column2" dataDxfId="0">
      <calculatedColumnFormula>B4+C4</calculatedColumnFormula>
    </tableColumn>
  </tableColumns>
  <tableStyleInfo name=" Hoja 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99F3-051B-4468-83EC-9DC4EAAC0627}">
  <dimension ref="A1:L34"/>
  <sheetViews>
    <sheetView tabSelected="1" zoomScaleNormal="100" workbookViewId="0">
      <selection activeCell="G5" sqref="G5"/>
    </sheetView>
  </sheetViews>
  <sheetFormatPr baseColWidth="10" defaultRowHeight="15" x14ac:dyDescent="0.25"/>
  <cols>
    <col min="1" max="1" width="23.7109375" customWidth="1"/>
    <col min="2" max="2" width="20" customWidth="1"/>
    <col min="3" max="3" width="19.7109375" customWidth="1"/>
    <col min="4" max="4" width="22.5703125" customWidth="1"/>
    <col min="5" max="5" width="34.5703125" customWidth="1"/>
    <col min="6" max="6" width="41.140625" customWidth="1"/>
    <col min="7" max="7" width="37" customWidth="1"/>
    <col min="8" max="8" width="28.5703125" customWidth="1"/>
  </cols>
  <sheetData>
    <row r="1" spans="1:12" ht="18.75" x14ac:dyDescent="0.3">
      <c r="A1" s="12"/>
      <c r="B1" s="30" t="s">
        <v>54</v>
      </c>
      <c r="C1" s="12"/>
      <c r="D1" s="12"/>
      <c r="E1" s="18" t="s">
        <v>40</v>
      </c>
      <c r="F1" s="19"/>
      <c r="I1" s="12"/>
      <c r="J1" s="12"/>
      <c r="K1" s="12"/>
      <c r="L1" s="12"/>
    </row>
    <row r="2" spans="1:12" ht="18.75" x14ac:dyDescent="0.3">
      <c r="A2" s="1" t="s">
        <v>0</v>
      </c>
      <c r="B2" s="2">
        <v>120000</v>
      </c>
      <c r="C2" s="2">
        <v>265000</v>
      </c>
      <c r="D2" s="2"/>
      <c r="E2" s="20" t="s">
        <v>41</v>
      </c>
      <c r="F2" s="21">
        <f>B4</f>
        <v>900000</v>
      </c>
      <c r="I2" s="12"/>
      <c r="J2" s="12"/>
      <c r="K2" s="12"/>
      <c r="L2" s="12"/>
    </row>
    <row r="3" spans="1:12" ht="18.75" x14ac:dyDescent="0.3">
      <c r="A3" s="1" t="s">
        <v>1</v>
      </c>
      <c r="B3" s="3" t="s">
        <v>22</v>
      </c>
      <c r="C3" s="3" t="s">
        <v>23</v>
      </c>
      <c r="D3" s="3" t="s">
        <v>37</v>
      </c>
      <c r="E3" s="22" t="s">
        <v>42</v>
      </c>
      <c r="F3" s="23">
        <f>F2*55%</f>
        <v>495000.00000000006</v>
      </c>
      <c r="I3" s="12"/>
      <c r="J3" s="12"/>
      <c r="K3" s="12"/>
      <c r="L3" s="12"/>
    </row>
    <row r="4" spans="1:12" ht="18.75" x14ac:dyDescent="0.3">
      <c r="A4" s="4" t="s">
        <v>2</v>
      </c>
      <c r="B4" s="2">
        <f>B22*B23</f>
        <v>900000</v>
      </c>
      <c r="C4" s="2">
        <f>B22*B24</f>
        <v>1080000</v>
      </c>
      <c r="D4" s="2"/>
      <c r="E4" s="24" t="s">
        <v>43</v>
      </c>
      <c r="F4" s="25"/>
      <c r="I4" s="12"/>
      <c r="J4" s="12"/>
      <c r="K4" s="12"/>
      <c r="L4" s="12"/>
    </row>
    <row r="5" spans="1:12" ht="18.75" x14ac:dyDescent="0.3">
      <c r="A5" s="5" t="s">
        <v>3</v>
      </c>
      <c r="B5" s="6">
        <f>B4*0.85</f>
        <v>765000</v>
      </c>
      <c r="C5" s="6">
        <f>C4*0.85</f>
        <v>918000</v>
      </c>
      <c r="D5" s="6"/>
      <c r="E5" s="22" t="s">
        <v>44</v>
      </c>
      <c r="F5" s="26"/>
      <c r="I5" s="12"/>
      <c r="J5" s="12"/>
      <c r="K5" s="12"/>
      <c r="L5" s="12"/>
    </row>
    <row r="6" spans="1:12" ht="18.75" x14ac:dyDescent="0.3">
      <c r="A6" s="5" t="s">
        <v>4</v>
      </c>
      <c r="B6" s="7"/>
      <c r="C6" s="13">
        <v>320000</v>
      </c>
      <c r="D6" s="13">
        <f>B4*15%</f>
        <v>135000</v>
      </c>
      <c r="E6" s="24" t="s">
        <v>45</v>
      </c>
      <c r="F6" s="25"/>
      <c r="I6" s="12"/>
      <c r="J6" s="12"/>
      <c r="K6" s="12"/>
      <c r="L6" s="12"/>
    </row>
    <row r="7" spans="1:12" ht="18.75" x14ac:dyDescent="0.3">
      <c r="A7" s="4" t="s">
        <v>5</v>
      </c>
      <c r="B7" s="10">
        <v>254500</v>
      </c>
      <c r="C7" s="7"/>
      <c r="D7" s="7"/>
      <c r="E7" s="22" t="s">
        <v>46</v>
      </c>
      <c r="F7" s="26"/>
      <c r="I7" s="12"/>
      <c r="J7" s="12"/>
      <c r="K7" s="12"/>
      <c r="L7" s="12"/>
    </row>
    <row r="8" spans="1:12" ht="18.75" x14ac:dyDescent="0.3">
      <c r="A8" s="5" t="s">
        <v>6</v>
      </c>
      <c r="B8" s="9">
        <f>B5+B7</f>
        <v>1019500</v>
      </c>
      <c r="C8" s="16">
        <f>C4+C5+C6</f>
        <v>2318000</v>
      </c>
      <c r="D8" s="9"/>
      <c r="E8" s="24" t="s">
        <v>47</v>
      </c>
      <c r="F8" s="27"/>
      <c r="I8" s="12"/>
      <c r="J8" s="12"/>
      <c r="K8" s="12"/>
      <c r="L8" s="12"/>
    </row>
    <row r="9" spans="1:12" ht="18.75" x14ac:dyDescent="0.3">
      <c r="A9" s="1" t="s">
        <v>7</v>
      </c>
      <c r="B9" s="10"/>
      <c r="C9" s="10"/>
      <c r="D9" s="10"/>
      <c r="E9" s="22" t="s">
        <v>48</v>
      </c>
      <c r="F9" s="26"/>
      <c r="I9" s="12"/>
      <c r="J9" s="12"/>
      <c r="K9" s="12"/>
      <c r="L9" s="12"/>
    </row>
    <row r="10" spans="1:12" ht="18.75" x14ac:dyDescent="0.3">
      <c r="A10" s="4" t="s">
        <v>8</v>
      </c>
      <c r="B10" s="11">
        <f>C4*0.55</f>
        <v>594000</v>
      </c>
      <c r="C10" s="11"/>
      <c r="D10" s="11"/>
      <c r="E10" s="24" t="s">
        <v>49</v>
      </c>
      <c r="F10" s="25"/>
      <c r="I10" s="12"/>
      <c r="J10" s="12"/>
      <c r="K10" s="12"/>
      <c r="L10" s="12"/>
    </row>
    <row r="11" spans="1:12" ht="18.75" x14ac:dyDescent="0.3">
      <c r="A11" s="5" t="s">
        <v>3</v>
      </c>
      <c r="B11" s="7">
        <f>B10 * 0.5</f>
        <v>297000</v>
      </c>
      <c r="C11" s="8"/>
      <c r="D11" s="8"/>
      <c r="E11" s="22" t="s">
        <v>50</v>
      </c>
      <c r="F11" s="23"/>
      <c r="I11" s="12"/>
      <c r="J11" s="12"/>
      <c r="K11" s="12"/>
      <c r="L11" s="12"/>
    </row>
    <row r="12" spans="1:12" ht="18.75" x14ac:dyDescent="0.3">
      <c r="A12" s="5" t="s">
        <v>9</v>
      </c>
      <c r="B12" s="6">
        <v>247500</v>
      </c>
      <c r="C12" s="6">
        <v>297000</v>
      </c>
      <c r="D12" s="6"/>
      <c r="E12" s="24" t="s">
        <v>51</v>
      </c>
      <c r="F12" s="25"/>
      <c r="I12" s="12"/>
      <c r="J12" s="12"/>
      <c r="K12" s="12"/>
      <c r="L12" s="12"/>
    </row>
    <row r="13" spans="1:12" ht="18.75" x14ac:dyDescent="0.3">
      <c r="A13" s="4" t="s">
        <v>10</v>
      </c>
      <c r="B13" s="7">
        <v>58000</v>
      </c>
      <c r="C13" s="7">
        <v>58000</v>
      </c>
      <c r="D13" s="7"/>
      <c r="E13" s="22" t="s">
        <v>52</v>
      </c>
      <c r="F13" s="23"/>
      <c r="I13" s="12"/>
      <c r="J13" s="12"/>
      <c r="K13" s="12"/>
      <c r="L13" s="12"/>
    </row>
    <row r="14" spans="1:12" ht="18.75" x14ac:dyDescent="0.3">
      <c r="A14" s="4" t="s">
        <v>11</v>
      </c>
      <c r="B14" s="6">
        <f>B4*2%</f>
        <v>18000</v>
      </c>
      <c r="C14" s="6">
        <f>C4*2%</f>
        <v>21600</v>
      </c>
      <c r="D14" s="6"/>
      <c r="E14" s="28" t="s">
        <v>53</v>
      </c>
      <c r="F14" s="29"/>
      <c r="I14" s="12"/>
      <c r="J14" s="12"/>
      <c r="K14" s="12"/>
      <c r="L14" s="12"/>
    </row>
    <row r="15" spans="1:12" x14ac:dyDescent="0.25">
      <c r="A15" s="4" t="s">
        <v>12</v>
      </c>
      <c r="B15" s="10">
        <f>170000*0.7</f>
        <v>118999.99999999999</v>
      </c>
      <c r="C15" s="7"/>
      <c r="D15" s="7"/>
      <c r="G15" s="12"/>
      <c r="H15" s="12"/>
      <c r="I15" s="12"/>
      <c r="J15" s="12"/>
      <c r="K15" s="12"/>
      <c r="L15" s="12"/>
    </row>
    <row r="16" spans="1:12" x14ac:dyDescent="0.25">
      <c r="A16" s="4" t="s">
        <v>13</v>
      </c>
      <c r="B16" s="11"/>
      <c r="C16" s="11">
        <v>100000</v>
      </c>
      <c r="D16" s="11"/>
      <c r="H16" s="12"/>
      <c r="I16" s="12"/>
      <c r="J16" s="12"/>
      <c r="K16" s="12"/>
      <c r="L16" s="12"/>
    </row>
    <row r="17" spans="1:12" x14ac:dyDescent="0.25">
      <c r="A17" s="4" t="s">
        <v>14</v>
      </c>
      <c r="B17" s="10">
        <v>135000</v>
      </c>
      <c r="C17" s="10"/>
      <c r="D17" s="10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5" t="s">
        <v>15</v>
      </c>
      <c r="B18" s="6">
        <f>B11+B12+B13+B14+B15+B17</f>
        <v>874500</v>
      </c>
      <c r="C18" s="16">
        <f>C12+C13+C14+C16</f>
        <v>476600</v>
      </c>
      <c r="D18" s="9"/>
      <c r="G18" s="12"/>
      <c r="H18" s="12"/>
      <c r="I18" s="12"/>
      <c r="J18" s="12"/>
      <c r="K18" s="12"/>
      <c r="L18" s="12"/>
    </row>
    <row r="19" spans="1:12" x14ac:dyDescent="0.25">
      <c r="A19" s="14" t="s">
        <v>16</v>
      </c>
      <c r="B19" s="15">
        <f>B2+B8-B18</f>
        <v>265000</v>
      </c>
      <c r="C19" s="17">
        <f>C2+C8-C18</f>
        <v>2106400</v>
      </c>
      <c r="D19" s="15"/>
    </row>
    <row r="20" spans="1:12" x14ac:dyDescent="0.25">
      <c r="A20" t="s">
        <v>18</v>
      </c>
    </row>
    <row r="21" spans="1:12" x14ac:dyDescent="0.25">
      <c r="A21" s="12" t="s">
        <v>19</v>
      </c>
    </row>
    <row r="22" spans="1:12" x14ac:dyDescent="0.25">
      <c r="A22" s="12" t="s">
        <v>17</v>
      </c>
      <c r="B22" s="12">
        <v>1200</v>
      </c>
    </row>
    <row r="23" spans="1:12" x14ac:dyDescent="0.25">
      <c r="A23" s="12" t="s">
        <v>25</v>
      </c>
      <c r="B23" s="12">
        <v>750</v>
      </c>
    </row>
    <row r="24" spans="1:12" x14ac:dyDescent="0.25">
      <c r="A24" s="12" t="s">
        <v>24</v>
      </c>
      <c r="B24" s="12">
        <v>900</v>
      </c>
    </row>
    <row r="25" spans="1:12" x14ac:dyDescent="0.25">
      <c r="A25" s="12" t="s">
        <v>20</v>
      </c>
      <c r="B25" t="s">
        <v>39</v>
      </c>
    </row>
    <row r="26" spans="1:12" x14ac:dyDescent="0.25">
      <c r="A26" s="12" t="s">
        <v>26</v>
      </c>
      <c r="B26" s="12" t="s">
        <v>28</v>
      </c>
    </row>
    <row r="27" spans="1:12" x14ac:dyDescent="0.25">
      <c r="A27" s="12" t="s">
        <v>27</v>
      </c>
      <c r="B27" s="12" t="s">
        <v>29</v>
      </c>
    </row>
    <row r="28" spans="1:12" x14ac:dyDescent="0.25">
      <c r="A28" s="12" t="s">
        <v>30</v>
      </c>
      <c r="B28" s="12"/>
    </row>
    <row r="29" spans="1:12" x14ac:dyDescent="0.25">
      <c r="A29" s="12" t="s">
        <v>26</v>
      </c>
      <c r="B29" s="12" t="s">
        <v>31</v>
      </c>
    </row>
    <row r="30" spans="1:12" x14ac:dyDescent="0.25">
      <c r="A30" s="12" t="s">
        <v>32</v>
      </c>
      <c r="B30" s="12" t="s">
        <v>33</v>
      </c>
    </row>
    <row r="31" spans="1:12" x14ac:dyDescent="0.25">
      <c r="A31" s="12" t="s">
        <v>34</v>
      </c>
      <c r="B31" s="12" t="s">
        <v>35</v>
      </c>
    </row>
    <row r="32" spans="1:12" x14ac:dyDescent="0.25">
      <c r="A32" s="12" t="s">
        <v>36</v>
      </c>
      <c r="B32" s="12">
        <v>100000</v>
      </c>
    </row>
    <row r="33" spans="1:2" x14ac:dyDescent="0.25">
      <c r="A33" s="12" t="s">
        <v>21</v>
      </c>
      <c r="B33" s="12" t="s">
        <v>38</v>
      </c>
    </row>
    <row r="34" spans="1:2" x14ac:dyDescent="0.25">
      <c r="A34" s="12"/>
      <c r="B34" s="12"/>
    </row>
  </sheetData>
  <mergeCells count="1">
    <mergeCell ref="E1:F1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Lag</dc:creator>
  <cp:lastModifiedBy>Thiago Lag</cp:lastModifiedBy>
  <dcterms:created xsi:type="dcterms:W3CDTF">2024-10-10T11:11:28Z</dcterms:created>
  <dcterms:modified xsi:type="dcterms:W3CDTF">2024-10-10T13:39:14Z</dcterms:modified>
</cp:coreProperties>
</file>