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2\Documents\用陸地激光雷達的林地生物質計算器\5-QSM_analysed_data\QSM\"/>
    </mc:Choice>
  </mc:AlternateContent>
  <bookViews>
    <workbookView xWindow="0" yWindow="0" windowWidth="28800" windowHeight="18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1" l="1"/>
  <c r="J64" i="1" s="1"/>
  <c r="I53" i="1"/>
  <c r="I54" i="1"/>
  <c r="I55" i="1"/>
  <c r="J55" i="1" s="1"/>
  <c r="I56" i="1"/>
  <c r="J56" i="1" s="1"/>
  <c r="I57" i="1"/>
  <c r="J57" i="1" s="1"/>
  <c r="I58" i="1"/>
  <c r="J58" i="1" s="1"/>
  <c r="I59" i="1"/>
  <c r="J59" i="1" s="1"/>
  <c r="I60" i="1"/>
  <c r="I61" i="1"/>
  <c r="I62" i="1"/>
  <c r="I63" i="1"/>
  <c r="H53" i="1"/>
  <c r="H54" i="1"/>
  <c r="H55" i="1"/>
  <c r="H56" i="1"/>
  <c r="H57" i="1"/>
  <c r="H58" i="1"/>
  <c r="H59" i="1"/>
  <c r="H60" i="1"/>
  <c r="H61" i="1"/>
  <c r="H62" i="1"/>
  <c r="H63" i="1"/>
  <c r="H64" i="1"/>
  <c r="E53" i="1"/>
  <c r="E54" i="1"/>
  <c r="E55" i="1"/>
  <c r="E56" i="1"/>
  <c r="E57" i="1"/>
  <c r="E58" i="1"/>
  <c r="E59" i="1"/>
  <c r="E60" i="1"/>
  <c r="E61" i="1"/>
  <c r="E62" i="1"/>
  <c r="E63" i="1"/>
  <c r="E64" i="1"/>
  <c r="I49" i="1"/>
  <c r="J49" i="1" s="1"/>
  <c r="H49" i="1"/>
  <c r="E49" i="1"/>
  <c r="H41" i="1"/>
  <c r="I41" i="1"/>
  <c r="H42" i="1"/>
  <c r="I42" i="1"/>
  <c r="H43" i="1"/>
  <c r="I43" i="1"/>
  <c r="H44" i="1"/>
  <c r="I44" i="1"/>
  <c r="J44" i="1" s="1"/>
  <c r="H45" i="1"/>
  <c r="I45" i="1"/>
  <c r="J45" i="1" s="1"/>
  <c r="H46" i="1"/>
  <c r="I46" i="1"/>
  <c r="H47" i="1"/>
  <c r="I47" i="1"/>
  <c r="H48" i="1"/>
  <c r="I48" i="1"/>
  <c r="H51" i="1"/>
  <c r="I51" i="1"/>
  <c r="J51" i="1" s="1"/>
  <c r="H50" i="1"/>
  <c r="I50" i="1"/>
  <c r="H52" i="1"/>
  <c r="I52" i="1"/>
  <c r="J52" i="1" s="1"/>
  <c r="E41" i="1"/>
  <c r="E42" i="1"/>
  <c r="E43" i="1"/>
  <c r="E44" i="1"/>
  <c r="E45" i="1"/>
  <c r="E46" i="1"/>
  <c r="E47" i="1"/>
  <c r="E48" i="1"/>
  <c r="E51" i="1"/>
  <c r="E50" i="1"/>
  <c r="E52" i="1"/>
  <c r="H30" i="1"/>
  <c r="I30" i="1"/>
  <c r="J30" i="1" s="1"/>
  <c r="H31" i="1"/>
  <c r="I31" i="1"/>
  <c r="H32" i="1"/>
  <c r="I32" i="1"/>
  <c r="J32" i="1" s="1"/>
  <c r="H33" i="1"/>
  <c r="I33" i="1"/>
  <c r="J33" i="1" s="1"/>
  <c r="H34" i="1"/>
  <c r="I34" i="1"/>
  <c r="H35" i="1"/>
  <c r="I35" i="1"/>
  <c r="J35" i="1" s="1"/>
  <c r="H36" i="1"/>
  <c r="I36" i="1"/>
  <c r="J36" i="1" s="1"/>
  <c r="H37" i="1"/>
  <c r="I37" i="1"/>
  <c r="J37" i="1" s="1"/>
  <c r="H38" i="1"/>
  <c r="I38" i="1"/>
  <c r="H39" i="1"/>
  <c r="I39" i="1"/>
  <c r="J39" i="1" s="1"/>
  <c r="E30" i="1"/>
  <c r="E31" i="1"/>
  <c r="E32" i="1"/>
  <c r="E33" i="1"/>
  <c r="E34" i="1"/>
  <c r="E35" i="1"/>
  <c r="E36" i="1"/>
  <c r="E37" i="1"/>
  <c r="E38" i="1"/>
  <c r="E39" i="1"/>
  <c r="J63" i="1" l="1"/>
  <c r="J62" i="1"/>
  <c r="J61" i="1"/>
  <c r="J60" i="1"/>
  <c r="J54" i="1"/>
  <c r="J53" i="1"/>
  <c r="J50" i="1"/>
  <c r="J47" i="1"/>
  <c r="J42" i="1"/>
  <c r="J41" i="1"/>
  <c r="J48" i="1"/>
  <c r="J46" i="1"/>
  <c r="J43" i="1"/>
  <c r="J31" i="1"/>
  <c r="J38" i="1"/>
  <c r="J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H20" i="1"/>
  <c r="I2" i="1"/>
  <c r="H2" i="1"/>
  <c r="I20" i="1"/>
  <c r="J3" i="1"/>
  <c r="J4" i="1"/>
  <c r="J5" i="1"/>
  <c r="J6" i="1"/>
  <c r="J9" i="1"/>
  <c r="J14" i="1"/>
  <c r="J15" i="1"/>
  <c r="J16" i="1"/>
  <c r="J17" i="1"/>
  <c r="J18" i="1"/>
  <c r="J19" i="1"/>
  <c r="J2" i="1"/>
  <c r="H14" i="1"/>
  <c r="I14" i="1"/>
  <c r="H15" i="1"/>
  <c r="I15" i="1"/>
  <c r="H16" i="1"/>
  <c r="I16" i="1"/>
  <c r="H17" i="1"/>
  <c r="I17" i="1"/>
  <c r="H18" i="1"/>
  <c r="I18" i="1"/>
  <c r="H19" i="1"/>
  <c r="I19" i="1"/>
  <c r="H21" i="1"/>
  <c r="I21" i="1"/>
  <c r="J21" i="1" s="1"/>
  <c r="H22" i="1"/>
  <c r="I22" i="1"/>
  <c r="J22" i="1" s="1"/>
  <c r="H23" i="1"/>
  <c r="I23" i="1"/>
  <c r="H24" i="1"/>
  <c r="I24" i="1"/>
  <c r="H25" i="1"/>
  <c r="I25" i="1"/>
  <c r="J25" i="1" s="1"/>
  <c r="H26" i="1"/>
  <c r="I26" i="1"/>
  <c r="H27" i="1"/>
  <c r="I27" i="1"/>
  <c r="H28" i="1"/>
  <c r="I28" i="1"/>
  <c r="H7" i="1"/>
  <c r="I7" i="1"/>
  <c r="H8" i="1"/>
  <c r="I8" i="1"/>
  <c r="J8" i="1" s="1"/>
  <c r="H9" i="1"/>
  <c r="I9" i="1"/>
  <c r="H10" i="1"/>
  <c r="J10" i="1" s="1"/>
  <c r="I10" i="1"/>
  <c r="H11" i="1"/>
  <c r="J11" i="1" s="1"/>
  <c r="I11" i="1"/>
  <c r="H12" i="1"/>
  <c r="J12" i="1" s="1"/>
  <c r="I12" i="1"/>
  <c r="H13" i="1"/>
  <c r="J13" i="1" s="1"/>
  <c r="I13" i="1"/>
  <c r="H4" i="1"/>
  <c r="H5" i="1"/>
  <c r="H6" i="1"/>
  <c r="H3" i="1"/>
  <c r="J7" i="1" l="1"/>
  <c r="J28" i="1"/>
  <c r="J27" i="1"/>
  <c r="J26" i="1"/>
  <c r="J24" i="1"/>
  <c r="J23" i="1"/>
  <c r="J20" i="1"/>
  <c r="I3" i="1"/>
  <c r="I4" i="1"/>
  <c r="I5" i="1"/>
  <c r="I6" i="1"/>
</calcChain>
</file>

<file path=xl/sharedStrings.xml><?xml version="1.0" encoding="utf-8"?>
<sst xmlns="http://schemas.openxmlformats.org/spreadsheetml/2006/main" count="40" uniqueCount="16">
  <si>
    <t>height</t>
  </si>
  <si>
    <t>model AGB</t>
  </si>
  <si>
    <t>AGB Brown's equation</t>
  </si>
  <si>
    <t>Subplot</t>
  </si>
  <si>
    <t>T2S8</t>
  </si>
  <si>
    <t>DBH</t>
  </si>
  <si>
    <t>volume</t>
  </si>
  <si>
    <t>density</t>
  </si>
  <si>
    <t>DBH QSM</t>
    <phoneticPr fontId="2" type="noConversion"/>
  </si>
  <si>
    <t>DBH ratio</t>
    <phoneticPr fontId="2" type="noConversion"/>
  </si>
  <si>
    <t>AGB ratio</t>
    <phoneticPr fontId="2" type="noConversion"/>
  </si>
  <si>
    <t>T3S2</t>
  </si>
  <si>
    <t>T3S2</t>
    <phoneticPr fontId="2" type="noConversion"/>
  </si>
  <si>
    <t>T3S4</t>
    <phoneticPr fontId="2" type="noConversion"/>
  </si>
  <si>
    <t>T3S8</t>
  </si>
  <si>
    <t>T3S8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</si>
</sst>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pane ySplit="1" topLeftCell="A44" activePane="bottomLeft" state="frozen"/>
      <selection pane="bottomLeft" activeCell="A59" sqref="A59"/>
    </sheetView>
  </sheetViews>
  <sheetFormatPr defaultColWidth="11" defaultRowHeight="16.5" x14ac:dyDescent="0.25"/>
  <cols>
    <col min="1" max="6" width="15.875" customWidth="1"/>
    <col min="9" max="9" width="22.25" customWidth="1"/>
  </cols>
  <sheetData>
    <row r="1" spans="1:10" s="1" customFormat="1" x14ac:dyDescent="0.25">
      <c r="A1" s="1" t="s">
        <v>3</v>
      </c>
      <c r="B1" s="1" t="s">
        <v>5</v>
      </c>
      <c r="C1" s="1" t="s">
        <v>0</v>
      </c>
      <c r="D1" s="1" t="s">
        <v>8</v>
      </c>
      <c r="E1" s="1" t="s">
        <v>9</v>
      </c>
      <c r="F1" s="1" t="s">
        <v>6</v>
      </c>
      <c r="G1" s="1" t="s">
        <v>7</v>
      </c>
      <c r="H1" s="1" t="s">
        <v>1</v>
      </c>
      <c r="I1" s="1" t="s">
        <v>2</v>
      </c>
      <c r="J1" s="1" t="s">
        <v>10</v>
      </c>
    </row>
    <row r="2" spans="1:10" x14ac:dyDescent="0.25">
      <c r="A2" t="s">
        <v>4</v>
      </c>
      <c r="B2">
        <v>6.2</v>
      </c>
      <c r="C2">
        <v>8.15</v>
      </c>
      <c r="D2">
        <v>5.1691770553588796</v>
      </c>
      <c r="E2">
        <f>D2/B2</f>
        <v>0.83373823473530317</v>
      </c>
      <c r="F2">
        <v>0.13019439578056299</v>
      </c>
      <c r="G2">
        <v>0.57999999999999996</v>
      </c>
      <c r="H2">
        <f>F2*G2*1000</f>
        <v>75.512749552726532</v>
      </c>
      <c r="I2">
        <f>EXP(-2.409+0.9522*LN((B2^2)*C2*G2))</f>
        <v>12.73959838435994</v>
      </c>
      <c r="J2">
        <f>I2/H2</f>
        <v>0.16870791303215038</v>
      </c>
    </row>
    <row r="3" spans="1:10" x14ac:dyDescent="0.25">
      <c r="A3" t="s">
        <v>4</v>
      </c>
      <c r="B3">
        <v>12.2</v>
      </c>
      <c r="C3">
        <v>8.2200000000000006</v>
      </c>
      <c r="D3">
        <v>12.774390220641999</v>
      </c>
      <c r="E3">
        <f t="shared" ref="E3:E64" si="0">D3/B3</f>
        <v>1.0470811656263934</v>
      </c>
      <c r="F3">
        <v>0.28674089908599798</v>
      </c>
      <c r="G3">
        <v>0.57999999999999996</v>
      </c>
      <c r="H3">
        <f>F3*G3*1000</f>
        <v>166.30972146987884</v>
      </c>
      <c r="I3">
        <f t="shared" ref="I3:I6" si="1">EXP(-2.409+0.9522*LN((B3^2)*C3*G3))</f>
        <v>46.614962025691717</v>
      </c>
      <c r="J3">
        <f t="shared" ref="J3:J28" si="2">I3/H3</f>
        <v>0.28029006130068218</v>
      </c>
    </row>
    <row r="4" spans="1:10" x14ac:dyDescent="0.25">
      <c r="A4" t="s">
        <v>4</v>
      </c>
      <c r="B4">
        <v>9.6</v>
      </c>
      <c r="C4">
        <v>8.2899999999999991</v>
      </c>
      <c r="D4">
        <v>9.7760410308837802</v>
      </c>
      <c r="E4">
        <f t="shared" si="0"/>
        <v>1.0183376073837271</v>
      </c>
      <c r="F4">
        <v>8.3337388932704898E-2</v>
      </c>
      <c r="G4">
        <v>0.57999999999999996</v>
      </c>
      <c r="H4">
        <f t="shared" ref="H4:H6" si="3">F4*G4*1000</f>
        <v>48.335685580968835</v>
      </c>
      <c r="I4">
        <f t="shared" si="1"/>
        <v>29.771840851288569</v>
      </c>
      <c r="J4">
        <f t="shared" si="2"/>
        <v>0.61593914503222869</v>
      </c>
    </row>
    <row r="5" spans="1:10" x14ac:dyDescent="0.25">
      <c r="B5">
        <v>6.4</v>
      </c>
      <c r="C5">
        <v>8.4</v>
      </c>
      <c r="D5">
        <v>3.36896777153015</v>
      </c>
      <c r="E5">
        <f t="shared" si="0"/>
        <v>0.52640121430158593</v>
      </c>
      <c r="F5">
        <v>0.13378728926181699</v>
      </c>
      <c r="G5">
        <v>0.57999999999999996</v>
      </c>
      <c r="H5">
        <f t="shared" si="3"/>
        <v>77.596627771853846</v>
      </c>
      <c r="I5">
        <f t="shared" si="1"/>
        <v>13.928636583209185</v>
      </c>
      <c r="J5">
        <f t="shared" si="2"/>
        <v>0.17950053994822485</v>
      </c>
    </row>
    <row r="6" spans="1:10" x14ac:dyDescent="0.25">
      <c r="A6" t="s">
        <v>4</v>
      </c>
      <c r="B6">
        <v>35.799999999999997</v>
      </c>
      <c r="C6">
        <v>8.01</v>
      </c>
      <c r="D6">
        <v>36.253368377685497</v>
      </c>
      <c r="E6">
        <f t="shared" si="0"/>
        <v>1.0126639211643995</v>
      </c>
      <c r="F6">
        <v>0.90525269508361805</v>
      </c>
      <c r="G6">
        <v>0.57999999999999996</v>
      </c>
      <c r="H6">
        <f t="shared" si="3"/>
        <v>525.04656314849842</v>
      </c>
      <c r="I6">
        <f t="shared" si="1"/>
        <v>353.32506402054918</v>
      </c>
      <c r="J6">
        <f t="shared" si="2"/>
        <v>0.67294043770479572</v>
      </c>
    </row>
    <row r="7" spans="1:10" x14ac:dyDescent="0.25">
      <c r="B7">
        <v>11.5</v>
      </c>
      <c r="C7">
        <v>6.17</v>
      </c>
      <c r="D7">
        <v>0.917214155197143</v>
      </c>
      <c r="E7">
        <f t="shared" si="0"/>
        <v>7.9757752625838521E-2</v>
      </c>
      <c r="F7">
        <v>4.96905595064163E-2</v>
      </c>
      <c r="G7">
        <v>0.57999999999999996</v>
      </c>
      <c r="H7">
        <f t="shared" ref="H7:H13" si="4">F7*G7*1000</f>
        <v>28.820524513721452</v>
      </c>
      <c r="I7">
        <f t="shared" ref="I7:I13" si="5">EXP(-2.409+0.9522*LN((B7^2)*C7*G7))</f>
        <v>31.697369969084374</v>
      </c>
      <c r="J7">
        <f t="shared" si="2"/>
        <v>1.0998193302829467</v>
      </c>
    </row>
    <row r="8" spans="1:10" x14ac:dyDescent="0.25">
      <c r="B8">
        <v>11.1</v>
      </c>
      <c r="C8">
        <v>9.4600000000000009</v>
      </c>
      <c r="D8">
        <v>6.6881895065307599</v>
      </c>
      <c r="E8">
        <f t="shared" si="0"/>
        <v>0.60253959518295142</v>
      </c>
      <c r="F8">
        <v>0.69963550567626898</v>
      </c>
      <c r="G8">
        <v>0.57999999999999996</v>
      </c>
      <c r="H8">
        <f t="shared" si="4"/>
        <v>405.78859329223599</v>
      </c>
      <c r="I8">
        <f t="shared" si="5"/>
        <v>44.51202471476492</v>
      </c>
      <c r="J8">
        <f t="shared" si="2"/>
        <v>0.10969264649267453</v>
      </c>
    </row>
    <row r="9" spans="1:10" x14ac:dyDescent="0.25">
      <c r="A9" t="s">
        <v>4</v>
      </c>
      <c r="B9">
        <v>3.8</v>
      </c>
      <c r="C9">
        <v>7.61</v>
      </c>
      <c r="D9">
        <v>3.7687392234802202</v>
      </c>
      <c r="E9">
        <f t="shared" si="0"/>
        <v>0.99177347986321585</v>
      </c>
      <c r="F9">
        <v>3.4672964364290203E-2</v>
      </c>
      <c r="G9">
        <v>0.57999999999999996</v>
      </c>
      <c r="H9">
        <f t="shared" si="4"/>
        <v>20.110319331288316</v>
      </c>
      <c r="I9">
        <f t="shared" si="5"/>
        <v>4.6980223674700206</v>
      </c>
      <c r="J9">
        <f t="shared" si="2"/>
        <v>0.23361251952676246</v>
      </c>
    </row>
    <row r="10" spans="1:10" x14ac:dyDescent="0.25">
      <c r="A10" t="s">
        <v>4</v>
      </c>
      <c r="B10">
        <v>21.8</v>
      </c>
      <c r="C10">
        <v>10.86</v>
      </c>
      <c r="D10">
        <v>22.1846618652343</v>
      </c>
      <c r="E10">
        <f t="shared" si="0"/>
        <v>1.0176450396896468</v>
      </c>
      <c r="F10">
        <v>0.58196687698364202</v>
      </c>
      <c r="G10">
        <v>0.57999999999999996</v>
      </c>
      <c r="H10">
        <f t="shared" si="4"/>
        <v>337.54078865051235</v>
      </c>
      <c r="I10">
        <f t="shared" si="5"/>
        <v>183.56692569670946</v>
      </c>
      <c r="J10">
        <f t="shared" si="2"/>
        <v>0.5438362765892969</v>
      </c>
    </row>
    <row r="11" spans="1:10" x14ac:dyDescent="0.25">
      <c r="A11" t="s">
        <v>4</v>
      </c>
      <c r="B11">
        <v>25.6</v>
      </c>
      <c r="C11">
        <v>7.8</v>
      </c>
      <c r="D11">
        <v>22.293012619018501</v>
      </c>
      <c r="E11">
        <f t="shared" si="0"/>
        <v>0.87082080543041018</v>
      </c>
      <c r="F11">
        <v>0.85494065284729004</v>
      </c>
      <c r="G11">
        <v>0.57999999999999996</v>
      </c>
      <c r="H11">
        <f t="shared" si="4"/>
        <v>495.86557865142817</v>
      </c>
      <c r="I11">
        <f t="shared" si="5"/>
        <v>181.89694254395349</v>
      </c>
      <c r="J11">
        <f t="shared" si="2"/>
        <v>0.3668271208472389</v>
      </c>
    </row>
    <row r="12" spans="1:10" x14ac:dyDescent="0.25">
      <c r="A12" t="s">
        <v>4</v>
      </c>
      <c r="B12">
        <v>16.600000000000001</v>
      </c>
      <c r="C12">
        <v>10.55</v>
      </c>
      <c r="D12">
        <v>15.1039781570434</v>
      </c>
      <c r="E12">
        <f t="shared" si="0"/>
        <v>0.90987820223153004</v>
      </c>
      <c r="F12">
        <v>1.1287693977355899</v>
      </c>
      <c r="G12">
        <v>0.57999999999999996</v>
      </c>
      <c r="H12">
        <f t="shared" si="4"/>
        <v>654.6862506866421</v>
      </c>
      <c r="I12">
        <f t="shared" si="5"/>
        <v>106.2760889168413</v>
      </c>
      <c r="J12">
        <f t="shared" si="2"/>
        <v>0.16233132864082264</v>
      </c>
    </row>
    <row r="13" spans="1:10" x14ac:dyDescent="0.25">
      <c r="A13" t="s">
        <v>4</v>
      </c>
      <c r="B13">
        <v>15</v>
      </c>
      <c r="C13">
        <v>11.48</v>
      </c>
      <c r="D13">
        <v>16.3040466308593</v>
      </c>
      <c r="E13">
        <f t="shared" si="0"/>
        <v>1.0869364420572867</v>
      </c>
      <c r="F13">
        <v>0.70771431922912598</v>
      </c>
      <c r="G13">
        <v>0.57999999999999996</v>
      </c>
      <c r="H13">
        <f t="shared" si="4"/>
        <v>410.47430515289301</v>
      </c>
      <c r="I13">
        <f t="shared" si="5"/>
        <v>94.961067511079406</v>
      </c>
      <c r="J13">
        <f t="shared" si="2"/>
        <v>0.23134473052024149</v>
      </c>
    </row>
    <row r="14" spans="1:10" x14ac:dyDescent="0.25">
      <c r="A14" t="s">
        <v>4</v>
      </c>
      <c r="B14">
        <v>10.6</v>
      </c>
      <c r="C14">
        <v>5.95</v>
      </c>
      <c r="D14">
        <v>10.7272472381591</v>
      </c>
      <c r="E14">
        <f t="shared" si="0"/>
        <v>1.0120044564301038</v>
      </c>
      <c r="F14">
        <v>0.11582031100988301</v>
      </c>
      <c r="G14">
        <v>0.57999999999999996</v>
      </c>
      <c r="H14">
        <f t="shared" ref="H14:H28" si="6">F14*G14*1000</f>
        <v>67.175780385732139</v>
      </c>
      <c r="I14">
        <f t="shared" ref="I14:I28" si="7">EXP(-2.409+0.9522*LN((B14^2)*C14*G14))</f>
        <v>26.218526063172934</v>
      </c>
      <c r="J14">
        <f t="shared" si="2"/>
        <v>0.39029730525827494</v>
      </c>
    </row>
    <row r="15" spans="1:10" x14ac:dyDescent="0.25">
      <c r="B15">
        <v>5.2</v>
      </c>
      <c r="C15">
        <v>6.96</v>
      </c>
      <c r="D15">
        <v>1.48106813430786</v>
      </c>
      <c r="E15">
        <f t="shared" si="0"/>
        <v>0.28482079505920382</v>
      </c>
      <c r="F15">
        <v>0.40397065877914401</v>
      </c>
      <c r="G15">
        <v>0.57999999999999996</v>
      </c>
      <c r="H15">
        <f t="shared" si="6"/>
        <v>234.30298209190352</v>
      </c>
      <c r="I15">
        <f t="shared" si="7"/>
        <v>7.8416962202568188</v>
      </c>
      <c r="J15">
        <f t="shared" si="2"/>
        <v>3.3468187857638852E-2</v>
      </c>
    </row>
    <row r="16" spans="1:10" x14ac:dyDescent="0.25">
      <c r="E16" t="e">
        <f t="shared" si="0"/>
        <v>#DIV/0!</v>
      </c>
      <c r="G16">
        <v>0.57999999999999996</v>
      </c>
      <c r="H16">
        <f t="shared" si="6"/>
        <v>0</v>
      </c>
      <c r="I16" t="e">
        <f t="shared" si="7"/>
        <v>#NUM!</v>
      </c>
      <c r="J16" t="e">
        <f t="shared" si="2"/>
        <v>#NUM!</v>
      </c>
    </row>
    <row r="17" spans="1:10" x14ac:dyDescent="0.25">
      <c r="E17" t="e">
        <f t="shared" si="0"/>
        <v>#DIV/0!</v>
      </c>
      <c r="G17">
        <v>0.57999999999999996</v>
      </c>
      <c r="H17">
        <f t="shared" si="6"/>
        <v>0</v>
      </c>
      <c r="I17" t="e">
        <f t="shared" si="7"/>
        <v>#NUM!</v>
      </c>
      <c r="J17" t="e">
        <f t="shared" si="2"/>
        <v>#NUM!</v>
      </c>
    </row>
    <row r="18" spans="1:10" x14ac:dyDescent="0.25">
      <c r="E18" t="e">
        <f t="shared" si="0"/>
        <v>#DIV/0!</v>
      </c>
      <c r="G18">
        <v>0.57999999999999996</v>
      </c>
      <c r="H18">
        <f t="shared" si="6"/>
        <v>0</v>
      </c>
      <c r="I18" t="e">
        <f t="shared" si="7"/>
        <v>#NUM!</v>
      </c>
      <c r="J18" t="e">
        <f t="shared" si="2"/>
        <v>#NUM!</v>
      </c>
    </row>
    <row r="19" spans="1:10" x14ac:dyDescent="0.25">
      <c r="A19" t="s">
        <v>4</v>
      </c>
      <c r="B19">
        <v>7.8</v>
      </c>
      <c r="C19">
        <v>6.24</v>
      </c>
      <c r="D19">
        <v>9.0233621597290004</v>
      </c>
      <c r="E19">
        <f t="shared" si="0"/>
        <v>1.1568413025293591</v>
      </c>
      <c r="F19">
        <v>1.17839002609252</v>
      </c>
      <c r="G19">
        <v>0.57999999999999996</v>
      </c>
      <c r="H19">
        <f t="shared" si="6"/>
        <v>683.46621513366154</v>
      </c>
      <c r="I19">
        <f t="shared" si="7"/>
        <v>15.296795341530576</v>
      </c>
      <c r="J19">
        <f t="shared" si="2"/>
        <v>2.2381201883606011E-2</v>
      </c>
    </row>
    <row r="20" spans="1:10" x14ac:dyDescent="0.25">
      <c r="B20">
        <v>8.8000000000000007</v>
      </c>
      <c r="C20">
        <v>4.6500000000000004</v>
      </c>
      <c r="D20">
        <v>2.80190110206604</v>
      </c>
      <c r="E20">
        <f t="shared" si="0"/>
        <v>0.31839785250750452</v>
      </c>
      <c r="F20">
        <v>7.0611417293548501E-2</v>
      </c>
      <c r="G20">
        <v>0.57999999999999996</v>
      </c>
      <c r="H20">
        <f t="shared" si="6"/>
        <v>40.954622030258122</v>
      </c>
      <c r="I20">
        <f t="shared" ref="I20" si="8">EXP(-2.409+0.9522*LN((B20^2)*C20*G20))</f>
        <v>14.545954714138837</v>
      </c>
      <c r="J20">
        <f t="shared" ref="J20" si="9">I20/H20</f>
        <v>0.35517248098131599</v>
      </c>
    </row>
    <row r="21" spans="1:10" x14ac:dyDescent="0.25">
      <c r="B21">
        <v>8.8000000000000007</v>
      </c>
      <c r="C21">
        <v>8.94</v>
      </c>
      <c r="D21">
        <v>10.735845565795801</v>
      </c>
      <c r="E21">
        <f t="shared" si="0"/>
        <v>1.2199824506586137</v>
      </c>
      <c r="F21">
        <v>0.65016901493072499</v>
      </c>
      <c r="G21">
        <v>0.57999999999999996</v>
      </c>
      <c r="H21">
        <f t="shared" si="6"/>
        <v>377.09802865982044</v>
      </c>
      <c r="I21">
        <f t="shared" si="7"/>
        <v>27.10548077239612</v>
      </c>
      <c r="J21">
        <f t="shared" si="2"/>
        <v>7.1879136755837916E-2</v>
      </c>
    </row>
    <row r="22" spans="1:10" x14ac:dyDescent="0.25">
      <c r="A22" t="s">
        <v>4</v>
      </c>
      <c r="B22">
        <v>37</v>
      </c>
      <c r="C22">
        <v>10.8</v>
      </c>
      <c r="D22">
        <v>36.490268707275298</v>
      </c>
      <c r="E22">
        <f t="shared" si="0"/>
        <v>0.98622347857500803</v>
      </c>
      <c r="F22">
        <v>2.2290375232696502</v>
      </c>
      <c r="G22">
        <v>0.57999999999999996</v>
      </c>
      <c r="H22">
        <f t="shared" si="6"/>
        <v>1292.8417634963971</v>
      </c>
      <c r="I22">
        <f t="shared" si="7"/>
        <v>500.06929824213353</v>
      </c>
      <c r="J22">
        <f t="shared" si="2"/>
        <v>0.38679853355737231</v>
      </c>
    </row>
    <row r="23" spans="1:10" x14ac:dyDescent="0.25">
      <c r="B23">
        <v>9.1999999999999993</v>
      </c>
      <c r="C23">
        <v>7.2</v>
      </c>
      <c r="D23">
        <v>9.8329601287841797</v>
      </c>
      <c r="E23">
        <f t="shared" si="0"/>
        <v>1.0688000139982805</v>
      </c>
      <c r="F23">
        <v>1.0668411254882799</v>
      </c>
      <c r="G23">
        <v>0.57999999999999996</v>
      </c>
      <c r="H23">
        <f t="shared" si="6"/>
        <v>618.76785278320233</v>
      </c>
      <c r="I23">
        <f t="shared" si="7"/>
        <v>24.00547313298711</v>
      </c>
      <c r="J23">
        <f t="shared" si="2"/>
        <v>3.8795604886406251E-2</v>
      </c>
    </row>
    <row r="24" spans="1:10" x14ac:dyDescent="0.25">
      <c r="A24" t="s">
        <v>4</v>
      </c>
      <c r="B24">
        <v>33.6</v>
      </c>
      <c r="C24">
        <v>9.0500000000000007</v>
      </c>
      <c r="D24">
        <v>38.766487121582003</v>
      </c>
      <c r="E24">
        <f t="shared" si="0"/>
        <v>1.153764497666131</v>
      </c>
      <c r="F24">
        <v>1.1869916915893499</v>
      </c>
      <c r="G24">
        <v>0.57999999999999996</v>
      </c>
      <c r="H24">
        <f t="shared" si="6"/>
        <v>688.45518112182287</v>
      </c>
      <c r="I24">
        <f t="shared" si="7"/>
        <v>351.72401781298009</v>
      </c>
      <c r="J24">
        <f t="shared" si="2"/>
        <v>0.5108887658305562</v>
      </c>
    </row>
    <row r="25" spans="1:10" x14ac:dyDescent="0.25">
      <c r="A25" t="s">
        <v>4</v>
      </c>
      <c r="B25">
        <v>10.8</v>
      </c>
      <c r="C25">
        <v>6.13</v>
      </c>
      <c r="D25">
        <v>8.5205020904540998</v>
      </c>
      <c r="E25">
        <f t="shared" si="0"/>
        <v>0.78893537874574993</v>
      </c>
      <c r="F25">
        <v>6.0215871781110701E-2</v>
      </c>
      <c r="G25">
        <v>0.57999999999999996</v>
      </c>
      <c r="H25">
        <f t="shared" si="6"/>
        <v>34.9252056330442</v>
      </c>
      <c r="I25">
        <f t="shared" si="7"/>
        <v>27.950706659879206</v>
      </c>
      <c r="J25">
        <f t="shared" si="2"/>
        <v>0.80030184943088412</v>
      </c>
    </row>
    <row r="26" spans="1:10" x14ac:dyDescent="0.25">
      <c r="A26" t="s">
        <v>4</v>
      </c>
      <c r="B26">
        <v>13.4</v>
      </c>
      <c r="C26">
        <v>9.6300000000000008</v>
      </c>
      <c r="D26">
        <v>15.969758987426699</v>
      </c>
      <c r="E26">
        <f t="shared" si="0"/>
        <v>1.1917730587631865</v>
      </c>
      <c r="F26">
        <v>0.49605381488799999</v>
      </c>
      <c r="G26">
        <v>0.57999999999999996</v>
      </c>
      <c r="H26">
        <f t="shared" si="6"/>
        <v>287.71121263503994</v>
      </c>
      <c r="I26">
        <f t="shared" si="7"/>
        <v>64.801947381441494</v>
      </c>
      <c r="J26">
        <f t="shared" si="2"/>
        <v>0.22523261011604159</v>
      </c>
    </row>
    <row r="27" spans="1:10" x14ac:dyDescent="0.25">
      <c r="B27">
        <v>7.1</v>
      </c>
      <c r="C27">
        <v>5.54</v>
      </c>
      <c r="D27">
        <v>2.7374863624572701</v>
      </c>
      <c r="E27">
        <f t="shared" si="0"/>
        <v>0.385561459501024</v>
      </c>
      <c r="F27">
        <v>0.12618866562843301</v>
      </c>
      <c r="G27">
        <v>0.57999999999999996</v>
      </c>
      <c r="H27">
        <f t="shared" si="6"/>
        <v>73.18942606449113</v>
      </c>
      <c r="I27">
        <f t="shared" si="7"/>
        <v>11.418975097328675</v>
      </c>
      <c r="J27">
        <f t="shared" si="2"/>
        <v>0.15601946498756258</v>
      </c>
    </row>
    <row r="28" spans="1:10" x14ac:dyDescent="0.25">
      <c r="B28">
        <v>5.75</v>
      </c>
      <c r="C28">
        <v>7</v>
      </c>
      <c r="D28">
        <v>9.9598321914672798</v>
      </c>
      <c r="E28">
        <f t="shared" si="0"/>
        <v>1.7321447289508314</v>
      </c>
      <c r="F28">
        <v>0.33687165379524198</v>
      </c>
      <c r="G28">
        <v>0.57999999999999996</v>
      </c>
      <c r="H28">
        <f t="shared" si="6"/>
        <v>195.38555920124034</v>
      </c>
      <c r="I28">
        <f t="shared" si="7"/>
        <v>9.5484862203817862</v>
      </c>
      <c r="J28">
        <f t="shared" si="2"/>
        <v>4.8869968995749462E-2</v>
      </c>
    </row>
    <row r="30" spans="1:10" x14ac:dyDescent="0.25">
      <c r="A30" t="s">
        <v>12</v>
      </c>
      <c r="B30">
        <v>24.6</v>
      </c>
      <c r="C30">
        <v>12.24</v>
      </c>
      <c r="D30">
        <v>26.545381546020501</v>
      </c>
      <c r="E30">
        <f t="shared" si="0"/>
        <v>1.0790805506512398</v>
      </c>
      <c r="F30">
        <v>1.0215475559234599</v>
      </c>
      <c r="G30">
        <v>0.49</v>
      </c>
      <c r="H30">
        <f t="shared" ref="H30:H39" si="10">F30*G30*1000</f>
        <v>500.55830240249531</v>
      </c>
      <c r="I30">
        <f t="shared" ref="I30:I39" si="11">EXP(-2.409+0.9522*LN((B30^2)*C30*G30))</f>
        <v>220.53198395860994</v>
      </c>
      <c r="J30">
        <f t="shared" ref="J30:J39" si="12">I30/H30</f>
        <v>0.4405720230793051</v>
      </c>
    </row>
    <row r="31" spans="1:10" x14ac:dyDescent="0.25">
      <c r="A31" t="s">
        <v>11</v>
      </c>
      <c r="B31">
        <v>20.8</v>
      </c>
      <c r="C31">
        <v>8.25</v>
      </c>
      <c r="D31">
        <v>20.737422943115199</v>
      </c>
      <c r="E31">
        <f t="shared" si="0"/>
        <v>0.99699148764976919</v>
      </c>
      <c r="F31">
        <v>0.197194978594779</v>
      </c>
      <c r="G31">
        <v>0.49</v>
      </c>
      <c r="H31">
        <f t="shared" si="10"/>
        <v>96.625539511441701</v>
      </c>
      <c r="I31">
        <f t="shared" si="11"/>
        <v>110.04151613738941</v>
      </c>
      <c r="J31">
        <f t="shared" si="12"/>
        <v>1.1388450371794208</v>
      </c>
    </row>
    <row r="32" spans="1:10" x14ac:dyDescent="0.25">
      <c r="B32">
        <v>25.29</v>
      </c>
      <c r="C32">
        <v>11.13</v>
      </c>
      <c r="D32">
        <v>11.754894256591699</v>
      </c>
      <c r="E32">
        <f t="shared" si="0"/>
        <v>0.46480404336068404</v>
      </c>
      <c r="F32">
        <v>1.65689444541931</v>
      </c>
      <c r="G32">
        <v>0.49</v>
      </c>
      <c r="H32">
        <f t="shared" si="10"/>
        <v>811.87827825546185</v>
      </c>
      <c r="I32">
        <f t="shared" si="11"/>
        <v>212.34290112078534</v>
      </c>
      <c r="J32">
        <f t="shared" si="12"/>
        <v>0.26154524244331429</v>
      </c>
    </row>
    <row r="33" spans="1:10" x14ac:dyDescent="0.25">
      <c r="B33">
        <v>24.6</v>
      </c>
      <c r="C33">
        <v>9.94</v>
      </c>
      <c r="D33">
        <v>14.234357833862299</v>
      </c>
      <c r="E33">
        <f t="shared" si="0"/>
        <v>0.57863243227082517</v>
      </c>
      <c r="F33">
        <v>0.83716517686843805</v>
      </c>
      <c r="G33">
        <v>0.49</v>
      </c>
      <c r="H33">
        <f t="shared" si="10"/>
        <v>410.21093666553463</v>
      </c>
      <c r="I33">
        <f t="shared" si="11"/>
        <v>180.88286729732721</v>
      </c>
      <c r="J33">
        <f t="shared" si="12"/>
        <v>0.44095086485909568</v>
      </c>
    </row>
    <row r="34" spans="1:10" x14ac:dyDescent="0.25">
      <c r="B34">
        <v>9.8000000000000007</v>
      </c>
      <c r="C34">
        <v>10.41</v>
      </c>
      <c r="D34">
        <v>7.2268009185790998</v>
      </c>
      <c r="E34">
        <f t="shared" si="0"/>
        <v>0.73742866516113259</v>
      </c>
      <c r="F34">
        <v>0.98221886157989502</v>
      </c>
      <c r="G34">
        <v>0.49</v>
      </c>
      <c r="H34">
        <f t="shared" si="10"/>
        <v>481.28724217414856</v>
      </c>
      <c r="I34">
        <f t="shared" si="11"/>
        <v>32.756449620944004</v>
      </c>
      <c r="J34">
        <f t="shared" si="12"/>
        <v>6.8060082941262423E-2</v>
      </c>
    </row>
    <row r="35" spans="1:10" x14ac:dyDescent="0.25">
      <c r="E35" t="e">
        <f t="shared" si="0"/>
        <v>#DIV/0!</v>
      </c>
      <c r="G35">
        <v>0.49</v>
      </c>
      <c r="H35">
        <f t="shared" si="10"/>
        <v>0</v>
      </c>
      <c r="I35" t="e">
        <f t="shared" si="11"/>
        <v>#NUM!</v>
      </c>
      <c r="J35" t="e">
        <f t="shared" si="12"/>
        <v>#NUM!</v>
      </c>
    </row>
    <row r="36" spans="1:10" x14ac:dyDescent="0.25">
      <c r="E36" t="e">
        <f t="shared" si="0"/>
        <v>#DIV/0!</v>
      </c>
      <c r="G36">
        <v>0.49</v>
      </c>
      <c r="H36">
        <f t="shared" si="10"/>
        <v>0</v>
      </c>
      <c r="I36" t="e">
        <f t="shared" si="11"/>
        <v>#NUM!</v>
      </c>
      <c r="J36" t="e">
        <f t="shared" si="12"/>
        <v>#NUM!</v>
      </c>
    </row>
    <row r="37" spans="1:10" x14ac:dyDescent="0.25">
      <c r="E37" t="e">
        <f t="shared" si="0"/>
        <v>#DIV/0!</v>
      </c>
      <c r="G37">
        <v>0.49</v>
      </c>
      <c r="H37">
        <f t="shared" si="10"/>
        <v>0</v>
      </c>
      <c r="I37" t="e">
        <f t="shared" si="11"/>
        <v>#NUM!</v>
      </c>
      <c r="J37" t="e">
        <f t="shared" si="12"/>
        <v>#NUM!</v>
      </c>
    </row>
    <row r="38" spans="1:10" x14ac:dyDescent="0.25">
      <c r="B38">
        <v>21.952000000000002</v>
      </c>
      <c r="C38">
        <v>8.6999999999999993</v>
      </c>
      <c r="D38">
        <v>7.53151178359985</v>
      </c>
      <c r="E38">
        <f t="shared" si="0"/>
        <v>0.34309000471938089</v>
      </c>
      <c r="F38">
        <v>0.33300071954727101</v>
      </c>
      <c r="G38">
        <v>0.49</v>
      </c>
      <c r="H38">
        <f t="shared" si="10"/>
        <v>163.17035257816278</v>
      </c>
      <c r="I38">
        <f t="shared" si="11"/>
        <v>128.26341462366659</v>
      </c>
      <c r="J38">
        <f t="shared" si="12"/>
        <v>0.78607058572252042</v>
      </c>
    </row>
    <row r="39" spans="1:10" x14ac:dyDescent="0.25">
      <c r="B39">
        <v>16.091999053955</v>
      </c>
      <c r="C39">
        <v>10.41</v>
      </c>
      <c r="D39">
        <v>8.0760183334350497</v>
      </c>
      <c r="E39">
        <f t="shared" si="0"/>
        <v>0.50186544918110543</v>
      </c>
      <c r="F39">
        <v>7.3303610086440998E-2</v>
      </c>
      <c r="G39">
        <v>0.49</v>
      </c>
      <c r="H39">
        <f t="shared" si="10"/>
        <v>35.918768942356088</v>
      </c>
      <c r="I39">
        <f t="shared" si="11"/>
        <v>84.231389705235713</v>
      </c>
      <c r="J39">
        <f t="shared" si="12"/>
        <v>2.3450522438676473</v>
      </c>
    </row>
    <row r="41" spans="1:10" x14ac:dyDescent="0.25">
      <c r="A41" t="s">
        <v>13</v>
      </c>
      <c r="B41">
        <v>14.8</v>
      </c>
      <c r="C41">
        <v>10.95</v>
      </c>
      <c r="D41">
        <v>14.6373691558837</v>
      </c>
      <c r="E41">
        <f t="shared" si="0"/>
        <v>0.98901142945160136</v>
      </c>
      <c r="F41">
        <v>0.107634082436561</v>
      </c>
      <c r="G41">
        <v>0.49</v>
      </c>
      <c r="H41">
        <f t="shared" ref="H41:H64" si="13">F41*G41*1000</f>
        <v>52.740700393914885</v>
      </c>
      <c r="I41">
        <f t="shared" ref="I41:I52" si="14">EXP(-2.409+0.9522*LN((B41^2)*C41*G41))</f>
        <v>75.364328788150573</v>
      </c>
      <c r="J41">
        <f t="shared" ref="J41:J52" si="15">I41/H41</f>
        <v>1.4289595743943886</v>
      </c>
    </row>
    <row r="42" spans="1:10" x14ac:dyDescent="0.25">
      <c r="A42" t="s">
        <v>13</v>
      </c>
      <c r="B42">
        <v>11.4</v>
      </c>
      <c r="C42">
        <v>9.66</v>
      </c>
      <c r="D42">
        <v>14.267906188964799</v>
      </c>
      <c r="E42">
        <f t="shared" si="0"/>
        <v>1.2515707183302456</v>
      </c>
      <c r="F42">
        <v>0.112415388226509</v>
      </c>
      <c r="G42">
        <v>0.49</v>
      </c>
      <c r="H42">
        <f t="shared" si="13"/>
        <v>55.083540230989406</v>
      </c>
      <c r="I42">
        <f t="shared" si="14"/>
        <v>40.686854809521265</v>
      </c>
      <c r="J42">
        <f t="shared" si="15"/>
        <v>0.73863906783956634</v>
      </c>
    </row>
    <row r="43" spans="1:10" x14ac:dyDescent="0.25">
      <c r="E43" t="e">
        <f t="shared" si="0"/>
        <v>#DIV/0!</v>
      </c>
      <c r="G43">
        <v>0.49</v>
      </c>
      <c r="H43">
        <f t="shared" si="13"/>
        <v>0</v>
      </c>
      <c r="I43" t="e">
        <f t="shared" si="14"/>
        <v>#NUM!</v>
      </c>
      <c r="J43" t="e">
        <f t="shared" si="15"/>
        <v>#NUM!</v>
      </c>
    </row>
    <row r="44" spans="1:10" x14ac:dyDescent="0.25">
      <c r="E44" t="e">
        <f t="shared" si="0"/>
        <v>#DIV/0!</v>
      </c>
      <c r="G44">
        <v>0.49</v>
      </c>
      <c r="H44">
        <f t="shared" si="13"/>
        <v>0</v>
      </c>
      <c r="I44" t="e">
        <f t="shared" si="14"/>
        <v>#NUM!</v>
      </c>
      <c r="J44" t="e">
        <f t="shared" si="15"/>
        <v>#NUM!</v>
      </c>
    </row>
    <row r="45" spans="1:10" x14ac:dyDescent="0.25">
      <c r="A45" t="s">
        <v>13</v>
      </c>
      <c r="B45">
        <v>17.731999999999999</v>
      </c>
      <c r="C45">
        <v>10.79</v>
      </c>
      <c r="D45">
        <v>13.575807571411101</v>
      </c>
      <c r="E45">
        <f t="shared" si="0"/>
        <v>0.76561062324673479</v>
      </c>
      <c r="F45">
        <v>0.201359808444976</v>
      </c>
      <c r="G45">
        <v>0.49</v>
      </c>
      <c r="H45">
        <f t="shared" si="13"/>
        <v>98.666306138038237</v>
      </c>
      <c r="I45">
        <f t="shared" si="14"/>
        <v>104.84953943141812</v>
      </c>
      <c r="J45">
        <f t="shared" si="15"/>
        <v>1.0626681339902326</v>
      </c>
    </row>
    <row r="46" spans="1:10" x14ac:dyDescent="0.25">
      <c r="E46" t="e">
        <f t="shared" si="0"/>
        <v>#DIV/0!</v>
      </c>
      <c r="G46">
        <v>0.49</v>
      </c>
      <c r="H46">
        <f t="shared" si="13"/>
        <v>0</v>
      </c>
      <c r="I46" t="e">
        <f t="shared" si="14"/>
        <v>#NUM!</v>
      </c>
      <c r="J46" t="e">
        <f t="shared" si="15"/>
        <v>#NUM!</v>
      </c>
    </row>
    <row r="47" spans="1:10" x14ac:dyDescent="0.25">
      <c r="A47" t="s">
        <v>13</v>
      </c>
      <c r="B47">
        <v>21.494</v>
      </c>
      <c r="C47">
        <v>12.25</v>
      </c>
      <c r="D47">
        <v>18.096101760864201</v>
      </c>
      <c r="E47">
        <f t="shared" si="0"/>
        <v>0.84191410444143489</v>
      </c>
      <c r="F47">
        <v>0.30842274427413902</v>
      </c>
      <c r="G47">
        <v>0.49</v>
      </c>
      <c r="H47">
        <f t="shared" si="13"/>
        <v>151.12714469432811</v>
      </c>
      <c r="I47">
        <f t="shared" si="14"/>
        <v>170.67796050192834</v>
      </c>
      <c r="J47">
        <f t="shared" si="15"/>
        <v>1.1293666723284159</v>
      </c>
    </row>
    <row r="48" spans="1:10" x14ac:dyDescent="0.25">
      <c r="B48">
        <v>24.2</v>
      </c>
      <c r="C48">
        <v>10.15</v>
      </c>
      <c r="D48">
        <v>13.322114944458001</v>
      </c>
      <c r="E48">
        <f t="shared" si="0"/>
        <v>0.55050061753958679</v>
      </c>
      <c r="F48">
        <v>0.15393607318401301</v>
      </c>
      <c r="G48">
        <v>0.49</v>
      </c>
      <c r="H48">
        <f t="shared" si="13"/>
        <v>75.428675860166365</v>
      </c>
      <c r="I48">
        <f t="shared" si="14"/>
        <v>178.84806628755592</v>
      </c>
      <c r="J48">
        <f t="shared" si="15"/>
        <v>2.3710885051079758</v>
      </c>
    </row>
    <row r="49" spans="1:10" x14ac:dyDescent="0.25">
      <c r="E49" t="e">
        <f t="shared" si="0"/>
        <v>#DIV/0!</v>
      </c>
      <c r="G49">
        <v>0.49</v>
      </c>
      <c r="H49">
        <f t="shared" si="13"/>
        <v>0</v>
      </c>
      <c r="I49" t="e">
        <f t="shared" ref="I49" si="16">EXP(-2.409+0.9522*LN((B49^2)*C49*G49))</f>
        <v>#NUM!</v>
      </c>
      <c r="J49" t="e">
        <f t="shared" ref="J49" si="17">I49/H49</f>
        <v>#NUM!</v>
      </c>
    </row>
    <row r="50" spans="1:10" x14ac:dyDescent="0.25">
      <c r="E50" t="e">
        <f t="shared" si="0"/>
        <v>#DIV/0!</v>
      </c>
      <c r="G50">
        <v>0.49</v>
      </c>
      <c r="H50">
        <f t="shared" si="13"/>
        <v>0</v>
      </c>
      <c r="I50" t="e">
        <f t="shared" si="14"/>
        <v>#NUM!</v>
      </c>
      <c r="J50" t="e">
        <f t="shared" si="15"/>
        <v>#NUM!</v>
      </c>
    </row>
    <row r="51" spans="1:10" x14ac:dyDescent="0.25">
      <c r="A51" t="s">
        <v>13</v>
      </c>
      <c r="B51">
        <v>14.4440002441406</v>
      </c>
      <c r="C51">
        <v>11.25</v>
      </c>
      <c r="D51">
        <v>13.665330886840801</v>
      </c>
      <c r="E51">
        <f>D51/B51</f>
        <v>0.94609046357392046</v>
      </c>
      <c r="F51">
        <v>0.14180116355419101</v>
      </c>
      <c r="G51">
        <v>0.49</v>
      </c>
      <c r="H51">
        <f>F51*G49*1000</f>
        <v>69.482570141553595</v>
      </c>
      <c r="I51">
        <f>EXP(-2.409+0.9522*LN((B51^2)*C51*G49))</f>
        <v>73.825361593313872</v>
      </c>
      <c r="J51">
        <f>I51/H51</f>
        <v>1.0625018827443042</v>
      </c>
    </row>
    <row r="52" spans="1:10" x14ac:dyDescent="0.25">
      <c r="A52" t="s">
        <v>15</v>
      </c>
      <c r="B52">
        <v>24.2</v>
      </c>
      <c r="C52">
        <v>7.13</v>
      </c>
      <c r="D52">
        <v>20.8431</v>
      </c>
      <c r="E52">
        <f t="shared" si="0"/>
        <v>0.86128512396694212</v>
      </c>
      <c r="F52">
        <v>0.38526687026023798</v>
      </c>
      <c r="G52">
        <v>0.57999999999999996</v>
      </c>
      <c r="H52">
        <f t="shared" si="13"/>
        <v>223.45478475093802</v>
      </c>
      <c r="I52">
        <f t="shared" si="14"/>
        <v>150.02739272046171</v>
      </c>
      <c r="J52">
        <f t="shared" si="15"/>
        <v>0.67139932979140171</v>
      </c>
    </row>
    <row r="53" spans="1:10" x14ac:dyDescent="0.25">
      <c r="A53" t="s">
        <v>15</v>
      </c>
      <c r="B53">
        <v>27.8</v>
      </c>
      <c r="C53">
        <v>8.98</v>
      </c>
      <c r="D53">
        <v>25.1223030090332</v>
      </c>
      <c r="E53">
        <f t="shared" si="0"/>
        <v>0.90367996435371223</v>
      </c>
      <c r="F53">
        <v>0.41085475683212203</v>
      </c>
      <c r="G53">
        <v>0.57999999999999996</v>
      </c>
      <c r="H53">
        <f t="shared" si="13"/>
        <v>238.29575896263074</v>
      </c>
      <c r="I53">
        <f t="shared" ref="I53:I64" si="18">EXP(-2.409+0.9522*LN((B53^2)*C53*G53))</f>
        <v>243.37130209249287</v>
      </c>
      <c r="J53">
        <f t="shared" ref="J53:J64" si="19">I53/H53</f>
        <v>1.0212993431018556</v>
      </c>
    </row>
    <row r="54" spans="1:10" x14ac:dyDescent="0.25">
      <c r="A54" t="s">
        <v>14</v>
      </c>
      <c r="B54">
        <v>27.6</v>
      </c>
      <c r="C54">
        <v>8.77</v>
      </c>
      <c r="D54">
        <v>28.955257415771399</v>
      </c>
      <c r="E54">
        <f t="shared" si="0"/>
        <v>1.0491035295569346</v>
      </c>
      <c r="F54">
        <v>0.72463810443878096</v>
      </c>
      <c r="G54">
        <v>0.57999999999999996</v>
      </c>
      <c r="H54">
        <f t="shared" si="13"/>
        <v>420.29010057449295</v>
      </c>
      <c r="I54">
        <f t="shared" si="18"/>
        <v>234.69951776246972</v>
      </c>
      <c r="J54">
        <f t="shared" si="19"/>
        <v>0.55842266434936216</v>
      </c>
    </row>
    <row r="55" spans="1:10" x14ac:dyDescent="0.25">
      <c r="A55" t="s">
        <v>14</v>
      </c>
      <c r="B55">
        <v>18.399999999999999</v>
      </c>
      <c r="C55">
        <v>9.91</v>
      </c>
      <c r="D55">
        <v>15.714138984680099</v>
      </c>
      <c r="E55">
        <f t="shared" si="0"/>
        <v>0.85402929264565763</v>
      </c>
      <c r="F55">
        <v>0.26246294379234297</v>
      </c>
      <c r="G55">
        <v>0.57999999999999996</v>
      </c>
      <c r="H55">
        <f t="shared" si="13"/>
        <v>152.22850739955894</v>
      </c>
      <c r="I55">
        <f t="shared" si="18"/>
        <v>121.8150995625833</v>
      </c>
      <c r="J55">
        <f t="shared" si="19"/>
        <v>0.80021213926016754</v>
      </c>
    </row>
    <row r="56" spans="1:10" x14ac:dyDescent="0.25">
      <c r="E56" t="e">
        <f t="shared" si="0"/>
        <v>#DIV/0!</v>
      </c>
      <c r="G56">
        <v>0.57999999999999996</v>
      </c>
      <c r="H56">
        <f t="shared" si="13"/>
        <v>0</v>
      </c>
      <c r="I56" t="e">
        <f t="shared" si="18"/>
        <v>#NUM!</v>
      </c>
      <c r="J56" t="e">
        <f t="shared" si="19"/>
        <v>#NUM!</v>
      </c>
    </row>
    <row r="57" spans="1:10" x14ac:dyDescent="0.25">
      <c r="A57" t="s">
        <v>14</v>
      </c>
      <c r="B57">
        <v>28.2</v>
      </c>
      <c r="C57">
        <v>9.5500000000000007</v>
      </c>
      <c r="D57">
        <v>30.177017211913999</v>
      </c>
      <c r="E57">
        <f t="shared" si="0"/>
        <v>1.0701069933302836</v>
      </c>
      <c r="F57">
        <v>0.40834537148475603</v>
      </c>
      <c r="G57">
        <v>0.57999999999999996</v>
      </c>
      <c r="H57">
        <f t="shared" si="13"/>
        <v>236.84031546115847</v>
      </c>
      <c r="I57">
        <f t="shared" si="18"/>
        <v>265.17607668096298</v>
      </c>
      <c r="J57">
        <f t="shared" si="19"/>
        <v>1.1196407848242862</v>
      </c>
    </row>
    <row r="58" spans="1:10" x14ac:dyDescent="0.25">
      <c r="B58">
        <v>11.986000000000001</v>
      </c>
      <c r="C58">
        <v>6.04</v>
      </c>
      <c r="D58">
        <v>7.59254693984985</v>
      </c>
      <c r="E58">
        <f t="shared" si="0"/>
        <v>0.6334512714708701</v>
      </c>
      <c r="F58">
        <v>0.134266883134841</v>
      </c>
      <c r="G58">
        <v>0.57999999999999996</v>
      </c>
      <c r="H58">
        <f t="shared" si="13"/>
        <v>77.874792218207773</v>
      </c>
      <c r="I58">
        <f t="shared" si="18"/>
        <v>33.608674742839085</v>
      </c>
      <c r="J58">
        <f t="shared" si="19"/>
        <v>0.43157321882370425</v>
      </c>
    </row>
    <row r="59" spans="1:10" x14ac:dyDescent="0.25">
      <c r="B59">
        <v>18.923999999999999</v>
      </c>
      <c r="C59">
        <v>4.6900000000000004</v>
      </c>
      <c r="D59">
        <v>7.9408316612243599</v>
      </c>
      <c r="E59">
        <f t="shared" si="0"/>
        <v>0.41961697639105688</v>
      </c>
      <c r="F59">
        <v>8.0754145979881203E-2</v>
      </c>
      <c r="G59">
        <v>0.57999999999999996</v>
      </c>
      <c r="H59">
        <f t="shared" si="13"/>
        <v>46.837404668331097</v>
      </c>
      <c r="I59">
        <f t="shared" si="18"/>
        <v>63.031109401499513</v>
      </c>
      <c r="J59">
        <f t="shared" si="19"/>
        <v>1.3457429985252305</v>
      </c>
    </row>
    <row r="60" spans="1:10" x14ac:dyDescent="0.25">
      <c r="A60" t="s">
        <v>14</v>
      </c>
      <c r="B60">
        <v>15.885999999999999</v>
      </c>
      <c r="C60">
        <v>9.0299999999999994</v>
      </c>
      <c r="D60">
        <v>11.902552604675201</v>
      </c>
      <c r="E60">
        <f t="shared" si="0"/>
        <v>0.7492479292883798</v>
      </c>
      <c r="F60">
        <v>0.199372723698616</v>
      </c>
      <c r="G60">
        <v>0.57999999999999996</v>
      </c>
      <c r="H60">
        <f t="shared" si="13"/>
        <v>115.63617974519727</v>
      </c>
      <c r="I60">
        <f t="shared" si="18"/>
        <v>84.282756138876181</v>
      </c>
      <c r="J60">
        <f t="shared" si="19"/>
        <v>0.72886147159645087</v>
      </c>
    </row>
    <row r="61" spans="1:10" x14ac:dyDescent="0.25">
      <c r="A61" t="s">
        <v>14</v>
      </c>
      <c r="B61">
        <v>11.4</v>
      </c>
      <c r="C61">
        <v>8.67</v>
      </c>
      <c r="D61">
        <v>8.6646671295165998</v>
      </c>
      <c r="E61">
        <f t="shared" si="0"/>
        <v>0.7600585201330351</v>
      </c>
      <c r="F61">
        <v>7.0075385272502899E-2</v>
      </c>
      <c r="G61">
        <v>0.57999999999999996</v>
      </c>
      <c r="H61">
        <f t="shared" si="13"/>
        <v>40.643723458051682</v>
      </c>
      <c r="I61">
        <f t="shared" si="18"/>
        <v>43.099488106577901</v>
      </c>
      <c r="J61">
        <f t="shared" si="19"/>
        <v>1.0604217438655887</v>
      </c>
    </row>
    <row r="62" spans="1:10" x14ac:dyDescent="0.25">
      <c r="A62" t="s">
        <v>14</v>
      </c>
      <c r="B62">
        <v>31.2</v>
      </c>
      <c r="C62">
        <v>9.17</v>
      </c>
      <c r="D62">
        <v>23.607143402099599</v>
      </c>
      <c r="E62">
        <f t="shared" si="0"/>
        <v>0.75663921160575642</v>
      </c>
      <c r="F62">
        <v>0.32884472608566201</v>
      </c>
      <c r="G62">
        <v>0.57999999999999996</v>
      </c>
      <c r="H62">
        <f t="shared" si="13"/>
        <v>190.72994112968394</v>
      </c>
      <c r="I62">
        <f t="shared" si="18"/>
        <v>309.28354802969068</v>
      </c>
      <c r="J62">
        <f t="shared" si="19"/>
        <v>1.6215783751508528</v>
      </c>
    </row>
    <row r="63" spans="1:10" x14ac:dyDescent="0.25">
      <c r="B63">
        <v>35.200000000000003</v>
      </c>
      <c r="C63">
        <v>10.43</v>
      </c>
      <c r="D63">
        <v>22.799816131591701</v>
      </c>
      <c r="E63">
        <f t="shared" si="0"/>
        <v>0.64772204919294596</v>
      </c>
      <c r="F63">
        <v>0.28237882256507801</v>
      </c>
      <c r="G63">
        <v>0.57999999999999996</v>
      </c>
      <c r="H63">
        <f t="shared" si="13"/>
        <v>163.77971708774524</v>
      </c>
      <c r="I63">
        <f t="shared" si="18"/>
        <v>439.91310052915242</v>
      </c>
      <c r="J63">
        <f t="shared" si="19"/>
        <v>2.686004765128934</v>
      </c>
    </row>
    <row r="64" spans="1:10" x14ac:dyDescent="0.25">
      <c r="E64" t="e">
        <f t="shared" si="0"/>
        <v>#DIV/0!</v>
      </c>
      <c r="G64">
        <v>0.57999999999999996</v>
      </c>
      <c r="H64">
        <f t="shared" si="13"/>
        <v>0</v>
      </c>
      <c r="I64" t="e">
        <f t="shared" si="18"/>
        <v>#NUM!</v>
      </c>
      <c r="J64" t="e">
        <f t="shared" si="19"/>
        <v>#NUM!</v>
      </c>
    </row>
  </sheetData>
  <phoneticPr fontId="2" type="noConversion"/>
  <conditionalFormatting sqref="E2:E28 E30:E39 E41:E48 E50:E64">
    <cfRule type="cellIs" dxfId="4" priority="3" operator="greaterThan">
      <formula>1.3</formula>
    </cfRule>
    <cfRule type="cellIs" dxfId="3" priority="5" operator="lessThan">
      <formula>0.7</formula>
    </cfRule>
  </conditionalFormatting>
  <conditionalFormatting sqref="J2:J28 J30:J39 J41:J64">
    <cfRule type="cellIs" dxfId="2" priority="4" operator="lessThan">
      <formula>0.1</formula>
    </cfRule>
  </conditionalFormatting>
  <conditionalFormatting sqref="E49">
    <cfRule type="cellIs" dxfId="1" priority="1" operator="greaterThan">
      <formula>1.3</formula>
    </cfRule>
    <cfRule type="cellIs" dxfId="0" priority="2" operator="lessThan">
      <formula>0.7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user2</cp:lastModifiedBy>
  <dcterms:created xsi:type="dcterms:W3CDTF">2023-07-12T03:35:59Z</dcterms:created>
  <dcterms:modified xsi:type="dcterms:W3CDTF">2023-08-09T10:04:49Z</dcterms:modified>
</cp:coreProperties>
</file>