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bault\Documents\stage recherche 3a\sonnet sim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4" i="1" l="1"/>
  <c r="AA27" i="1" s="1"/>
  <c r="AA28" i="1" s="1"/>
  <c r="AB24" i="1"/>
  <c r="AB27" i="1" s="1"/>
  <c r="AB28" i="1" s="1"/>
  <c r="AC24" i="1"/>
  <c r="AA29" i="1"/>
  <c r="AB29" i="1"/>
  <c r="AC29" i="1"/>
  <c r="AC27" i="1"/>
  <c r="AC28" i="1" s="1"/>
  <c r="Z29" i="1"/>
  <c r="Z28" i="1"/>
  <c r="Z27" i="1"/>
  <c r="Z24" i="1"/>
  <c r="W29" i="1"/>
  <c r="X29" i="1"/>
  <c r="Y29" i="1"/>
  <c r="W27" i="1"/>
  <c r="W28" i="1" s="1"/>
  <c r="X27" i="1"/>
  <c r="X28" i="1" s="1"/>
  <c r="W24" i="1"/>
  <c r="X24" i="1"/>
  <c r="Y24" i="1"/>
  <c r="Y27" i="1" s="1"/>
  <c r="Y28" i="1" s="1"/>
  <c r="S29" i="1"/>
  <c r="T29" i="1"/>
  <c r="U29" i="1"/>
  <c r="V29" i="1"/>
  <c r="U27" i="1"/>
  <c r="U28" i="1" s="1"/>
  <c r="V27" i="1"/>
  <c r="V28" i="1" s="1"/>
  <c r="S24" i="1"/>
  <c r="S27" i="1" s="1"/>
  <c r="S28" i="1" s="1"/>
  <c r="T24" i="1"/>
  <c r="T27" i="1" s="1"/>
  <c r="T28" i="1" s="1"/>
  <c r="U24" i="1"/>
  <c r="V24" i="1"/>
  <c r="Q24" i="1"/>
  <c r="Q27" i="1" s="1"/>
  <c r="Q28" i="1" s="1"/>
  <c r="R24" i="1"/>
  <c r="R27" i="1" s="1"/>
  <c r="R28" i="1" s="1"/>
  <c r="P29" i="1"/>
  <c r="Q29" i="1"/>
  <c r="R29" i="1"/>
  <c r="P24" i="1"/>
  <c r="P27" i="1" s="1"/>
  <c r="P28" i="1" s="1"/>
  <c r="N29" i="1"/>
  <c r="O29" i="1"/>
  <c r="N27" i="1"/>
  <c r="N28" i="1" s="1"/>
  <c r="N24" i="1"/>
  <c r="O24" i="1"/>
  <c r="O27" i="1" s="1"/>
  <c r="O28" i="1" s="1"/>
  <c r="M29" i="1"/>
  <c r="L29" i="1"/>
  <c r="L27" i="1"/>
  <c r="L28" i="1" s="1"/>
  <c r="L24" i="1"/>
  <c r="M24" i="1"/>
  <c r="M27" i="1" s="1"/>
  <c r="M28" i="1" s="1"/>
  <c r="C29" i="1"/>
  <c r="D29" i="1"/>
  <c r="E29" i="1"/>
  <c r="F29" i="1"/>
  <c r="G29" i="1"/>
  <c r="H29" i="1"/>
  <c r="I29" i="1"/>
  <c r="J29" i="1"/>
  <c r="K29" i="1"/>
  <c r="B29" i="1"/>
  <c r="C28" i="1"/>
  <c r="E28" i="1"/>
  <c r="K27" i="1"/>
  <c r="K28" i="1" s="1"/>
  <c r="K24" i="1"/>
  <c r="H24" i="1"/>
  <c r="H27" i="1" s="1"/>
  <c r="H28" i="1" s="1"/>
  <c r="I24" i="1"/>
  <c r="I27" i="1" s="1"/>
  <c r="I28" i="1" s="1"/>
  <c r="J24" i="1"/>
  <c r="J27" i="1" s="1"/>
  <c r="J28" i="1" s="1"/>
  <c r="G24" i="1"/>
  <c r="G27" i="1" s="1"/>
  <c r="G28" i="1" s="1"/>
  <c r="C27" i="1"/>
  <c r="D27" i="1"/>
  <c r="D28" i="1" s="1"/>
  <c r="E27" i="1"/>
  <c r="F27" i="1"/>
  <c r="F28" i="1" s="1"/>
  <c r="B27" i="1"/>
  <c r="B28" i="1" s="1"/>
  <c r="F5" i="1" l="1"/>
  <c r="F7" i="1" s="1"/>
  <c r="B13" i="1"/>
  <c r="B14" i="1"/>
  <c r="C5" i="1"/>
  <c r="C7" i="1" s="1"/>
  <c r="D5" i="1"/>
  <c r="D7" i="1" s="1"/>
  <c r="E5" i="1"/>
  <c r="E7" i="1" s="1"/>
  <c r="B5" i="1"/>
  <c r="B7" i="1" s="1"/>
  <c r="B11" i="1" l="1"/>
  <c r="B15" i="1" s="1"/>
</calcChain>
</file>

<file path=xl/sharedStrings.xml><?xml version="1.0" encoding="utf-8"?>
<sst xmlns="http://schemas.openxmlformats.org/spreadsheetml/2006/main" count="56" uniqueCount="56">
  <si>
    <t>A1</t>
  </si>
  <si>
    <t>design</t>
  </si>
  <si>
    <t>epsilon</t>
  </si>
  <si>
    <t>epsilon0</t>
  </si>
  <si>
    <t>a</t>
  </si>
  <si>
    <t>S</t>
  </si>
  <si>
    <t>C</t>
  </si>
  <si>
    <t>spiral (A9)</t>
  </si>
  <si>
    <t>A8</t>
  </si>
  <si>
    <t>A7</t>
  </si>
  <si>
    <t>capacitance(fF)</t>
  </si>
  <si>
    <t>parasitic capacitance(fF)</t>
  </si>
  <si>
    <t>omega_0_theorique (Ghz)</t>
  </si>
  <si>
    <t>inductance(nH)</t>
  </si>
  <si>
    <t>omega_0_mesuré (Ghz)</t>
  </si>
  <si>
    <t>paper</t>
  </si>
  <si>
    <t>omega_0_unparasited (Ghz)</t>
  </si>
  <si>
    <t>inductance design</t>
  </si>
  <si>
    <t>B1</t>
  </si>
  <si>
    <t>B2</t>
  </si>
  <si>
    <t>B3</t>
  </si>
  <si>
    <t>B4</t>
  </si>
  <si>
    <t>B5</t>
  </si>
  <si>
    <t>B6</t>
  </si>
  <si>
    <t>N</t>
  </si>
  <si>
    <t>longest length</t>
  </si>
  <si>
    <t>shortest length</t>
  </si>
  <si>
    <t>s</t>
  </si>
  <si>
    <t>w</t>
  </si>
  <si>
    <t>inductance (nH)</t>
  </si>
  <si>
    <t>parasitic capacitance (fF)</t>
  </si>
  <si>
    <t>mean length</t>
  </si>
  <si>
    <t>B7</t>
  </si>
  <si>
    <t>B8</t>
  </si>
  <si>
    <t>B9</t>
  </si>
  <si>
    <t>B10</t>
  </si>
  <si>
    <t>B11</t>
  </si>
  <si>
    <t>B12</t>
  </si>
  <si>
    <t>perimeter</t>
  </si>
  <si>
    <t>aire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</si>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</sst>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topLeftCell="Y13" workbookViewId="0">
      <selection activeCell="AB17" sqref="AB17"/>
    </sheetView>
  </sheetViews>
  <sheetFormatPr defaultRowHeight="15" x14ac:dyDescent="0.25"/>
  <cols>
    <col min="1" max="29" width="25.7109375" customWidth="1"/>
  </cols>
  <sheetData>
    <row r="1" spans="1:6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15</v>
      </c>
    </row>
    <row r="2" spans="1:6" x14ac:dyDescent="0.25">
      <c r="A2" t="s">
        <v>10</v>
      </c>
      <c r="B2">
        <v>37</v>
      </c>
      <c r="C2">
        <v>10</v>
      </c>
      <c r="D2">
        <v>10</v>
      </c>
      <c r="E2">
        <v>12</v>
      </c>
      <c r="F2">
        <v>35</v>
      </c>
    </row>
    <row r="3" spans="1:6" x14ac:dyDescent="0.25">
      <c r="A3" t="s">
        <v>11</v>
      </c>
      <c r="B3">
        <v>50</v>
      </c>
      <c r="C3">
        <v>45</v>
      </c>
      <c r="D3">
        <v>280</v>
      </c>
      <c r="E3">
        <v>317</v>
      </c>
      <c r="F3">
        <v>30</v>
      </c>
    </row>
    <row r="4" spans="1:6" x14ac:dyDescent="0.25">
      <c r="A4" t="s">
        <v>13</v>
      </c>
      <c r="B4">
        <v>2.5</v>
      </c>
      <c r="C4">
        <v>10</v>
      </c>
      <c r="D4">
        <v>14.5</v>
      </c>
      <c r="E4">
        <v>15.06</v>
      </c>
      <c r="F4">
        <v>11.5</v>
      </c>
    </row>
    <row r="5" spans="1:6" x14ac:dyDescent="0.25">
      <c r="A5" t="s">
        <v>12</v>
      </c>
      <c r="B5">
        <f>10^(-9)/(2*PI()*SQRT(B4*(B3+B2)*10^(-24)))</f>
        <v>10.791715833146124</v>
      </c>
      <c r="C5">
        <f t="shared" ref="C5:E5" si="0">10^(-9)/(2*PI()*SQRT(C4*(C3+C2)*10^(-24)))</f>
        <v>6.7863895757457007</v>
      </c>
      <c r="D5">
        <f t="shared" si="0"/>
        <v>2.454353597990266</v>
      </c>
      <c r="E5">
        <f t="shared" si="0"/>
        <v>2.261047555453799</v>
      </c>
      <c r="F5">
        <f t="shared" ref="F5" si="1">10^(-9)/(2*PI()*SQRT(F4*(F3+F2)*10^(-24)))</f>
        <v>5.8212269748241789</v>
      </c>
    </row>
    <row r="6" spans="1:6" x14ac:dyDescent="0.25">
      <c r="A6" t="s">
        <v>14</v>
      </c>
      <c r="B6">
        <v>8.16</v>
      </c>
      <c r="C6">
        <v>8.31</v>
      </c>
      <c r="D6">
        <v>9.86</v>
      </c>
      <c r="E6">
        <v>9.84</v>
      </c>
      <c r="F6">
        <v>6.57</v>
      </c>
    </row>
    <row r="7" spans="1:6" x14ac:dyDescent="0.25">
      <c r="A7" t="s">
        <v>16</v>
      </c>
      <c r="B7">
        <f t="shared" ref="B7:E7" si="2">B5*SQRT((B3+B2)/B2)</f>
        <v>16.548143003708397</v>
      </c>
      <c r="C7">
        <f t="shared" si="2"/>
        <v>15.915494309189537</v>
      </c>
      <c r="D7">
        <f t="shared" si="2"/>
        <v>13.217098620161126</v>
      </c>
      <c r="E7">
        <f t="shared" si="2"/>
        <v>11.839054578666619</v>
      </c>
      <c r="F7">
        <f>F5*SQRT((F3+F2)/F2)</f>
        <v>7.9329951594722274</v>
      </c>
    </row>
    <row r="11" spans="1:6" x14ac:dyDescent="0.25">
      <c r="A11" t="s">
        <v>3</v>
      </c>
      <c r="B11">
        <f>8.85*10^-12</f>
        <v>8.8499999999999988E-12</v>
      </c>
    </row>
    <row r="12" spans="1:6" x14ac:dyDescent="0.25">
      <c r="A12" t="s">
        <v>2</v>
      </c>
      <c r="B12">
        <v>1</v>
      </c>
    </row>
    <row r="13" spans="1:6" x14ac:dyDescent="0.25">
      <c r="A13" t="s">
        <v>4</v>
      </c>
      <c r="B13">
        <f>50*10^-9</f>
        <v>5.0000000000000004E-8</v>
      </c>
    </row>
    <row r="14" spans="1:6" x14ac:dyDescent="0.25">
      <c r="A14" t="s">
        <v>5</v>
      </c>
      <c r="B14">
        <f>14*14*10^-12</f>
        <v>1.96E-10</v>
      </c>
    </row>
    <row r="15" spans="1:6" x14ac:dyDescent="0.25">
      <c r="A15" t="s">
        <v>6</v>
      </c>
      <c r="B15">
        <f>B11*B12*B14/B13</f>
        <v>3.4691999999999989E-14</v>
      </c>
    </row>
    <row r="19" spans="1:29" x14ac:dyDescent="0.25">
      <c r="A19" t="s">
        <v>17</v>
      </c>
      <c r="B19" t="s">
        <v>18</v>
      </c>
      <c r="C19" t="s">
        <v>19</v>
      </c>
      <c r="D19" t="s">
        <v>20</v>
      </c>
      <c r="E19" t="s">
        <v>21</v>
      </c>
      <c r="F19" t="s">
        <v>22</v>
      </c>
      <c r="G19" t="s">
        <v>23</v>
      </c>
      <c r="H19" t="s">
        <v>32</v>
      </c>
      <c r="I19" t="s">
        <v>33</v>
      </c>
      <c r="J19" t="s">
        <v>34</v>
      </c>
      <c r="K19" t="s">
        <v>35</v>
      </c>
      <c r="L19" t="s">
        <v>36</v>
      </c>
      <c r="M19" t="s">
        <v>37</v>
      </c>
      <c r="N19" t="s">
        <v>40</v>
      </c>
      <c r="O19" t="s">
        <v>41</v>
      </c>
      <c r="P19" t="s">
        <v>42</v>
      </c>
      <c r="Q19" t="s">
        <v>43</v>
      </c>
      <c r="R19" t="s">
        <v>44</v>
      </c>
      <c r="S19" t="s">
        <v>45</v>
      </c>
      <c r="T19" t="s">
        <v>46</v>
      </c>
      <c r="U19" t="s">
        <v>47</v>
      </c>
      <c r="V19" t="s">
        <v>48</v>
      </c>
      <c r="W19" t="s">
        <v>49</v>
      </c>
      <c r="X19" t="s">
        <v>50</v>
      </c>
      <c r="Y19" t="s">
        <v>51</v>
      </c>
      <c r="Z19" t="s">
        <v>52</v>
      </c>
      <c r="AA19" t="s">
        <v>53</v>
      </c>
      <c r="AB19" t="s">
        <v>54</v>
      </c>
      <c r="AC19" t="s">
        <v>55</v>
      </c>
    </row>
    <row r="20" spans="1:29" x14ac:dyDescent="0.25">
      <c r="A20" t="s">
        <v>29</v>
      </c>
      <c r="B20">
        <v>38.799999999999997</v>
      </c>
      <c r="C20">
        <v>61.7</v>
      </c>
      <c r="D20">
        <v>28.4</v>
      </c>
      <c r="E20">
        <v>27.8</v>
      </c>
      <c r="F20">
        <v>94.5</v>
      </c>
      <c r="G20">
        <v>84</v>
      </c>
      <c r="H20">
        <v>74.400000000000006</v>
      </c>
      <c r="I20">
        <v>64.5</v>
      </c>
      <c r="J20">
        <v>54.6</v>
      </c>
      <c r="K20">
        <v>45</v>
      </c>
      <c r="L20">
        <v>35.9</v>
      </c>
      <c r="M20">
        <v>27.7</v>
      </c>
      <c r="N20">
        <v>27.6</v>
      </c>
      <c r="O20">
        <v>27.6</v>
      </c>
      <c r="P20">
        <v>27.4</v>
      </c>
      <c r="Q20">
        <v>27.2</v>
      </c>
      <c r="R20">
        <v>26.7</v>
      </c>
      <c r="S20">
        <v>26.2</v>
      </c>
      <c r="T20">
        <v>25.5</v>
      </c>
      <c r="U20">
        <v>24.7</v>
      </c>
      <c r="V20">
        <v>23.7</v>
      </c>
      <c r="W20">
        <v>22.5</v>
      </c>
      <c r="X20">
        <v>21.3</v>
      </c>
      <c r="Y20">
        <v>19.899999999999999</v>
      </c>
      <c r="Z20">
        <v>18.399999999999999</v>
      </c>
      <c r="AA20">
        <v>16.8</v>
      </c>
      <c r="AB20">
        <v>15.1</v>
      </c>
    </row>
    <row r="21" spans="1:29" x14ac:dyDescent="0.25">
      <c r="A21" t="s">
        <v>30</v>
      </c>
      <c r="B21">
        <v>28.3</v>
      </c>
      <c r="C21">
        <v>33.5</v>
      </c>
      <c r="D21">
        <v>29.5</v>
      </c>
      <c r="E21">
        <v>30.1</v>
      </c>
      <c r="F21">
        <v>36.799999999999997</v>
      </c>
      <c r="G21">
        <v>33.5</v>
      </c>
      <c r="H21">
        <v>31.3</v>
      </c>
      <c r="I21">
        <v>28.7</v>
      </c>
      <c r="J21">
        <v>26.3</v>
      </c>
      <c r="K21">
        <v>23.4</v>
      </c>
      <c r="L21">
        <v>21.7</v>
      </c>
      <c r="M21">
        <v>19.8</v>
      </c>
      <c r="N21">
        <v>19.8</v>
      </c>
      <c r="O21">
        <v>19.8</v>
      </c>
      <c r="P21">
        <v>20</v>
      </c>
      <c r="Q21">
        <v>19.600000000000001</v>
      </c>
      <c r="R21">
        <v>19.899999999999999</v>
      </c>
      <c r="S21">
        <v>20.3</v>
      </c>
      <c r="T21">
        <v>20.3</v>
      </c>
      <c r="U21">
        <v>20.399999999999999</v>
      </c>
      <c r="V21">
        <v>20.6</v>
      </c>
      <c r="W21">
        <v>21.1</v>
      </c>
      <c r="X21">
        <v>21.2</v>
      </c>
      <c r="Y21">
        <v>21.5</v>
      </c>
      <c r="Z21">
        <v>21.5</v>
      </c>
      <c r="AA21">
        <v>21.9</v>
      </c>
      <c r="AB21">
        <v>22.2</v>
      </c>
    </row>
    <row r="22" spans="1:29" x14ac:dyDescent="0.25">
      <c r="A22" t="s">
        <v>24</v>
      </c>
      <c r="B22">
        <v>20</v>
      </c>
      <c r="C22">
        <v>20</v>
      </c>
      <c r="D22">
        <v>20</v>
      </c>
      <c r="E22">
        <v>17</v>
      </c>
      <c r="F22">
        <v>25</v>
      </c>
      <c r="G22">
        <v>25</v>
      </c>
      <c r="H22">
        <v>25</v>
      </c>
      <c r="I22">
        <v>25</v>
      </c>
      <c r="J22">
        <v>25</v>
      </c>
      <c r="K22">
        <v>25</v>
      </c>
      <c r="L22">
        <v>25</v>
      </c>
      <c r="M22">
        <v>25</v>
      </c>
      <c r="N22">
        <v>24</v>
      </c>
      <c r="O22">
        <v>23</v>
      </c>
      <c r="P22">
        <v>22</v>
      </c>
      <c r="Q22">
        <v>21</v>
      </c>
      <c r="R22">
        <v>20</v>
      </c>
      <c r="S22">
        <v>19</v>
      </c>
      <c r="T22">
        <v>18</v>
      </c>
      <c r="U22">
        <v>17</v>
      </c>
      <c r="V22">
        <v>16</v>
      </c>
      <c r="W22">
        <v>15</v>
      </c>
      <c r="X22">
        <v>14</v>
      </c>
      <c r="Y22">
        <v>13</v>
      </c>
      <c r="Z22">
        <v>12</v>
      </c>
      <c r="AA22">
        <v>11</v>
      </c>
      <c r="AB22">
        <v>10</v>
      </c>
      <c r="AC22">
        <v>9</v>
      </c>
    </row>
    <row r="23" spans="1:29" x14ac:dyDescent="0.25">
      <c r="A23" t="s">
        <v>25</v>
      </c>
      <c r="B23">
        <v>150</v>
      </c>
      <c r="C23">
        <v>150</v>
      </c>
      <c r="D23">
        <v>160</v>
      </c>
      <c r="E23">
        <v>160</v>
      </c>
      <c r="F23">
        <v>170</v>
      </c>
      <c r="G23">
        <v>160</v>
      </c>
      <c r="H23">
        <v>150</v>
      </c>
      <c r="I23">
        <v>140</v>
      </c>
      <c r="J23">
        <v>130</v>
      </c>
      <c r="K23">
        <v>120</v>
      </c>
      <c r="L23">
        <v>110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</row>
    <row r="24" spans="1:29" x14ac:dyDescent="0.25">
      <c r="A24" t="s">
        <v>26</v>
      </c>
      <c r="B24">
        <v>34</v>
      </c>
      <c r="C24">
        <v>72</v>
      </c>
      <c r="D24">
        <v>6</v>
      </c>
      <c r="E24">
        <v>30</v>
      </c>
      <c r="F24">
        <v>70</v>
      </c>
      <c r="G24">
        <f>G23-2*G22*(G25+G26)</f>
        <v>60</v>
      </c>
      <c r="H24">
        <f t="shared" ref="H24:K24" si="3">H23-2*H22*(H25+H26)</f>
        <v>50</v>
      </c>
      <c r="I24">
        <f t="shared" si="3"/>
        <v>40</v>
      </c>
      <c r="J24">
        <f t="shared" si="3"/>
        <v>30</v>
      </c>
      <c r="K24">
        <f t="shared" si="3"/>
        <v>20</v>
      </c>
      <c r="L24">
        <f t="shared" ref="L24" si="4">L23-2*L22*(L25+L26)</f>
        <v>10</v>
      </c>
      <c r="M24">
        <f t="shared" ref="M24" si="5">M23-2*M22*(M25+M26)</f>
        <v>0</v>
      </c>
      <c r="N24">
        <f t="shared" ref="N24" si="6">N23-2*N22*(N25+N26)</f>
        <v>4</v>
      </c>
      <c r="O24">
        <f t="shared" ref="O24:P24" si="7">O23-2*O22*(O25+O26)</f>
        <v>8</v>
      </c>
      <c r="P24">
        <f t="shared" si="7"/>
        <v>12</v>
      </c>
      <c r="Q24">
        <f t="shared" ref="Q24" si="8">Q23-2*Q22*(Q25+Q26)</f>
        <v>16</v>
      </c>
      <c r="R24">
        <f t="shared" ref="R24" si="9">R23-2*R22*(R25+R26)</f>
        <v>20</v>
      </c>
      <c r="S24">
        <f t="shared" ref="S24" si="10">S23-2*S22*(S25+S26)</f>
        <v>24</v>
      </c>
      <c r="T24">
        <f t="shared" ref="T24" si="11">T23-2*T22*(T25+T26)</f>
        <v>28</v>
      </c>
      <c r="U24">
        <f t="shared" ref="U24" si="12">U23-2*U22*(U25+U26)</f>
        <v>32</v>
      </c>
      <c r="V24">
        <f t="shared" ref="V24" si="13">V23-2*V22*(V25+V26)</f>
        <v>36</v>
      </c>
      <c r="W24">
        <f t="shared" ref="W24" si="14">W23-2*W22*(W25+W26)</f>
        <v>40</v>
      </c>
      <c r="X24">
        <f t="shared" ref="X24" si="15">X23-2*X22*(X25+X26)</f>
        <v>44</v>
      </c>
      <c r="Y24">
        <f>Y23-2*Y22*(Y25+Y26)</f>
        <v>48</v>
      </c>
      <c r="Z24">
        <f>Z23-2*Z22*(Z25+Z26)</f>
        <v>52</v>
      </c>
      <c r="AA24">
        <f t="shared" ref="AA24:AC24" si="16">AA23-2*AA22*(AA25+AA26)</f>
        <v>56</v>
      </c>
      <c r="AB24">
        <f t="shared" si="16"/>
        <v>60</v>
      </c>
      <c r="AC24">
        <f t="shared" si="16"/>
        <v>64</v>
      </c>
    </row>
    <row r="25" spans="1:29" x14ac:dyDescent="0.25">
      <c r="A25" t="s">
        <v>27</v>
      </c>
      <c r="B25">
        <v>2</v>
      </c>
      <c r="C25">
        <v>1</v>
      </c>
      <c r="D25">
        <v>3</v>
      </c>
      <c r="E25">
        <v>3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25">
      <c r="A26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</row>
    <row r="27" spans="1:29" x14ac:dyDescent="0.25">
      <c r="A27" t="s">
        <v>31</v>
      </c>
      <c r="B27">
        <f>(B23+B24)*0.5</f>
        <v>92</v>
      </c>
      <c r="C27">
        <f t="shared" ref="C27:AC27" si="17">(C23+C24)*0.5</f>
        <v>111</v>
      </c>
      <c r="D27">
        <f t="shared" si="17"/>
        <v>83</v>
      </c>
      <c r="E27">
        <f t="shared" si="17"/>
        <v>95</v>
      </c>
      <c r="F27">
        <f t="shared" si="17"/>
        <v>120</v>
      </c>
      <c r="G27">
        <f t="shared" si="17"/>
        <v>110</v>
      </c>
      <c r="H27">
        <f t="shared" si="17"/>
        <v>100</v>
      </c>
      <c r="I27">
        <f t="shared" si="17"/>
        <v>90</v>
      </c>
      <c r="J27">
        <f t="shared" si="17"/>
        <v>80</v>
      </c>
      <c r="K27">
        <f t="shared" si="17"/>
        <v>70</v>
      </c>
      <c r="L27">
        <f t="shared" si="17"/>
        <v>60</v>
      </c>
      <c r="M27">
        <f t="shared" si="17"/>
        <v>50</v>
      </c>
      <c r="N27">
        <f t="shared" si="17"/>
        <v>52</v>
      </c>
      <c r="O27">
        <f t="shared" si="17"/>
        <v>54</v>
      </c>
      <c r="P27">
        <f t="shared" si="17"/>
        <v>56</v>
      </c>
      <c r="Q27">
        <f t="shared" si="17"/>
        <v>58</v>
      </c>
      <c r="R27">
        <f t="shared" si="17"/>
        <v>60</v>
      </c>
      <c r="S27">
        <f t="shared" si="17"/>
        <v>62</v>
      </c>
      <c r="T27">
        <f t="shared" si="17"/>
        <v>64</v>
      </c>
      <c r="U27">
        <f t="shared" si="17"/>
        <v>66</v>
      </c>
      <c r="V27">
        <f t="shared" si="17"/>
        <v>68</v>
      </c>
      <c r="W27">
        <f t="shared" si="17"/>
        <v>70</v>
      </c>
      <c r="X27">
        <f t="shared" si="17"/>
        <v>72</v>
      </c>
      <c r="Y27">
        <f t="shared" si="17"/>
        <v>74</v>
      </c>
      <c r="Z27">
        <f t="shared" si="17"/>
        <v>76</v>
      </c>
      <c r="AA27">
        <f t="shared" si="17"/>
        <v>78</v>
      </c>
      <c r="AB27">
        <f t="shared" si="17"/>
        <v>80</v>
      </c>
      <c r="AC27">
        <f t="shared" si="17"/>
        <v>82</v>
      </c>
    </row>
    <row r="28" spans="1:29" x14ac:dyDescent="0.25">
      <c r="A28" t="s">
        <v>38</v>
      </c>
      <c r="B28">
        <f>4*B27*B22</f>
        <v>7360</v>
      </c>
      <c r="C28">
        <f t="shared" ref="C28:K28" si="18">4*C27*C22</f>
        <v>8880</v>
      </c>
      <c r="D28">
        <f t="shared" si="18"/>
        <v>6640</v>
      </c>
      <c r="E28">
        <f t="shared" si="18"/>
        <v>6460</v>
      </c>
      <c r="F28">
        <f t="shared" si="18"/>
        <v>12000</v>
      </c>
      <c r="G28">
        <f t="shared" si="18"/>
        <v>11000</v>
      </c>
      <c r="H28">
        <f t="shared" si="18"/>
        <v>10000</v>
      </c>
      <c r="I28">
        <f t="shared" si="18"/>
        <v>9000</v>
      </c>
      <c r="J28">
        <f t="shared" si="18"/>
        <v>8000</v>
      </c>
      <c r="K28">
        <f t="shared" si="18"/>
        <v>7000</v>
      </c>
      <c r="L28">
        <f t="shared" ref="L28" si="19">4*L27*L22</f>
        <v>6000</v>
      </c>
      <c r="M28">
        <f t="shared" ref="M28" si="20">4*M27*M22</f>
        <v>5000</v>
      </c>
      <c r="N28">
        <f t="shared" ref="N28" si="21">4*N27*N22</f>
        <v>4992</v>
      </c>
      <c r="O28">
        <f t="shared" ref="O28" si="22">4*O27*O22</f>
        <v>4968</v>
      </c>
      <c r="P28">
        <f t="shared" ref="P28" si="23">4*P27*P22</f>
        <v>4928</v>
      </c>
      <c r="Q28">
        <f t="shared" ref="Q28" si="24">4*Q27*Q22</f>
        <v>4872</v>
      </c>
      <c r="R28">
        <f t="shared" ref="R28" si="25">4*R27*R22</f>
        <v>4800</v>
      </c>
      <c r="S28">
        <f t="shared" ref="S28" si="26">4*S27*S22</f>
        <v>4712</v>
      </c>
      <c r="T28">
        <f t="shared" ref="T28" si="27">4*T27*T22</f>
        <v>4608</v>
      </c>
      <c r="U28">
        <f t="shared" ref="U28" si="28">4*U27*U22</f>
        <v>4488</v>
      </c>
      <c r="V28">
        <f t="shared" ref="V28" si="29">4*V27*V22</f>
        <v>4352</v>
      </c>
      <c r="W28">
        <f t="shared" ref="W28" si="30">4*W27*W22</f>
        <v>4200</v>
      </c>
      <c r="X28">
        <f t="shared" ref="X28" si="31">4*X27*X22</f>
        <v>4032</v>
      </c>
      <c r="Y28">
        <f t="shared" ref="Y28:Z28" si="32">4*Y27*Y22</f>
        <v>3848</v>
      </c>
      <c r="Z28">
        <f t="shared" si="32"/>
        <v>3648</v>
      </c>
      <c r="AA28">
        <f t="shared" ref="AA28" si="33">4*AA27*AA22</f>
        <v>3432</v>
      </c>
      <c r="AB28">
        <f t="shared" ref="AB28" si="34">4*AB27*AB22</f>
        <v>3200</v>
      </c>
      <c r="AC28">
        <f t="shared" ref="AC28" si="35">4*AC27*AC22</f>
        <v>2952</v>
      </c>
    </row>
    <row r="29" spans="1:29" x14ac:dyDescent="0.25">
      <c r="A29" t="s">
        <v>39</v>
      </c>
      <c r="B29">
        <f>B23*B23</f>
        <v>22500</v>
      </c>
      <c r="C29">
        <f t="shared" ref="C29:AC29" si="36">C23*C23</f>
        <v>22500</v>
      </c>
      <c r="D29">
        <f t="shared" si="36"/>
        <v>25600</v>
      </c>
      <c r="E29">
        <f t="shared" si="36"/>
        <v>25600</v>
      </c>
      <c r="F29">
        <f t="shared" si="36"/>
        <v>28900</v>
      </c>
      <c r="G29">
        <f t="shared" si="36"/>
        <v>25600</v>
      </c>
      <c r="H29">
        <f t="shared" si="36"/>
        <v>22500</v>
      </c>
      <c r="I29">
        <f t="shared" si="36"/>
        <v>19600</v>
      </c>
      <c r="J29">
        <f t="shared" si="36"/>
        <v>16900</v>
      </c>
      <c r="K29">
        <f t="shared" si="36"/>
        <v>14400</v>
      </c>
      <c r="L29">
        <f t="shared" si="36"/>
        <v>12100</v>
      </c>
      <c r="M29">
        <f t="shared" si="36"/>
        <v>10000</v>
      </c>
      <c r="N29">
        <f t="shared" si="36"/>
        <v>10000</v>
      </c>
      <c r="O29">
        <f t="shared" si="36"/>
        <v>10000</v>
      </c>
      <c r="P29">
        <f t="shared" si="36"/>
        <v>10000</v>
      </c>
      <c r="Q29">
        <f t="shared" si="36"/>
        <v>10000</v>
      </c>
      <c r="R29">
        <f t="shared" si="36"/>
        <v>10000</v>
      </c>
      <c r="S29">
        <f t="shared" si="36"/>
        <v>10000</v>
      </c>
      <c r="T29">
        <f t="shared" si="36"/>
        <v>10000</v>
      </c>
      <c r="U29">
        <f t="shared" si="36"/>
        <v>10000</v>
      </c>
      <c r="V29">
        <f t="shared" si="36"/>
        <v>10000</v>
      </c>
      <c r="W29">
        <f t="shared" si="36"/>
        <v>10000</v>
      </c>
      <c r="X29">
        <f t="shared" si="36"/>
        <v>10000</v>
      </c>
      <c r="Y29">
        <f t="shared" si="36"/>
        <v>10000</v>
      </c>
      <c r="Z29">
        <f t="shared" si="36"/>
        <v>10000</v>
      </c>
      <c r="AA29">
        <f t="shared" si="36"/>
        <v>10000</v>
      </c>
      <c r="AB29">
        <f t="shared" si="36"/>
        <v>10000</v>
      </c>
      <c r="AC29">
        <f t="shared" si="36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CAPELLE</dc:creator>
  <cp:lastModifiedBy>Thibault CAPELLE</cp:lastModifiedBy>
  <dcterms:created xsi:type="dcterms:W3CDTF">2015-04-01T14:22:41Z</dcterms:created>
  <dcterms:modified xsi:type="dcterms:W3CDTF">2015-04-03T09:19:42Z</dcterms:modified>
</cp:coreProperties>
</file>