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_FilterDatabase" localSheetId="0" hidden="1">Feuil1!$F$2:$F$65</definedName>
  </definedNames>
  <calcPr calcId="125725"/>
</workbook>
</file>

<file path=xl/calcChain.xml><?xml version="1.0" encoding="utf-8"?>
<calcChain xmlns="http://schemas.openxmlformats.org/spreadsheetml/2006/main">
  <c r="L4" i="1"/>
  <c r="L3"/>
  <c r="K4"/>
  <c r="K3"/>
  <c r="E5" i="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3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C5" i="4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D4" i="3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C5" i="1"/>
  <c r="C6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4"/>
  <c r="I22" i="2"/>
  <c r="I21"/>
  <c r="I20"/>
  <c r="I19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D2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I5"/>
  <c r="I4"/>
  <c r="I3"/>
  <c r="I2"/>
  <c r="C7"/>
  <c r="C4"/>
  <c r="C3"/>
  <c r="C5"/>
  <c r="C2"/>
  <c r="F2" s="1"/>
  <c r="F3" s="1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C8"/>
  <c r="C11"/>
  <c r="C13"/>
  <c r="C15"/>
  <c r="C10"/>
  <c r="C18"/>
  <c r="C12"/>
  <c r="C21"/>
  <c r="J5" s="1"/>
  <c r="C22"/>
  <c r="C19"/>
  <c r="C9"/>
  <c r="C20"/>
  <c r="C23"/>
  <c r="C14"/>
  <c r="C16"/>
  <c r="C17"/>
  <c r="C6"/>
  <c r="B24"/>
  <c r="G25" i="1"/>
  <c r="E3"/>
  <c r="E4" l="1"/>
  <c r="J4" i="2"/>
  <c r="J2"/>
  <c r="J3"/>
  <c r="C24"/>
  <c r="E5" i="1"/>
  <c r="E6" l="1"/>
  <c r="E7" l="1"/>
  <c r="E8" l="1"/>
  <c r="E9" l="1"/>
  <c r="E10" l="1"/>
  <c r="E11" l="1"/>
  <c r="E12" l="1"/>
  <c r="E13" l="1"/>
  <c r="E14" l="1"/>
  <c r="E15" l="1"/>
  <c r="E16" l="1"/>
  <c r="E17" l="1"/>
  <c r="E18" l="1"/>
  <c r="E19" l="1"/>
  <c r="E20" l="1"/>
  <c r="E21" l="1"/>
  <c r="E22" l="1"/>
  <c r="E23" l="1"/>
  <c r="E24" l="1"/>
  <c r="E25" l="1"/>
  <c r="E26" l="1"/>
  <c r="E27" l="1"/>
  <c r="E28" l="1"/>
  <c r="E29" l="1"/>
  <c r="E30" l="1"/>
  <c r="E31" l="1"/>
  <c r="E32" l="1"/>
  <c r="E33" l="1"/>
  <c r="E34" l="1"/>
  <c r="E35" l="1"/>
  <c r="E36" l="1"/>
  <c r="E37" l="1"/>
  <c r="E38" l="1"/>
  <c r="E39" l="1"/>
  <c r="E40" l="1"/>
  <c r="E41" l="1"/>
  <c r="E42" l="1"/>
  <c r="E43" l="1"/>
  <c r="E44" l="1"/>
  <c r="E45" l="1"/>
  <c r="E46" l="1"/>
  <c r="E47" l="1"/>
  <c r="E48" l="1"/>
  <c r="E49" l="1"/>
  <c r="E50" l="1"/>
  <c r="E51" l="1"/>
  <c r="E52" l="1"/>
  <c r="E53" l="1"/>
  <c r="E54" l="1"/>
  <c r="E55" l="1"/>
  <c r="E56" l="1"/>
  <c r="E57" l="1"/>
  <c r="E58" l="1"/>
  <c r="E60" l="1"/>
  <c r="E59"/>
  <c r="E61" l="1"/>
</calcChain>
</file>

<file path=xl/sharedStrings.xml><?xml version="1.0" encoding="utf-8"?>
<sst xmlns="http://schemas.openxmlformats.org/spreadsheetml/2006/main" count="44" uniqueCount="24">
  <si>
    <t>Vitesse du vent (m.s-1)</t>
  </si>
  <si>
    <t>Distance (m)</t>
  </si>
  <si>
    <t>Ailante</t>
  </si>
  <si>
    <t>Erable</t>
  </si>
  <si>
    <t>Effectif</t>
  </si>
  <si>
    <t>%</t>
  </si>
  <si>
    <t>Cumulé</t>
  </si>
  <si>
    <t>Cumulé %</t>
  </si>
  <si>
    <t>Dérivée</t>
  </si>
  <si>
    <t>0 à 5-</t>
  </si>
  <si>
    <t>5+ à 10-</t>
  </si>
  <si>
    <t>10+ à 15-</t>
  </si>
  <si>
    <t>15+ à 20-</t>
  </si>
  <si>
    <t>3à6</t>
  </si>
  <si>
    <t>9à12</t>
  </si>
  <si>
    <t>6à9</t>
  </si>
  <si>
    <t>12à15</t>
  </si>
  <si>
    <t>Samare n°</t>
  </si>
  <si>
    <t>Distance</t>
  </si>
  <si>
    <t>Cumulé ailante</t>
  </si>
  <si>
    <t>Cumulé erable</t>
  </si>
  <si>
    <t>Effectif cumulé</t>
  </si>
  <si>
    <t>moyenne</t>
  </si>
  <si>
    <t>ecart-type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</si>
</sst>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3F11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Feuil1!$D$2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Feuil1!$C$3:$C$60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Feuil1!$D$3:$D$60</c:f>
              <c:numCache>
                <c:formatCode>General</c:formatCode>
                <c:ptCount val="58"/>
                <c:pt idx="0">
                  <c:v>5</c:v>
                </c:pt>
                <c:pt idx="1">
                  <c:v>5.5</c:v>
                </c:pt>
                <c:pt idx="2">
                  <c:v>4</c:v>
                </c:pt>
                <c:pt idx="3">
                  <c:v>3.5</c:v>
                </c:pt>
                <c:pt idx="4">
                  <c:v>4.5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7</c:v>
                </c:pt>
                <c:pt idx="13">
                  <c:v>12</c:v>
                </c:pt>
                <c:pt idx="14">
                  <c:v>12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5.5</c:v>
                </c:pt>
                <c:pt idx="26">
                  <c:v>6</c:v>
                </c:pt>
                <c:pt idx="27">
                  <c:v>8.5</c:v>
                </c:pt>
                <c:pt idx="28">
                  <c:v>5</c:v>
                </c:pt>
                <c:pt idx="29">
                  <c:v>8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7</c:v>
                </c:pt>
                <c:pt idx="35">
                  <c:v>4.5</c:v>
                </c:pt>
                <c:pt idx="36">
                  <c:v>6</c:v>
                </c:pt>
                <c:pt idx="37">
                  <c:v>6</c:v>
                </c:pt>
                <c:pt idx="38">
                  <c:v>16</c:v>
                </c:pt>
                <c:pt idx="39">
                  <c:v>17</c:v>
                </c:pt>
                <c:pt idx="40">
                  <c:v>14</c:v>
                </c:pt>
                <c:pt idx="41">
                  <c:v>12</c:v>
                </c:pt>
                <c:pt idx="42">
                  <c:v>9</c:v>
                </c:pt>
                <c:pt idx="43">
                  <c:v>8</c:v>
                </c:pt>
                <c:pt idx="44">
                  <c:v>6.5</c:v>
                </c:pt>
                <c:pt idx="45">
                  <c:v>10</c:v>
                </c:pt>
                <c:pt idx="46">
                  <c:v>8</c:v>
                </c:pt>
                <c:pt idx="47">
                  <c:v>9</c:v>
                </c:pt>
                <c:pt idx="48">
                  <c:v>15</c:v>
                </c:pt>
                <c:pt idx="49">
                  <c:v>20.5</c:v>
                </c:pt>
                <c:pt idx="50">
                  <c:v>6.5</c:v>
                </c:pt>
                <c:pt idx="51">
                  <c:v>7</c:v>
                </c:pt>
                <c:pt idx="52">
                  <c:v>14</c:v>
                </c:pt>
                <c:pt idx="53">
                  <c:v>9.5</c:v>
                </c:pt>
                <c:pt idx="54">
                  <c:v>11</c:v>
                </c:pt>
                <c:pt idx="55">
                  <c:v>8</c:v>
                </c:pt>
                <c:pt idx="56">
                  <c:v>8</c:v>
                </c:pt>
                <c:pt idx="57">
                  <c:v>11.5</c:v>
                </c:pt>
              </c:numCache>
            </c:numRef>
          </c:yVal>
        </c:ser>
        <c:axId val="54610944"/>
        <c:axId val="54620928"/>
      </c:scatterChart>
      <c:valAx>
        <c:axId val="54610944"/>
        <c:scaling>
          <c:orientation val="minMax"/>
        </c:scaling>
        <c:axPos val="b"/>
        <c:numFmt formatCode="General" sourceLinked="1"/>
        <c:tickLblPos val="nextTo"/>
        <c:crossAx val="54620928"/>
        <c:crosses val="autoZero"/>
        <c:crossBetween val="midCat"/>
      </c:valAx>
      <c:valAx>
        <c:axId val="54620928"/>
        <c:scaling>
          <c:orientation val="minMax"/>
        </c:scaling>
        <c:axPos val="l"/>
        <c:majorGridlines/>
        <c:numFmt formatCode="General" sourceLinked="1"/>
        <c:tickLblPos val="nextTo"/>
        <c:crossAx val="546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9.597030616404563E-2"/>
          <c:y val="0.11187051618547676"/>
          <c:w val="0.67376801333075931"/>
          <c:h val="0.67716010498687662"/>
        </c:manualLayout>
      </c:layout>
      <c:barChart>
        <c:barDir val="col"/>
        <c:grouping val="clustered"/>
        <c:ser>
          <c:idx val="0"/>
          <c:order val="0"/>
          <c:cat>
            <c:strRef>
              <c:f>Feuil2!$H$2:$H$5</c:f>
              <c:strCache>
                <c:ptCount val="4"/>
                <c:pt idx="0">
                  <c:v>0 à 5-</c:v>
                </c:pt>
                <c:pt idx="1">
                  <c:v>5+ à 10-</c:v>
                </c:pt>
                <c:pt idx="2">
                  <c:v>10+ à 15-</c:v>
                </c:pt>
                <c:pt idx="3">
                  <c:v>15+ à 20-</c:v>
                </c:pt>
              </c:strCache>
            </c:strRef>
          </c:cat>
          <c:val>
            <c:numRef>
              <c:f>Feuil2!$I$2:$I$5</c:f>
              <c:numCache>
                <c:formatCode>General</c:formatCode>
                <c:ptCount val="4"/>
                <c:pt idx="0">
                  <c:v>16</c:v>
                </c:pt>
                <c:pt idx="1">
                  <c:v>31</c:v>
                </c:pt>
                <c:pt idx="2">
                  <c:v>8</c:v>
                </c:pt>
                <c:pt idx="3">
                  <c:v>3</c:v>
                </c:pt>
              </c:numCache>
            </c:numRef>
          </c:val>
        </c:ser>
        <c:axId val="55018624"/>
        <c:axId val="55020160"/>
      </c:barChart>
      <c:catAx>
        <c:axId val="55018624"/>
        <c:scaling>
          <c:orientation val="minMax"/>
        </c:scaling>
        <c:axPos val="b"/>
        <c:tickLblPos val="nextTo"/>
        <c:crossAx val="55020160"/>
        <c:crosses val="autoZero"/>
        <c:auto val="1"/>
        <c:lblAlgn val="ctr"/>
        <c:lblOffset val="100"/>
      </c:catAx>
      <c:valAx>
        <c:axId val="55020160"/>
        <c:scaling>
          <c:orientation val="minMax"/>
        </c:scaling>
        <c:axPos val="l"/>
        <c:majorGridlines/>
        <c:numFmt formatCode="General" sourceLinked="1"/>
        <c:tickLblPos val="nextTo"/>
        <c:crossAx val="55018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Feuil3!$E$1</c:f>
              <c:strCache>
                <c:ptCount val="1"/>
                <c:pt idx="0">
                  <c:v>Cumulé ailante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Feuil3!$D$2:$D$23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Feuil3!$E$2:$E$23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16</c:v>
                </c:pt>
                <c:pt idx="6">
                  <c:v>26</c:v>
                </c:pt>
                <c:pt idx="7">
                  <c:v>32</c:v>
                </c:pt>
                <c:pt idx="8">
                  <c:v>40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52</c:v>
                </c:pt>
                <c:pt idx="13">
                  <c:v>52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58</c:v>
                </c:pt>
              </c:numCache>
            </c:numRef>
          </c:yVal>
        </c:ser>
        <c:ser>
          <c:idx val="1"/>
          <c:order val="1"/>
          <c:tx>
            <c:strRef>
              <c:f>Feuil3!$F$1</c:f>
              <c:strCache>
                <c:ptCount val="1"/>
                <c:pt idx="0">
                  <c:v>Cumulé erable</c:v>
                </c:pt>
              </c:strCache>
            </c:strRef>
          </c:tx>
          <c:spPr>
            <a:ln w="28575">
              <a:noFill/>
            </a:ln>
          </c:spPr>
          <c:xVal>
            <c:numRef>
              <c:f>Feuil3!$D$2:$D$23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Feuil3!$F$2:$F$23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29</c:v>
                </c:pt>
                <c:pt idx="5">
                  <c:v>34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</c:numCache>
            </c:numRef>
          </c:yVal>
        </c:ser>
        <c:axId val="55354112"/>
        <c:axId val="55355648"/>
      </c:scatterChart>
      <c:valAx>
        <c:axId val="55354112"/>
        <c:scaling>
          <c:orientation val="minMax"/>
        </c:scaling>
        <c:axPos val="b"/>
        <c:numFmt formatCode="General" sourceLinked="1"/>
        <c:tickLblPos val="nextTo"/>
        <c:crossAx val="55355648"/>
        <c:crosses val="autoZero"/>
        <c:crossBetween val="midCat"/>
      </c:valAx>
      <c:valAx>
        <c:axId val="55355648"/>
        <c:scaling>
          <c:orientation val="minMax"/>
        </c:scaling>
        <c:axPos val="l"/>
        <c:majorGridlines/>
        <c:numFmt formatCode="General" sourceLinked="1"/>
        <c:tickLblPos val="nextTo"/>
        <c:crossAx val="553541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 sz="1600" b="1">
                <a:solidFill>
                  <a:schemeClr val="tx1"/>
                </a:solidFill>
              </a:rPr>
              <a:t>Distance</a:t>
            </a:r>
            <a:r>
              <a:rPr lang="fr-FR" sz="1600" b="1" baseline="0">
                <a:solidFill>
                  <a:schemeClr val="tx1"/>
                </a:solidFill>
              </a:rPr>
              <a:t> de dissémination en effectifs cumulés </a:t>
            </a:r>
          </a:p>
          <a:p>
            <a:pPr>
              <a:defRPr/>
            </a:pPr>
            <a:r>
              <a:rPr lang="fr-FR" sz="1600" b="1" baseline="0">
                <a:solidFill>
                  <a:schemeClr val="tx1"/>
                </a:solidFill>
              </a:rPr>
              <a:t>croissants</a:t>
            </a:r>
            <a:endParaRPr lang="fr-FR" sz="1600" b="1">
              <a:solidFill>
                <a:schemeClr val="tx1"/>
              </a:solidFill>
            </a:endParaRPr>
          </a:p>
        </c:rich>
      </c:tx>
      <c:spPr>
        <a:ln>
          <a:noFill/>
        </a:ln>
      </c:spPr>
    </c:title>
    <c:plotArea>
      <c:layout>
        <c:manualLayout>
          <c:layoutTarget val="inner"/>
          <c:xMode val="edge"/>
          <c:yMode val="edge"/>
          <c:x val="0.14664873076432466"/>
          <c:y val="0.13964170300213491"/>
          <c:w val="0.67620346425768962"/>
          <c:h val="0.78893165737649973"/>
        </c:manualLayout>
      </c:layout>
      <c:scatterChart>
        <c:scatterStyle val="smoothMarker"/>
        <c:ser>
          <c:idx val="0"/>
          <c:order val="0"/>
          <c:tx>
            <c:strRef>
              <c:f>Feuil4!$B$3</c:f>
              <c:strCache>
                <c:ptCount val="1"/>
                <c:pt idx="0">
                  <c:v>Ailante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diamond"/>
            <c:size val="6"/>
            <c:spPr>
              <a:solidFill>
                <a:srgbClr val="0070C0"/>
              </a:solidFill>
            </c:spPr>
          </c:marker>
          <c:xVal>
            <c:numRef>
              <c:f>Feuil4!$A$4:$A$25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Feuil4!$B$4:$B$25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1.7241379310344827</c:v>
                </c:pt>
                <c:pt idx="4">
                  <c:v>8.6206896551724146</c:v>
                </c:pt>
                <c:pt idx="5">
                  <c:v>27.586206896551722</c:v>
                </c:pt>
                <c:pt idx="6">
                  <c:v>44.827586206896555</c:v>
                </c:pt>
                <c:pt idx="7">
                  <c:v>55.172413793103445</c:v>
                </c:pt>
                <c:pt idx="8">
                  <c:v>68.965517241379317</c:v>
                </c:pt>
                <c:pt idx="9">
                  <c:v>75.862068965517238</c:v>
                </c:pt>
                <c:pt idx="10">
                  <c:v>81.034482758620683</c:v>
                </c:pt>
                <c:pt idx="11">
                  <c:v>82.758620689655174</c:v>
                </c:pt>
                <c:pt idx="12">
                  <c:v>89.65517241379311</c:v>
                </c:pt>
                <c:pt idx="13">
                  <c:v>89.65517241379311</c:v>
                </c:pt>
                <c:pt idx="14">
                  <c:v>93.103448275862064</c:v>
                </c:pt>
                <c:pt idx="15">
                  <c:v>94.827586206896555</c:v>
                </c:pt>
                <c:pt idx="16">
                  <c:v>96.551724137931032</c:v>
                </c:pt>
                <c:pt idx="17">
                  <c:v>98.275862068965523</c:v>
                </c:pt>
                <c:pt idx="18">
                  <c:v>98.275862068965523</c:v>
                </c:pt>
                <c:pt idx="19">
                  <c:v>98.275862068965523</c:v>
                </c:pt>
                <c:pt idx="20">
                  <c:v>98.275862068965523</c:v>
                </c:pt>
                <c:pt idx="21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Feuil4!$C$3</c:f>
              <c:strCache>
                <c:ptCount val="1"/>
                <c:pt idx="0">
                  <c:v>Erable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trendline>
            <c:trendlineType val="log"/>
          </c:trendline>
          <c:xVal>
            <c:numRef>
              <c:f>Feuil4!$A$4:$A$25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Feuil4!$C$4:$C$25</c:f>
              <c:numCache>
                <c:formatCode>General</c:formatCode>
                <c:ptCount val="22"/>
                <c:pt idx="0">
                  <c:v>0</c:v>
                </c:pt>
                <c:pt idx="1">
                  <c:v>5.7142857142857144</c:v>
                </c:pt>
                <c:pt idx="2">
                  <c:v>11.428571428571429</c:v>
                </c:pt>
                <c:pt idx="3">
                  <c:v>37.142857142857146</c:v>
                </c:pt>
                <c:pt idx="4">
                  <c:v>82.857142857142861</c:v>
                </c:pt>
                <c:pt idx="5">
                  <c:v>97.142857142857139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</c:numCache>
            </c:numRef>
          </c:yVal>
          <c:smooth val="1"/>
        </c:ser>
        <c:axId val="55464704"/>
        <c:axId val="55466624"/>
      </c:scatterChart>
      <c:valAx>
        <c:axId val="55464704"/>
        <c:scaling>
          <c:orientation val="minMax"/>
          <c:max val="22"/>
          <c:min val="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600" b="1"/>
                  <a:t>Distance (m</a:t>
                </a:r>
                <a:r>
                  <a:rPr lang="fr-FR" sz="1600"/>
                  <a:t>)</a:t>
                </a:r>
              </a:p>
            </c:rich>
          </c:tx>
          <c:layout>
            <c:manualLayout>
              <c:xMode val="edge"/>
              <c:yMode val="edge"/>
              <c:x val="0.6934200750679359"/>
              <c:y val="0.93668695064232588"/>
            </c:manualLayout>
          </c:layout>
        </c:title>
        <c:numFmt formatCode="General" sourceLinked="1"/>
        <c:tickLblPos val="nextTo"/>
        <c:crossAx val="55466624"/>
        <c:crosses val="autoZero"/>
        <c:crossBetween val="midCat"/>
        <c:majorUnit val="2"/>
        <c:minorUnit val="1"/>
      </c:valAx>
      <c:valAx>
        <c:axId val="55466624"/>
        <c:scaling>
          <c:orientation val="minMax"/>
          <c:max val="110"/>
          <c:min val="-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fr-FR" sz="1800" b="1"/>
                  <a:t>Effectifs</a:t>
                </a:r>
                <a:r>
                  <a:rPr lang="fr-FR" sz="1800" b="1" baseline="0"/>
                  <a:t> cumulés (%)</a:t>
                </a:r>
              </a:p>
            </c:rich>
          </c:tx>
          <c:layout>
            <c:manualLayout>
              <c:xMode val="edge"/>
              <c:yMode val="edge"/>
              <c:x val="4.5164457535591569E-2"/>
              <c:y val="0.30562212177838832"/>
            </c:manualLayout>
          </c:layout>
        </c:title>
        <c:numFmt formatCode="General" sourceLinked="1"/>
        <c:tickLblPos val="nextTo"/>
        <c:crossAx val="55464704"/>
        <c:crosses val="autoZero"/>
        <c:crossBetween val="midCat"/>
        <c:majorUnit val="10"/>
        <c:minorUnit val="2"/>
      </c:valAx>
    </c:plotArea>
    <c:legend>
      <c:legendPos val="r"/>
      <c:layout>
        <c:manualLayout>
          <c:xMode val="edge"/>
          <c:yMode val="edge"/>
          <c:x val="0.84733423785944284"/>
          <c:y val="0.49174319741472478"/>
          <c:w val="0.14088372973996807"/>
          <c:h val="0.12215233744869115"/>
        </c:manualLayout>
      </c:layout>
    </c:legend>
    <c:plotVisOnly val="1"/>
  </c:chart>
  <c:spPr>
    <a:gradFill flip="none" rotWithShape="1">
      <a:gsLst>
        <a:gs pos="36000">
          <a:srgbClr val="5E9EFF">
            <a:alpha val="78000"/>
          </a:srgbClr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1"/>
      <a:tileRect/>
    </a:gradFill>
    <a:ln w="22225" cmpd="sng">
      <a:solidFill>
        <a:schemeClr val="tx2"/>
      </a:solidFill>
      <a:bevel/>
    </a:ln>
    <a:effectLst>
      <a:outerShdw blurRad="444500" dist="38100" dir="2700000" sx="102000" sy="102000" algn="tl" rotWithShape="0">
        <a:prstClr val="black">
          <a:alpha val="40000"/>
        </a:prstClr>
      </a:outerShdw>
    </a:effectLst>
  </c:spPr>
  <c:txPr>
    <a:bodyPr/>
    <a:lstStyle/>
    <a:p>
      <a:pPr>
        <a:defRPr b="0">
          <a:latin typeface="+mn-lt"/>
          <a:cs typeface="Aharoni" pitchFamily="2" charset="-79"/>
        </a:defRPr>
      </a:pPr>
      <a:endParaRPr lang="fr-F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Pente</a:t>
            </a:r>
            <a:r>
              <a:rPr lang="fr-FR" baseline="0"/>
              <a:t> des courbes d'effectifs cumulés</a:t>
            </a:r>
            <a:endParaRPr lang="fr-FR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Feuil5!$D$2</c:f>
              <c:strCache>
                <c:ptCount val="1"/>
                <c:pt idx="0">
                  <c:v>Ailante</c:v>
                </c:pt>
              </c:strCache>
            </c:strRef>
          </c:tx>
          <c:spPr>
            <a:ln w="19050"/>
          </c:spPr>
          <c:marker>
            <c:symbol val="diamond"/>
            <c:size val="6"/>
            <c:spPr>
              <a:solidFill>
                <a:schemeClr val="tx2"/>
              </a:solidFill>
            </c:spPr>
          </c:marker>
          <c:xVal>
            <c:numRef>
              <c:f>Feuil5!$A$3:$A$24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Feuil5!$D$3:$D$24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1.7241379310344827</c:v>
                </c:pt>
                <c:pt idx="4">
                  <c:v>6.8965517241379324</c:v>
                </c:pt>
                <c:pt idx="5">
                  <c:v>18.96551724137931</c:v>
                </c:pt>
                <c:pt idx="6">
                  <c:v>17.241379310344833</c:v>
                </c:pt>
                <c:pt idx="7">
                  <c:v>10.34482758620689</c:v>
                </c:pt>
                <c:pt idx="8">
                  <c:v>13.793103448275872</c:v>
                </c:pt>
                <c:pt idx="9">
                  <c:v>6.8965517241379217</c:v>
                </c:pt>
                <c:pt idx="10">
                  <c:v>5.1724137931034448</c:v>
                </c:pt>
                <c:pt idx="11">
                  <c:v>1.7241379310344911</c:v>
                </c:pt>
                <c:pt idx="12">
                  <c:v>6.8965517241379359</c:v>
                </c:pt>
                <c:pt idx="13">
                  <c:v>0</c:v>
                </c:pt>
                <c:pt idx="14">
                  <c:v>3.4482758620689538</c:v>
                </c:pt>
                <c:pt idx="15">
                  <c:v>1.7241379310344911</c:v>
                </c:pt>
                <c:pt idx="16">
                  <c:v>1.7241379310344769</c:v>
                </c:pt>
                <c:pt idx="17">
                  <c:v>1.7241379310344911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1.7241379310344769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Feuil5!$E$2</c:f>
              <c:strCache>
                <c:ptCount val="1"/>
                <c:pt idx="0">
                  <c:v>Erable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circle"/>
            <c:size val="4"/>
            <c:spPr>
              <a:solidFill>
                <a:srgbClr val="FFC000"/>
              </a:solidFill>
            </c:spPr>
          </c:marker>
          <c:xVal>
            <c:numRef>
              <c:f>Feuil5!$A$3:$A$24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Feuil5!$E$3:$E$24</c:f>
              <c:numCache>
                <c:formatCode>General</c:formatCode>
                <c:ptCount val="22"/>
                <c:pt idx="0">
                  <c:v>0</c:v>
                </c:pt>
                <c:pt idx="1">
                  <c:v>5.7142857142857144</c:v>
                </c:pt>
                <c:pt idx="2">
                  <c:v>5.7142857142857144</c:v>
                </c:pt>
                <c:pt idx="3">
                  <c:v>25.714285714285715</c:v>
                </c:pt>
                <c:pt idx="4">
                  <c:v>45.714285714285715</c:v>
                </c:pt>
                <c:pt idx="5">
                  <c:v>14.285714285714278</c:v>
                </c:pt>
                <c:pt idx="6">
                  <c:v>2.8571428571428612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</c:ser>
        <c:axId val="55506816"/>
        <c:axId val="55542144"/>
      </c:scatterChart>
      <c:valAx>
        <c:axId val="55506816"/>
        <c:scaling>
          <c:orientation val="minMax"/>
          <c:max val="22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sz="1600" b="1"/>
                  <a:t>Distance (m)</a:t>
                </a:r>
              </a:p>
            </c:rich>
          </c:tx>
          <c:layout>
            <c:manualLayout>
              <c:xMode val="edge"/>
              <c:yMode val="edge"/>
              <c:x val="0.7244036475598179"/>
              <c:y val="0.86063157894736853"/>
            </c:manualLayout>
          </c:layout>
        </c:title>
        <c:numFmt formatCode="General" sourceLinked="1"/>
        <c:tickLblPos val="nextTo"/>
        <c:crossAx val="55542144"/>
        <c:crosses val="autoZero"/>
        <c:crossBetween val="midCat"/>
        <c:majorUnit val="2"/>
        <c:minorUnit val="1"/>
      </c:valAx>
      <c:valAx>
        <c:axId val="55542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sz="1600"/>
                  <a:t>Valeur de la pente</a:t>
                </a:r>
              </a:p>
            </c:rich>
          </c:tx>
          <c:layout>
            <c:manualLayout>
              <c:xMode val="edge"/>
              <c:yMode val="edge"/>
              <c:x val="2.3518766437139071E-2"/>
              <c:y val="0.41204564166321317"/>
            </c:manualLayout>
          </c:layout>
        </c:title>
        <c:numFmt formatCode="General" sourceLinked="1"/>
        <c:tickLblPos val="nextTo"/>
        <c:crossAx val="55506816"/>
        <c:crosses val="autoZero"/>
        <c:crossBetween val="midCat"/>
      </c:valAx>
    </c:plotArea>
    <c:legend>
      <c:legendPos val="r"/>
    </c:legend>
    <c:plotVisOnly val="1"/>
  </c:chart>
  <c:spPr>
    <a:gradFill>
      <a:gsLst>
        <a:gs pos="36000">
          <a:srgbClr val="5E9EFF">
            <a:alpha val="78000"/>
          </a:srgbClr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1"/>
    </a:gra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39</xdr:row>
      <xdr:rowOff>85725</xdr:rowOff>
    </xdr:from>
    <xdr:to>
      <xdr:col>9</xdr:col>
      <xdr:colOff>523875</xdr:colOff>
      <xdr:row>53</xdr:row>
      <xdr:rowOff>161925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1</xdr:row>
      <xdr:rowOff>0</xdr:rowOff>
    </xdr:from>
    <xdr:to>
      <xdr:col>15</xdr:col>
      <xdr:colOff>409575</xdr:colOff>
      <xdr:row>10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5</xdr:row>
      <xdr:rowOff>161925</xdr:rowOff>
    </xdr:from>
    <xdr:to>
      <xdr:col>13</xdr:col>
      <xdr:colOff>295275</xdr:colOff>
      <xdr:row>20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0</xdr:row>
      <xdr:rowOff>28575</xdr:rowOff>
    </xdr:from>
    <xdr:to>
      <xdr:col>13</xdr:col>
      <xdr:colOff>209549</xdr:colOff>
      <xdr:row>24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5</xdr:row>
      <xdr:rowOff>123825</xdr:rowOff>
    </xdr:from>
    <xdr:to>
      <xdr:col>14</xdr:col>
      <xdr:colOff>485775</xdr:colOff>
      <xdr:row>27</xdr:row>
      <xdr:rowOff>66675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B1" workbookViewId="0">
      <selection activeCell="L7" sqref="L7"/>
    </sheetView>
  </sheetViews>
  <sheetFormatPr baseColWidth="10" defaultRowHeight="15"/>
  <cols>
    <col min="1" max="1" width="25" style="2" customWidth="1"/>
    <col min="2" max="2" width="13.7109375" style="3" customWidth="1"/>
    <col min="3" max="3" width="25" style="3" customWidth="1"/>
    <col min="4" max="4" width="13.7109375" style="2" customWidth="1"/>
    <col min="6" max="6" width="13.7109375" style="2" customWidth="1"/>
    <col min="7" max="7" width="11.42578125" style="2"/>
    <col min="8" max="8" width="22.5703125" style="2" customWidth="1"/>
    <col min="9" max="9" width="13.7109375" style="2" customWidth="1"/>
    <col min="10" max="16384" width="11.42578125" style="2"/>
  </cols>
  <sheetData>
    <row r="1" spans="1:13">
      <c r="A1" s="12" t="s">
        <v>2</v>
      </c>
      <c r="B1" s="12"/>
      <c r="C1" s="12"/>
      <c r="D1" s="12"/>
      <c r="H1" s="12" t="s">
        <v>3</v>
      </c>
      <c r="I1" s="12"/>
    </row>
    <row r="2" spans="1:13">
      <c r="A2" s="1" t="s">
        <v>0</v>
      </c>
      <c r="B2" s="1" t="s">
        <v>1</v>
      </c>
      <c r="C2" s="1" t="s">
        <v>17</v>
      </c>
      <c r="D2" s="1" t="s">
        <v>1</v>
      </c>
      <c r="E2" s="2"/>
      <c r="F2" s="1" t="s">
        <v>1</v>
      </c>
      <c r="G2" s="1" t="s">
        <v>4</v>
      </c>
      <c r="H2" s="1" t="s">
        <v>0</v>
      </c>
      <c r="I2" s="1" t="s">
        <v>1</v>
      </c>
      <c r="K2" s="5" t="s">
        <v>22</v>
      </c>
      <c r="L2" s="5" t="s">
        <v>23</v>
      </c>
      <c r="M2" s="5"/>
    </row>
    <row r="3" spans="1:13">
      <c r="A3" s="2">
        <v>1.3</v>
      </c>
      <c r="B3" s="3">
        <v>5</v>
      </c>
      <c r="C3" s="3">
        <v>1</v>
      </c>
      <c r="D3" s="2">
        <v>5</v>
      </c>
      <c r="E3" s="2">
        <f>IF(D3=M3,1,0)</f>
        <v>0</v>
      </c>
      <c r="F3" s="2">
        <v>5</v>
      </c>
      <c r="G3" s="2">
        <v>9</v>
      </c>
      <c r="H3" s="2">
        <v>1.8</v>
      </c>
      <c r="I3" s="2">
        <v>3.5</v>
      </c>
      <c r="K3" s="2">
        <f>AVERAGE(D3:D60)</f>
        <v>7.8706896551724137</v>
      </c>
      <c r="L3" s="2">
        <f>STDEV(D3:D60)</f>
        <v>3.6413323482507636</v>
      </c>
    </row>
    <row r="4" spans="1:13">
      <c r="A4" s="2">
        <v>1.3</v>
      </c>
      <c r="B4" s="3">
        <v>5.5</v>
      </c>
      <c r="C4" s="3">
        <f>C3+1</f>
        <v>2</v>
      </c>
      <c r="D4" s="2">
        <v>5.5</v>
      </c>
      <c r="E4" s="2">
        <f t="shared" ref="E4:E60" si="0">IF(D4=M4,1,0)</f>
        <v>0</v>
      </c>
      <c r="F4" s="2">
        <v>5.5</v>
      </c>
      <c r="G4" s="2">
        <v>2</v>
      </c>
      <c r="H4" s="2">
        <v>1.5</v>
      </c>
      <c r="I4" s="2">
        <v>1</v>
      </c>
      <c r="K4" s="2">
        <f>AVERAGE(I3:I37)</f>
        <v>3.5428571428571427</v>
      </c>
      <c r="L4" s="2">
        <f>STDEV(I3:I37)</f>
        <v>1.120474089336273</v>
      </c>
    </row>
    <row r="5" spans="1:13">
      <c r="A5" s="2">
        <v>1.3</v>
      </c>
      <c r="B5" s="3">
        <v>4</v>
      </c>
      <c r="C5" s="3">
        <f t="shared" ref="C5:C60" si="1">C4+1</f>
        <v>3</v>
      </c>
      <c r="D5" s="2">
        <v>4</v>
      </c>
      <c r="E5" s="2">
        <f t="shared" si="0"/>
        <v>0</v>
      </c>
      <c r="F5" s="2">
        <v>4</v>
      </c>
      <c r="G5" s="2">
        <v>3</v>
      </c>
      <c r="H5" s="2">
        <v>0.8</v>
      </c>
      <c r="I5" s="2">
        <v>4</v>
      </c>
    </row>
    <row r="6" spans="1:13">
      <c r="A6" s="2">
        <v>1.3</v>
      </c>
      <c r="B6" s="3">
        <v>3.5</v>
      </c>
      <c r="C6" s="3">
        <f t="shared" si="1"/>
        <v>4</v>
      </c>
      <c r="D6" s="2">
        <v>3.5</v>
      </c>
      <c r="E6" s="2">
        <f t="shared" si="0"/>
        <v>0</v>
      </c>
      <c r="F6" s="2">
        <v>3.5</v>
      </c>
      <c r="G6" s="2">
        <v>1</v>
      </c>
      <c r="H6" s="2">
        <v>1.2</v>
      </c>
      <c r="I6" s="2">
        <v>4</v>
      </c>
    </row>
    <row r="7" spans="1:13">
      <c r="A7" s="2">
        <v>1.3</v>
      </c>
      <c r="B7" s="3">
        <v>4.5</v>
      </c>
      <c r="C7" s="3">
        <f t="shared" si="1"/>
        <v>5</v>
      </c>
      <c r="D7" s="2">
        <v>4.5</v>
      </c>
      <c r="E7" s="2">
        <f t="shared" si="0"/>
        <v>0</v>
      </c>
      <c r="F7" s="2">
        <v>4.5</v>
      </c>
      <c r="G7" s="2">
        <v>2</v>
      </c>
      <c r="H7" s="2">
        <v>1.6</v>
      </c>
      <c r="I7" s="2">
        <v>6</v>
      </c>
    </row>
    <row r="8" spans="1:13">
      <c r="A8" s="2">
        <v>1.3</v>
      </c>
      <c r="B8" s="3">
        <v>5</v>
      </c>
      <c r="C8" s="3">
        <f t="shared" si="1"/>
        <v>6</v>
      </c>
      <c r="D8" s="2">
        <v>5</v>
      </c>
      <c r="E8" s="2">
        <f t="shared" si="0"/>
        <v>0</v>
      </c>
      <c r="F8" s="2">
        <v>3</v>
      </c>
      <c r="G8" s="2">
        <v>1</v>
      </c>
      <c r="H8" s="2">
        <v>1.4</v>
      </c>
      <c r="I8" s="2">
        <v>2.5</v>
      </c>
    </row>
    <row r="9" spans="1:13">
      <c r="A9" s="2">
        <v>1.4</v>
      </c>
      <c r="B9" s="3">
        <v>3</v>
      </c>
      <c r="C9" s="3">
        <f t="shared" si="1"/>
        <v>7</v>
      </c>
      <c r="D9" s="2">
        <v>3</v>
      </c>
      <c r="E9" s="2">
        <f t="shared" si="0"/>
        <v>0</v>
      </c>
      <c r="F9" s="2">
        <v>6</v>
      </c>
      <c r="G9" s="2">
        <v>8</v>
      </c>
      <c r="H9" s="2">
        <v>1.2</v>
      </c>
      <c r="I9" s="2">
        <v>3</v>
      </c>
    </row>
    <row r="10" spans="1:13">
      <c r="A10" s="2">
        <v>1.4</v>
      </c>
      <c r="B10" s="3">
        <v>4</v>
      </c>
      <c r="C10" s="3">
        <f t="shared" si="1"/>
        <v>8</v>
      </c>
      <c r="D10" s="2">
        <v>4</v>
      </c>
      <c r="E10" s="2">
        <f t="shared" si="0"/>
        <v>0</v>
      </c>
      <c r="F10" s="2">
        <v>8</v>
      </c>
      <c r="G10" s="2">
        <v>8</v>
      </c>
      <c r="H10" s="2">
        <v>1.5</v>
      </c>
      <c r="I10" s="2">
        <v>3</v>
      </c>
    </row>
    <row r="11" spans="1:13">
      <c r="A11" s="2">
        <v>1.4</v>
      </c>
      <c r="B11" s="3">
        <v>6</v>
      </c>
      <c r="C11" s="3">
        <f t="shared" si="1"/>
        <v>9</v>
      </c>
      <c r="D11" s="2">
        <v>6</v>
      </c>
      <c r="E11" s="2">
        <f t="shared" si="0"/>
        <v>0</v>
      </c>
      <c r="F11" s="2">
        <v>9</v>
      </c>
      <c r="G11" s="2">
        <v>3</v>
      </c>
      <c r="H11" s="2">
        <v>1.5</v>
      </c>
      <c r="I11" s="2">
        <v>4</v>
      </c>
    </row>
    <row r="12" spans="1:13">
      <c r="A12" s="2">
        <v>1.5</v>
      </c>
      <c r="B12" s="3">
        <v>8</v>
      </c>
      <c r="C12" s="3">
        <f t="shared" si="1"/>
        <v>10</v>
      </c>
      <c r="D12" s="2">
        <v>8</v>
      </c>
      <c r="E12" s="2">
        <f t="shared" si="0"/>
        <v>0</v>
      </c>
      <c r="F12" s="2">
        <v>10</v>
      </c>
      <c r="G12" s="2">
        <v>2</v>
      </c>
      <c r="H12" s="2">
        <v>1.4</v>
      </c>
      <c r="I12" s="2">
        <v>1</v>
      </c>
    </row>
    <row r="13" spans="1:13">
      <c r="A13" s="2">
        <v>1.5</v>
      </c>
      <c r="B13" s="3">
        <v>9</v>
      </c>
      <c r="C13" s="3">
        <f t="shared" si="1"/>
        <v>11</v>
      </c>
      <c r="D13" s="2">
        <v>9</v>
      </c>
      <c r="E13" s="2">
        <f t="shared" si="0"/>
        <v>0</v>
      </c>
      <c r="F13" s="2">
        <v>7</v>
      </c>
      <c r="G13" s="2">
        <v>4</v>
      </c>
      <c r="H13" s="2">
        <v>1.4</v>
      </c>
      <c r="I13" s="2">
        <v>2</v>
      </c>
    </row>
    <row r="14" spans="1:13">
      <c r="A14" s="2">
        <v>1.5</v>
      </c>
      <c r="B14" s="3">
        <v>10</v>
      </c>
      <c r="C14" s="3">
        <f t="shared" si="1"/>
        <v>12</v>
      </c>
      <c r="D14" s="2">
        <v>10</v>
      </c>
      <c r="E14" s="2">
        <f t="shared" si="0"/>
        <v>0</v>
      </c>
      <c r="F14" s="2">
        <v>12</v>
      </c>
      <c r="G14" s="2">
        <v>3</v>
      </c>
      <c r="H14" s="2">
        <v>1.9</v>
      </c>
      <c r="I14" s="2">
        <v>4</v>
      </c>
    </row>
    <row r="15" spans="1:13">
      <c r="A15" s="2">
        <v>1.6</v>
      </c>
      <c r="B15" s="3">
        <v>7</v>
      </c>
      <c r="C15" s="3">
        <f t="shared" si="1"/>
        <v>13</v>
      </c>
      <c r="D15" s="2">
        <v>7</v>
      </c>
      <c r="E15" s="2">
        <f t="shared" si="0"/>
        <v>0</v>
      </c>
      <c r="F15" s="2">
        <v>8.5</v>
      </c>
      <c r="G15" s="2">
        <v>1</v>
      </c>
      <c r="H15" s="2">
        <v>1.9</v>
      </c>
      <c r="I15" s="2">
        <v>4</v>
      </c>
    </row>
    <row r="16" spans="1:13">
      <c r="A16" s="2">
        <v>1.6</v>
      </c>
      <c r="B16" s="3">
        <v>12</v>
      </c>
      <c r="C16" s="3">
        <f t="shared" si="1"/>
        <v>14</v>
      </c>
      <c r="D16" s="2">
        <v>12</v>
      </c>
      <c r="E16" s="2">
        <f t="shared" si="0"/>
        <v>0</v>
      </c>
      <c r="F16" s="2">
        <v>16</v>
      </c>
      <c r="G16" s="2">
        <v>1</v>
      </c>
      <c r="H16" s="2">
        <v>1.9</v>
      </c>
      <c r="I16" s="2">
        <v>5</v>
      </c>
    </row>
    <row r="17" spans="1:9">
      <c r="A17" s="2">
        <v>1.6</v>
      </c>
      <c r="B17" s="3">
        <v>12</v>
      </c>
      <c r="C17" s="3">
        <f t="shared" si="1"/>
        <v>15</v>
      </c>
      <c r="D17" s="2">
        <v>12</v>
      </c>
      <c r="E17" s="2">
        <f t="shared" si="0"/>
        <v>0</v>
      </c>
      <c r="F17" s="2">
        <v>17</v>
      </c>
      <c r="G17" s="2">
        <v>1</v>
      </c>
      <c r="H17" s="2">
        <v>0.6</v>
      </c>
      <c r="I17" s="2">
        <v>1.5</v>
      </c>
    </row>
    <row r="18" spans="1:9">
      <c r="A18" s="2">
        <v>1.6</v>
      </c>
      <c r="B18" s="3">
        <v>5</v>
      </c>
      <c r="C18" s="3">
        <f t="shared" si="1"/>
        <v>16</v>
      </c>
      <c r="D18" s="2">
        <v>5</v>
      </c>
      <c r="E18" s="2">
        <f t="shared" si="0"/>
        <v>0</v>
      </c>
      <c r="F18" s="2">
        <v>14</v>
      </c>
      <c r="G18" s="2">
        <v>2</v>
      </c>
      <c r="H18" s="2">
        <v>0.6</v>
      </c>
      <c r="I18" s="2">
        <v>2.5</v>
      </c>
    </row>
    <row r="19" spans="1:9">
      <c r="A19" s="2">
        <v>1.6</v>
      </c>
      <c r="B19" s="3">
        <v>5</v>
      </c>
      <c r="C19" s="3">
        <f t="shared" si="1"/>
        <v>17</v>
      </c>
      <c r="D19" s="2">
        <v>5</v>
      </c>
      <c r="E19" s="2">
        <f t="shared" si="0"/>
        <v>0</v>
      </c>
      <c r="F19" s="2">
        <v>6.5</v>
      </c>
      <c r="G19" s="2">
        <v>2</v>
      </c>
      <c r="H19" s="2">
        <v>0.6</v>
      </c>
      <c r="I19" s="2">
        <v>3</v>
      </c>
    </row>
    <row r="20" spans="1:9">
      <c r="A20" s="2">
        <v>1.6</v>
      </c>
      <c r="B20" s="3">
        <v>8</v>
      </c>
      <c r="C20" s="3">
        <f t="shared" si="1"/>
        <v>18</v>
      </c>
      <c r="D20" s="2">
        <v>8</v>
      </c>
      <c r="E20" s="2">
        <f t="shared" si="0"/>
        <v>0</v>
      </c>
      <c r="F20" s="2">
        <v>15</v>
      </c>
      <c r="G20" s="2">
        <v>1</v>
      </c>
      <c r="H20" s="2">
        <v>1.2</v>
      </c>
      <c r="I20" s="2">
        <v>3</v>
      </c>
    </row>
    <row r="21" spans="1:9">
      <c r="A21" s="2">
        <v>1.7</v>
      </c>
      <c r="B21" s="3">
        <v>5</v>
      </c>
      <c r="C21" s="3">
        <f t="shared" si="1"/>
        <v>19</v>
      </c>
      <c r="D21" s="2">
        <v>5</v>
      </c>
      <c r="E21" s="2">
        <f t="shared" si="0"/>
        <v>0</v>
      </c>
      <c r="F21" s="2">
        <v>20.5</v>
      </c>
      <c r="G21" s="2">
        <v>1</v>
      </c>
      <c r="H21" s="2">
        <v>1.2</v>
      </c>
      <c r="I21" s="2">
        <v>4</v>
      </c>
    </row>
    <row r="22" spans="1:9">
      <c r="A22" s="2">
        <v>1.7</v>
      </c>
      <c r="B22" s="3">
        <v>6</v>
      </c>
      <c r="C22" s="3">
        <f t="shared" si="1"/>
        <v>20</v>
      </c>
      <c r="D22" s="2">
        <v>6</v>
      </c>
      <c r="E22" s="2">
        <f t="shared" si="0"/>
        <v>0</v>
      </c>
      <c r="F22" s="2">
        <v>9.5</v>
      </c>
      <c r="G22" s="2">
        <v>1</v>
      </c>
      <c r="H22" s="2">
        <v>1.2</v>
      </c>
      <c r="I22" s="2">
        <v>5</v>
      </c>
    </row>
    <row r="23" spans="1:9">
      <c r="A23" s="2">
        <v>1.7</v>
      </c>
      <c r="B23" s="3">
        <v>5</v>
      </c>
      <c r="C23" s="3">
        <f t="shared" si="1"/>
        <v>21</v>
      </c>
      <c r="D23" s="2">
        <v>5</v>
      </c>
      <c r="E23" s="2">
        <f t="shared" si="0"/>
        <v>0</v>
      </c>
      <c r="F23" s="2">
        <v>11</v>
      </c>
      <c r="G23" s="2">
        <v>1</v>
      </c>
      <c r="H23" s="2">
        <v>2</v>
      </c>
      <c r="I23" s="2">
        <v>4</v>
      </c>
    </row>
    <row r="24" spans="1:9">
      <c r="A24" s="2">
        <v>1.7</v>
      </c>
      <c r="B24" s="3">
        <v>5</v>
      </c>
      <c r="C24" s="3">
        <f t="shared" si="1"/>
        <v>22</v>
      </c>
      <c r="D24" s="2">
        <v>5</v>
      </c>
      <c r="E24" s="2">
        <f t="shared" si="0"/>
        <v>0</v>
      </c>
      <c r="F24" s="2">
        <v>11.5</v>
      </c>
      <c r="G24" s="2">
        <v>1</v>
      </c>
      <c r="H24" s="2">
        <v>2</v>
      </c>
      <c r="I24" s="2">
        <v>4</v>
      </c>
    </row>
    <row r="25" spans="1:9">
      <c r="A25" s="2">
        <v>1.7</v>
      </c>
      <c r="B25" s="3">
        <v>6</v>
      </c>
      <c r="C25" s="3">
        <f t="shared" si="1"/>
        <v>23</v>
      </c>
      <c r="D25" s="2">
        <v>6</v>
      </c>
      <c r="E25" s="2">
        <f t="shared" si="0"/>
        <v>0</v>
      </c>
      <c r="G25" s="2">
        <f>SUM(G3:G24)</f>
        <v>58</v>
      </c>
      <c r="H25" s="2">
        <v>2</v>
      </c>
      <c r="I25" s="2">
        <v>5</v>
      </c>
    </row>
    <row r="26" spans="1:9">
      <c r="A26" s="2">
        <v>1.7</v>
      </c>
      <c r="B26" s="3">
        <v>6</v>
      </c>
      <c r="C26" s="3">
        <f t="shared" si="1"/>
        <v>24</v>
      </c>
      <c r="D26" s="2">
        <v>6</v>
      </c>
      <c r="E26" s="2">
        <f t="shared" si="0"/>
        <v>0</v>
      </c>
      <c r="F26"/>
      <c r="H26" s="2">
        <v>1.2</v>
      </c>
      <c r="I26" s="2">
        <v>3</v>
      </c>
    </row>
    <row r="27" spans="1:9">
      <c r="A27" s="2">
        <v>1.7</v>
      </c>
      <c r="B27" s="3">
        <v>4</v>
      </c>
      <c r="C27" s="3">
        <f t="shared" si="1"/>
        <v>25</v>
      </c>
      <c r="D27" s="2">
        <v>4</v>
      </c>
      <c r="E27" s="2">
        <f t="shared" si="0"/>
        <v>0</v>
      </c>
      <c r="F27"/>
      <c r="H27" s="2">
        <v>1.2</v>
      </c>
      <c r="I27" s="2">
        <v>3.5</v>
      </c>
    </row>
    <row r="28" spans="1:9">
      <c r="A28" s="2">
        <v>1.7</v>
      </c>
      <c r="B28" s="3">
        <v>5.5</v>
      </c>
      <c r="C28" s="3">
        <f t="shared" si="1"/>
        <v>26</v>
      </c>
      <c r="D28" s="2">
        <v>5.5</v>
      </c>
      <c r="E28" s="2">
        <f t="shared" si="0"/>
        <v>0</v>
      </c>
      <c r="F28"/>
      <c r="H28" s="2">
        <v>1.2</v>
      </c>
      <c r="I28" s="2">
        <v>3.5</v>
      </c>
    </row>
    <row r="29" spans="1:9">
      <c r="A29" s="2">
        <v>1.7</v>
      </c>
      <c r="B29" s="3">
        <v>6</v>
      </c>
      <c r="C29" s="3">
        <f t="shared" si="1"/>
        <v>27</v>
      </c>
      <c r="D29" s="2">
        <v>6</v>
      </c>
      <c r="E29" s="2">
        <f t="shared" si="0"/>
        <v>0</v>
      </c>
      <c r="F29"/>
      <c r="H29" s="2">
        <v>1.9</v>
      </c>
      <c r="I29" s="2">
        <v>3.5</v>
      </c>
    </row>
    <row r="30" spans="1:9">
      <c r="A30" s="2">
        <v>1.7</v>
      </c>
      <c r="B30" s="3">
        <v>8.5</v>
      </c>
      <c r="C30" s="3">
        <f t="shared" si="1"/>
        <v>28</v>
      </c>
      <c r="D30" s="2">
        <v>8.5</v>
      </c>
      <c r="E30" s="2">
        <f t="shared" si="0"/>
        <v>0</v>
      </c>
      <c r="F30"/>
      <c r="H30" s="2">
        <v>1.9</v>
      </c>
      <c r="I30" s="2">
        <v>3.5</v>
      </c>
    </row>
    <row r="31" spans="1:9">
      <c r="A31" s="2">
        <v>1.9</v>
      </c>
      <c r="B31" s="3">
        <v>5</v>
      </c>
      <c r="C31" s="3">
        <f t="shared" si="1"/>
        <v>29</v>
      </c>
      <c r="D31" s="2">
        <v>5</v>
      </c>
      <c r="E31" s="2">
        <f t="shared" si="0"/>
        <v>0</v>
      </c>
      <c r="F31"/>
      <c r="H31" s="2">
        <v>1.9</v>
      </c>
      <c r="I31" s="2">
        <v>3</v>
      </c>
    </row>
    <row r="32" spans="1:9">
      <c r="A32" s="2">
        <v>1.9</v>
      </c>
      <c r="B32" s="3">
        <v>8</v>
      </c>
      <c r="C32" s="3">
        <f t="shared" si="1"/>
        <v>30</v>
      </c>
      <c r="D32" s="2">
        <v>8</v>
      </c>
      <c r="E32" s="2">
        <f t="shared" si="0"/>
        <v>0</v>
      </c>
      <c r="F32"/>
      <c r="H32" s="2">
        <v>1.4</v>
      </c>
      <c r="I32" s="2">
        <v>5</v>
      </c>
    </row>
    <row r="33" spans="1:9">
      <c r="A33" s="2">
        <v>1.9</v>
      </c>
      <c r="B33" s="3">
        <v>5</v>
      </c>
      <c r="C33" s="3">
        <f t="shared" si="1"/>
        <v>31</v>
      </c>
      <c r="D33" s="2">
        <v>5</v>
      </c>
      <c r="E33" s="2">
        <f t="shared" si="0"/>
        <v>0</v>
      </c>
      <c r="F33"/>
      <c r="H33" s="2">
        <v>1.4</v>
      </c>
      <c r="I33" s="2">
        <v>5</v>
      </c>
    </row>
    <row r="34" spans="1:9">
      <c r="A34" s="2">
        <v>1.9</v>
      </c>
      <c r="B34" s="3">
        <v>6</v>
      </c>
      <c r="C34" s="3">
        <f t="shared" si="1"/>
        <v>32</v>
      </c>
      <c r="D34" s="2">
        <v>6</v>
      </c>
      <c r="E34" s="2">
        <f t="shared" si="0"/>
        <v>0</v>
      </c>
      <c r="F34"/>
      <c r="H34" s="2">
        <v>1.4</v>
      </c>
      <c r="I34" s="2">
        <v>3</v>
      </c>
    </row>
    <row r="35" spans="1:9">
      <c r="A35" s="2">
        <v>1.9</v>
      </c>
      <c r="B35" s="3">
        <v>7</v>
      </c>
      <c r="C35" s="3">
        <f t="shared" si="1"/>
        <v>33</v>
      </c>
      <c r="D35" s="2">
        <v>7</v>
      </c>
      <c r="E35" s="2">
        <f t="shared" si="0"/>
        <v>0</v>
      </c>
      <c r="F35"/>
      <c r="H35" s="2">
        <v>1.7</v>
      </c>
      <c r="I35" s="2">
        <v>4</v>
      </c>
    </row>
    <row r="36" spans="1:9">
      <c r="A36" s="2">
        <v>1.9</v>
      </c>
      <c r="B36" s="3">
        <v>8</v>
      </c>
      <c r="C36" s="3">
        <f t="shared" si="1"/>
        <v>34</v>
      </c>
      <c r="D36" s="2">
        <v>8</v>
      </c>
      <c r="E36" s="2">
        <f t="shared" si="0"/>
        <v>0</v>
      </c>
      <c r="F36"/>
      <c r="H36" s="2">
        <v>1.7</v>
      </c>
      <c r="I36" s="2">
        <v>4</v>
      </c>
    </row>
    <row r="37" spans="1:9">
      <c r="A37" s="2">
        <v>2</v>
      </c>
      <c r="B37" s="3">
        <v>7</v>
      </c>
      <c r="C37" s="3">
        <f t="shared" si="1"/>
        <v>35</v>
      </c>
      <c r="D37" s="2">
        <v>7</v>
      </c>
      <c r="E37" s="2">
        <f t="shared" si="0"/>
        <v>0</v>
      </c>
      <c r="F37"/>
      <c r="H37" s="2">
        <v>1.7</v>
      </c>
      <c r="I37" s="2">
        <v>4</v>
      </c>
    </row>
    <row r="38" spans="1:9">
      <c r="A38" s="2">
        <v>2.1</v>
      </c>
      <c r="B38" s="3">
        <v>4.5</v>
      </c>
      <c r="C38" s="3">
        <f t="shared" si="1"/>
        <v>36</v>
      </c>
      <c r="D38" s="2">
        <v>4.5</v>
      </c>
      <c r="E38" s="2">
        <f t="shared" si="0"/>
        <v>0</v>
      </c>
      <c r="F38"/>
    </row>
    <row r="39" spans="1:9">
      <c r="A39" s="2">
        <v>2.1</v>
      </c>
      <c r="B39" s="3">
        <v>6</v>
      </c>
      <c r="C39" s="3">
        <f t="shared" si="1"/>
        <v>37</v>
      </c>
      <c r="D39" s="2">
        <v>6</v>
      </c>
      <c r="E39" s="2">
        <f t="shared" si="0"/>
        <v>0</v>
      </c>
      <c r="F39"/>
    </row>
    <row r="40" spans="1:9">
      <c r="A40" s="2">
        <v>2.2000000000000002</v>
      </c>
      <c r="B40" s="3">
        <v>6</v>
      </c>
      <c r="C40" s="3">
        <f t="shared" si="1"/>
        <v>38</v>
      </c>
      <c r="D40" s="2">
        <v>6</v>
      </c>
      <c r="E40" s="2">
        <f t="shared" si="0"/>
        <v>0</v>
      </c>
      <c r="F40"/>
    </row>
    <row r="41" spans="1:9">
      <c r="A41" s="2">
        <v>2.2000000000000002</v>
      </c>
      <c r="B41" s="3">
        <v>16</v>
      </c>
      <c r="C41" s="3">
        <f t="shared" si="1"/>
        <v>39</v>
      </c>
      <c r="D41" s="2">
        <v>16</v>
      </c>
      <c r="E41" s="2">
        <f t="shared" si="0"/>
        <v>0</v>
      </c>
      <c r="F41"/>
    </row>
    <row r="42" spans="1:9">
      <c r="A42" s="2">
        <v>2.2000000000000002</v>
      </c>
      <c r="B42" s="3">
        <v>17</v>
      </c>
      <c r="C42" s="3">
        <f t="shared" si="1"/>
        <v>40</v>
      </c>
      <c r="D42" s="2">
        <v>17</v>
      </c>
      <c r="E42" s="2">
        <f t="shared" si="0"/>
        <v>0</v>
      </c>
      <c r="F42"/>
    </row>
    <row r="43" spans="1:9">
      <c r="A43" s="2">
        <v>2.2000000000000002</v>
      </c>
      <c r="B43" s="3">
        <v>14</v>
      </c>
      <c r="C43" s="3">
        <f t="shared" si="1"/>
        <v>41</v>
      </c>
      <c r="D43" s="2">
        <v>14</v>
      </c>
      <c r="E43" s="2">
        <f t="shared" si="0"/>
        <v>0</v>
      </c>
      <c r="F43"/>
    </row>
    <row r="44" spans="1:9">
      <c r="A44" s="2">
        <v>2.2000000000000002</v>
      </c>
      <c r="B44" s="3">
        <v>12</v>
      </c>
      <c r="C44" s="3">
        <f t="shared" si="1"/>
        <v>42</v>
      </c>
      <c r="D44" s="2">
        <v>12</v>
      </c>
      <c r="E44" s="2">
        <f t="shared" si="0"/>
        <v>0</v>
      </c>
      <c r="F44"/>
    </row>
    <row r="45" spans="1:9">
      <c r="A45" s="2">
        <v>2.2999999999999998</v>
      </c>
      <c r="B45" s="3">
        <v>9</v>
      </c>
      <c r="C45" s="3">
        <f t="shared" si="1"/>
        <v>43</v>
      </c>
      <c r="D45" s="2">
        <v>9</v>
      </c>
      <c r="E45" s="2">
        <f t="shared" si="0"/>
        <v>0</v>
      </c>
      <c r="F45"/>
    </row>
    <row r="46" spans="1:9">
      <c r="A46" s="2">
        <v>2.4</v>
      </c>
      <c r="B46" s="3">
        <v>8</v>
      </c>
      <c r="C46" s="3">
        <f t="shared" si="1"/>
        <v>44</v>
      </c>
      <c r="D46" s="2">
        <v>8</v>
      </c>
      <c r="E46" s="2">
        <f t="shared" si="0"/>
        <v>0</v>
      </c>
      <c r="F46"/>
    </row>
    <row r="47" spans="1:9">
      <c r="A47" s="2">
        <v>2.4</v>
      </c>
      <c r="B47" s="3">
        <v>6.5</v>
      </c>
      <c r="C47" s="3">
        <f t="shared" si="1"/>
        <v>45</v>
      </c>
      <c r="D47" s="2">
        <v>6.5</v>
      </c>
      <c r="E47" s="2">
        <f t="shared" si="0"/>
        <v>0</v>
      </c>
      <c r="F47"/>
    </row>
    <row r="48" spans="1:9">
      <c r="A48" s="2">
        <v>2.4</v>
      </c>
      <c r="B48" s="3">
        <v>10</v>
      </c>
      <c r="C48" s="3">
        <f t="shared" si="1"/>
        <v>46</v>
      </c>
      <c r="D48" s="2">
        <v>10</v>
      </c>
      <c r="E48" s="2">
        <f t="shared" si="0"/>
        <v>0</v>
      </c>
      <c r="F48"/>
    </row>
    <row r="49" spans="1:6">
      <c r="A49" s="2">
        <v>2.4</v>
      </c>
      <c r="B49" s="3">
        <v>8</v>
      </c>
      <c r="C49" s="3">
        <f t="shared" si="1"/>
        <v>47</v>
      </c>
      <c r="D49" s="2">
        <v>8</v>
      </c>
      <c r="E49" s="2">
        <f t="shared" si="0"/>
        <v>0</v>
      </c>
      <c r="F49"/>
    </row>
    <row r="50" spans="1:6">
      <c r="A50" s="2">
        <v>2.4</v>
      </c>
      <c r="B50" s="3">
        <v>9</v>
      </c>
      <c r="C50" s="3">
        <f t="shared" si="1"/>
        <v>48</v>
      </c>
      <c r="D50" s="2">
        <v>9</v>
      </c>
      <c r="E50" s="2">
        <f t="shared" si="0"/>
        <v>0</v>
      </c>
      <c r="F50"/>
    </row>
    <row r="51" spans="1:6">
      <c r="A51" s="2">
        <v>2.4</v>
      </c>
      <c r="B51" s="3">
        <v>15</v>
      </c>
      <c r="C51" s="3">
        <f t="shared" si="1"/>
        <v>49</v>
      </c>
      <c r="D51" s="2">
        <v>15</v>
      </c>
      <c r="E51" s="2">
        <f t="shared" si="0"/>
        <v>0</v>
      </c>
      <c r="F51"/>
    </row>
    <row r="52" spans="1:6">
      <c r="A52" s="2">
        <v>2.5</v>
      </c>
      <c r="B52" s="3">
        <v>20.5</v>
      </c>
      <c r="C52" s="3">
        <f t="shared" si="1"/>
        <v>50</v>
      </c>
      <c r="D52" s="2">
        <v>20.5</v>
      </c>
      <c r="E52" s="2">
        <f t="shared" si="0"/>
        <v>0</v>
      </c>
      <c r="F52"/>
    </row>
    <row r="53" spans="1:6">
      <c r="A53" s="2">
        <v>2.7</v>
      </c>
      <c r="B53" s="3">
        <v>6.5</v>
      </c>
      <c r="C53" s="3">
        <f t="shared" si="1"/>
        <v>51</v>
      </c>
      <c r="D53" s="2">
        <v>6.5</v>
      </c>
      <c r="E53" s="2">
        <f t="shared" si="0"/>
        <v>0</v>
      </c>
      <c r="F53"/>
    </row>
    <row r="54" spans="1:6">
      <c r="A54" s="2">
        <v>2.7</v>
      </c>
      <c r="B54" s="3">
        <v>7</v>
      </c>
      <c r="C54" s="3">
        <f t="shared" si="1"/>
        <v>52</v>
      </c>
      <c r="D54" s="2">
        <v>7</v>
      </c>
      <c r="E54" s="2">
        <f t="shared" si="0"/>
        <v>0</v>
      </c>
      <c r="F54"/>
    </row>
    <row r="55" spans="1:6">
      <c r="A55" s="2">
        <v>2.7</v>
      </c>
      <c r="B55" s="3">
        <v>14</v>
      </c>
      <c r="C55" s="3">
        <f t="shared" si="1"/>
        <v>53</v>
      </c>
      <c r="D55" s="2">
        <v>14</v>
      </c>
      <c r="E55" s="2">
        <f t="shared" si="0"/>
        <v>0</v>
      </c>
      <c r="F55"/>
    </row>
    <row r="56" spans="1:6">
      <c r="A56" s="2">
        <v>2.8</v>
      </c>
      <c r="B56" s="3">
        <v>9.5</v>
      </c>
      <c r="C56" s="3">
        <f t="shared" si="1"/>
        <v>54</v>
      </c>
      <c r="D56" s="2">
        <v>9.5</v>
      </c>
      <c r="E56" s="2">
        <f t="shared" si="0"/>
        <v>0</v>
      </c>
      <c r="F56"/>
    </row>
    <row r="57" spans="1:6">
      <c r="A57" s="2">
        <v>2.8</v>
      </c>
      <c r="B57" s="3">
        <v>11</v>
      </c>
      <c r="C57" s="3">
        <f t="shared" si="1"/>
        <v>55</v>
      </c>
      <c r="D57" s="2">
        <v>11</v>
      </c>
      <c r="E57" s="2">
        <f t="shared" si="0"/>
        <v>0</v>
      </c>
      <c r="F57"/>
    </row>
    <row r="58" spans="1:6">
      <c r="A58" s="2">
        <v>2.8</v>
      </c>
      <c r="B58" s="3">
        <v>8</v>
      </c>
      <c r="C58" s="3">
        <f t="shared" si="1"/>
        <v>56</v>
      </c>
      <c r="D58" s="2">
        <v>8</v>
      </c>
      <c r="E58" s="2">
        <f t="shared" si="0"/>
        <v>0</v>
      </c>
      <c r="F58"/>
    </row>
    <row r="59" spans="1:6">
      <c r="A59" s="2">
        <v>2.8</v>
      </c>
      <c r="B59" s="3">
        <v>8</v>
      </c>
      <c r="C59" s="3">
        <f t="shared" si="1"/>
        <v>57</v>
      </c>
      <c r="D59" s="2">
        <v>8</v>
      </c>
      <c r="E59" s="2">
        <f t="shared" si="0"/>
        <v>0</v>
      </c>
      <c r="F59"/>
    </row>
    <row r="60" spans="1:6">
      <c r="A60" s="2">
        <v>3.3</v>
      </c>
      <c r="B60" s="3">
        <v>11.5</v>
      </c>
      <c r="C60" s="3">
        <f t="shared" si="1"/>
        <v>58</v>
      </c>
      <c r="D60" s="2">
        <v>11.5</v>
      </c>
      <c r="E60" s="2">
        <f t="shared" si="0"/>
        <v>0</v>
      </c>
      <c r="F60"/>
    </row>
    <row r="61" spans="1:6">
      <c r="E61" s="2">
        <f>SUM(E3:E60)</f>
        <v>0</v>
      </c>
      <c r="F61"/>
    </row>
    <row r="62" spans="1:6">
      <c r="E62" s="2"/>
      <c r="F62"/>
    </row>
    <row r="63" spans="1:6">
      <c r="E63" s="2"/>
      <c r="F63"/>
    </row>
    <row r="64" spans="1:6">
      <c r="E64" s="2"/>
      <c r="F64"/>
    </row>
    <row r="65" spans="5:6">
      <c r="E65" s="2"/>
      <c r="F65"/>
    </row>
  </sheetData>
  <sortState ref="A2:B64">
    <sortCondition ref="A2:A64"/>
  </sortState>
  <mergeCells count="2">
    <mergeCell ref="A1:D1"/>
    <mergeCell ref="H1:I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K14" sqref="K14"/>
    </sheetView>
  </sheetViews>
  <sheetFormatPr baseColWidth="10" defaultRowHeight="15"/>
  <sheetData>
    <row r="1" spans="1:14">
      <c r="A1" s="1" t="s">
        <v>1</v>
      </c>
      <c r="B1" s="1" t="s">
        <v>4</v>
      </c>
      <c r="C1" t="s">
        <v>5</v>
      </c>
      <c r="D1" t="s">
        <v>6</v>
      </c>
      <c r="E1" t="s">
        <v>8</v>
      </c>
      <c r="F1" t="s">
        <v>7</v>
      </c>
      <c r="I1" t="s">
        <v>4</v>
      </c>
      <c r="J1" t="s">
        <v>5</v>
      </c>
    </row>
    <row r="2" spans="1:14">
      <c r="A2" s="2">
        <v>3</v>
      </c>
      <c r="B2" s="2">
        <v>1</v>
      </c>
      <c r="C2">
        <f t="shared" ref="C2:C23" si="0">B2*100/58</f>
        <v>1.7241379310344827</v>
      </c>
      <c r="D2">
        <f>B2</f>
        <v>1</v>
      </c>
      <c r="F2">
        <f>C2</f>
        <v>1.7241379310344827</v>
      </c>
      <c r="H2" t="s">
        <v>9</v>
      </c>
      <c r="I2">
        <f>SUM(B2:B6)</f>
        <v>16</v>
      </c>
      <c r="J2">
        <f>SUM(C2:C6)</f>
        <v>27.586206896551722</v>
      </c>
      <c r="M2" s="2">
        <v>3</v>
      </c>
      <c r="N2">
        <v>1</v>
      </c>
    </row>
    <row r="3" spans="1:14">
      <c r="A3" s="2">
        <v>3.5</v>
      </c>
      <c r="B3" s="2">
        <v>1</v>
      </c>
      <c r="C3">
        <f t="shared" si="0"/>
        <v>1.7241379310344827</v>
      </c>
      <c r="D3">
        <f>D2+B3</f>
        <v>2</v>
      </c>
      <c r="E3">
        <f>(D3-D2)/(A3-A2)</f>
        <v>2</v>
      </c>
      <c r="F3">
        <f>F2+C3</f>
        <v>3.4482758620689653</v>
      </c>
      <c r="H3" s="4" t="s">
        <v>10</v>
      </c>
      <c r="I3">
        <f>SUM(B7:B15)</f>
        <v>31</v>
      </c>
      <c r="J3">
        <f>SUM(C7:C15)</f>
        <v>53.448275862068975</v>
      </c>
      <c r="M3" s="2">
        <v>3.5</v>
      </c>
      <c r="N3">
        <v>2</v>
      </c>
    </row>
    <row r="4" spans="1:14">
      <c r="A4" s="2">
        <v>4</v>
      </c>
      <c r="B4" s="2">
        <v>3</v>
      </c>
      <c r="C4">
        <f t="shared" si="0"/>
        <v>5.1724137931034484</v>
      </c>
      <c r="D4">
        <f t="shared" ref="D4:D23" si="1">D3+B4</f>
        <v>5</v>
      </c>
      <c r="E4">
        <f t="shared" ref="E4:E23" si="2">(D4-D3)/(A4-A3)</f>
        <v>6</v>
      </c>
      <c r="F4">
        <f t="shared" ref="F4:F23" si="3">F3+C4</f>
        <v>8.6206896551724128</v>
      </c>
      <c r="H4" t="s">
        <v>11</v>
      </c>
      <c r="I4">
        <f>SUM(B16:B20)</f>
        <v>8</v>
      </c>
      <c r="J4">
        <f>SUM(C16:C20)</f>
        <v>13.793103448275859</v>
      </c>
      <c r="M4" s="2">
        <v>4</v>
      </c>
      <c r="N4">
        <v>5</v>
      </c>
    </row>
    <row r="5" spans="1:14">
      <c r="A5" s="2">
        <v>4.5</v>
      </c>
      <c r="B5" s="2">
        <v>2</v>
      </c>
      <c r="C5">
        <f t="shared" si="0"/>
        <v>3.4482758620689653</v>
      </c>
      <c r="D5">
        <f t="shared" si="1"/>
        <v>7</v>
      </c>
      <c r="E5">
        <f t="shared" si="2"/>
        <v>4</v>
      </c>
      <c r="F5">
        <f t="shared" si="3"/>
        <v>12.068965517241377</v>
      </c>
      <c r="H5" t="s">
        <v>12</v>
      </c>
      <c r="I5">
        <f>SUM(B21:B23)</f>
        <v>3</v>
      </c>
      <c r="J5">
        <f>SUM(C21:C23)</f>
        <v>5.1724137931034484</v>
      </c>
      <c r="M5" s="2">
        <v>4.5</v>
      </c>
      <c r="N5">
        <v>7</v>
      </c>
    </row>
    <row r="6" spans="1:14">
      <c r="A6" s="2">
        <v>5</v>
      </c>
      <c r="B6" s="2">
        <v>9</v>
      </c>
      <c r="C6">
        <f t="shared" si="0"/>
        <v>15.517241379310345</v>
      </c>
      <c r="D6">
        <f t="shared" si="1"/>
        <v>16</v>
      </c>
      <c r="E6">
        <f t="shared" si="2"/>
        <v>18</v>
      </c>
      <c r="F6">
        <f t="shared" si="3"/>
        <v>27.586206896551722</v>
      </c>
      <c r="M6" s="2">
        <v>5</v>
      </c>
      <c r="N6">
        <v>16</v>
      </c>
    </row>
    <row r="7" spans="1:14">
      <c r="A7" s="2">
        <v>5.5</v>
      </c>
      <c r="B7" s="2">
        <v>2</v>
      </c>
      <c r="C7">
        <f t="shared" si="0"/>
        <v>3.4482758620689653</v>
      </c>
      <c r="D7">
        <f t="shared" si="1"/>
        <v>18</v>
      </c>
      <c r="E7">
        <f t="shared" si="2"/>
        <v>4</v>
      </c>
      <c r="F7">
        <f t="shared" si="3"/>
        <v>31.034482758620687</v>
      </c>
      <c r="M7" s="2">
        <v>5.5</v>
      </c>
      <c r="N7">
        <v>18</v>
      </c>
    </row>
    <row r="8" spans="1:14">
      <c r="A8" s="2">
        <v>6</v>
      </c>
      <c r="B8" s="2">
        <v>8</v>
      </c>
      <c r="C8">
        <f t="shared" si="0"/>
        <v>13.793103448275861</v>
      </c>
      <c r="D8">
        <f t="shared" si="1"/>
        <v>26</v>
      </c>
      <c r="E8">
        <f t="shared" si="2"/>
        <v>16</v>
      </c>
      <c r="F8">
        <f t="shared" si="3"/>
        <v>44.827586206896548</v>
      </c>
      <c r="M8" s="2">
        <v>6</v>
      </c>
      <c r="N8">
        <v>26</v>
      </c>
    </row>
    <row r="9" spans="1:14">
      <c r="A9" s="2">
        <v>6.5</v>
      </c>
      <c r="B9" s="2">
        <v>2</v>
      </c>
      <c r="C9">
        <f t="shared" si="0"/>
        <v>3.4482758620689653</v>
      </c>
      <c r="D9">
        <f t="shared" si="1"/>
        <v>28</v>
      </c>
      <c r="E9">
        <f t="shared" si="2"/>
        <v>4</v>
      </c>
      <c r="F9">
        <f t="shared" si="3"/>
        <v>48.275862068965516</v>
      </c>
      <c r="M9" s="2">
        <v>6.5</v>
      </c>
      <c r="N9">
        <v>28</v>
      </c>
    </row>
    <row r="10" spans="1:14">
      <c r="A10" s="2">
        <v>7</v>
      </c>
      <c r="B10" s="2">
        <v>4</v>
      </c>
      <c r="C10">
        <f t="shared" si="0"/>
        <v>6.8965517241379306</v>
      </c>
      <c r="D10">
        <f t="shared" si="1"/>
        <v>32</v>
      </c>
      <c r="E10">
        <f t="shared" si="2"/>
        <v>8</v>
      </c>
      <c r="F10">
        <f t="shared" si="3"/>
        <v>55.172413793103445</v>
      </c>
      <c r="M10" s="2">
        <v>7</v>
      </c>
      <c r="N10">
        <v>32</v>
      </c>
    </row>
    <row r="11" spans="1:14">
      <c r="A11" s="2">
        <v>8</v>
      </c>
      <c r="B11" s="2">
        <v>8</v>
      </c>
      <c r="C11">
        <f t="shared" si="0"/>
        <v>13.793103448275861</v>
      </c>
      <c r="D11">
        <f t="shared" si="1"/>
        <v>40</v>
      </c>
      <c r="E11">
        <f t="shared" si="2"/>
        <v>8</v>
      </c>
      <c r="F11">
        <f t="shared" si="3"/>
        <v>68.965517241379303</v>
      </c>
      <c r="M11" s="2">
        <v>8</v>
      </c>
      <c r="N11">
        <v>40</v>
      </c>
    </row>
    <row r="12" spans="1:14">
      <c r="A12" s="2">
        <v>8.5</v>
      </c>
      <c r="B12" s="2">
        <v>1</v>
      </c>
      <c r="C12">
        <f t="shared" si="0"/>
        <v>1.7241379310344827</v>
      </c>
      <c r="D12">
        <f t="shared" si="1"/>
        <v>41</v>
      </c>
      <c r="E12">
        <f t="shared" si="2"/>
        <v>2</v>
      </c>
      <c r="F12">
        <f t="shared" si="3"/>
        <v>70.689655172413779</v>
      </c>
      <c r="M12" s="2">
        <v>8.5</v>
      </c>
      <c r="N12">
        <v>41</v>
      </c>
    </row>
    <row r="13" spans="1:14">
      <c r="A13" s="2">
        <v>9</v>
      </c>
      <c r="B13" s="2">
        <v>3</v>
      </c>
      <c r="C13">
        <f t="shared" si="0"/>
        <v>5.1724137931034484</v>
      </c>
      <c r="D13">
        <f t="shared" si="1"/>
        <v>44</v>
      </c>
      <c r="E13">
        <f t="shared" si="2"/>
        <v>6</v>
      </c>
      <c r="F13">
        <f t="shared" si="3"/>
        <v>75.862068965517224</v>
      </c>
      <c r="M13" s="2">
        <v>9</v>
      </c>
      <c r="N13">
        <v>44</v>
      </c>
    </row>
    <row r="14" spans="1:14">
      <c r="A14" s="2">
        <v>9.5</v>
      </c>
      <c r="B14" s="2">
        <v>1</v>
      </c>
      <c r="C14">
        <f t="shared" si="0"/>
        <v>1.7241379310344827</v>
      </c>
      <c r="D14">
        <f t="shared" si="1"/>
        <v>45</v>
      </c>
      <c r="E14">
        <f t="shared" si="2"/>
        <v>2</v>
      </c>
      <c r="F14">
        <f t="shared" si="3"/>
        <v>77.586206896551701</v>
      </c>
      <c r="M14" s="2">
        <v>9.5</v>
      </c>
      <c r="N14">
        <v>45</v>
      </c>
    </row>
    <row r="15" spans="1:14">
      <c r="A15" s="2">
        <v>10</v>
      </c>
      <c r="B15" s="2">
        <v>2</v>
      </c>
      <c r="C15">
        <f t="shared" si="0"/>
        <v>3.4482758620689653</v>
      </c>
      <c r="D15">
        <f t="shared" si="1"/>
        <v>47</v>
      </c>
      <c r="E15">
        <f t="shared" si="2"/>
        <v>4</v>
      </c>
      <c r="F15">
        <f t="shared" si="3"/>
        <v>81.034482758620669</v>
      </c>
      <c r="M15" s="2">
        <v>10</v>
      </c>
      <c r="N15">
        <v>47</v>
      </c>
    </row>
    <row r="16" spans="1:14">
      <c r="A16" s="2">
        <v>11</v>
      </c>
      <c r="B16" s="2">
        <v>1</v>
      </c>
      <c r="C16">
        <f t="shared" si="0"/>
        <v>1.7241379310344827</v>
      </c>
      <c r="D16">
        <f t="shared" si="1"/>
        <v>48</v>
      </c>
      <c r="E16">
        <f t="shared" si="2"/>
        <v>1</v>
      </c>
      <c r="F16">
        <f t="shared" si="3"/>
        <v>82.758620689655146</v>
      </c>
      <c r="M16" s="2">
        <v>11</v>
      </c>
      <c r="N16">
        <v>48</v>
      </c>
    </row>
    <row r="17" spans="1:14">
      <c r="A17" s="2">
        <v>11.5</v>
      </c>
      <c r="B17" s="2">
        <v>1</v>
      </c>
      <c r="C17">
        <f t="shared" si="0"/>
        <v>1.7241379310344827</v>
      </c>
      <c r="D17">
        <f t="shared" si="1"/>
        <v>49</v>
      </c>
      <c r="E17">
        <f t="shared" si="2"/>
        <v>2</v>
      </c>
      <c r="F17">
        <f t="shared" si="3"/>
        <v>84.482758620689623</v>
      </c>
      <c r="M17" s="2">
        <v>11.5</v>
      </c>
      <c r="N17">
        <v>49</v>
      </c>
    </row>
    <row r="18" spans="1:14">
      <c r="A18" s="2">
        <v>12</v>
      </c>
      <c r="B18" s="2">
        <v>3</v>
      </c>
      <c r="C18">
        <f t="shared" si="0"/>
        <v>5.1724137931034484</v>
      </c>
      <c r="D18">
        <f t="shared" si="1"/>
        <v>52</v>
      </c>
      <c r="E18">
        <f t="shared" si="2"/>
        <v>6</v>
      </c>
      <c r="F18">
        <f t="shared" si="3"/>
        <v>89.655172413793068</v>
      </c>
      <c r="M18" s="2">
        <v>12</v>
      </c>
      <c r="N18">
        <v>52</v>
      </c>
    </row>
    <row r="19" spans="1:14">
      <c r="A19" s="2">
        <v>14</v>
      </c>
      <c r="B19" s="2">
        <v>2</v>
      </c>
      <c r="C19">
        <f t="shared" si="0"/>
        <v>3.4482758620689653</v>
      </c>
      <c r="D19">
        <f t="shared" si="1"/>
        <v>54</v>
      </c>
      <c r="E19">
        <f t="shared" si="2"/>
        <v>1</v>
      </c>
      <c r="F19">
        <f t="shared" si="3"/>
        <v>93.103448275862036</v>
      </c>
      <c r="H19" t="s">
        <v>13</v>
      </c>
      <c r="I19">
        <f>SUM(B2:B8)</f>
        <v>26</v>
      </c>
      <c r="M19" s="2">
        <v>14</v>
      </c>
      <c r="N19">
        <v>54</v>
      </c>
    </row>
    <row r="20" spans="1:14">
      <c r="A20" s="2">
        <v>15</v>
      </c>
      <c r="B20" s="2">
        <v>1</v>
      </c>
      <c r="C20">
        <f t="shared" si="0"/>
        <v>1.7241379310344827</v>
      </c>
      <c r="D20">
        <f t="shared" si="1"/>
        <v>55</v>
      </c>
      <c r="E20">
        <f t="shared" si="2"/>
        <v>1</v>
      </c>
      <c r="F20">
        <f t="shared" si="3"/>
        <v>94.827586206896513</v>
      </c>
      <c r="H20" t="s">
        <v>15</v>
      </c>
      <c r="I20">
        <f>SUM(B9:B12)</f>
        <v>15</v>
      </c>
      <c r="M20" s="2">
        <v>15</v>
      </c>
      <c r="N20">
        <v>55</v>
      </c>
    </row>
    <row r="21" spans="1:14">
      <c r="A21" s="2">
        <v>16</v>
      </c>
      <c r="B21" s="2">
        <v>1</v>
      </c>
      <c r="C21">
        <f t="shared" si="0"/>
        <v>1.7241379310344827</v>
      </c>
      <c r="D21">
        <f t="shared" si="1"/>
        <v>56</v>
      </c>
      <c r="E21">
        <f t="shared" si="2"/>
        <v>1</v>
      </c>
      <c r="F21">
        <f t="shared" si="3"/>
        <v>96.551724137930989</v>
      </c>
      <c r="H21" t="s">
        <v>14</v>
      </c>
      <c r="I21">
        <f>SUM(B14:B17)</f>
        <v>5</v>
      </c>
      <c r="M21" s="2">
        <v>16</v>
      </c>
      <c r="N21">
        <v>56</v>
      </c>
    </row>
    <row r="22" spans="1:14">
      <c r="A22" s="2">
        <v>17</v>
      </c>
      <c r="B22" s="2">
        <v>1</v>
      </c>
      <c r="C22">
        <f t="shared" si="0"/>
        <v>1.7241379310344827</v>
      </c>
      <c r="D22">
        <f t="shared" si="1"/>
        <v>57</v>
      </c>
      <c r="E22">
        <f t="shared" si="2"/>
        <v>1</v>
      </c>
      <c r="F22">
        <f t="shared" si="3"/>
        <v>98.275862068965466</v>
      </c>
      <c r="H22" t="s">
        <v>16</v>
      </c>
      <c r="I22">
        <f>SUM(B19:B20)</f>
        <v>3</v>
      </c>
      <c r="M22" s="2">
        <v>17</v>
      </c>
      <c r="N22">
        <v>57</v>
      </c>
    </row>
    <row r="23" spans="1:14">
      <c r="A23" s="2">
        <v>20.5</v>
      </c>
      <c r="B23" s="2">
        <v>1</v>
      </c>
      <c r="C23">
        <f t="shared" si="0"/>
        <v>1.7241379310344827</v>
      </c>
      <c r="D23">
        <f t="shared" si="1"/>
        <v>58</v>
      </c>
      <c r="E23">
        <f t="shared" si="2"/>
        <v>0.2857142857142857</v>
      </c>
      <c r="F23">
        <f t="shared" si="3"/>
        <v>99.999999999999943</v>
      </c>
      <c r="M23" s="2">
        <v>20.5</v>
      </c>
      <c r="N23">
        <v>58</v>
      </c>
    </row>
    <row r="24" spans="1:14">
      <c r="A24" s="2"/>
      <c r="B24" s="2">
        <f>SUM(B2:B23)</f>
        <v>58</v>
      </c>
      <c r="C24" s="2">
        <f>SUM(C2:C23)</f>
        <v>99.999999999999943</v>
      </c>
    </row>
  </sheetData>
  <sortState ref="A2:C24">
    <sortCondition ref="A2:A2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topLeftCell="A37" workbookViewId="0">
      <selection activeCell="B61" sqref="B61"/>
    </sheetView>
  </sheetViews>
  <sheetFormatPr baseColWidth="10" defaultRowHeight="15"/>
  <cols>
    <col min="5" max="5" width="16.28515625" customWidth="1"/>
    <col min="6" max="6" width="15.85546875" customWidth="1"/>
  </cols>
  <sheetData>
    <row r="1" spans="1:6">
      <c r="A1" s="1" t="s">
        <v>17</v>
      </c>
      <c r="B1" s="1" t="s">
        <v>1</v>
      </c>
      <c r="C1" s="3" t="s">
        <v>3</v>
      </c>
      <c r="D1" t="s">
        <v>18</v>
      </c>
      <c r="E1" t="s">
        <v>19</v>
      </c>
      <c r="F1" t="s">
        <v>20</v>
      </c>
    </row>
    <row r="2" spans="1:6">
      <c r="A2" s="3">
        <v>1</v>
      </c>
      <c r="B2" s="3">
        <v>3</v>
      </c>
      <c r="C2" s="3">
        <v>1</v>
      </c>
      <c r="D2">
        <v>0</v>
      </c>
      <c r="E2">
        <v>0</v>
      </c>
      <c r="F2" s="3">
        <v>0</v>
      </c>
    </row>
    <row r="3" spans="1:6">
      <c r="A3" s="3">
        <f>A2+1</f>
        <v>2</v>
      </c>
      <c r="B3" s="3">
        <v>3.5</v>
      </c>
      <c r="C3" s="3">
        <v>1</v>
      </c>
      <c r="D3">
        <f>D2+1</f>
        <v>1</v>
      </c>
      <c r="E3">
        <v>0</v>
      </c>
      <c r="F3" s="3">
        <v>2</v>
      </c>
    </row>
    <row r="4" spans="1:6">
      <c r="A4" s="3">
        <f t="shared" ref="A4:A59" si="0">A3+1</f>
        <v>3</v>
      </c>
      <c r="B4" s="3">
        <v>4</v>
      </c>
      <c r="C4" s="3">
        <v>1.5</v>
      </c>
      <c r="D4">
        <f t="shared" ref="D4:D23" si="1">D3+1</f>
        <v>2</v>
      </c>
      <c r="E4">
        <v>0</v>
      </c>
      <c r="F4" s="3">
        <v>4</v>
      </c>
    </row>
    <row r="5" spans="1:6">
      <c r="A5" s="3">
        <f t="shared" si="0"/>
        <v>4</v>
      </c>
      <c r="B5" s="3">
        <v>4</v>
      </c>
      <c r="C5" s="3">
        <v>2</v>
      </c>
      <c r="D5">
        <f t="shared" si="1"/>
        <v>3</v>
      </c>
      <c r="E5">
        <v>1</v>
      </c>
      <c r="F5" s="3">
        <v>13</v>
      </c>
    </row>
    <row r="6" spans="1:6">
      <c r="A6" s="3">
        <f t="shared" si="0"/>
        <v>5</v>
      </c>
      <c r="B6" s="3">
        <v>4</v>
      </c>
      <c r="C6" s="3">
        <v>2.5</v>
      </c>
      <c r="D6">
        <f t="shared" si="1"/>
        <v>4</v>
      </c>
      <c r="E6">
        <v>5</v>
      </c>
      <c r="F6" s="3">
        <v>29</v>
      </c>
    </row>
    <row r="7" spans="1:6">
      <c r="A7" s="3">
        <f t="shared" si="0"/>
        <v>6</v>
      </c>
      <c r="B7" s="3">
        <v>4.5</v>
      </c>
      <c r="C7" s="3">
        <v>2.5</v>
      </c>
      <c r="D7">
        <f t="shared" si="1"/>
        <v>5</v>
      </c>
      <c r="E7">
        <v>16</v>
      </c>
      <c r="F7" s="3">
        <v>34</v>
      </c>
    </row>
    <row r="8" spans="1:6">
      <c r="A8" s="3">
        <f t="shared" si="0"/>
        <v>7</v>
      </c>
      <c r="B8" s="3">
        <v>4.5</v>
      </c>
      <c r="C8" s="3">
        <v>3</v>
      </c>
      <c r="D8">
        <f t="shared" si="1"/>
        <v>6</v>
      </c>
      <c r="E8">
        <v>26</v>
      </c>
      <c r="F8" s="3">
        <v>35</v>
      </c>
    </row>
    <row r="9" spans="1:6">
      <c r="A9" s="3">
        <f t="shared" si="0"/>
        <v>8</v>
      </c>
      <c r="B9" s="3">
        <v>5</v>
      </c>
      <c r="C9" s="3">
        <v>3</v>
      </c>
      <c r="D9">
        <f t="shared" si="1"/>
        <v>7</v>
      </c>
      <c r="E9">
        <v>32</v>
      </c>
      <c r="F9" s="3">
        <v>35</v>
      </c>
    </row>
    <row r="10" spans="1:6">
      <c r="A10" s="3">
        <f t="shared" si="0"/>
        <v>9</v>
      </c>
      <c r="B10" s="3">
        <v>5</v>
      </c>
      <c r="C10" s="3">
        <v>3</v>
      </c>
      <c r="D10">
        <f t="shared" si="1"/>
        <v>8</v>
      </c>
      <c r="E10">
        <v>40</v>
      </c>
      <c r="F10" s="3">
        <v>35</v>
      </c>
    </row>
    <row r="11" spans="1:6">
      <c r="A11" s="3">
        <f t="shared" si="0"/>
        <v>10</v>
      </c>
      <c r="B11" s="3">
        <v>5</v>
      </c>
      <c r="C11" s="3">
        <v>3</v>
      </c>
      <c r="D11">
        <f t="shared" si="1"/>
        <v>9</v>
      </c>
      <c r="E11">
        <v>44</v>
      </c>
      <c r="F11" s="3">
        <v>35</v>
      </c>
    </row>
    <row r="12" spans="1:6">
      <c r="A12" s="3">
        <f t="shared" si="0"/>
        <v>11</v>
      </c>
      <c r="B12" s="3">
        <v>5</v>
      </c>
      <c r="C12" s="3">
        <v>3</v>
      </c>
      <c r="D12">
        <f t="shared" si="1"/>
        <v>10</v>
      </c>
      <c r="E12">
        <v>47</v>
      </c>
      <c r="F12" s="3">
        <v>35</v>
      </c>
    </row>
    <row r="13" spans="1:6">
      <c r="A13" s="3">
        <f t="shared" si="0"/>
        <v>12</v>
      </c>
      <c r="B13" s="3">
        <v>5</v>
      </c>
      <c r="C13" s="3">
        <v>3</v>
      </c>
      <c r="D13">
        <f t="shared" si="1"/>
        <v>11</v>
      </c>
      <c r="E13">
        <v>48</v>
      </c>
      <c r="F13" s="3">
        <v>35</v>
      </c>
    </row>
    <row r="14" spans="1:6">
      <c r="A14" s="3">
        <f t="shared" si="0"/>
        <v>13</v>
      </c>
      <c r="B14" s="3">
        <v>5</v>
      </c>
      <c r="C14" s="3">
        <v>3</v>
      </c>
      <c r="D14">
        <f t="shared" si="1"/>
        <v>12</v>
      </c>
      <c r="E14">
        <v>52</v>
      </c>
      <c r="F14" s="3">
        <v>35</v>
      </c>
    </row>
    <row r="15" spans="1:6">
      <c r="A15" s="3">
        <f t="shared" si="0"/>
        <v>14</v>
      </c>
      <c r="B15" s="3">
        <v>5</v>
      </c>
      <c r="C15" s="3">
        <v>3.5</v>
      </c>
      <c r="D15">
        <f t="shared" si="1"/>
        <v>13</v>
      </c>
      <c r="E15">
        <v>52</v>
      </c>
      <c r="F15" s="3">
        <v>35</v>
      </c>
    </row>
    <row r="16" spans="1:6">
      <c r="A16" s="3">
        <f t="shared" si="0"/>
        <v>15</v>
      </c>
      <c r="B16" s="3">
        <v>5</v>
      </c>
      <c r="C16" s="3">
        <v>3.5</v>
      </c>
      <c r="D16">
        <f t="shared" si="1"/>
        <v>14</v>
      </c>
      <c r="E16">
        <v>54</v>
      </c>
      <c r="F16" s="3">
        <v>35</v>
      </c>
    </row>
    <row r="17" spans="1:6">
      <c r="A17" s="3">
        <f t="shared" si="0"/>
        <v>16</v>
      </c>
      <c r="B17" s="3">
        <v>5</v>
      </c>
      <c r="C17" s="3">
        <v>3.5</v>
      </c>
      <c r="D17">
        <f t="shared" si="1"/>
        <v>15</v>
      </c>
      <c r="E17">
        <v>55</v>
      </c>
      <c r="F17" s="3">
        <v>35</v>
      </c>
    </row>
    <row r="18" spans="1:6">
      <c r="A18" s="3">
        <f t="shared" si="0"/>
        <v>17</v>
      </c>
      <c r="B18" s="3">
        <v>5.5</v>
      </c>
      <c r="C18" s="3">
        <v>3.5</v>
      </c>
      <c r="D18">
        <f t="shared" si="1"/>
        <v>16</v>
      </c>
      <c r="E18">
        <v>56</v>
      </c>
      <c r="F18" s="3">
        <v>35</v>
      </c>
    </row>
    <row r="19" spans="1:6">
      <c r="A19" s="3">
        <f t="shared" si="0"/>
        <v>18</v>
      </c>
      <c r="B19" s="3">
        <v>5.5</v>
      </c>
      <c r="C19" s="3">
        <v>3.5</v>
      </c>
      <c r="D19">
        <f t="shared" si="1"/>
        <v>17</v>
      </c>
      <c r="E19">
        <v>57</v>
      </c>
      <c r="F19" s="3">
        <v>35</v>
      </c>
    </row>
    <row r="20" spans="1:6">
      <c r="A20" s="3">
        <f t="shared" si="0"/>
        <v>19</v>
      </c>
      <c r="B20" s="3">
        <v>6</v>
      </c>
      <c r="C20" s="3">
        <v>4</v>
      </c>
      <c r="D20">
        <f t="shared" si="1"/>
        <v>18</v>
      </c>
      <c r="E20">
        <v>57</v>
      </c>
      <c r="F20" s="3">
        <v>35</v>
      </c>
    </row>
    <row r="21" spans="1:6">
      <c r="A21" s="3">
        <f t="shared" si="0"/>
        <v>20</v>
      </c>
      <c r="B21" s="3">
        <v>6</v>
      </c>
      <c r="C21" s="3">
        <v>4</v>
      </c>
      <c r="D21">
        <f t="shared" si="1"/>
        <v>19</v>
      </c>
      <c r="E21">
        <v>57</v>
      </c>
      <c r="F21" s="3">
        <v>35</v>
      </c>
    </row>
    <row r="22" spans="1:6">
      <c r="A22" s="3">
        <f t="shared" si="0"/>
        <v>21</v>
      </c>
      <c r="B22" s="3">
        <v>6</v>
      </c>
      <c r="C22" s="3">
        <v>4</v>
      </c>
      <c r="D22">
        <f t="shared" si="1"/>
        <v>20</v>
      </c>
      <c r="E22">
        <v>57</v>
      </c>
      <c r="F22" s="3">
        <v>35</v>
      </c>
    </row>
    <row r="23" spans="1:6">
      <c r="A23" s="3">
        <f t="shared" si="0"/>
        <v>22</v>
      </c>
      <c r="B23" s="3">
        <v>6</v>
      </c>
      <c r="C23" s="3">
        <v>4</v>
      </c>
      <c r="D23">
        <f t="shared" si="1"/>
        <v>21</v>
      </c>
      <c r="E23">
        <v>58</v>
      </c>
      <c r="F23" s="3">
        <v>35</v>
      </c>
    </row>
    <row r="24" spans="1:6">
      <c r="A24" s="3">
        <f t="shared" si="0"/>
        <v>23</v>
      </c>
      <c r="B24" s="3">
        <v>6</v>
      </c>
      <c r="C24" s="3">
        <v>4</v>
      </c>
    </row>
    <row r="25" spans="1:6">
      <c r="A25" s="3">
        <f t="shared" si="0"/>
        <v>24</v>
      </c>
      <c r="B25" s="3">
        <v>6</v>
      </c>
      <c r="C25" s="3">
        <v>4</v>
      </c>
    </row>
    <row r="26" spans="1:6">
      <c r="A26" s="3">
        <f t="shared" si="0"/>
        <v>25</v>
      </c>
      <c r="B26" s="3">
        <v>6</v>
      </c>
      <c r="C26" s="3">
        <v>4</v>
      </c>
    </row>
    <row r="27" spans="1:6">
      <c r="A27" s="3">
        <f t="shared" si="0"/>
        <v>26</v>
      </c>
      <c r="B27" s="3">
        <v>6</v>
      </c>
      <c r="C27" s="3">
        <v>4</v>
      </c>
    </row>
    <row r="28" spans="1:6">
      <c r="A28" s="3">
        <f t="shared" si="0"/>
        <v>27</v>
      </c>
      <c r="B28" s="3">
        <v>6.5</v>
      </c>
      <c r="C28" s="3">
        <v>4</v>
      </c>
    </row>
    <row r="29" spans="1:6">
      <c r="A29" s="3">
        <f t="shared" si="0"/>
        <v>28</v>
      </c>
      <c r="B29" s="3">
        <v>6.5</v>
      </c>
      <c r="C29" s="3">
        <v>4</v>
      </c>
    </row>
    <row r="30" spans="1:6">
      <c r="A30" s="3">
        <f t="shared" si="0"/>
        <v>29</v>
      </c>
      <c r="B30" s="3">
        <v>7</v>
      </c>
      <c r="C30" s="3">
        <v>4</v>
      </c>
    </row>
    <row r="31" spans="1:6">
      <c r="A31" s="3">
        <f t="shared" si="0"/>
        <v>30</v>
      </c>
      <c r="B31" s="3">
        <v>7</v>
      </c>
      <c r="C31" s="3">
        <v>5</v>
      </c>
    </row>
    <row r="32" spans="1:6">
      <c r="A32" s="3">
        <f t="shared" si="0"/>
        <v>31</v>
      </c>
      <c r="B32" s="3">
        <v>7</v>
      </c>
      <c r="C32" s="3">
        <v>5</v>
      </c>
    </row>
    <row r="33" spans="1:3">
      <c r="A33" s="3">
        <f t="shared" si="0"/>
        <v>32</v>
      </c>
      <c r="B33" s="3">
        <v>7</v>
      </c>
      <c r="C33" s="3">
        <v>5</v>
      </c>
    </row>
    <row r="34" spans="1:3">
      <c r="A34" s="3">
        <f t="shared" si="0"/>
        <v>33</v>
      </c>
      <c r="B34" s="3">
        <v>8</v>
      </c>
      <c r="C34" s="3">
        <v>5</v>
      </c>
    </row>
    <row r="35" spans="1:3">
      <c r="A35" s="3">
        <f t="shared" si="0"/>
        <v>34</v>
      </c>
      <c r="B35" s="3">
        <v>8</v>
      </c>
      <c r="C35" s="3">
        <v>5</v>
      </c>
    </row>
    <row r="36" spans="1:3">
      <c r="A36" s="3">
        <f t="shared" si="0"/>
        <v>35</v>
      </c>
      <c r="B36" s="3">
        <v>8</v>
      </c>
      <c r="C36" s="3">
        <v>6</v>
      </c>
    </row>
    <row r="37" spans="1:3">
      <c r="A37" s="3">
        <f t="shared" si="0"/>
        <v>36</v>
      </c>
      <c r="B37" s="3">
        <v>8</v>
      </c>
    </row>
    <row r="38" spans="1:3">
      <c r="A38" s="3">
        <f t="shared" si="0"/>
        <v>37</v>
      </c>
      <c r="B38" s="3">
        <v>8</v>
      </c>
    </row>
    <row r="39" spans="1:3">
      <c r="A39" s="3">
        <f t="shared" si="0"/>
        <v>38</v>
      </c>
      <c r="B39" s="3">
        <v>8</v>
      </c>
    </row>
    <row r="40" spans="1:3">
      <c r="A40" s="3">
        <f t="shared" si="0"/>
        <v>39</v>
      </c>
      <c r="B40" s="3">
        <v>8</v>
      </c>
    </row>
    <row r="41" spans="1:3">
      <c r="A41" s="3">
        <f t="shared" si="0"/>
        <v>40</v>
      </c>
      <c r="B41" s="3">
        <v>8</v>
      </c>
    </row>
    <row r="42" spans="1:3">
      <c r="A42" s="3">
        <f t="shared" si="0"/>
        <v>41</v>
      </c>
      <c r="B42" s="3">
        <v>8.5</v>
      </c>
    </row>
    <row r="43" spans="1:3">
      <c r="A43" s="3">
        <f t="shared" si="0"/>
        <v>42</v>
      </c>
      <c r="B43" s="3">
        <v>9</v>
      </c>
    </row>
    <row r="44" spans="1:3">
      <c r="A44" s="3">
        <f t="shared" si="0"/>
        <v>43</v>
      </c>
      <c r="B44" s="3">
        <v>9</v>
      </c>
    </row>
    <row r="45" spans="1:3">
      <c r="A45" s="3">
        <f t="shared" si="0"/>
        <v>44</v>
      </c>
      <c r="B45" s="3">
        <v>9</v>
      </c>
    </row>
    <row r="46" spans="1:3">
      <c r="A46" s="3">
        <f t="shared" si="0"/>
        <v>45</v>
      </c>
      <c r="B46" s="3">
        <v>9.5</v>
      </c>
    </row>
    <row r="47" spans="1:3">
      <c r="A47" s="3">
        <f t="shared" si="0"/>
        <v>46</v>
      </c>
      <c r="B47" s="3">
        <v>10</v>
      </c>
    </row>
    <row r="48" spans="1:3">
      <c r="A48" s="3">
        <f t="shared" si="0"/>
        <v>47</v>
      </c>
      <c r="B48" s="3">
        <v>10</v>
      </c>
    </row>
    <row r="49" spans="1:2">
      <c r="A49" s="3">
        <f t="shared" si="0"/>
        <v>48</v>
      </c>
      <c r="B49" s="3">
        <v>11</v>
      </c>
    </row>
    <row r="50" spans="1:2">
      <c r="A50" s="3">
        <f t="shared" si="0"/>
        <v>49</v>
      </c>
      <c r="B50" s="3">
        <v>11.5</v>
      </c>
    </row>
    <row r="51" spans="1:2">
      <c r="A51" s="3">
        <f t="shared" si="0"/>
        <v>50</v>
      </c>
      <c r="B51" s="3">
        <v>12</v>
      </c>
    </row>
    <row r="52" spans="1:2">
      <c r="A52" s="3">
        <f t="shared" si="0"/>
        <v>51</v>
      </c>
      <c r="B52" s="3">
        <v>12</v>
      </c>
    </row>
    <row r="53" spans="1:2">
      <c r="A53" s="3">
        <f t="shared" si="0"/>
        <v>52</v>
      </c>
      <c r="B53" s="3">
        <v>12</v>
      </c>
    </row>
    <row r="54" spans="1:2">
      <c r="A54" s="3">
        <f t="shared" si="0"/>
        <v>53</v>
      </c>
      <c r="B54" s="3">
        <v>14</v>
      </c>
    </row>
    <row r="55" spans="1:2">
      <c r="A55" s="3">
        <f t="shared" si="0"/>
        <v>54</v>
      </c>
      <c r="B55" s="3">
        <v>14</v>
      </c>
    </row>
    <row r="56" spans="1:2">
      <c r="A56" s="3">
        <f t="shared" si="0"/>
        <v>55</v>
      </c>
      <c r="B56" s="3">
        <v>15</v>
      </c>
    </row>
    <row r="57" spans="1:2">
      <c r="A57" s="3">
        <f t="shared" si="0"/>
        <v>56</v>
      </c>
      <c r="B57" s="3">
        <v>16</v>
      </c>
    </row>
    <row r="58" spans="1:2">
      <c r="A58" s="3">
        <f t="shared" si="0"/>
        <v>57</v>
      </c>
      <c r="B58" s="3">
        <v>17</v>
      </c>
    </row>
    <row r="59" spans="1:2">
      <c r="A59" s="3">
        <f t="shared" si="0"/>
        <v>58</v>
      </c>
      <c r="B59" s="3">
        <v>20.5</v>
      </c>
    </row>
  </sheetData>
  <sortState ref="C2:C36">
    <sortCondition ref="C2:C3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O11" sqref="O11"/>
    </sheetView>
  </sheetViews>
  <sheetFormatPr baseColWidth="10" defaultRowHeight="15"/>
  <cols>
    <col min="1" max="1" width="12.42578125" style="6" customWidth="1"/>
    <col min="2" max="2" width="14.85546875" style="6" customWidth="1"/>
    <col min="3" max="3" width="14.140625" style="6" customWidth="1"/>
    <col min="4" max="16384" width="11.42578125" style="6"/>
  </cols>
  <sheetData>
    <row r="1" spans="1:3">
      <c r="B1" s="7"/>
    </row>
    <row r="2" spans="1:3">
      <c r="B2" s="13" t="s">
        <v>21</v>
      </c>
      <c r="C2" s="14"/>
    </row>
    <row r="3" spans="1:3">
      <c r="A3" s="8" t="s">
        <v>1</v>
      </c>
      <c r="B3" s="8" t="s">
        <v>2</v>
      </c>
      <c r="C3" s="8" t="s">
        <v>3</v>
      </c>
    </row>
    <row r="4" spans="1:3">
      <c r="A4" s="9">
        <v>0</v>
      </c>
      <c r="B4" s="9">
        <f>Feuil3!E2*100/58</f>
        <v>0</v>
      </c>
      <c r="C4" s="9">
        <f>Feuil3!F2*100/35</f>
        <v>0</v>
      </c>
    </row>
    <row r="5" spans="1:3">
      <c r="A5" s="9">
        <f>A4+1</f>
        <v>1</v>
      </c>
      <c r="B5" s="9">
        <f>Feuil3!E3*100/58</f>
        <v>0</v>
      </c>
      <c r="C5" s="9">
        <f>Feuil3!F3*100/35</f>
        <v>5.7142857142857144</v>
      </c>
    </row>
    <row r="6" spans="1:3">
      <c r="A6" s="9">
        <f t="shared" ref="A6:A25" si="0">A5+1</f>
        <v>2</v>
      </c>
      <c r="B6" s="9">
        <f>Feuil3!E4*100/58</f>
        <v>0</v>
      </c>
      <c r="C6" s="9">
        <f>Feuil3!F4*100/35</f>
        <v>11.428571428571429</v>
      </c>
    </row>
    <row r="7" spans="1:3">
      <c r="A7" s="9">
        <f t="shared" si="0"/>
        <v>3</v>
      </c>
      <c r="B7" s="9">
        <f>Feuil3!E5*100/58</f>
        <v>1.7241379310344827</v>
      </c>
      <c r="C7" s="9">
        <f>Feuil3!F5*100/35</f>
        <v>37.142857142857146</v>
      </c>
    </row>
    <row r="8" spans="1:3">
      <c r="A8" s="9">
        <f t="shared" si="0"/>
        <v>4</v>
      </c>
      <c r="B8" s="9">
        <f>Feuil3!E6*100/58</f>
        <v>8.6206896551724146</v>
      </c>
      <c r="C8" s="9">
        <f>Feuil3!F6*100/35</f>
        <v>82.857142857142861</v>
      </c>
    </row>
    <row r="9" spans="1:3">
      <c r="A9" s="9">
        <f t="shared" si="0"/>
        <v>5</v>
      </c>
      <c r="B9" s="9">
        <f>Feuil3!E7*100/58</f>
        <v>27.586206896551722</v>
      </c>
      <c r="C9" s="9">
        <f>Feuil3!F7*100/35</f>
        <v>97.142857142857139</v>
      </c>
    </row>
    <row r="10" spans="1:3">
      <c r="A10" s="9">
        <f t="shared" si="0"/>
        <v>6</v>
      </c>
      <c r="B10" s="9">
        <f>Feuil3!E8*100/58</f>
        <v>44.827586206896555</v>
      </c>
      <c r="C10" s="9">
        <f>Feuil3!F8*100/35</f>
        <v>100</v>
      </c>
    </row>
    <row r="11" spans="1:3">
      <c r="A11" s="9">
        <f t="shared" si="0"/>
        <v>7</v>
      </c>
      <c r="B11" s="9">
        <f>Feuil3!E9*100/58</f>
        <v>55.172413793103445</v>
      </c>
      <c r="C11" s="9">
        <f>Feuil3!F9*100/35</f>
        <v>100</v>
      </c>
    </row>
    <row r="12" spans="1:3">
      <c r="A12" s="9">
        <f t="shared" si="0"/>
        <v>8</v>
      </c>
      <c r="B12" s="9">
        <f>Feuil3!E10*100/58</f>
        <v>68.965517241379317</v>
      </c>
      <c r="C12" s="9">
        <f>Feuil3!F10*100/35</f>
        <v>100</v>
      </c>
    </row>
    <row r="13" spans="1:3">
      <c r="A13" s="9">
        <f t="shared" si="0"/>
        <v>9</v>
      </c>
      <c r="B13" s="9">
        <f>Feuil3!E11*100/58</f>
        <v>75.862068965517238</v>
      </c>
      <c r="C13" s="9">
        <f>Feuil3!F11*100/35</f>
        <v>100</v>
      </c>
    </row>
    <row r="14" spans="1:3">
      <c r="A14" s="9">
        <f t="shared" si="0"/>
        <v>10</v>
      </c>
      <c r="B14" s="9">
        <f>Feuil3!E12*100/58</f>
        <v>81.034482758620683</v>
      </c>
      <c r="C14" s="9">
        <f>Feuil3!F12*100/35</f>
        <v>100</v>
      </c>
    </row>
    <row r="15" spans="1:3">
      <c r="A15" s="9">
        <f t="shared" si="0"/>
        <v>11</v>
      </c>
      <c r="B15" s="9">
        <f>Feuil3!E13*100/58</f>
        <v>82.758620689655174</v>
      </c>
      <c r="C15" s="9">
        <f>Feuil3!F13*100/35</f>
        <v>100</v>
      </c>
    </row>
    <row r="16" spans="1:3">
      <c r="A16" s="9">
        <f t="shared" si="0"/>
        <v>12</v>
      </c>
      <c r="B16" s="9">
        <f>Feuil3!E14*100/58</f>
        <v>89.65517241379311</v>
      </c>
      <c r="C16" s="9">
        <f>Feuil3!F14*100/35</f>
        <v>100</v>
      </c>
    </row>
    <row r="17" spans="1:3">
      <c r="A17" s="9">
        <f t="shared" si="0"/>
        <v>13</v>
      </c>
      <c r="B17" s="9">
        <f>Feuil3!E15*100/58</f>
        <v>89.65517241379311</v>
      </c>
      <c r="C17" s="9">
        <f>Feuil3!F15*100/35</f>
        <v>100</v>
      </c>
    </row>
    <row r="18" spans="1:3">
      <c r="A18" s="9">
        <f t="shared" si="0"/>
        <v>14</v>
      </c>
      <c r="B18" s="9">
        <f>Feuil3!E16*100/58</f>
        <v>93.103448275862064</v>
      </c>
      <c r="C18" s="9">
        <f>Feuil3!F16*100/35</f>
        <v>100</v>
      </c>
    </row>
    <row r="19" spans="1:3">
      <c r="A19" s="9">
        <f t="shared" si="0"/>
        <v>15</v>
      </c>
      <c r="B19" s="9">
        <f>Feuil3!E17*100/58</f>
        <v>94.827586206896555</v>
      </c>
      <c r="C19" s="9">
        <f>Feuil3!F17*100/35</f>
        <v>100</v>
      </c>
    </row>
    <row r="20" spans="1:3">
      <c r="A20" s="9">
        <f t="shared" si="0"/>
        <v>16</v>
      </c>
      <c r="B20" s="9">
        <f>Feuil3!E18*100/58</f>
        <v>96.551724137931032</v>
      </c>
      <c r="C20" s="9">
        <f>Feuil3!F18*100/35</f>
        <v>100</v>
      </c>
    </row>
    <row r="21" spans="1:3">
      <c r="A21" s="9">
        <f t="shared" si="0"/>
        <v>17</v>
      </c>
      <c r="B21" s="9">
        <f>Feuil3!E19*100/58</f>
        <v>98.275862068965523</v>
      </c>
      <c r="C21" s="9">
        <f>Feuil3!F19*100/35</f>
        <v>100</v>
      </c>
    </row>
    <row r="22" spans="1:3">
      <c r="A22" s="9">
        <f t="shared" si="0"/>
        <v>18</v>
      </c>
      <c r="B22" s="9">
        <f>Feuil3!E20*100/58</f>
        <v>98.275862068965523</v>
      </c>
      <c r="C22" s="9">
        <f>Feuil3!F20*100/35</f>
        <v>100</v>
      </c>
    </row>
    <row r="23" spans="1:3">
      <c r="A23" s="9">
        <f t="shared" si="0"/>
        <v>19</v>
      </c>
      <c r="B23" s="9">
        <f>Feuil3!E21*100/58</f>
        <v>98.275862068965523</v>
      </c>
      <c r="C23" s="9">
        <f>Feuil3!F21*100/35</f>
        <v>100</v>
      </c>
    </row>
    <row r="24" spans="1:3">
      <c r="A24" s="9">
        <f t="shared" si="0"/>
        <v>20</v>
      </c>
      <c r="B24" s="9">
        <f>Feuil3!E22*100/58</f>
        <v>98.275862068965523</v>
      </c>
      <c r="C24" s="9">
        <f>Feuil3!F22*100/35</f>
        <v>100</v>
      </c>
    </row>
    <row r="25" spans="1:3">
      <c r="A25" s="9">
        <f t="shared" si="0"/>
        <v>21</v>
      </c>
      <c r="B25" s="9">
        <f>Feuil3!E23*100/58</f>
        <v>100</v>
      </c>
      <c r="C25" s="9">
        <f>Feuil3!F23*100/35</f>
        <v>100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topLeftCell="A4" workbookViewId="0">
      <selection activeCell="Q17" sqref="Q17"/>
    </sheetView>
  </sheetViews>
  <sheetFormatPr baseColWidth="10" defaultRowHeight="15"/>
  <sheetData>
    <row r="1" spans="1:5">
      <c r="A1" s="6"/>
      <c r="B1" s="13" t="s">
        <v>21</v>
      </c>
      <c r="C1" s="14"/>
    </row>
    <row r="2" spans="1:5">
      <c r="A2" s="8" t="s">
        <v>1</v>
      </c>
      <c r="B2" s="8" t="s">
        <v>2</v>
      </c>
      <c r="C2" s="8" t="s">
        <v>3</v>
      </c>
      <c r="D2" s="11" t="s">
        <v>2</v>
      </c>
      <c r="E2" s="11" t="s">
        <v>3</v>
      </c>
    </row>
    <row r="3" spans="1:5">
      <c r="A3" s="9">
        <v>0</v>
      </c>
      <c r="B3" s="9">
        <f>Feuil3!E2*100/58</f>
        <v>0</v>
      </c>
      <c r="C3" s="9">
        <f>Feuil3!F2*100/35</f>
        <v>0</v>
      </c>
      <c r="D3" s="10">
        <v>0</v>
      </c>
      <c r="E3" s="10">
        <v>0</v>
      </c>
    </row>
    <row r="4" spans="1:5">
      <c r="A4" s="9">
        <f>A3+1</f>
        <v>1</v>
      </c>
      <c r="B4" s="9">
        <f>Feuil3!E3*100/58</f>
        <v>0</v>
      </c>
      <c r="C4" s="9">
        <f>Feuil3!F3*100/35</f>
        <v>5.7142857142857144</v>
      </c>
      <c r="D4" s="10">
        <f>(B4-B3)/(A4-A3)</f>
        <v>0</v>
      </c>
      <c r="E4" s="10">
        <f>(C4-C3)</f>
        <v>5.7142857142857144</v>
      </c>
    </row>
    <row r="5" spans="1:5">
      <c r="A5" s="9">
        <f t="shared" ref="A5:A24" si="0">A4+1</f>
        <v>2</v>
      </c>
      <c r="B5" s="9">
        <f>Feuil3!E4*100/58</f>
        <v>0</v>
      </c>
      <c r="C5" s="9">
        <f>Feuil3!F4*100/35</f>
        <v>11.428571428571429</v>
      </c>
      <c r="D5" s="10">
        <f t="shared" ref="D5:D24" si="1">(B5-B4)/(A5-A4)</f>
        <v>0</v>
      </c>
      <c r="E5" s="10">
        <f t="shared" ref="E5:E24" si="2">(C5-C4)</f>
        <v>5.7142857142857144</v>
      </c>
    </row>
    <row r="6" spans="1:5">
      <c r="A6" s="9">
        <f t="shared" si="0"/>
        <v>3</v>
      </c>
      <c r="B6" s="9">
        <f>Feuil3!E5*100/58</f>
        <v>1.7241379310344827</v>
      </c>
      <c r="C6" s="9">
        <f>Feuil3!F5*100/35</f>
        <v>37.142857142857146</v>
      </c>
      <c r="D6" s="10">
        <f t="shared" si="1"/>
        <v>1.7241379310344827</v>
      </c>
      <c r="E6" s="10">
        <f t="shared" si="2"/>
        <v>25.714285714285715</v>
      </c>
    </row>
    <row r="7" spans="1:5">
      <c r="A7" s="9">
        <f t="shared" si="0"/>
        <v>4</v>
      </c>
      <c r="B7" s="9">
        <f>Feuil3!E6*100/58</f>
        <v>8.6206896551724146</v>
      </c>
      <c r="C7" s="9">
        <f>Feuil3!F6*100/35</f>
        <v>82.857142857142861</v>
      </c>
      <c r="D7" s="10">
        <f t="shared" si="1"/>
        <v>6.8965517241379324</v>
      </c>
      <c r="E7" s="10">
        <f t="shared" si="2"/>
        <v>45.714285714285715</v>
      </c>
    </row>
    <row r="8" spans="1:5">
      <c r="A8" s="9">
        <f t="shared" si="0"/>
        <v>5</v>
      </c>
      <c r="B8" s="9">
        <f>Feuil3!E7*100/58</f>
        <v>27.586206896551722</v>
      </c>
      <c r="C8" s="9">
        <f>Feuil3!F7*100/35</f>
        <v>97.142857142857139</v>
      </c>
      <c r="D8" s="10">
        <f t="shared" si="1"/>
        <v>18.96551724137931</v>
      </c>
      <c r="E8" s="10">
        <f t="shared" si="2"/>
        <v>14.285714285714278</v>
      </c>
    </row>
    <row r="9" spans="1:5">
      <c r="A9" s="9">
        <f t="shared" si="0"/>
        <v>6</v>
      </c>
      <c r="B9" s="9">
        <f>Feuil3!E8*100/58</f>
        <v>44.827586206896555</v>
      </c>
      <c r="C9" s="9">
        <f>Feuil3!F8*100/35</f>
        <v>100</v>
      </c>
      <c r="D9" s="10">
        <f t="shared" si="1"/>
        <v>17.241379310344833</v>
      </c>
      <c r="E9" s="10">
        <f t="shared" si="2"/>
        <v>2.8571428571428612</v>
      </c>
    </row>
    <row r="10" spans="1:5">
      <c r="A10" s="9">
        <f t="shared" si="0"/>
        <v>7</v>
      </c>
      <c r="B10" s="9">
        <f>Feuil3!E9*100/58</f>
        <v>55.172413793103445</v>
      </c>
      <c r="C10" s="9">
        <f>Feuil3!F9*100/35</f>
        <v>100</v>
      </c>
      <c r="D10" s="10">
        <f t="shared" si="1"/>
        <v>10.34482758620689</v>
      </c>
      <c r="E10" s="10">
        <f t="shared" si="2"/>
        <v>0</v>
      </c>
    </row>
    <row r="11" spans="1:5">
      <c r="A11" s="9">
        <f t="shared" si="0"/>
        <v>8</v>
      </c>
      <c r="B11" s="9">
        <f>Feuil3!E10*100/58</f>
        <v>68.965517241379317</v>
      </c>
      <c r="C11" s="9">
        <f>Feuil3!F10*100/35</f>
        <v>100</v>
      </c>
      <c r="D11" s="10">
        <f t="shared" si="1"/>
        <v>13.793103448275872</v>
      </c>
      <c r="E11" s="10">
        <f t="shared" si="2"/>
        <v>0</v>
      </c>
    </row>
    <row r="12" spans="1:5">
      <c r="A12" s="9">
        <f t="shared" si="0"/>
        <v>9</v>
      </c>
      <c r="B12" s="9">
        <f>Feuil3!E11*100/58</f>
        <v>75.862068965517238</v>
      </c>
      <c r="C12" s="9">
        <f>Feuil3!F11*100/35</f>
        <v>100</v>
      </c>
      <c r="D12" s="10">
        <f t="shared" si="1"/>
        <v>6.8965517241379217</v>
      </c>
      <c r="E12" s="10">
        <f t="shared" si="2"/>
        <v>0</v>
      </c>
    </row>
    <row r="13" spans="1:5">
      <c r="A13" s="9">
        <f t="shared" si="0"/>
        <v>10</v>
      </c>
      <c r="B13" s="9">
        <f>Feuil3!E12*100/58</f>
        <v>81.034482758620683</v>
      </c>
      <c r="C13" s="9">
        <f>Feuil3!F12*100/35</f>
        <v>100</v>
      </c>
      <c r="D13" s="10">
        <f t="shared" si="1"/>
        <v>5.1724137931034448</v>
      </c>
      <c r="E13" s="10">
        <f t="shared" si="2"/>
        <v>0</v>
      </c>
    </row>
    <row r="14" spans="1:5">
      <c r="A14" s="9">
        <f t="shared" si="0"/>
        <v>11</v>
      </c>
      <c r="B14" s="9">
        <f>Feuil3!E13*100/58</f>
        <v>82.758620689655174</v>
      </c>
      <c r="C14" s="9">
        <f>Feuil3!F13*100/35</f>
        <v>100</v>
      </c>
      <c r="D14" s="10">
        <f t="shared" si="1"/>
        <v>1.7241379310344911</v>
      </c>
      <c r="E14" s="10">
        <f t="shared" si="2"/>
        <v>0</v>
      </c>
    </row>
    <row r="15" spans="1:5">
      <c r="A15" s="9">
        <f t="shared" si="0"/>
        <v>12</v>
      </c>
      <c r="B15" s="9">
        <f>Feuil3!E14*100/58</f>
        <v>89.65517241379311</v>
      </c>
      <c r="C15" s="9">
        <f>Feuil3!F14*100/35</f>
        <v>100</v>
      </c>
      <c r="D15" s="10">
        <f t="shared" si="1"/>
        <v>6.8965517241379359</v>
      </c>
      <c r="E15" s="10">
        <f t="shared" si="2"/>
        <v>0</v>
      </c>
    </row>
    <row r="16" spans="1:5">
      <c r="A16" s="9">
        <f t="shared" si="0"/>
        <v>13</v>
      </c>
      <c r="B16" s="9">
        <f>Feuil3!E15*100/58</f>
        <v>89.65517241379311</v>
      </c>
      <c r="C16" s="9">
        <f>Feuil3!F15*100/35</f>
        <v>100</v>
      </c>
      <c r="D16" s="10">
        <f t="shared" si="1"/>
        <v>0</v>
      </c>
      <c r="E16" s="10">
        <f t="shared" si="2"/>
        <v>0</v>
      </c>
    </row>
    <row r="17" spans="1:5">
      <c r="A17" s="9">
        <f t="shared" si="0"/>
        <v>14</v>
      </c>
      <c r="B17" s="9">
        <f>Feuil3!E16*100/58</f>
        <v>93.103448275862064</v>
      </c>
      <c r="C17" s="9">
        <f>Feuil3!F16*100/35</f>
        <v>100</v>
      </c>
      <c r="D17" s="10">
        <f t="shared" si="1"/>
        <v>3.4482758620689538</v>
      </c>
      <c r="E17" s="10">
        <f t="shared" si="2"/>
        <v>0</v>
      </c>
    </row>
    <row r="18" spans="1:5">
      <c r="A18" s="9">
        <f t="shared" si="0"/>
        <v>15</v>
      </c>
      <c r="B18" s="9">
        <f>Feuil3!E17*100/58</f>
        <v>94.827586206896555</v>
      </c>
      <c r="C18" s="9">
        <f>Feuil3!F17*100/35</f>
        <v>100</v>
      </c>
      <c r="D18" s="10">
        <f t="shared" si="1"/>
        <v>1.7241379310344911</v>
      </c>
      <c r="E18" s="10">
        <f t="shared" si="2"/>
        <v>0</v>
      </c>
    </row>
    <row r="19" spans="1:5">
      <c r="A19" s="9">
        <f t="shared" si="0"/>
        <v>16</v>
      </c>
      <c r="B19" s="9">
        <f>Feuil3!E18*100/58</f>
        <v>96.551724137931032</v>
      </c>
      <c r="C19" s="9">
        <f>Feuil3!F18*100/35</f>
        <v>100</v>
      </c>
      <c r="D19" s="10">
        <f t="shared" si="1"/>
        <v>1.7241379310344769</v>
      </c>
      <c r="E19" s="10">
        <f t="shared" si="2"/>
        <v>0</v>
      </c>
    </row>
    <row r="20" spans="1:5">
      <c r="A20" s="9">
        <f t="shared" si="0"/>
        <v>17</v>
      </c>
      <c r="B20" s="9">
        <f>Feuil3!E19*100/58</f>
        <v>98.275862068965523</v>
      </c>
      <c r="C20" s="9">
        <f>Feuil3!F19*100/35</f>
        <v>100</v>
      </c>
      <c r="D20" s="10">
        <f t="shared" si="1"/>
        <v>1.7241379310344911</v>
      </c>
      <c r="E20" s="10">
        <f t="shared" si="2"/>
        <v>0</v>
      </c>
    </row>
    <row r="21" spans="1:5">
      <c r="A21" s="9">
        <f t="shared" si="0"/>
        <v>18</v>
      </c>
      <c r="B21" s="9">
        <f>Feuil3!E20*100/58</f>
        <v>98.275862068965523</v>
      </c>
      <c r="C21" s="9">
        <f>Feuil3!F20*100/35</f>
        <v>100</v>
      </c>
      <c r="D21" s="10">
        <f t="shared" si="1"/>
        <v>0</v>
      </c>
      <c r="E21" s="10">
        <f t="shared" si="2"/>
        <v>0</v>
      </c>
    </row>
    <row r="22" spans="1:5">
      <c r="A22" s="9">
        <f t="shared" si="0"/>
        <v>19</v>
      </c>
      <c r="B22" s="9">
        <f>Feuil3!E21*100/58</f>
        <v>98.275862068965523</v>
      </c>
      <c r="C22" s="9">
        <f>Feuil3!F21*100/35</f>
        <v>100</v>
      </c>
      <c r="D22" s="10">
        <f t="shared" si="1"/>
        <v>0</v>
      </c>
      <c r="E22" s="10">
        <f t="shared" si="2"/>
        <v>0</v>
      </c>
    </row>
    <row r="23" spans="1:5">
      <c r="A23" s="9">
        <f t="shared" si="0"/>
        <v>20</v>
      </c>
      <c r="B23" s="9">
        <f>Feuil3!E22*100/58</f>
        <v>98.275862068965523</v>
      </c>
      <c r="C23" s="9">
        <f>Feuil3!F22*100/35</f>
        <v>100</v>
      </c>
      <c r="D23" s="10">
        <f t="shared" si="1"/>
        <v>0</v>
      </c>
      <c r="E23" s="10">
        <f t="shared" si="2"/>
        <v>0</v>
      </c>
    </row>
    <row r="24" spans="1:5">
      <c r="A24" s="9">
        <f t="shared" si="0"/>
        <v>21</v>
      </c>
      <c r="B24" s="9">
        <f>Feuil3!E23*100/58</f>
        <v>100</v>
      </c>
      <c r="C24" s="9">
        <f>Feuil3!F23*100/35</f>
        <v>100</v>
      </c>
      <c r="D24" s="10">
        <f t="shared" si="1"/>
        <v>1.7241379310344769</v>
      </c>
      <c r="E24" s="10">
        <f t="shared" si="2"/>
        <v>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</dc:creator>
  <cp:lastModifiedBy>Thibault</cp:lastModifiedBy>
  <dcterms:created xsi:type="dcterms:W3CDTF">2011-01-25T12:42:40Z</dcterms:created>
  <dcterms:modified xsi:type="dcterms:W3CDTF">2011-03-12T09:35:02Z</dcterms:modified>
</cp:coreProperties>
</file>