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ganWeight" sheetId="1" state="visible" r:id="rId2"/>
    <sheet name="OrganWeight_IT" sheetId="2" state="visible" r:id="rId3"/>
    <sheet name="OrganFlow" sheetId="3" state="visible" r:id="rId4"/>
    <sheet name="OrganFlowScaled" sheetId="4" state="visible" r:id="rId5"/>
    <sheet name="OrganFlowFraction" sheetId="5" state="visible" r:id="rId6"/>
    <sheet name="OrganFlowFractionScaled" sheetId="6" state="visible" r:id="rId7"/>
  </sheets>
  <externalReferences>
    <externalReference r:id="rId8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<sst xmlns="http://schemas.openxmlformats.org/spreadsheetml/2006/main" count="777" uniqueCount="203">
  <si>
    <t xml:space="preserve">Organ weight</t>
  </si>
  <si>
    <t xml:space="preserve">in kg</t>
  </si>
  <si>
    <t xml:space="preserve">age</t>
  </si>
  <si>
    <t xml:space="preserve">0 month</t>
  </si>
  <si>
    <t xml:space="preserve">6 month</t>
  </si>
  <si>
    <t xml:space="preserve">1 year</t>
  </si>
  <si>
    <t xml:space="preserve">2 years</t>
  </si>
  <si>
    <t xml:space="preserve">5 years</t>
  </si>
  <si>
    <t xml:space="preserve">10 years</t>
  </si>
  <si>
    <t xml:space="preserve">15 years</t>
  </si>
  <si>
    <t xml:space="preserve">adult</t>
  </si>
  <si>
    <t xml:space="preserve">ref-age series</t>
  </si>
  <si>
    <t xml:space="preserve">ref-adult</t>
  </si>
  <si>
    <t xml:space="preserve">sex</t>
  </si>
  <si>
    <t xml:space="preserve">M</t>
  </si>
  <si>
    <t xml:space="preserve">F</t>
  </si>
  <si>
    <t xml:space="preserve"> F</t>
  </si>
  <si>
    <t xml:space="preserve">total weigth</t>
  </si>
  <si>
    <t xml:space="preserve">target weight</t>
  </si>
  <si>
    <t xml:space="preserve">Blood</t>
  </si>
  <si>
    <t xml:space="preserve">PMID: 15948934</t>
  </si>
  <si>
    <t xml:space="preserve">REF-ADULTS: Publication 23- Ref man; haemocrite: male: 0.46, female:0.41;  http://www.hematology.org/Patients/Basics/;p blood = plasma + WWB + RBC; Fehder, p421</t>
  </si>
  <si>
    <t xml:space="preserve">density: 1.0506 g/ml; blood weight: 1050.0663 g/L; 5 l per person assumed --&gt;</t>
  </si>
  <si>
    <t xml:space="preserve">Brain</t>
  </si>
  <si>
    <t xml:space="preserve">REF-ADULTS: Ref man, p213PMID: 22182984</t>
  </si>
  <si>
    <t xml:space="preserve">1407 g</t>
  </si>
  <si>
    <t xml:space="preserve">Heart</t>
  </si>
  <si>
    <t xml:space="preserve">REF-ADULTS: PMID: 22182983, Ref man p113</t>
  </si>
  <si>
    <t xml:space="preserve">331 g</t>
  </si>
  <si>
    <t xml:space="preserve">Lung</t>
  </si>
  <si>
    <t xml:space="preserve">REF-ADULTS: Ref man, p160; PMID: 22182984</t>
  </si>
  <si>
    <t xml:space="preserve">bloodless</t>
  </si>
  <si>
    <t xml:space="preserve">Liver</t>
  </si>
  <si>
    <t xml:space="preserve">REF-ADULTS: Ref man p146PMID: 22182984</t>
  </si>
  <si>
    <t xml:space="preserve">1561 g</t>
  </si>
  <si>
    <t xml:space="preserve">Kidney</t>
  </si>
  <si>
    <t xml:space="preserve">REF-ADULTS: Ref ma, p175PMID: 22182984</t>
  </si>
  <si>
    <t xml:space="preserve">129 g (right kindey), 137 g (left kidney)</t>
  </si>
  <si>
    <t xml:space="preserve">Skin</t>
  </si>
  <si>
    <t xml:space="preserve">Stomach</t>
  </si>
  <si>
    <t xml:space="preserve">gut</t>
  </si>
  <si>
    <t xml:space="preserve">spleen + pancreas</t>
  </si>
  <si>
    <t xml:space="preserve">bma</t>
  </si>
  <si>
    <t xml:space="preserve">Muscle</t>
  </si>
  <si>
    <t xml:space="preserve">REF-ADULTS: PMID:10904038; Ref man p 109</t>
  </si>
  <si>
    <t xml:space="preserve">38.4 % of body weight in man, 30.6% in woman</t>
  </si>
  <si>
    <t xml:space="preserve">Adipocytes</t>
  </si>
  <si>
    <t xml:space="preserve">REF-ADULTS: Ref man, p.43;</t>
  </si>
  <si>
    <t xml:space="preserve">rest</t>
  </si>
  <si>
    <t xml:space="preserve">Skeleton (bone, bone marrow, other tissue</t>
  </si>
  <si>
    <t xml:space="preserve">REF-ADULTS: ref man, p90</t>
  </si>
  <si>
    <t xml:space="preserve">gut content</t>
  </si>
  <si>
    <t xml:space="preserve">Agland</t>
  </si>
  <si>
    <t xml:space="preserve">scaled by target weight based on ADULTS: Ref man, p. 204; PMID: 20129426</t>
  </si>
  <si>
    <t xml:space="preserve">ADULTS: Ref man, p. 204; PMID: 20129426</t>
  </si>
  <si>
    <t xml:space="preserve">10.4 g (left), 10.3 (right)</t>
  </si>
  <si>
    <t xml:space="preserve">Breast</t>
  </si>
  <si>
    <t xml:space="preserve">scaled by target weight based on ADULTS: Rf man, p195; http://onlinelibrary.wiley.com/doi/10.1002/ajpa.1330530113/abstract</t>
  </si>
  <si>
    <t xml:space="preserve">ADULTS: Rf man, p195; http://onlinelibrary.wiley.com/doi/10.1002/ajpa.1330530113/abstract</t>
  </si>
  <si>
    <t xml:space="preserve">Colon</t>
  </si>
  <si>
    <t xml:space="preserve">scaled by target weight based on ADULTS: Ref man p136PMID: 23492669;9400033</t>
  </si>
  <si>
    <t xml:space="preserve">ADULTS: Ref man p136PMID: 23492669;9400033</t>
  </si>
  <si>
    <t xml:space="preserve">estimated based on weight and length of SI (809 g for 610 cm)</t>
  </si>
  <si>
    <t xml:space="preserve">CSF</t>
  </si>
  <si>
    <t xml:space="preserve">scaled by target weight based on ADULTS: Ref man, p 219;PMID: 7197494
</t>
  </si>
  <si>
    <t xml:space="preserve">ADULTS: Ref man, p 219;PMID: 7197494
</t>
  </si>
  <si>
    <t xml:space="preserve">100-160 ml csf, density of csf: 1.0063 to 1.0075</t>
  </si>
  <si>
    <t xml:space="preserve">Esophagus</t>
  </si>
  <si>
    <t xml:space="preserve">scaled by target weight based on ADULTS: PMID: 23492669;9400033; Ref man p129</t>
  </si>
  <si>
    <t xml:space="preserve">ADULTS: PMID: 23492669;9400033; Ref man p129</t>
  </si>
  <si>
    <t xml:space="preserve">Ovary</t>
  </si>
  <si>
    <t xml:space="preserve">scaled by target weight based on ADULTS: Ref man, p187;PMID: 20129426</t>
  </si>
  <si>
    <t xml:space="preserve">ADULTS: Ref man, p187;PMID: 20129426</t>
  </si>
  <si>
    <t xml:space="preserve">16.4 g (right ovary), 16.9 g (left ovary)</t>
  </si>
  <si>
    <t xml:space="preserve">Pancreas</t>
  </si>
  <si>
    <t xml:space="preserve">scaled by target weight based on ADULTS: Ref man, p150; PMID: 20129426</t>
  </si>
  <si>
    <t xml:space="preserve">ADULTS: Ref man, p150; PMID: 20129426</t>
  </si>
  <si>
    <t xml:space="preserve">88 g (male), 80 g (female)</t>
  </si>
  <si>
    <t xml:space="preserve">Placenta</t>
  </si>
  <si>
    <t xml:space="preserve">scaled by target weight based on ADULTS: http://www.jcdr.net/articles/pdf/1250/1921_6_4_11_nitr.pdf, PMID: 24392363</t>
  </si>
  <si>
    <t xml:space="preserve">ADULTS: http://www.jcdr.net/articles/pdf/1250/1921_6_4_11_nitr.pdf, PMID: 24392363</t>
  </si>
  <si>
    <t xml:space="preserve">528.55 g (both sexes together, male baby (519 g), female baby (526.6 g)</t>
  </si>
  <si>
    <t xml:space="preserve">Prostate</t>
  </si>
  <si>
    <t xml:space="preserve">scaled by target weight based on ADULTS: Ref man, p185; PMID: 20129426</t>
  </si>
  <si>
    <t xml:space="preserve">ADULTS: Ref man, p185; PMID: 20129426</t>
  </si>
  <si>
    <t xml:space="preserve">Pthyroidgland</t>
  </si>
  <si>
    <t xml:space="preserve">scaled by target weight based on ADULTS: Ref man, p201PMID: 15790694</t>
  </si>
  <si>
    <t xml:space="preserve">ADULTS: Ref man, p201PMID: 15790694</t>
  </si>
  <si>
    <t xml:space="preserve">male: 30 mg each for 4 glands; female: 35 mg each for 4 glands</t>
  </si>
  <si>
    <t xml:space="preserve">Rectum</t>
  </si>
  <si>
    <t xml:space="preserve">scaled by target weight based on ADULTS: Ref man p136; PMID: 23492669;9400033</t>
  </si>
  <si>
    <t xml:space="preserve">ADULTS: Ref man p136; PMID: 23492669;9400033</t>
  </si>
  <si>
    <t xml:space="preserve">Retina</t>
  </si>
  <si>
    <t xml:space="preserve">scaled by target weight based on ADULTS: PMID: 2643588</t>
  </si>
  <si>
    <t xml:space="preserve">ADULTS: PMID: 2643588</t>
  </si>
  <si>
    <t xml:space="preserve">326 mg</t>
  </si>
  <si>
    <t xml:space="preserve">Scord</t>
  </si>
  <si>
    <t xml:space="preserve">scaled by target weight based on ADULTS: Ref man, p217; https://faculty.washington.edu/chudler/facts.html#spinal</t>
  </si>
  <si>
    <t xml:space="preserve">ADULTS: Ref man, p217; https://faculty.washington.edu/chudler/facts.html#spinal</t>
  </si>
  <si>
    <t xml:space="preserve">35 g</t>
  </si>
  <si>
    <t xml:space="preserve">sIEC</t>
  </si>
  <si>
    <t xml:space="preserve">scaled by target weight based on ADULTS: Ref man, 136PMID: 23492669;9400033</t>
  </si>
  <si>
    <t xml:space="preserve">ADULTS: Ref man, 136PMID: 23492669;9400033</t>
  </si>
  <si>
    <t xml:space="preserve">610 cm long</t>
  </si>
  <si>
    <t xml:space="preserve">Spleen</t>
  </si>
  <si>
    <t xml:space="preserve">scaled by target weight based on ADULTS: PMID: 22182984; Ref man p102</t>
  </si>
  <si>
    <t xml:space="preserve">ADULTS: PMID: 22182984; Ref man p102</t>
  </si>
  <si>
    <t xml:space="preserve">139 g</t>
  </si>
  <si>
    <t xml:space="preserve">Testis</t>
  </si>
  <si>
    <t xml:space="preserve">scaled by target weight based on ADULTS: Ref man, p182PMID: 20129426</t>
  </si>
  <si>
    <t xml:space="preserve">ADULTS: Ref man, p182PMID: 20129426</t>
  </si>
  <si>
    <t xml:space="preserve">24.7 g (right testis), 25.4 g (left testis)</t>
  </si>
  <si>
    <t xml:space="preserve">Thyroidgland</t>
  </si>
  <si>
    <t xml:space="preserve">scaled by target weight based on ADULTS: Ref man. P199;PMID: 20129426</t>
  </si>
  <si>
    <t xml:space="preserve">ADULTS: Ref man. P199;PMID: 20129426</t>
  </si>
  <si>
    <t xml:space="preserve">male: 17.5 g; female: 22.2g</t>
  </si>
  <si>
    <t xml:space="preserve">Urinarybladder</t>
  </si>
  <si>
    <t xml:space="preserve">scaled by target weight based on ADULTS: Ref man, p179PMID: 16986025</t>
  </si>
  <si>
    <t xml:space="preserve">ADULTS: Ref man, p179PMID: 16986025</t>
  </si>
  <si>
    <t xml:space="preserve">Urine in bladder</t>
  </si>
  <si>
    <t xml:space="preserve">scaled by target weight based on ADULTS: http://www.continence.org.au/pages/bladder-training.html</t>
  </si>
  <si>
    <t xml:space="preserve">ADULTS: http://www.continence.org.au/pages/bladder-training.html</t>
  </si>
  <si>
    <t xml:space="preserve">300-400 ml</t>
  </si>
  <si>
    <t xml:space="preserve">Uterus</t>
  </si>
  <si>
    <t xml:space="preserve">scaled by target weight based on ADULTS: Ref man, p191; PMID: 20129426</t>
  </si>
  <si>
    <t xml:space="preserve">ADULTS: Ref man, p191; PMID: 20129426</t>
  </si>
  <si>
    <t xml:space="preserve">WBC</t>
  </si>
  <si>
    <t xml:space="preserve">scaled by target weight based on ADULTS: http://www.fpnotebook.com/HemeOnc/Lab/WhtBldCl.htm for numbers</t>
  </si>
  <si>
    <t xml:space="preserve">ADULTS: http://www.fpnotebook.com/HemeOnc/Lab/WhtBldCl.htm for numbers</t>
  </si>
  <si>
    <t xml:space="preserve">Age over 21 Years: 4.5 to 11.0 (Mean 7.4)(in 10^9/L); WBC make about 1% of blood</t>
  </si>
  <si>
    <t xml:space="preserve">Lymphocytes</t>
  </si>
  <si>
    <t xml:space="preserve">scaled by target weight based on ADULTS: http://www.fpnotebook.com/hemeonc/lab/lymphcytcnt.htm#fpnContent-panel-id_1; PMC2996594</t>
  </si>
  <si>
    <t xml:space="preserve">ADULTS: http://www.fpnotebook.com/hemeonc/lab/lymphcytcnt.htm#fpnContent-panel-id_1; PMC2996594</t>
  </si>
  <si>
    <t xml:space="preserve">15-40% of White Blood Cells; assumed 30% of WBC weight</t>
  </si>
  <si>
    <t xml:space="preserve">Bcells</t>
  </si>
  <si>
    <t xml:space="preserve">scaled by target weight based on ADULTS: PMC2996594</t>
  </si>
  <si>
    <t xml:space="preserve">ADULTS: PMC2996594</t>
  </si>
  <si>
    <t xml:space="preserve">9% of Lymphocytes</t>
  </si>
  <si>
    <t xml:space="preserve">CD4Tcells</t>
  </si>
  <si>
    <t xml:space="preserve">scaled by target weight based on ADULTS: http://www.dartmouth.edu/~dartlab/uploads/CellTypes%20StemCell.pdf</t>
  </si>
  <si>
    <t xml:space="preserve">ADULTS: http://www.dartmouth.edu/~dartlab/uploads/CellTypes%20StemCell.pdf</t>
  </si>
  <si>
    <t xml:space="preserve">45-75% of lymphocytes; 4 – 20%
of leukocyte; assumed 15% of leukocytes</t>
  </si>
  <si>
    <t xml:space="preserve">CD8Tcells</t>
  </si>
  <si>
    <t xml:space="preserve">scaled by target weight based on </t>
  </si>
  <si>
    <t xml:space="preserve">2 – 11% of leukocytes; assumed 8%</t>
  </si>
  <si>
    <t xml:space="preserve">Nkcells</t>
  </si>
  <si>
    <t xml:space="preserve">Human and mouse NK cells constitute approximately 15% of all circulating lymphocytes</t>
  </si>
  <si>
    <t xml:space="preserve">Monocyte</t>
  </si>
  <si>
    <t xml:space="preserve">Monocyte (2-8% of peripheral WBCs); assumed 5%</t>
  </si>
  <si>
    <t xml:space="preserve">Platelet</t>
  </si>
  <si>
    <t xml:space="preserve">scaled by target weight based on ADULTS: blood = plasma + WWB + RBC; Fehder, p421; PMID: 436237 for weight;http://www.fpnotebook.com/HemeOnc/Lab/PltltCnt.htm for numbers</t>
  </si>
  <si>
    <t xml:space="preserve">ADULTS: blood = plasma + WWB + RBC; Fehder, p421; PMID: 436237 for weight;http://www.fpnotebook.com/HemeOnc/Lab/PltltCnt.htm for numbers</t>
  </si>
  <si>
    <t xml:space="preserve">150,000 to 400,000/mm3; 1mm3 = 1e-6 l; 10 pg per platelet (wet weight); assumed 400k/mm3; --&gt; 4g/l; --&gt; 20g/5l</t>
  </si>
  <si>
    <t xml:space="preserve">RBC</t>
  </si>
  <si>
    <t xml:space="preserve">scaled by target weight based on ADULTS: blood = plasma + WWB + RBC; Fehder, p421; http://www.medicinenet.com/polycythemia_high_red_blood_cell_count/page2.htm for numbers; PMC3621783 for dry weight;</t>
  </si>
  <si>
    <t xml:space="preserve">ADULTS: blood = plasma + WWB + RBC; Fehder, p421; http://www.medicinenet.com/polycythemia_high_red_blood_cell_count/page2.htm for numbers; PMC3621783 for dry weight;</t>
  </si>
  <si>
    <t xml:space="preserve">The normal range in men is approximately 4.7 to 6.1 million cells/ul (microliter). The normal range in women range from 4.2 to 5.4 million cells/ul, according to NIH (National Institutes of Health) data. 27 pg dry weight of one RBC. Assumed 70% water in RBC --&gt; 90 pg/RBC; --&gt; 495g/l --&gt; 2475 g/5l for male (assumed 5.5M) and 2050 g/l for female (assumed 4.5M)</t>
  </si>
  <si>
    <t xml:space="preserve">Tendrons etc</t>
  </si>
  <si>
    <t xml:space="preserve">scaled by target weight based on ADULTS: Ref man, p81</t>
  </si>
  <si>
    <t xml:space="preserve">ADULTS: Ref man, p81</t>
  </si>
  <si>
    <t xml:space="preserve">Cervix</t>
  </si>
  <si>
    <t xml:space="preserve">estimated</t>
  </si>
  <si>
    <t xml:space="preserve">Gall</t>
  </si>
  <si>
    <t xml:space="preserve">scaled by target weight based on ADULTS: Ref man p148</t>
  </si>
  <si>
    <t xml:space="preserve">ADULTS: Ref man p148</t>
  </si>
  <si>
    <t xml:space="preserve">Gut</t>
  </si>
  <si>
    <t xml:space="preserve">scaled by target weight based on ADULTS: Ref man p137http://www.nih.gov/news-events/news-releases/nih-human-microbiome-project-defines-normal-bacterial-makeup-body</t>
  </si>
  <si>
    <t xml:space="preserve">ADULTS: Ref man p137http://www.nih.gov/news-events/news-releases/nih-human-microbiome-project-defines-normal-bacterial-makeup-body</t>
  </si>
  <si>
    <t xml:space="preserve">Salvary glands</t>
  </si>
  <si>
    <t xml:space="preserve">scaled by target weight based on ADULTS: Ref man , p 125</t>
  </si>
  <si>
    <t xml:space="preserve">ADULTS: Ref man , p 125</t>
  </si>
  <si>
    <t xml:space="preserve">Ureter</t>
  </si>
  <si>
    <t xml:space="preserve">scaled by target weight based on ADULTS: Ref man, p177</t>
  </si>
  <si>
    <t xml:space="preserve">ADULTS: Ref man, p177</t>
  </si>
  <si>
    <t xml:space="preserve">Urethra</t>
  </si>
  <si>
    <t xml:space="preserve">scaled by target weight based on ADULTS: Ref man, p181</t>
  </si>
  <si>
    <t xml:space="preserve">ADULTS: Ref man, p181</t>
  </si>
  <si>
    <t xml:space="preserve">Teeth</t>
  </si>
  <si>
    <t xml:space="preserve">scaled by target weight based on ADULTS: Ref man, p83</t>
  </si>
  <si>
    <t xml:space="preserve">ADULTS: Ref man, p83</t>
  </si>
  <si>
    <t xml:space="preserve">Nails</t>
  </si>
  <si>
    <t xml:space="preserve">scaled by target weight based on ADULTS: Rf man, p59</t>
  </si>
  <si>
    <t xml:space="preserve">ADULTS: Rf man, p59</t>
  </si>
  <si>
    <t xml:space="preserve">Nose mucosa</t>
  </si>
  <si>
    <t xml:space="preserve">scaled by target weight based on ADULTS: Ref man</t>
  </si>
  <si>
    <t xml:space="preserve">ADULTS: Ref man</t>
  </si>
  <si>
    <t xml:space="preserve">Hair</t>
  </si>
  <si>
    <t xml:space="preserve">scaled by target weight based on ADULTS: Ref man, p58</t>
  </si>
  <si>
    <t xml:space="preserve">ADULTS: Ref man, p58</t>
  </si>
  <si>
    <t xml:space="preserve">adapted for female infant-WBM</t>
  </si>
  <si>
    <t xml:space="preserve">Organ flow</t>
  </si>
  <si>
    <t xml:space="preserve">l/min/kg tissue</t>
  </si>
  <si>
    <t xml:space="preserve">organ flow per person</t>
  </si>
  <si>
    <t xml:space="preserve">l/min/person</t>
  </si>
  <si>
    <t xml:space="preserve">sum</t>
  </si>
  <si>
    <t xml:space="preserve">organ flow fraction</t>
  </si>
  <si>
    <t xml:space="preserve">ref-adult-rest</t>
  </si>
  <si>
    <t xml:space="preserve">PMID: 14594104 </t>
  </si>
  <si>
    <t xml:space="preserve">http://www.arn.org/docs/glicksman/eyw_1301.htm</t>
  </si>
  <si>
    <t xml:space="preserve">PMID: 14594104 ; http://www.arn.org/docs/glicksman/eyw_1301.htm</t>
  </si>
  <si>
    <t xml:space="preserve">not in model</t>
  </si>
  <si>
    <t xml:space="preserve">remaining 11 organ without information are assumed to make up in total 1% of the blood flow rate</t>
  </si>
  <si>
    <t xml:space="preserve">assumed to be 0.5%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</si>
</sst>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%"/>
    <numFmt numFmtId="167" formatCode="0.00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16"/>
      <color rgb="FF212121"/>
      <name val="Helvetica Neue"/>
      <family val="2"/>
      <charset val="1"/>
    </font>
    <font>
      <sz val="11"/>
      <color rgb="FF000000"/>
      <name val="Calibri"/>
      <family val="2"/>
      <charset val="1"/>
    </font>
    <font>
      <sz val="14"/>
      <color rgb="FF000000"/>
      <name val="Helvetica Neue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E699"/>
        <bgColor rgb="FFFFCC99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elaine/Documents/Repositories/wbm_modelingcode/Newborns/infant-WBM%20paper/inputs/home/elaine/Documents/Repositories/wbm_modelingcode/Newborns/inputs/home/elaine/Documents/Repositories/wbm_modelingcode/Newborns/inputs/home/elaine/Documents/Repositories/wbm_modelingcode/Newborns/inputs/home/elaine/Documents/Repositories/wbm_modelingcode/Newborns/inputs/home/elaine/Documents/Repositories/wbm_modelingcode/Newborns/inputs/Users/inesthiele/Documents/class_cobratoolbox/cobratoolbox/src/analysis/wholeBody/PSCMToolbox/setConstraints/inputData/16_01_26_BloodFlowRatesPercentag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loodFlowPercentage"/>
    </sheetNames>
    <sheetDataSet>
      <sheetData sheetId="0">
        <row r="1">
          <cell r="A1" t="str">
            <v>Organ</v>
          </cell>
          <cell r="B1" t="str">
            <v>Condition</v>
          </cell>
          <cell r="C1" t="str">
            <v>Blood flow rate (L/min)</v>
          </cell>
          <cell r="D1" t="str">
            <v>Blood flow percentage</v>
          </cell>
          <cell r="E1" t="str">
            <v>Blood flow rate (L/min)</v>
          </cell>
          <cell r="F1" t="str">
            <v>Blood flow percentage</v>
          </cell>
          <cell r="G1" t="str">
            <v>Reference</v>
          </cell>
          <cell r="H1" t="str">
            <v>Notes</v>
          </cell>
        </row>
        <row r="2">
          <cell r="A2" t="str">
            <v>Gender</v>
          </cell>
        </row>
        <row r="2">
          <cell r="C2" t="str">
            <v>male</v>
          </cell>
          <cell r="D2" t="str">
            <v>male</v>
          </cell>
          <cell r="E2" t="str">
            <v>female</v>
          </cell>
          <cell r="F2" t="str">
            <v>female</v>
          </cell>
        </row>
        <row r="3">
          <cell r="A3" t="str">
            <v>Agland</v>
          </cell>
          <cell r="B3" t="str">
            <v>rest</v>
          </cell>
          <cell r="C3" t="str">
            <v>''</v>
          </cell>
          <cell r="D3" t="str">
            <v>'0.000909091'</v>
          </cell>
          <cell r="E3" t="str">
            <v>''</v>
          </cell>
          <cell r="F3" t="str">
            <v>'0.000909091'</v>
          </cell>
          <cell r="G3" t="str">
            <v>remaining 11 organ without information are assumed to make up in total 1% of the blood flow rate</v>
          </cell>
        </row>
        <row r="4">
          <cell r="A4" t="str">
            <v>Adipocytes</v>
          </cell>
          <cell r="B4" t="str">
            <v>rest</v>
          </cell>
          <cell r="C4" t="str">
            <v>''</v>
          </cell>
          <cell r="D4" t="str">
            <v>'0.05'</v>
          </cell>
          <cell r="E4" t="str">
            <v>''</v>
          </cell>
          <cell r="F4" t="str">
            <v>'0.05'</v>
          </cell>
          <cell r="G4" t="str">
            <v>http://www.arn.org/docs/glicksman/eyw_1301.htm</v>
          </cell>
        </row>
        <row r="5">
          <cell r="A5" t="str">
            <v>Bones</v>
          </cell>
          <cell r="B5" t="str">
            <v>rest</v>
          </cell>
          <cell r="C5" t="str">
            <v>''</v>
          </cell>
          <cell r="D5" t="str">
            <v>'0.05'</v>
          </cell>
          <cell r="E5" t="str">
            <v>''</v>
          </cell>
          <cell r="F5" t="str">
            <v>'0.05'</v>
          </cell>
          <cell r="G5" t="str">
            <v>http://www.arn.org/docs/glicksman/eyw_1301.htm</v>
          </cell>
          <cell r="H5" t="str">
            <v>not in model</v>
          </cell>
        </row>
        <row r="6">
          <cell r="A6" t="str">
            <v>Brain</v>
          </cell>
          <cell r="B6" t="str">
            <v>rest</v>
          </cell>
          <cell r="C6" t="str">
            <v>'0.68'</v>
          </cell>
          <cell r="D6" t="str">
            <v>'0.117241379'</v>
          </cell>
          <cell r="E6" t="str">
            <v>'0.63'</v>
          </cell>
          <cell r="F6" t="str">
            <v>'0.10862069'</v>
          </cell>
          <cell r="G6" t="str">
            <v>PMID: 14594104</v>
          </cell>
        </row>
        <row r="7">
          <cell r="A7" t="str">
            <v>Breast</v>
          </cell>
          <cell r="B7" t="str">
            <v>rest</v>
          </cell>
          <cell r="C7" t="str">
            <v>''</v>
          </cell>
          <cell r="D7" t="str">
            <v>'0.000909091'</v>
          </cell>
          <cell r="E7" t="str">
            <v>''</v>
          </cell>
          <cell r="F7" t="str">
            <v>'0.000909091'</v>
          </cell>
          <cell r="G7" t="str">
            <v>remaining 11 organ without information are assumed to make up in total 1% of the blood flow rate</v>
          </cell>
        </row>
        <row r="8">
          <cell r="A8" t="str">
            <v>Cervix</v>
          </cell>
          <cell r="B8" t="str">
            <v>rest</v>
          </cell>
          <cell r="C8" t="str">
            <v>'0'</v>
          </cell>
          <cell r="D8" t="str">
            <v>'0.000909091'</v>
          </cell>
          <cell r="E8" t="str">
            <v>''</v>
          </cell>
          <cell r="F8" t="str">
            <v>'0.000909091'</v>
          </cell>
          <cell r="G8" t="str">
            <v>remaining 11 organ without information are assumed to make up in total 1% of the blood flow rate</v>
          </cell>
        </row>
        <row r="9">
          <cell r="A9" t="str">
            <v>Colon</v>
          </cell>
          <cell r="B9" t="str">
            <v>rest</v>
          </cell>
          <cell r="C9" t="str">
            <v>'0.279'</v>
          </cell>
          <cell r="D9" t="str">
            <v>'0.048103448'</v>
          </cell>
          <cell r="E9" t="str">
            <v>'0.273'</v>
          </cell>
          <cell r="F9" t="str">
            <v>'0.047068966'</v>
          </cell>
          <cell r="G9" t="str">
            <v>PMID: 14594104</v>
          </cell>
          <cell r="H9" t="str">
            <v>all GI organs 0.93; I assumed that most of it goes to colon and siec (60%)</v>
          </cell>
        </row>
        <row r="10">
          <cell r="A10" t="str">
            <v>Esophagus</v>
          </cell>
          <cell r="B10" t="str">
            <v>rest</v>
          </cell>
          <cell r="C10" t="str">
            <v>''</v>
          </cell>
          <cell r="D10" t="str">
            <v>'0.005'</v>
          </cell>
          <cell r="E10" t="str">
            <v>''</v>
          </cell>
          <cell r="F10" t="str">
            <v>'0.005'</v>
          </cell>
          <cell r="G10" t="str">
            <v>assumed to be 0.5%</v>
          </cell>
        </row>
        <row r="11">
          <cell r="A11" t="str">
            <v>Gall</v>
          </cell>
          <cell r="B11" t="str">
            <v>rest</v>
          </cell>
          <cell r="C11" t="str">
            <v>''</v>
          </cell>
          <cell r="D11" t="str">
            <v>'0.000909091'</v>
          </cell>
          <cell r="E11" t="str">
            <v>''</v>
          </cell>
          <cell r="F11" t="str">
            <v>'0.000909091'</v>
          </cell>
          <cell r="G11" t="str">
            <v>remaining 11 organ without information are assumed to make up in total 1% of the blood flow rate</v>
          </cell>
        </row>
        <row r="12">
          <cell r="A12" t="str">
            <v>Heart</v>
          </cell>
          <cell r="B12" t="str">
            <v>rest</v>
          </cell>
          <cell r="C12" t="str">
            <v>''</v>
          </cell>
          <cell r="D12" t="str">
            <v>'0.05'</v>
          </cell>
          <cell r="E12" t="str">
            <v>''</v>
          </cell>
          <cell r="F12" t="str">
            <v>'0.05'</v>
          </cell>
          <cell r="G12" t="str">
            <v>http://www.arn.org/docs/glicksman/eyw_1301.htm</v>
          </cell>
          <cell r="H12" t="str">
            <v>this is what the heart receives itself from the blood that it pumps</v>
          </cell>
        </row>
        <row r="13">
          <cell r="A13" t="str">
            <v>Kidney</v>
          </cell>
          <cell r="B13" t="str">
            <v>rest</v>
          </cell>
          <cell r="C13" t="str">
            <v>'1.17'</v>
          </cell>
          <cell r="D13" t="str">
            <v>'0.201724138'</v>
          </cell>
          <cell r="E13" t="str">
            <v>''</v>
          </cell>
          <cell r="F13" t="str">
            <v>'0.2'</v>
          </cell>
          <cell r="G13" t="str">
            <v>PMID: 14594104 ; http://www.arn.org/docs/glicksman/eyw_1301.htm</v>
          </cell>
        </row>
        <row r="14">
          <cell r="A14" t="str">
            <v>Liver</v>
          </cell>
          <cell r="B14" t="str">
            <v>rest</v>
          </cell>
          <cell r="C14" t="str">
            <v>''</v>
          </cell>
          <cell r="D14" t="str">
            <v>'0.1'</v>
          </cell>
          <cell r="E14" t="str">
            <v>''</v>
          </cell>
          <cell r="F14" t="str">
            <v>'0.1'</v>
          </cell>
          <cell r="G14" t="str">
            <v>http://www.arn.org/docs/glicksman/eyw_1301.htm</v>
          </cell>
        </row>
        <row r="15">
          <cell r="A15" t="str">
            <v>Lung</v>
          </cell>
          <cell r="B15" t="str">
            <v>rest</v>
          </cell>
          <cell r="C15" t="str">
            <v>''</v>
          </cell>
          <cell r="D15" t="str">
            <v>'0.025'</v>
          </cell>
          <cell r="E15" t="str">
            <v>''</v>
          </cell>
          <cell r="F15" t="str">
            <v>'0.025'</v>
          </cell>
          <cell r="G15" t="str">
            <v>http://www.arn.org/docs/glicksman/eyw_1301.htm</v>
          </cell>
        </row>
        <row r="16">
          <cell r="A16" t="str">
            <v>Muscle</v>
          </cell>
          <cell r="B16" t="str">
            <v>rest</v>
          </cell>
          <cell r="C16" t="str">
            <v>''</v>
          </cell>
          <cell r="D16" t="str">
            <v>'0.15'</v>
          </cell>
          <cell r="E16" t="str">
            <v>''</v>
          </cell>
          <cell r="F16" t="str">
            <v>'0.15'</v>
          </cell>
          <cell r="G16" t="str">
            <v>PMID: 14594104</v>
          </cell>
        </row>
        <row r="17">
          <cell r="A17" t="str">
            <v>Ovary</v>
          </cell>
          <cell r="B17" t="str">
            <v>rest</v>
          </cell>
          <cell r="C17" t="str">
            <v>''</v>
          </cell>
          <cell r="D17" t="str">
            <v>'0.000909091'</v>
          </cell>
          <cell r="E17" t="str">
            <v>''</v>
          </cell>
          <cell r="F17" t="str">
            <v>'0.000909091'</v>
          </cell>
          <cell r="G17" t="str">
            <v>remaining 11 organ without information are assumed to make up in total 1% of the blood flow rate</v>
          </cell>
        </row>
        <row r="18">
          <cell r="A18" t="str">
            <v>Pthyroidgland</v>
          </cell>
          <cell r="B18" t="str">
            <v>rest</v>
          </cell>
          <cell r="C18" t="str">
            <v>'0.05'</v>
          </cell>
          <cell r="D18" t="str">
            <v>'0.00862069'</v>
          </cell>
          <cell r="E18" t="str">
            <v>'0.045'</v>
          </cell>
          <cell r="F18" t="str">
            <v>'0.007758621'</v>
          </cell>
          <cell r="G18" t="str">
            <v>PMID: 14594104</v>
          </cell>
          <cell r="H18" t="str">
            <v>assumed to be the same as for Thyroid</v>
          </cell>
        </row>
        <row r="19">
          <cell r="A19" t="str">
            <v>Pancreas</v>
          </cell>
          <cell r="B19" t="str">
            <v>rest</v>
          </cell>
          <cell r="C19" t="str">
            <v>'0.06'</v>
          </cell>
          <cell r="D19" t="str">
            <v>'0.010344828'</v>
          </cell>
          <cell r="E19" t="str">
            <v>'0.05'</v>
          </cell>
          <cell r="F19" t="str">
            <v>'0.00862069'</v>
          </cell>
          <cell r="G19" t="str">
            <v>PMID: 14594104</v>
          </cell>
        </row>
        <row r="20">
          <cell r="A20" t="str">
            <v>Prostate</v>
          </cell>
          <cell r="B20" t="str">
            <v>rest</v>
          </cell>
          <cell r="C20" t="str">
            <v>''</v>
          </cell>
          <cell r="D20" t="str">
            <v>'0.000909091'</v>
          </cell>
          <cell r="E20" t="str">
            <v>''</v>
          </cell>
          <cell r="F20" t="str">
            <v>'0.000909091'</v>
          </cell>
          <cell r="G20" t="str">
            <v>remaining 11 organ without information are assumed to make up in total 1% of the blood flow rate</v>
          </cell>
        </row>
        <row r="21">
          <cell r="A21" t="str">
            <v>Rectum</v>
          </cell>
          <cell r="B21" t="str">
            <v>rest</v>
          </cell>
          <cell r="C21" t="str">
            <v>'0.124'</v>
          </cell>
          <cell r="D21" t="str">
            <v>'0.02137931'</v>
          </cell>
          <cell r="E21" t="str">
            <v>'0.121333333'</v>
          </cell>
          <cell r="F21" t="str">
            <v>'0.02091954'</v>
          </cell>
          <cell r="G21" t="str">
            <v>PMID: 14594104</v>
          </cell>
        </row>
        <row r="22">
          <cell r="A22" t="str">
            <v>Retina</v>
          </cell>
          <cell r="B22" t="str">
            <v>rest</v>
          </cell>
          <cell r="C22" t="str">
            <v>''</v>
          </cell>
          <cell r="D22" t="str">
            <v>'0.000909091'</v>
          </cell>
          <cell r="E22" t="str">
            <v>''</v>
          </cell>
          <cell r="F22" t="str">
            <v>'0.000909091'</v>
          </cell>
          <cell r="G22" t="str">
            <v>remaining 11 organ without information are assumed to make up in total 1% of the blood flow rate</v>
          </cell>
        </row>
        <row r="23">
          <cell r="A23" t="str">
            <v>Scord</v>
          </cell>
          <cell r="B23" t="str">
            <v>rest</v>
          </cell>
          <cell r="C23" t="str">
            <v>''</v>
          </cell>
          <cell r="D23" t="str">
            <v>'0.000909091'</v>
          </cell>
          <cell r="E23" t="str">
            <v>''</v>
          </cell>
          <cell r="F23" t="str">
            <v>'0.000909091'</v>
          </cell>
          <cell r="G23" t="str">
            <v>remaining 11 organ without information are assumed to make up in total 1% of the blood flow rate</v>
          </cell>
        </row>
        <row r="24">
          <cell r="A24" t="str">
            <v>sIEC</v>
          </cell>
          <cell r="B24" t="str">
            <v>rest</v>
          </cell>
          <cell r="C24" t="str">
            <v>'0.279'</v>
          </cell>
          <cell r="D24" t="str">
            <v>'0.048103448'</v>
          </cell>
          <cell r="E24" t="str">
            <v>'0.273'</v>
          </cell>
          <cell r="F24" t="str">
            <v>'0.047068966'</v>
          </cell>
          <cell r="G24" t="str">
            <v>PMID: 14594104</v>
          </cell>
        </row>
        <row r="25">
          <cell r="A25" t="str">
            <v>Skin</v>
          </cell>
          <cell r="B25" t="str">
            <v>rest</v>
          </cell>
          <cell r="C25" t="str">
            <v>''</v>
          </cell>
          <cell r="D25" t="str">
            <v>'0.05'</v>
          </cell>
          <cell r="E25" t="str">
            <v>''</v>
          </cell>
          <cell r="F25" t="str">
            <v>'0.05'</v>
          </cell>
          <cell r="G25" t="str">
            <v>http://www.arn.org/docs/glicksman/eyw_1301.htm</v>
          </cell>
        </row>
        <row r="26">
          <cell r="A26" t="str">
            <v>Spleen</v>
          </cell>
          <cell r="B26" t="str">
            <v>rest</v>
          </cell>
          <cell r="C26" t="str">
            <v>'0.2'</v>
          </cell>
          <cell r="D26" t="str">
            <v>'0.034482759'</v>
          </cell>
          <cell r="E26" t="str">
            <v>'0.2'</v>
          </cell>
          <cell r="F26" t="str">
            <v>'0.034482759'</v>
          </cell>
          <cell r="G26" t="str">
            <v>PMID: 14594104</v>
          </cell>
        </row>
        <row r="27">
          <cell r="A27" t="str">
            <v>Stomach</v>
          </cell>
          <cell r="B27" t="str">
            <v>rest</v>
          </cell>
          <cell r="C27" t="str">
            <v>'0.124'</v>
          </cell>
          <cell r="D27" t="str">
            <v>'0.02137931'</v>
          </cell>
          <cell r="E27" t="str">
            <v>'0.121333333'</v>
          </cell>
          <cell r="F27" t="str">
            <v>'0.02091954'</v>
          </cell>
          <cell r="G27" t="str">
            <v>PMID: 14594104</v>
          </cell>
        </row>
        <row r="28">
          <cell r="A28" t="str">
            <v>Testis</v>
          </cell>
          <cell r="B28" t="str">
            <v>rest</v>
          </cell>
          <cell r="C28" t="str">
            <v>''</v>
          </cell>
          <cell r="D28" t="str">
            <v>'0.000909091'</v>
          </cell>
          <cell r="E28" t="str">
            <v>''</v>
          </cell>
          <cell r="F28" t="str">
            <v>'0.000909091'</v>
          </cell>
          <cell r="G28" t="str">
            <v>remaining 11 organ without information are assumed to make up in total 1% of the blood flow rate</v>
          </cell>
        </row>
        <row r="29">
          <cell r="A29" t="str">
            <v>Thyroidgland</v>
          </cell>
          <cell r="B29" t="str">
            <v>rest</v>
          </cell>
          <cell r="C29" t="str">
            <v>'0.05'</v>
          </cell>
          <cell r="D29" t="str">
            <v>'0.00862069'</v>
          </cell>
          <cell r="E29" t="str">
            <v>'0.045'</v>
          </cell>
          <cell r="F29" t="str">
            <v>'0.007758621'</v>
          </cell>
          <cell r="G29" t="str">
            <v>PMID: 14594104</v>
          </cell>
        </row>
        <row r="30">
          <cell r="A30" t="str">
            <v>Urinarybladder</v>
          </cell>
          <cell r="B30" t="str">
            <v>rest</v>
          </cell>
          <cell r="C30" t="str">
            <v>''</v>
          </cell>
          <cell r="D30" t="str">
            <v>'0.000909091'</v>
          </cell>
          <cell r="E30" t="str">
            <v>''</v>
          </cell>
          <cell r="F30" t="str">
            <v>'0.000909091'</v>
          </cell>
          <cell r="G30" t="str">
            <v>remaining 11 organ without information are assumed to make up in total 1% of the blood flow rate</v>
          </cell>
        </row>
        <row r="31">
          <cell r="A31" t="str">
            <v>Uterus</v>
          </cell>
          <cell r="B31" t="str">
            <v>rest</v>
          </cell>
          <cell r="C31" t="str">
            <v>''</v>
          </cell>
          <cell r="D31" t="str">
            <v>'0.000909091'</v>
          </cell>
          <cell r="E31" t="str">
            <v>''</v>
          </cell>
          <cell r="F31" t="str">
            <v>'0.000909091'</v>
          </cell>
          <cell r="G31" t="str">
            <v>remaining 11 organ without information are assumed to make up in total 1% of the blood flow rate</v>
          </cell>
        </row>
        <row r="32">
          <cell r="A32" t="str">
            <v>Total blood flow</v>
          </cell>
          <cell r="B32" t="str">
            <v>rest</v>
          </cell>
          <cell r="C32" t="str">
            <v>'5.8'</v>
          </cell>
          <cell r="D32" t="str">
            <v>'1.009090909'</v>
          </cell>
          <cell r="E32" t="str">
            <v>'5.8'</v>
          </cell>
          <cell r="F32" t="str">
            <v>'0.9923093'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7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N6" activeCellId="0" sqref="N6"/>
    </sheetView>
  </sheetViews>
  <sheetFormatPr defaultColWidth="10.5390625" defaultRowHeight="20" zeroHeight="false" outlineLevelRow="0" outlineLevelCol="0"/>
  <cols>
    <col collapsed="false" customWidth="true" hidden="false" outlineLevel="0" max="1" min="1" style="0" width="13.31"/>
    <col collapsed="false" customWidth="true" hidden="false" outlineLevel="0" max="17" min="2" style="0" width="11.5"/>
    <col collapsed="false" customWidth="true" hidden="false" outlineLevel="0" max="20" min="19" style="0" width="11.5"/>
    <col collapsed="false" customWidth="true" hidden="false" outlineLevel="0" max="24" min="24" style="0" width="65.34"/>
  </cols>
  <sheetData>
    <row r="1" customFormat="false" ht="20" hidden="false" customHeight="true" outlineLevel="0" collapsed="false">
      <c r="A1" s="0" t="s">
        <v>0</v>
      </c>
      <c r="B1" s="0" t="s">
        <v>1</v>
      </c>
    </row>
    <row r="2" customFormat="false" ht="20" hidden="false" customHeight="true" outlineLevel="0" collapsed="false">
      <c r="A2" s="0" t="s">
        <v>2</v>
      </c>
      <c r="B2" s="0" t="s">
        <v>3</v>
      </c>
      <c r="C2" s="0" t="s">
        <v>3</v>
      </c>
      <c r="D2" s="0" t="s">
        <v>4</v>
      </c>
      <c r="E2" s="0" t="s">
        <v>4</v>
      </c>
      <c r="F2" s="0" t="s">
        <v>5</v>
      </c>
      <c r="G2" s="0" t="s">
        <v>5</v>
      </c>
      <c r="H2" s="0" t="s">
        <v>6</v>
      </c>
      <c r="I2" s="0" t="s">
        <v>6</v>
      </c>
      <c r="J2" s="0" t="s">
        <v>7</v>
      </c>
      <c r="K2" s="0" t="s">
        <v>7</v>
      </c>
      <c r="L2" s="0" t="s">
        <v>8</v>
      </c>
      <c r="M2" s="0" t="s">
        <v>8</v>
      </c>
      <c r="N2" s="0" t="s">
        <v>9</v>
      </c>
      <c r="O2" s="0" t="s">
        <v>9</v>
      </c>
      <c r="P2" s="0" t="s">
        <v>10</v>
      </c>
      <c r="Q2" s="0" t="s">
        <v>10</v>
      </c>
      <c r="R2" s="0" t="s">
        <v>11</v>
      </c>
      <c r="S2" s="0" t="s">
        <v>12</v>
      </c>
    </row>
    <row r="3" s="1" customFormat="true" ht="20" hidden="false" customHeight="true" outlineLevel="0" collapsed="false">
      <c r="A3" s="1" t="s">
        <v>13</v>
      </c>
      <c r="B3" s="1" t="s">
        <v>14</v>
      </c>
      <c r="C3" s="1" t="s">
        <v>15</v>
      </c>
      <c r="D3" s="1" t="s">
        <v>14</v>
      </c>
      <c r="E3" s="1" t="s">
        <v>15</v>
      </c>
      <c r="F3" s="1" t="s">
        <v>14</v>
      </c>
      <c r="G3" s="1" t="s">
        <v>15</v>
      </c>
      <c r="H3" s="1" t="s">
        <v>14</v>
      </c>
      <c r="I3" s="1" t="s">
        <v>15</v>
      </c>
      <c r="J3" s="1" t="s">
        <v>14</v>
      </c>
      <c r="K3" s="1" t="s">
        <v>16</v>
      </c>
      <c r="L3" s="1" t="s">
        <v>14</v>
      </c>
      <c r="M3" s="1" t="s">
        <v>15</v>
      </c>
      <c r="N3" s="1" t="s">
        <v>14</v>
      </c>
      <c r="O3" s="1" t="s">
        <v>15</v>
      </c>
      <c r="P3" s="1" t="s">
        <v>14</v>
      </c>
      <c r="Q3" s="1" t="s">
        <v>15</v>
      </c>
      <c r="S3" s="1" t="s">
        <v>14</v>
      </c>
      <c r="T3" s="1" t="s">
        <v>15</v>
      </c>
    </row>
    <row r="4" s="2" customFormat="true" ht="20" hidden="false" customHeight="true" outlineLevel="0" collapsed="false">
      <c r="A4" s="2" t="s">
        <v>17</v>
      </c>
      <c r="B4" s="3" t="n">
        <v>3122.9223</v>
      </c>
      <c r="C4" s="3" t="n">
        <v>3186.41789310345</v>
      </c>
      <c r="D4" s="3" t="n">
        <v>7280.84744828571</v>
      </c>
      <c r="E4" s="3" t="n">
        <v>7157.43325</v>
      </c>
      <c r="F4" s="3" t="n">
        <v>9365.65927428571</v>
      </c>
      <c r="G4" s="3" t="n">
        <v>8979.85341172414</v>
      </c>
      <c r="H4" s="3" t="n">
        <v>11460.52028</v>
      </c>
      <c r="I4" s="3" t="n">
        <v>11496.4766448276</v>
      </c>
      <c r="J4" s="3" t="n">
        <v>817.042002857143</v>
      </c>
      <c r="K4" s="3" t="n">
        <v>1214.42324482759</v>
      </c>
      <c r="L4" s="3" t="n">
        <v>1371.93149142857</v>
      </c>
      <c r="M4" s="3" t="n">
        <v>2236.73433793103</v>
      </c>
      <c r="N4" s="3" t="n">
        <v>2477.34126</v>
      </c>
      <c r="O4" s="3" t="n">
        <v>3684.43662413793</v>
      </c>
      <c r="P4" s="3" t="n">
        <v>65719.5222571429</v>
      </c>
      <c r="Q4" s="3" t="n">
        <v>55126.6889655172</v>
      </c>
      <c r="R4" s="4"/>
      <c r="S4" s="2" t="n">
        <v>69690.446</v>
      </c>
      <c r="T4" s="2" t="n">
        <v>57478.466</v>
      </c>
    </row>
    <row r="5" s="5" customFormat="true" ht="20" hidden="false" customHeight="true" outlineLevel="0" collapsed="false">
      <c r="A5" s="5" t="s">
        <v>18</v>
      </c>
      <c r="B5" s="5" t="n">
        <v>3500</v>
      </c>
      <c r="C5" s="5" t="n">
        <v>3300</v>
      </c>
      <c r="D5" s="5" t="n">
        <v>8030</v>
      </c>
      <c r="E5" s="5" t="n">
        <v>7250</v>
      </c>
      <c r="F5" s="5" t="n">
        <v>10200</v>
      </c>
      <c r="G5" s="5" t="n">
        <v>9180</v>
      </c>
      <c r="H5" s="5" t="n">
        <v>12600</v>
      </c>
      <c r="I5" s="5" t="n">
        <v>11900</v>
      </c>
      <c r="J5" s="5" t="n">
        <v>18700</v>
      </c>
      <c r="K5" s="5" t="n">
        <v>17700</v>
      </c>
      <c r="L5" s="5" t="n">
        <v>31400</v>
      </c>
      <c r="M5" s="5" t="n">
        <v>32600</v>
      </c>
      <c r="N5" s="5" t="n">
        <v>56700</v>
      </c>
      <c r="O5" s="5" t="n">
        <v>53700</v>
      </c>
      <c r="P5" s="5" t="n">
        <v>73000</v>
      </c>
      <c r="Q5" s="5" t="n">
        <v>60000</v>
      </c>
      <c r="R5" s="6"/>
      <c r="S5" s="5" t="n">
        <v>70000</v>
      </c>
      <c r="T5" s="5" t="n">
        <v>58000</v>
      </c>
    </row>
    <row r="6" customFormat="false" ht="20" hidden="false" customHeight="true" outlineLevel="0" collapsed="false">
      <c r="A6" s="7" t="s">
        <v>19</v>
      </c>
      <c r="B6" s="0" t="n">
        <v>160</v>
      </c>
      <c r="C6" s="0" t="n">
        <v>150</v>
      </c>
      <c r="D6" s="0" t="n">
        <v>350</v>
      </c>
      <c r="E6" s="0" t="n">
        <v>310</v>
      </c>
      <c r="F6" s="0" t="n">
        <v>480</v>
      </c>
      <c r="G6" s="0" t="n">
        <v>420</v>
      </c>
      <c r="H6" s="0" t="n">
        <v>540</v>
      </c>
      <c r="I6" s="0" t="n">
        <v>490</v>
      </c>
      <c r="J6" s="0" t="n">
        <v>740</v>
      </c>
      <c r="K6" s="0" t="n">
        <v>720</v>
      </c>
      <c r="L6" s="0" t="n">
        <v>1440</v>
      </c>
      <c r="M6" s="0" t="n">
        <v>1250</v>
      </c>
      <c r="N6" s="0" t="n">
        <v>2230</v>
      </c>
      <c r="O6" s="0" t="n">
        <v>1720</v>
      </c>
      <c r="P6" s="0" t="n">
        <v>3070</v>
      </c>
      <c r="Q6" s="0" t="n">
        <v>2080</v>
      </c>
      <c r="R6" s="4" t="s">
        <v>20</v>
      </c>
      <c r="S6" s="8" t="n">
        <v>5500</v>
      </c>
      <c r="T6" s="8" t="n">
        <v>4100</v>
      </c>
      <c r="U6" s="7" t="s">
        <v>21</v>
      </c>
      <c r="V6" s="8" t="s">
        <v>22</v>
      </c>
    </row>
    <row r="7" customFormat="false" ht="20" hidden="false" customHeight="true" outlineLevel="0" collapsed="false">
      <c r="A7" s="0" t="s">
        <v>23</v>
      </c>
      <c r="B7" s="0" t="n">
        <v>350</v>
      </c>
      <c r="C7" s="0" t="n">
        <v>350</v>
      </c>
      <c r="D7" s="0" t="n">
        <v>750</v>
      </c>
      <c r="E7" s="0" t="n">
        <v>710</v>
      </c>
      <c r="F7" s="0" t="n">
        <v>940</v>
      </c>
      <c r="G7" s="0" t="n">
        <v>870</v>
      </c>
      <c r="H7" s="0" t="n">
        <v>1120</v>
      </c>
      <c r="I7" s="0" t="n">
        <v>1030</v>
      </c>
      <c r="J7" s="0" t="n">
        <v>1290</v>
      </c>
      <c r="K7" s="0" t="n">
        <v>1190</v>
      </c>
      <c r="L7" s="0" t="n">
        <v>1360</v>
      </c>
      <c r="M7" s="0" t="n">
        <v>1250</v>
      </c>
      <c r="N7" s="0" t="n">
        <v>1390</v>
      </c>
      <c r="O7" s="0" t="n">
        <v>1280</v>
      </c>
      <c r="P7" s="0" t="n">
        <v>1450</v>
      </c>
      <c r="Q7" s="0" t="n">
        <v>1300</v>
      </c>
      <c r="R7" s="4" t="s">
        <v>20</v>
      </c>
      <c r="S7" s="9" t="n">
        <v>1400</v>
      </c>
      <c r="T7" s="9" t="n">
        <v>1200</v>
      </c>
      <c r="U7" s="0" t="s">
        <v>24</v>
      </c>
      <c r="V7" s="9" t="s">
        <v>25</v>
      </c>
    </row>
    <row r="8" customFormat="false" ht="20" hidden="false" customHeight="true" outlineLevel="0" collapsed="false">
      <c r="A8" s="0" t="s">
        <v>26</v>
      </c>
      <c r="B8" s="0" t="n">
        <v>20</v>
      </c>
      <c r="C8" s="0" t="n">
        <v>20</v>
      </c>
      <c r="D8" s="0" t="n">
        <v>40</v>
      </c>
      <c r="E8" s="0" t="n">
        <v>40</v>
      </c>
      <c r="F8" s="0" t="n">
        <v>50</v>
      </c>
      <c r="G8" s="0" t="n">
        <v>50</v>
      </c>
      <c r="H8" s="0" t="n">
        <v>70</v>
      </c>
      <c r="I8" s="0" t="n">
        <v>60</v>
      </c>
      <c r="J8" s="0" t="n">
        <v>90</v>
      </c>
      <c r="K8" s="0" t="n">
        <v>90</v>
      </c>
      <c r="L8" s="0" t="n">
        <v>150</v>
      </c>
      <c r="M8" s="0" t="n">
        <v>150</v>
      </c>
      <c r="N8" s="0" t="n">
        <v>260</v>
      </c>
      <c r="O8" s="0" t="n">
        <v>230</v>
      </c>
      <c r="P8" s="0" t="n">
        <v>330</v>
      </c>
      <c r="Q8" s="0" t="n">
        <v>250</v>
      </c>
      <c r="R8" s="4" t="s">
        <v>20</v>
      </c>
      <c r="S8" s="9" t="n">
        <v>331</v>
      </c>
      <c r="T8" s="9" t="n">
        <v>253</v>
      </c>
      <c r="U8" s="0" t="s">
        <v>27</v>
      </c>
      <c r="V8" s="9" t="s">
        <v>28</v>
      </c>
    </row>
    <row r="9" customFormat="false" ht="20" hidden="false" customHeight="true" outlineLevel="0" collapsed="false">
      <c r="A9" s="0" t="s">
        <v>29</v>
      </c>
      <c r="B9" s="0" t="n">
        <v>60</v>
      </c>
      <c r="C9" s="0" t="n">
        <v>50</v>
      </c>
      <c r="D9" s="0" t="n">
        <v>120</v>
      </c>
      <c r="E9" s="0" t="n">
        <v>120</v>
      </c>
      <c r="F9" s="0" t="n">
        <v>160</v>
      </c>
      <c r="G9" s="0" t="n">
        <v>170</v>
      </c>
      <c r="H9" s="0" t="n">
        <v>240</v>
      </c>
      <c r="I9" s="0" t="n">
        <v>240</v>
      </c>
      <c r="J9" s="0" t="n">
        <v>340</v>
      </c>
      <c r="K9" s="0" t="n">
        <v>320</v>
      </c>
      <c r="L9" s="0" t="n">
        <v>430</v>
      </c>
      <c r="M9" s="0" t="n">
        <v>500</v>
      </c>
      <c r="N9" s="0" t="n">
        <v>900</v>
      </c>
      <c r="O9" s="0" t="n">
        <v>750</v>
      </c>
      <c r="P9" s="0" t="n">
        <v>1200</v>
      </c>
      <c r="Q9" s="0" t="n">
        <v>950</v>
      </c>
      <c r="R9" s="4" t="s">
        <v>20</v>
      </c>
      <c r="S9" s="9" t="n">
        <v>536</v>
      </c>
      <c r="T9" s="9" t="n">
        <v>536</v>
      </c>
      <c r="U9" s="0" t="s">
        <v>30</v>
      </c>
      <c r="V9" s="9" t="s">
        <v>31</v>
      </c>
    </row>
    <row r="10" customFormat="false" ht="20" hidden="false" customHeight="true" outlineLevel="0" collapsed="false">
      <c r="A10" s="0" t="s">
        <v>32</v>
      </c>
      <c r="B10" s="0" t="n">
        <v>120</v>
      </c>
      <c r="C10" s="0" t="n">
        <v>130</v>
      </c>
      <c r="D10" s="0" t="n">
        <v>270</v>
      </c>
      <c r="E10" s="0" t="n">
        <v>250</v>
      </c>
      <c r="F10" s="0" t="n">
        <v>360</v>
      </c>
      <c r="G10" s="0" t="n">
        <v>340</v>
      </c>
      <c r="H10" s="0" t="n">
        <v>480</v>
      </c>
      <c r="I10" s="0" t="n">
        <v>460</v>
      </c>
      <c r="J10" s="0" t="n">
        <v>590</v>
      </c>
      <c r="K10" s="0" t="n">
        <v>590</v>
      </c>
      <c r="L10" s="0" t="n">
        <v>870</v>
      </c>
      <c r="M10" s="0" t="n">
        <v>890</v>
      </c>
      <c r="N10" s="0" t="n">
        <v>1350</v>
      </c>
      <c r="O10" s="0" t="n">
        <v>1330</v>
      </c>
      <c r="P10" s="0" t="n">
        <v>1800</v>
      </c>
      <c r="Q10" s="0" t="n">
        <v>1400</v>
      </c>
      <c r="R10" s="4" t="s">
        <v>20</v>
      </c>
      <c r="S10" s="9" t="n">
        <v>1800</v>
      </c>
      <c r="T10" s="9" t="n">
        <v>1400</v>
      </c>
      <c r="U10" s="0" t="s">
        <v>33</v>
      </c>
      <c r="V10" s="9" t="s">
        <v>34</v>
      </c>
    </row>
    <row r="11" customFormat="false" ht="20" hidden="false" customHeight="true" outlineLevel="0" collapsed="false">
      <c r="A11" s="0" t="s">
        <v>35</v>
      </c>
      <c r="B11" s="0" t="n">
        <v>30</v>
      </c>
      <c r="C11" s="0" t="n">
        <v>30</v>
      </c>
      <c r="D11" s="0" t="n">
        <v>50</v>
      </c>
      <c r="E11" s="0" t="n">
        <v>40</v>
      </c>
      <c r="F11" s="0" t="n">
        <v>60</v>
      </c>
      <c r="G11" s="0" t="n">
        <v>60</v>
      </c>
      <c r="H11" s="0" t="n">
        <v>90</v>
      </c>
      <c r="I11" s="0" t="n">
        <v>80</v>
      </c>
      <c r="J11" s="0" t="n">
        <v>110</v>
      </c>
      <c r="K11" s="0" t="n">
        <v>100</v>
      </c>
      <c r="L11" s="0" t="n">
        <v>180</v>
      </c>
      <c r="M11" s="0" t="n">
        <v>180</v>
      </c>
      <c r="N11" s="0" t="n">
        <v>250</v>
      </c>
      <c r="O11" s="0" t="n">
        <v>240</v>
      </c>
      <c r="P11" s="0" t="n">
        <v>310</v>
      </c>
      <c r="Q11" s="0" t="n">
        <v>280</v>
      </c>
      <c r="R11" s="4" t="s">
        <v>20</v>
      </c>
      <c r="S11" s="9" t="n">
        <v>310</v>
      </c>
      <c r="T11" s="9" t="n">
        <v>275</v>
      </c>
      <c r="U11" s="0" t="s">
        <v>36</v>
      </c>
      <c r="V11" s="9" t="s">
        <v>37</v>
      </c>
    </row>
    <row r="12" customFormat="false" ht="20" hidden="false" customHeight="true" outlineLevel="0" collapsed="false">
      <c r="A12" s="0" t="s">
        <v>38</v>
      </c>
      <c r="B12" s="0" t="n">
        <v>170</v>
      </c>
      <c r="C12" s="0" t="n">
        <v>160</v>
      </c>
      <c r="D12" s="0" t="n">
        <v>290</v>
      </c>
      <c r="E12" s="0" t="n">
        <v>270</v>
      </c>
      <c r="F12" s="0" t="n">
        <v>340</v>
      </c>
      <c r="G12" s="0" t="n">
        <v>320</v>
      </c>
      <c r="H12" s="0" t="n">
        <v>410</v>
      </c>
      <c r="I12" s="0" t="n">
        <v>390</v>
      </c>
      <c r="J12" s="0" t="n">
        <v>550</v>
      </c>
      <c r="K12" s="0" t="n">
        <v>553</v>
      </c>
      <c r="L12" s="0" t="n">
        <v>800</v>
      </c>
      <c r="M12" s="0" t="n">
        <v>810</v>
      </c>
      <c r="N12" s="0" t="n">
        <v>2010</v>
      </c>
      <c r="O12" s="0" t="n">
        <v>1660</v>
      </c>
      <c r="P12" s="0" t="n">
        <v>3300</v>
      </c>
      <c r="Q12" s="0" t="n">
        <v>2300</v>
      </c>
      <c r="R12" s="4" t="s">
        <v>20</v>
      </c>
      <c r="S12" s="9" t="n">
        <v>2600</v>
      </c>
      <c r="T12" s="9" t="n">
        <v>1790</v>
      </c>
    </row>
    <row r="13" customFormat="false" ht="20" hidden="false" customHeight="true" outlineLevel="0" collapsed="false">
      <c r="A13" s="0" t="s">
        <v>39</v>
      </c>
      <c r="B13" s="0" t="n">
        <v>10</v>
      </c>
      <c r="C13" s="0" t="n">
        <v>10</v>
      </c>
      <c r="D13" s="0" t="n">
        <v>20</v>
      </c>
      <c r="E13" s="0" t="n">
        <v>20</v>
      </c>
      <c r="F13" s="0" t="n">
        <v>20</v>
      </c>
      <c r="G13" s="0" t="n">
        <v>20</v>
      </c>
      <c r="H13" s="0" t="n">
        <v>30</v>
      </c>
      <c r="I13" s="0" t="n">
        <v>30</v>
      </c>
      <c r="J13" s="0" t="n">
        <v>50</v>
      </c>
      <c r="K13" s="0" t="n">
        <v>50</v>
      </c>
      <c r="L13" s="0" t="n">
        <v>90</v>
      </c>
      <c r="M13" s="0" t="n">
        <v>90</v>
      </c>
      <c r="N13" s="0" t="n">
        <v>140</v>
      </c>
      <c r="O13" s="0" t="n">
        <v>140</v>
      </c>
      <c r="P13" s="0" t="n">
        <v>150</v>
      </c>
      <c r="Q13" s="0" t="n">
        <v>140</v>
      </c>
      <c r="R13" s="4" t="s">
        <v>20</v>
      </c>
      <c r="S13" s="9" t="n">
        <v>150</v>
      </c>
      <c r="T13" s="9" t="n">
        <v>140</v>
      </c>
    </row>
    <row r="14" customFormat="false" ht="20" hidden="false" customHeight="true" outlineLevel="0" collapsed="false">
      <c r="A14" s="0" t="s">
        <v>40</v>
      </c>
      <c r="B14" s="0" t="n">
        <v>50</v>
      </c>
      <c r="C14" s="0" t="n">
        <v>50</v>
      </c>
      <c r="D14" s="0" t="n">
        <v>90</v>
      </c>
      <c r="E14" s="0" t="n">
        <v>90</v>
      </c>
      <c r="F14" s="0" t="n">
        <v>140</v>
      </c>
      <c r="G14" s="0" t="n">
        <v>140</v>
      </c>
      <c r="H14" s="0" t="n">
        <v>190</v>
      </c>
      <c r="I14" s="0" t="n">
        <v>190</v>
      </c>
      <c r="J14" s="0" t="n">
        <v>340</v>
      </c>
      <c r="K14" s="0" t="n">
        <v>340</v>
      </c>
      <c r="L14" s="0" t="n">
        <v>580</v>
      </c>
      <c r="M14" s="0" t="n">
        <v>580</v>
      </c>
      <c r="N14" s="0" t="n">
        <v>820</v>
      </c>
      <c r="O14" s="0" t="n">
        <v>820</v>
      </c>
      <c r="P14" s="0" t="n">
        <v>1020</v>
      </c>
      <c r="Q14" s="0" t="n">
        <v>960</v>
      </c>
      <c r="R14" s="4" t="s">
        <v>20</v>
      </c>
    </row>
    <row r="15" customFormat="false" ht="20" hidden="false" customHeight="true" outlineLevel="0" collapsed="false">
      <c r="A15" s="0" t="s">
        <v>41</v>
      </c>
      <c r="B15" s="0" t="n">
        <v>20</v>
      </c>
      <c r="C15" s="0" t="n">
        <v>10</v>
      </c>
      <c r="D15" s="0" t="n">
        <v>50</v>
      </c>
      <c r="E15" s="0" t="n">
        <v>50</v>
      </c>
      <c r="F15" s="0" t="n">
        <v>50</v>
      </c>
      <c r="G15" s="0" t="n">
        <v>50</v>
      </c>
      <c r="H15" s="0" t="n">
        <v>70</v>
      </c>
      <c r="I15" s="0" t="n">
        <v>70</v>
      </c>
      <c r="J15" s="0" t="n">
        <v>90</v>
      </c>
      <c r="K15" s="0" t="n">
        <v>90</v>
      </c>
      <c r="L15" s="0" t="n">
        <v>140</v>
      </c>
      <c r="M15" s="0" t="n">
        <v>150</v>
      </c>
      <c r="N15" s="0" t="n">
        <v>240</v>
      </c>
      <c r="O15" s="0" t="n">
        <v>230</v>
      </c>
      <c r="P15" s="0" t="n">
        <v>290</v>
      </c>
      <c r="Q15" s="0" t="n">
        <v>250</v>
      </c>
      <c r="R15" s="4" t="s">
        <v>20</v>
      </c>
    </row>
    <row r="16" customFormat="false" ht="20" hidden="false" customHeight="true" outlineLevel="0" collapsed="false">
      <c r="A16" s="0" t="s">
        <v>42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20</v>
      </c>
      <c r="G16" s="0" t="n">
        <v>20</v>
      </c>
      <c r="H16" s="0" t="n">
        <v>30</v>
      </c>
      <c r="I16" s="0" t="n">
        <v>30</v>
      </c>
      <c r="J16" s="0" t="n">
        <v>160</v>
      </c>
      <c r="K16" s="0" t="n">
        <v>160</v>
      </c>
      <c r="L16" s="0" t="n">
        <v>630</v>
      </c>
      <c r="M16" s="0" t="n">
        <v>630</v>
      </c>
      <c r="N16" s="0" t="n">
        <v>1480</v>
      </c>
      <c r="O16" s="0" t="n">
        <v>1380</v>
      </c>
      <c r="P16" s="0" t="n">
        <v>2480</v>
      </c>
      <c r="Q16" s="0" t="n">
        <v>1800</v>
      </c>
      <c r="R16" s="4" t="s">
        <v>20</v>
      </c>
    </row>
    <row r="17" customFormat="false" ht="20" hidden="false" customHeight="true" outlineLevel="0" collapsed="false">
      <c r="A17" s="0" t="s">
        <v>43</v>
      </c>
      <c r="B17" s="0" t="n">
        <v>800</v>
      </c>
      <c r="C17" s="0" t="n">
        <v>800</v>
      </c>
      <c r="D17" s="0" t="n">
        <v>1350</v>
      </c>
      <c r="E17" s="0" t="n">
        <v>1350</v>
      </c>
      <c r="F17" s="0" t="n">
        <v>1900</v>
      </c>
      <c r="G17" s="0" t="n">
        <v>1900</v>
      </c>
      <c r="H17" s="0" t="n">
        <v>2830</v>
      </c>
      <c r="I17" s="0" t="n">
        <v>2830</v>
      </c>
      <c r="J17" s="0" t="n">
        <v>5600</v>
      </c>
      <c r="K17" s="0" t="n">
        <v>5600</v>
      </c>
      <c r="L17" s="0" t="n">
        <v>11000</v>
      </c>
      <c r="M17" s="0" t="n">
        <v>11000</v>
      </c>
      <c r="N17" s="0" t="n">
        <v>24000</v>
      </c>
      <c r="O17" s="0" t="n">
        <v>17000</v>
      </c>
      <c r="P17" s="0" t="n">
        <v>29000</v>
      </c>
      <c r="Q17" s="0" t="n">
        <v>17500</v>
      </c>
      <c r="R17" s="4" t="s">
        <v>20</v>
      </c>
      <c r="S17" s="9" t="n">
        <v>28000</v>
      </c>
      <c r="T17" s="9" t="n">
        <v>17000</v>
      </c>
      <c r="U17" s="0" t="s">
        <v>44</v>
      </c>
      <c r="V17" s="9" t="s">
        <v>45</v>
      </c>
    </row>
    <row r="18" customFormat="false" ht="20" hidden="false" customHeight="true" outlineLevel="0" collapsed="false">
      <c r="A18" s="0" t="s">
        <v>46</v>
      </c>
      <c r="B18" s="0" t="n">
        <v>890</v>
      </c>
      <c r="C18" s="0" t="n">
        <v>890</v>
      </c>
      <c r="D18" s="0" t="n">
        <v>2970</v>
      </c>
      <c r="E18" s="0" t="n">
        <v>2850</v>
      </c>
      <c r="F18" s="0" t="n">
        <v>3640</v>
      </c>
      <c r="G18" s="0" t="n">
        <v>3230</v>
      </c>
      <c r="H18" s="0" t="n">
        <v>3760</v>
      </c>
      <c r="I18" s="0" t="n">
        <v>3760</v>
      </c>
      <c r="J18" s="0" t="n">
        <v>5000</v>
      </c>
      <c r="K18" s="0" t="n">
        <v>5000</v>
      </c>
      <c r="L18" s="0" t="n">
        <v>7500</v>
      </c>
      <c r="M18" s="0" t="n">
        <v>9000</v>
      </c>
      <c r="N18" s="0" t="n">
        <v>9500</v>
      </c>
      <c r="O18" s="0" t="n">
        <v>16000</v>
      </c>
      <c r="P18" s="0" t="n">
        <v>14500</v>
      </c>
      <c r="Q18" s="0" t="n">
        <v>19000</v>
      </c>
      <c r="R18" s="4" t="s">
        <v>20</v>
      </c>
      <c r="S18" s="9" t="n">
        <v>15000</v>
      </c>
      <c r="T18" s="9" t="n">
        <v>19000</v>
      </c>
      <c r="U18" s="0" t="s">
        <v>47</v>
      </c>
    </row>
    <row r="19" customFormat="false" ht="20" hidden="false" customHeight="true" outlineLevel="0" collapsed="false">
      <c r="A19" s="0" t="s">
        <v>48</v>
      </c>
      <c r="B19" s="0" t="n">
        <v>560</v>
      </c>
      <c r="C19" s="0" t="n">
        <v>370</v>
      </c>
      <c r="D19" s="0" t="n">
        <v>1080</v>
      </c>
      <c r="E19" s="0" t="n">
        <v>560</v>
      </c>
      <c r="F19" s="0" t="n">
        <v>1200</v>
      </c>
      <c r="G19" s="0" t="n">
        <v>760</v>
      </c>
      <c r="H19" s="0" t="n">
        <v>1620</v>
      </c>
      <c r="I19" s="0" t="n">
        <v>1180</v>
      </c>
      <c r="J19" s="0" t="n">
        <v>2180</v>
      </c>
      <c r="K19" s="0" t="n">
        <v>1350</v>
      </c>
      <c r="L19" s="0" t="n">
        <v>3510</v>
      </c>
      <c r="M19" s="0" t="n">
        <v>3410</v>
      </c>
      <c r="N19" s="0" t="n">
        <v>7350</v>
      </c>
      <c r="O19" s="0" t="n">
        <v>6480</v>
      </c>
      <c r="P19" s="0" t="n">
        <v>7700</v>
      </c>
      <c r="Q19" s="0" t="n">
        <v>6950</v>
      </c>
      <c r="R19" s="4" t="s">
        <v>20</v>
      </c>
    </row>
    <row r="20" customFormat="false" ht="20" hidden="false" customHeight="true" outlineLevel="0" collapsed="false">
      <c r="A20" s="10" t="s">
        <v>49</v>
      </c>
      <c r="B20" s="0" t="n">
        <v>170</v>
      </c>
      <c r="C20" s="0" t="n">
        <v>170</v>
      </c>
      <c r="D20" s="0" t="n">
        <v>400</v>
      </c>
      <c r="E20" s="0" t="n">
        <v>380</v>
      </c>
      <c r="F20" s="0" t="n">
        <v>590</v>
      </c>
      <c r="G20" s="0" t="n">
        <v>590</v>
      </c>
      <c r="H20" s="0" t="n">
        <v>850</v>
      </c>
      <c r="I20" s="0" t="n">
        <v>820</v>
      </c>
      <c r="J20" s="0" t="n">
        <v>1260</v>
      </c>
      <c r="K20" s="0" t="n">
        <v>1260</v>
      </c>
      <c r="L20" s="0" t="n">
        <v>2300</v>
      </c>
      <c r="M20" s="0" t="n">
        <v>2300</v>
      </c>
      <c r="N20" s="0" t="n">
        <v>4050</v>
      </c>
      <c r="O20" s="0" t="n">
        <v>3700</v>
      </c>
      <c r="P20" s="0" t="n">
        <v>5500</v>
      </c>
      <c r="Q20" s="0" t="n">
        <v>4000</v>
      </c>
      <c r="R20" s="4" t="s">
        <v>20</v>
      </c>
      <c r="S20" s="11" t="n">
        <v>10000</v>
      </c>
      <c r="T20" s="11" t="n">
        <v>6800</v>
      </c>
      <c r="U20" s="10" t="s">
        <v>50</v>
      </c>
      <c r="V20" s="12"/>
    </row>
    <row r="21" customFormat="false" ht="20" hidden="false" customHeight="true" outlineLevel="0" collapsed="false">
      <c r="A21" s="0" t="s">
        <v>51</v>
      </c>
      <c r="B21" s="0" t="n">
        <v>140</v>
      </c>
      <c r="C21" s="0" t="n">
        <v>140</v>
      </c>
      <c r="D21" s="0" t="n">
        <v>230</v>
      </c>
      <c r="E21" s="0" t="n">
        <v>230</v>
      </c>
      <c r="F21" s="0" t="n">
        <v>240</v>
      </c>
      <c r="G21" s="0" t="n">
        <v>240</v>
      </c>
      <c r="H21" s="0" t="n">
        <v>300</v>
      </c>
      <c r="I21" s="0" t="n">
        <v>300</v>
      </c>
      <c r="J21" s="0" t="n">
        <v>300</v>
      </c>
      <c r="K21" s="0" t="n">
        <v>300</v>
      </c>
      <c r="L21" s="0" t="n">
        <v>420</v>
      </c>
      <c r="M21" s="0" t="n">
        <v>420</v>
      </c>
      <c r="N21" s="0" t="n">
        <v>740</v>
      </c>
      <c r="O21" s="0" t="n">
        <v>740</v>
      </c>
      <c r="P21" s="0" t="n">
        <v>900</v>
      </c>
      <c r="Q21" s="0" t="n">
        <v>850</v>
      </c>
      <c r="R21" s="4" t="s">
        <v>20</v>
      </c>
    </row>
    <row r="22" customFormat="false" ht="20" hidden="false" customHeight="true" outlineLevel="0" collapsed="false">
      <c r="A22" s="0" t="s">
        <v>52</v>
      </c>
      <c r="B22" s="13" t="n">
        <v>0.7</v>
      </c>
      <c r="C22" s="13" t="n">
        <v>0.8</v>
      </c>
      <c r="D22" s="13" t="n">
        <v>1.606</v>
      </c>
      <c r="E22" s="13" t="n">
        <v>1.75</v>
      </c>
      <c r="F22" s="13" t="n">
        <v>2.04</v>
      </c>
      <c r="G22" s="13" t="n">
        <v>2.21586206896552</v>
      </c>
      <c r="H22" s="13" t="n">
        <v>2.52</v>
      </c>
      <c r="I22" s="13" t="n">
        <v>2.87241379310345</v>
      </c>
      <c r="J22" s="13" t="n">
        <v>3.74</v>
      </c>
      <c r="K22" s="13" t="n">
        <v>4.27241379310345</v>
      </c>
      <c r="L22" s="13" t="n">
        <v>6.28</v>
      </c>
      <c r="M22" s="13" t="n">
        <v>7.86896551724138</v>
      </c>
      <c r="N22" s="13" t="n">
        <v>11.34</v>
      </c>
      <c r="O22" s="13" t="n">
        <v>12.9620689655172</v>
      </c>
      <c r="P22" s="13" t="n">
        <v>14.6</v>
      </c>
      <c r="Q22" s="13" t="n">
        <v>14.4827586206897</v>
      </c>
      <c r="R22" s="0" t="s">
        <v>53</v>
      </c>
      <c r="S22" s="9" t="n">
        <v>14</v>
      </c>
      <c r="T22" s="9" t="n">
        <v>14</v>
      </c>
      <c r="U22" s="0" t="s">
        <v>54</v>
      </c>
      <c r="V22" s="9" t="s">
        <v>55</v>
      </c>
      <c r="X22" s="9"/>
    </row>
    <row r="23" customFormat="false" ht="20" hidden="false" customHeight="true" outlineLevel="0" collapsed="false">
      <c r="A23" s="0" t="s">
        <v>56</v>
      </c>
      <c r="B23" s="13" t="n">
        <v>1.3</v>
      </c>
      <c r="C23" s="13" t="n">
        <v>20.4827586206897</v>
      </c>
      <c r="D23" s="13" t="n">
        <v>2.98257142857143</v>
      </c>
      <c r="E23" s="13" t="n">
        <v>45</v>
      </c>
      <c r="F23" s="13" t="n">
        <v>3.78857142857143</v>
      </c>
      <c r="G23" s="13" t="n">
        <v>56.9793103448276</v>
      </c>
      <c r="H23" s="13" t="n">
        <v>4.68</v>
      </c>
      <c r="I23" s="13" t="n">
        <v>73.8620689655172</v>
      </c>
      <c r="J23" s="13" t="n">
        <v>6.94571428571429</v>
      </c>
      <c r="K23" s="13" t="n">
        <v>109.862068965517</v>
      </c>
      <c r="L23" s="13" t="n">
        <v>11.6628571428571</v>
      </c>
      <c r="M23" s="13" t="n">
        <v>202.344827586207</v>
      </c>
      <c r="N23" s="13" t="n">
        <v>21.06</v>
      </c>
      <c r="O23" s="13" t="n">
        <v>333.310344827586</v>
      </c>
      <c r="P23" s="13" t="n">
        <v>27.1142857142857</v>
      </c>
      <c r="Q23" s="13" t="n">
        <v>372.413793103448</v>
      </c>
      <c r="R23" s="0" t="s">
        <v>57</v>
      </c>
      <c r="S23" s="9" t="n">
        <v>26</v>
      </c>
      <c r="T23" s="9" t="n">
        <v>360</v>
      </c>
      <c r="U23" s="0" t="s">
        <v>58</v>
      </c>
      <c r="V23" s="9"/>
      <c r="X23" s="9"/>
    </row>
    <row r="24" customFormat="false" ht="20" hidden="false" customHeight="true" outlineLevel="0" collapsed="false">
      <c r="A24" s="0" t="s">
        <v>59</v>
      </c>
      <c r="B24" s="13" t="n">
        <v>15</v>
      </c>
      <c r="C24" s="13" t="n">
        <v>16.5</v>
      </c>
      <c r="D24" s="13" t="n">
        <v>34.4142857142857</v>
      </c>
      <c r="E24" s="13" t="n">
        <v>36.25</v>
      </c>
      <c r="F24" s="13" t="n">
        <v>43.7142857142857</v>
      </c>
      <c r="G24" s="13" t="n">
        <v>45.9</v>
      </c>
      <c r="H24" s="13" t="n">
        <v>54</v>
      </c>
      <c r="I24" s="13" t="n">
        <v>59.5</v>
      </c>
      <c r="J24" s="13" t="n">
        <v>80.1428571428571</v>
      </c>
      <c r="K24" s="13" t="n">
        <v>88.5</v>
      </c>
      <c r="L24" s="13" t="n">
        <v>134.571428571429</v>
      </c>
      <c r="M24" s="13" t="n">
        <v>163</v>
      </c>
      <c r="N24" s="13" t="n">
        <v>243</v>
      </c>
      <c r="O24" s="13" t="n">
        <v>268.5</v>
      </c>
      <c r="P24" s="13" t="n">
        <v>312.857142857143</v>
      </c>
      <c r="Q24" s="13" t="n">
        <v>300</v>
      </c>
      <c r="R24" s="0" t="s">
        <v>60</v>
      </c>
      <c r="S24" s="9" t="n">
        <v>300</v>
      </c>
      <c r="T24" s="9" t="n">
        <v>290</v>
      </c>
      <c r="U24" s="0" t="s">
        <v>61</v>
      </c>
      <c r="V24" s="9" t="s">
        <v>62</v>
      </c>
      <c r="X24" s="9"/>
    </row>
    <row r="25" customFormat="false" ht="20" hidden="false" customHeight="true" outlineLevel="0" collapsed="false">
      <c r="A25" s="7" t="s">
        <v>63</v>
      </c>
      <c r="B25" s="13" t="n">
        <v>6</v>
      </c>
      <c r="C25" s="13" t="n">
        <v>5.68965517241379</v>
      </c>
      <c r="D25" s="13" t="n">
        <v>13.7657142857143</v>
      </c>
      <c r="E25" s="13" t="n">
        <v>12.5</v>
      </c>
      <c r="F25" s="13" t="n">
        <v>17.4857142857143</v>
      </c>
      <c r="G25" s="13" t="n">
        <v>15.8275862068966</v>
      </c>
      <c r="H25" s="13" t="n">
        <v>21.6</v>
      </c>
      <c r="I25" s="13" t="n">
        <v>20.5172413793103</v>
      </c>
      <c r="J25" s="13" t="n">
        <v>32.0571428571429</v>
      </c>
      <c r="K25" s="13" t="n">
        <v>30.5172413793103</v>
      </c>
      <c r="L25" s="13" t="n">
        <v>53.8285714285714</v>
      </c>
      <c r="M25" s="13" t="n">
        <v>56.2068965517241</v>
      </c>
      <c r="N25" s="13" t="n">
        <v>97.2</v>
      </c>
      <c r="O25" s="13" t="n">
        <v>92.5862068965517</v>
      </c>
      <c r="P25" s="13" t="n">
        <v>125.142857142857</v>
      </c>
      <c r="Q25" s="13" t="n">
        <v>103.448275862069</v>
      </c>
      <c r="R25" s="9" t="s">
        <v>64</v>
      </c>
      <c r="S25" s="8" t="n">
        <v>120</v>
      </c>
      <c r="T25" s="8" t="n">
        <v>100</v>
      </c>
      <c r="U25" s="9" t="s">
        <v>65</v>
      </c>
      <c r="V25" s="8" t="s">
        <v>66</v>
      </c>
      <c r="W25" s="9"/>
      <c r="X25" s="8"/>
    </row>
    <row r="26" customFormat="false" ht="20" hidden="false" customHeight="true" outlineLevel="0" collapsed="false">
      <c r="A26" s="0" t="s">
        <v>67</v>
      </c>
      <c r="B26" s="13" t="n">
        <v>2</v>
      </c>
      <c r="C26" s="13" t="n">
        <v>1.93448275862069</v>
      </c>
      <c r="D26" s="13" t="n">
        <v>4.58857142857143</v>
      </c>
      <c r="E26" s="13" t="n">
        <v>4.25</v>
      </c>
      <c r="F26" s="13" t="n">
        <v>5.82857142857143</v>
      </c>
      <c r="G26" s="13" t="n">
        <v>5.38137931034483</v>
      </c>
      <c r="H26" s="13" t="n">
        <v>7.2</v>
      </c>
      <c r="I26" s="13" t="n">
        <v>6.97586206896552</v>
      </c>
      <c r="J26" s="13" t="n">
        <v>10.6857142857143</v>
      </c>
      <c r="K26" s="13" t="n">
        <v>10.3758620689655</v>
      </c>
      <c r="L26" s="13" t="n">
        <v>17.9428571428571</v>
      </c>
      <c r="M26" s="13" t="n">
        <v>19.1103448275862</v>
      </c>
      <c r="N26" s="13" t="n">
        <v>32.4</v>
      </c>
      <c r="O26" s="13" t="n">
        <v>31.4793103448276</v>
      </c>
      <c r="P26" s="13" t="n">
        <v>41.7142857142857</v>
      </c>
      <c r="Q26" s="13" t="n">
        <v>35.1724137931034</v>
      </c>
      <c r="R26" s="0" t="s">
        <v>68</v>
      </c>
      <c r="S26" s="9" t="n">
        <v>40</v>
      </c>
      <c r="T26" s="9" t="n">
        <v>34</v>
      </c>
      <c r="U26" s="0" t="s">
        <v>69</v>
      </c>
      <c r="V26" s="9" t="s">
        <v>62</v>
      </c>
      <c r="X26" s="9"/>
    </row>
    <row r="27" customFormat="false" ht="20" hidden="false" customHeight="true" outlineLevel="0" collapsed="false">
      <c r="A27" s="0" t="s">
        <v>70</v>
      </c>
      <c r="B27" s="13" t="n">
        <v>0</v>
      </c>
      <c r="C27" s="13" t="n">
        <v>0.625862068965517</v>
      </c>
      <c r="D27" s="13" t="n">
        <v>0</v>
      </c>
      <c r="E27" s="13" t="n">
        <v>1.375</v>
      </c>
      <c r="F27" s="13" t="n">
        <v>0</v>
      </c>
      <c r="G27" s="13" t="n">
        <v>1.74103448275862</v>
      </c>
      <c r="H27" s="13" t="n">
        <v>0</v>
      </c>
      <c r="I27" s="13" t="n">
        <v>2.25689655172414</v>
      </c>
      <c r="J27" s="13" t="n">
        <v>0</v>
      </c>
      <c r="K27" s="13" t="n">
        <v>3.35689655172414</v>
      </c>
      <c r="L27" s="13" t="n">
        <v>0</v>
      </c>
      <c r="M27" s="13" t="n">
        <v>6.18275862068966</v>
      </c>
      <c r="N27" s="13" t="n">
        <v>0</v>
      </c>
      <c r="O27" s="13" t="n">
        <v>10.1844827586207</v>
      </c>
      <c r="P27" s="13" t="n">
        <v>0</v>
      </c>
      <c r="Q27" s="13" t="n">
        <v>11.3793103448276</v>
      </c>
      <c r="R27" s="0" t="s">
        <v>71</v>
      </c>
      <c r="S27" s="9" t="n">
        <v>0</v>
      </c>
      <c r="T27" s="9" t="n">
        <v>11</v>
      </c>
      <c r="U27" s="0" t="s">
        <v>72</v>
      </c>
      <c r="V27" s="9" t="s">
        <v>73</v>
      </c>
      <c r="X27" s="9"/>
    </row>
    <row r="28" customFormat="false" ht="20" hidden="false" customHeight="true" outlineLevel="0" collapsed="false">
      <c r="A28" s="0" t="s">
        <v>74</v>
      </c>
      <c r="B28" s="13" t="n">
        <v>5</v>
      </c>
      <c r="C28" s="13" t="n">
        <v>4.83620689655172</v>
      </c>
      <c r="D28" s="13" t="n">
        <v>11.4714285714286</v>
      </c>
      <c r="E28" s="13" t="n">
        <v>10.625</v>
      </c>
      <c r="F28" s="13" t="n">
        <v>14.5714285714286</v>
      </c>
      <c r="G28" s="13" t="n">
        <v>13.4534482758621</v>
      </c>
      <c r="H28" s="13" t="n">
        <v>18</v>
      </c>
      <c r="I28" s="13" t="n">
        <v>17.4396551724138</v>
      </c>
      <c r="J28" s="13" t="n">
        <v>26.7142857142857</v>
      </c>
      <c r="K28" s="13" t="n">
        <v>25.9396551724138</v>
      </c>
      <c r="L28" s="13" t="n">
        <v>44.8571428571429</v>
      </c>
      <c r="M28" s="13" t="n">
        <v>47.7758620689655</v>
      </c>
      <c r="N28" s="13" t="n">
        <v>81</v>
      </c>
      <c r="O28" s="13" t="n">
        <v>78.698275862069</v>
      </c>
      <c r="P28" s="13" t="n">
        <v>104.285714285714</v>
      </c>
      <c r="Q28" s="13" t="n">
        <v>87.9310344827586</v>
      </c>
      <c r="R28" s="0" t="s">
        <v>75</v>
      </c>
      <c r="S28" s="9" t="n">
        <v>100</v>
      </c>
      <c r="T28" s="9" t="n">
        <v>85</v>
      </c>
      <c r="U28" s="0" t="s">
        <v>76</v>
      </c>
      <c r="V28" s="9" t="s">
        <v>77</v>
      </c>
      <c r="X28" s="9"/>
    </row>
    <row r="29" customFormat="false" ht="20" hidden="false" customHeight="true" outlineLevel="0" collapsed="false">
      <c r="A29" s="0" t="s">
        <v>78</v>
      </c>
      <c r="B29" s="13" t="n">
        <v>0</v>
      </c>
      <c r="C29" s="14" t="n">
        <v>3</v>
      </c>
      <c r="D29" s="13" t="n">
        <v>0</v>
      </c>
      <c r="E29" s="13" t="n">
        <v>66</v>
      </c>
      <c r="F29" s="13" t="n">
        <v>0</v>
      </c>
      <c r="G29" s="13" t="n">
        <v>83.5696551724138</v>
      </c>
      <c r="H29" s="13" t="n">
        <v>0</v>
      </c>
      <c r="I29" s="13" t="n">
        <v>108.331034482759</v>
      </c>
      <c r="J29" s="13" t="n">
        <v>0</v>
      </c>
      <c r="K29" s="13" t="n">
        <v>161.131034482759</v>
      </c>
      <c r="L29" s="13" t="n">
        <v>0</v>
      </c>
      <c r="M29" s="13" t="n">
        <v>296.772413793103</v>
      </c>
      <c r="N29" s="13" t="n">
        <v>0</v>
      </c>
      <c r="O29" s="13" t="n">
        <v>488.855172413793</v>
      </c>
      <c r="P29" s="13" t="n">
        <v>0</v>
      </c>
      <c r="Q29" s="13" t="n">
        <v>546.206896551724</v>
      </c>
      <c r="R29" s="0" t="s">
        <v>79</v>
      </c>
      <c r="S29" s="9" t="n">
        <v>0</v>
      </c>
      <c r="T29" s="9" t="n">
        <v>528</v>
      </c>
      <c r="U29" s="0" t="s">
        <v>80</v>
      </c>
      <c r="V29" s="9" t="s">
        <v>81</v>
      </c>
      <c r="X29" s="9"/>
    </row>
    <row r="30" customFormat="false" ht="20" hidden="false" customHeight="true" outlineLevel="0" collapsed="false">
      <c r="A30" s="0" t="s">
        <v>82</v>
      </c>
      <c r="B30" s="13" t="n">
        <v>0.8</v>
      </c>
      <c r="C30" s="13" t="n">
        <v>0</v>
      </c>
      <c r="D30" s="13" t="n">
        <v>1.83542857142857</v>
      </c>
      <c r="E30" s="13" t="n">
        <v>0</v>
      </c>
      <c r="F30" s="13" t="n">
        <v>2.33142857142857</v>
      </c>
      <c r="G30" s="13" t="n">
        <v>0</v>
      </c>
      <c r="H30" s="13" t="n">
        <v>2.88</v>
      </c>
      <c r="I30" s="13" t="n">
        <v>0</v>
      </c>
      <c r="J30" s="13" t="n">
        <v>4.27428571428571</v>
      </c>
      <c r="K30" s="13" t="n">
        <v>0</v>
      </c>
      <c r="L30" s="13" t="n">
        <v>7.17714285714286</v>
      </c>
      <c r="M30" s="13" t="n">
        <v>0</v>
      </c>
      <c r="N30" s="13" t="n">
        <v>12.96</v>
      </c>
      <c r="O30" s="13" t="n">
        <v>0</v>
      </c>
      <c r="P30" s="13" t="n">
        <v>16.6857142857143</v>
      </c>
      <c r="Q30" s="13" t="n">
        <v>0</v>
      </c>
      <c r="R30" s="0" t="s">
        <v>83</v>
      </c>
      <c r="S30" s="9" t="n">
        <v>16</v>
      </c>
      <c r="T30" s="9"/>
      <c r="U30" s="0" t="s">
        <v>84</v>
      </c>
      <c r="V30" s="9"/>
      <c r="X30" s="9"/>
    </row>
    <row r="31" customFormat="false" ht="20" hidden="false" customHeight="true" outlineLevel="0" collapsed="false">
      <c r="A31" s="0" t="s">
        <v>85</v>
      </c>
      <c r="B31" s="13" t="n">
        <v>0.006</v>
      </c>
      <c r="C31" s="13" t="n">
        <v>0.006</v>
      </c>
      <c r="D31" s="13" t="n">
        <v>0.0137657142857143</v>
      </c>
      <c r="E31" s="13" t="n">
        <v>0.0175</v>
      </c>
      <c r="F31" s="13" t="n">
        <v>0.0174857142857143</v>
      </c>
      <c r="G31" s="13" t="n">
        <v>0.0221586206896552</v>
      </c>
      <c r="H31" s="13" t="n">
        <v>0.0216</v>
      </c>
      <c r="I31" s="13" t="n">
        <v>0.0287241379310345</v>
      </c>
      <c r="J31" s="13" t="n">
        <v>0.0320571428571429</v>
      </c>
      <c r="K31" s="13" t="n">
        <v>0.0427241379310345</v>
      </c>
      <c r="L31" s="13" t="n">
        <v>0.0538285714285714</v>
      </c>
      <c r="M31" s="13" t="n">
        <v>0.0786896551724138</v>
      </c>
      <c r="N31" s="13" t="n">
        <v>0.0972</v>
      </c>
      <c r="O31" s="13" t="n">
        <v>0.129620689655172</v>
      </c>
      <c r="P31" s="13" t="n">
        <v>0.125142857142857</v>
      </c>
      <c r="Q31" s="13" t="n">
        <v>0.144827586206897</v>
      </c>
      <c r="R31" s="0" t="s">
        <v>86</v>
      </c>
      <c r="S31" s="15" t="n">
        <v>0.12</v>
      </c>
      <c r="T31" s="15" t="n">
        <v>0.14</v>
      </c>
      <c r="U31" s="0" t="s">
        <v>87</v>
      </c>
      <c r="V31" s="0" t="s">
        <v>88</v>
      </c>
    </row>
    <row r="32" customFormat="false" ht="20" hidden="false" customHeight="true" outlineLevel="0" collapsed="false">
      <c r="A32" s="0" t="s">
        <v>89</v>
      </c>
      <c r="B32" s="13" t="n">
        <v>3.5</v>
      </c>
      <c r="C32" s="16" t="n">
        <v>3.98275862068966</v>
      </c>
      <c r="D32" s="13" t="n">
        <v>8.03</v>
      </c>
      <c r="E32" s="13" t="n">
        <v>8.75</v>
      </c>
      <c r="F32" s="13" t="n">
        <v>10.2</v>
      </c>
      <c r="G32" s="13" t="n">
        <v>11.0793103448276</v>
      </c>
      <c r="H32" s="13" t="n">
        <v>12.6</v>
      </c>
      <c r="I32" s="13" t="n">
        <v>14.3620689655172</v>
      </c>
      <c r="J32" s="13" t="n">
        <v>18.7</v>
      </c>
      <c r="K32" s="13" t="n">
        <v>21.3620689655172</v>
      </c>
      <c r="L32" s="13" t="n">
        <v>31.4</v>
      </c>
      <c r="M32" s="13" t="n">
        <v>39.3448275862069</v>
      </c>
      <c r="N32" s="13" t="n">
        <v>56.7</v>
      </c>
      <c r="O32" s="13" t="n">
        <v>64.8103448275862</v>
      </c>
      <c r="P32" s="13" t="n">
        <v>73</v>
      </c>
      <c r="Q32" s="13" t="n">
        <v>72.4137931034483</v>
      </c>
      <c r="R32" s="0" t="s">
        <v>90</v>
      </c>
      <c r="S32" s="9" t="n">
        <v>70</v>
      </c>
      <c r="T32" s="9" t="n">
        <v>70</v>
      </c>
      <c r="U32" s="0" t="s">
        <v>91</v>
      </c>
      <c r="V32" s="9" t="s">
        <v>62</v>
      </c>
      <c r="X32" s="9"/>
    </row>
    <row r="33" customFormat="false" ht="20" hidden="false" customHeight="true" outlineLevel="0" collapsed="false">
      <c r="A33" s="0" t="s">
        <v>92</v>
      </c>
      <c r="B33" s="13" t="n">
        <v>0.0163</v>
      </c>
      <c r="C33" s="13" t="n">
        <v>0.0163</v>
      </c>
      <c r="D33" s="13" t="n">
        <v>0.0373968571428571</v>
      </c>
      <c r="E33" s="13" t="n">
        <v>0.04075</v>
      </c>
      <c r="F33" s="13" t="n">
        <v>0.0475028571428572</v>
      </c>
      <c r="G33" s="13" t="n">
        <v>0.0515979310344828</v>
      </c>
      <c r="H33" s="13" t="n">
        <v>0.05868</v>
      </c>
      <c r="I33" s="13" t="n">
        <v>0.0668862068965517</v>
      </c>
      <c r="J33" s="13" t="n">
        <v>0.0870885714285714</v>
      </c>
      <c r="K33" s="13" t="n">
        <v>0.0994862068965517</v>
      </c>
      <c r="L33" s="13" t="n">
        <v>0.146234285714286</v>
      </c>
      <c r="M33" s="13" t="n">
        <v>0.183234482758621</v>
      </c>
      <c r="N33" s="13" t="n">
        <v>0.26406</v>
      </c>
      <c r="O33" s="13" t="n">
        <v>0.301831034482759</v>
      </c>
      <c r="P33" s="13" t="n">
        <v>0.339971428571429</v>
      </c>
      <c r="Q33" s="13" t="n">
        <v>0.337241379310345</v>
      </c>
      <c r="R33" s="0" t="s">
        <v>93</v>
      </c>
      <c r="S33" s="9" t="n">
        <v>0.326</v>
      </c>
      <c r="T33" s="9" t="n">
        <v>0.326</v>
      </c>
      <c r="U33" s="0" t="s">
        <v>94</v>
      </c>
      <c r="V33" s="9" t="s">
        <v>95</v>
      </c>
      <c r="X33" s="9"/>
    </row>
    <row r="34" customFormat="false" ht="20" hidden="false" customHeight="true" outlineLevel="0" collapsed="false">
      <c r="A34" s="0" t="s">
        <v>96</v>
      </c>
      <c r="B34" s="13" t="n">
        <v>1.5</v>
      </c>
      <c r="C34" s="13" t="n">
        <v>1.59310344827586</v>
      </c>
      <c r="D34" s="13" t="n">
        <v>3.44142857142857</v>
      </c>
      <c r="E34" s="13" t="n">
        <v>3.5</v>
      </c>
      <c r="F34" s="13" t="n">
        <v>4.37142857142857</v>
      </c>
      <c r="G34" s="13" t="n">
        <v>4.43172413793103</v>
      </c>
      <c r="H34" s="13" t="n">
        <v>5.4</v>
      </c>
      <c r="I34" s="13" t="n">
        <v>5.7448275862069</v>
      </c>
      <c r="J34" s="13" t="n">
        <v>8.01428571428571</v>
      </c>
      <c r="K34" s="13" t="n">
        <v>8.5448275862069</v>
      </c>
      <c r="L34" s="13" t="n">
        <v>13.4571428571429</v>
      </c>
      <c r="M34" s="13" t="n">
        <v>15.7379310344828</v>
      </c>
      <c r="N34" s="13" t="n">
        <v>24.3</v>
      </c>
      <c r="O34" s="13" t="n">
        <v>25.9241379310345</v>
      </c>
      <c r="P34" s="13" t="n">
        <v>31.2857142857143</v>
      </c>
      <c r="Q34" s="13" t="n">
        <v>28.9655172413793</v>
      </c>
      <c r="R34" s="0" t="s">
        <v>97</v>
      </c>
      <c r="S34" s="9" t="n">
        <v>30</v>
      </c>
      <c r="T34" s="9" t="n">
        <v>28</v>
      </c>
      <c r="U34" s="0" t="s">
        <v>98</v>
      </c>
      <c r="V34" s="9" t="s">
        <v>99</v>
      </c>
      <c r="X34" s="9"/>
    </row>
    <row r="35" customFormat="false" ht="20" hidden="false" customHeight="true" outlineLevel="0" collapsed="false">
      <c r="A35" s="0" t="s">
        <v>100</v>
      </c>
      <c r="B35" s="13" t="n">
        <v>32</v>
      </c>
      <c r="C35" s="13" t="n">
        <v>34.1379310344828</v>
      </c>
      <c r="D35" s="13" t="n">
        <v>73.4171428571429</v>
      </c>
      <c r="E35" s="13" t="n">
        <v>75</v>
      </c>
      <c r="F35" s="13" t="n">
        <v>93.2571428571429</v>
      </c>
      <c r="G35" s="13" t="n">
        <v>94.9655172413793</v>
      </c>
      <c r="H35" s="13" t="n">
        <v>115.2</v>
      </c>
      <c r="I35" s="13" t="n">
        <v>123.103448275862</v>
      </c>
      <c r="J35" s="13" t="n">
        <v>170.971428571429</v>
      </c>
      <c r="K35" s="13" t="n">
        <v>183.103448275862</v>
      </c>
      <c r="L35" s="13" t="n">
        <v>287.085714285714</v>
      </c>
      <c r="M35" s="13" t="n">
        <v>337.241379310345</v>
      </c>
      <c r="N35" s="13" t="n">
        <v>518.4</v>
      </c>
      <c r="O35" s="13" t="n">
        <v>555.51724137931</v>
      </c>
      <c r="P35" s="13" t="n">
        <v>667.428571428571</v>
      </c>
      <c r="Q35" s="13" t="n">
        <v>620.689655172414</v>
      </c>
      <c r="R35" s="0" t="s">
        <v>101</v>
      </c>
      <c r="S35" s="9" t="n">
        <v>640</v>
      </c>
      <c r="T35" s="9" t="n">
        <v>600</v>
      </c>
      <c r="U35" s="0" t="s">
        <v>102</v>
      </c>
      <c r="V35" s="9" t="s">
        <v>103</v>
      </c>
      <c r="X35" s="9"/>
    </row>
    <row r="36" customFormat="false" ht="20" hidden="false" customHeight="true" outlineLevel="0" collapsed="false">
      <c r="A36" s="0" t="s">
        <v>104</v>
      </c>
      <c r="B36" s="13" t="n">
        <v>9</v>
      </c>
      <c r="C36" s="13" t="n">
        <v>8.53448275862069</v>
      </c>
      <c r="D36" s="13" t="n">
        <v>20.6485714285714</v>
      </c>
      <c r="E36" s="13" t="n">
        <v>18.75</v>
      </c>
      <c r="F36" s="13" t="n">
        <v>26.2285714285714</v>
      </c>
      <c r="G36" s="13" t="n">
        <v>23.7413793103448</v>
      </c>
      <c r="H36" s="13" t="n">
        <v>32.4</v>
      </c>
      <c r="I36" s="13" t="n">
        <v>30.7758620689655</v>
      </c>
      <c r="J36" s="13" t="n">
        <v>48.0857142857143</v>
      </c>
      <c r="K36" s="13" t="n">
        <v>45.7758620689655</v>
      </c>
      <c r="L36" s="13" t="n">
        <v>80.7428571428572</v>
      </c>
      <c r="M36" s="13" t="n">
        <v>84.3103448275862</v>
      </c>
      <c r="N36" s="13" t="n">
        <v>145.8</v>
      </c>
      <c r="O36" s="13" t="n">
        <v>138.879310344828</v>
      </c>
      <c r="P36" s="13" t="n">
        <v>187.714285714286</v>
      </c>
      <c r="Q36" s="13" t="n">
        <v>155.172413793103</v>
      </c>
      <c r="R36" s="0" t="s">
        <v>105</v>
      </c>
      <c r="S36" s="9" t="n">
        <v>180</v>
      </c>
      <c r="T36" s="9" t="n">
        <v>150</v>
      </c>
      <c r="U36" s="0" t="s">
        <v>106</v>
      </c>
      <c r="V36" s="9" t="s">
        <v>107</v>
      </c>
      <c r="X36" s="9"/>
    </row>
    <row r="37" customFormat="false" ht="20" hidden="false" customHeight="true" outlineLevel="0" collapsed="false">
      <c r="A37" s="0" t="s">
        <v>108</v>
      </c>
      <c r="B37" s="13" t="n">
        <v>1.75</v>
      </c>
      <c r="C37" s="13" t="n">
        <v>0</v>
      </c>
      <c r="D37" s="13" t="n">
        <v>4.015</v>
      </c>
      <c r="E37" s="13" t="n">
        <v>0</v>
      </c>
      <c r="F37" s="13" t="n">
        <v>5.1</v>
      </c>
      <c r="G37" s="13" t="n">
        <v>0</v>
      </c>
      <c r="H37" s="13" t="n">
        <v>6.3</v>
      </c>
      <c r="I37" s="13" t="n">
        <v>0</v>
      </c>
      <c r="J37" s="13" t="n">
        <v>9.35</v>
      </c>
      <c r="K37" s="13" t="n">
        <v>0</v>
      </c>
      <c r="L37" s="13" t="n">
        <v>15.7</v>
      </c>
      <c r="M37" s="13" t="n">
        <v>0</v>
      </c>
      <c r="N37" s="13" t="n">
        <v>28.35</v>
      </c>
      <c r="O37" s="13" t="n">
        <v>0</v>
      </c>
      <c r="P37" s="13" t="n">
        <v>36.5</v>
      </c>
      <c r="Q37" s="13" t="n">
        <v>0</v>
      </c>
      <c r="R37" s="0" t="s">
        <v>109</v>
      </c>
      <c r="S37" s="9" t="n">
        <v>35</v>
      </c>
      <c r="T37" s="9" t="n">
        <v>0</v>
      </c>
      <c r="U37" s="0" t="s">
        <v>110</v>
      </c>
      <c r="V37" s="9" t="s">
        <v>111</v>
      </c>
      <c r="X37" s="9"/>
    </row>
    <row r="38" customFormat="false" ht="20" hidden="false" customHeight="true" outlineLevel="0" collapsed="false">
      <c r="A38" s="0" t="s">
        <v>112</v>
      </c>
      <c r="B38" s="13" t="n">
        <v>1</v>
      </c>
      <c r="C38" s="13" t="n">
        <v>0.967241379310345</v>
      </c>
      <c r="D38" s="13" t="n">
        <v>2.29428571428571</v>
      </c>
      <c r="E38" s="13" t="n">
        <v>2.125</v>
      </c>
      <c r="F38" s="13" t="n">
        <v>2.91428571428571</v>
      </c>
      <c r="G38" s="13" t="n">
        <v>2.69068965517241</v>
      </c>
      <c r="H38" s="13" t="n">
        <v>3.6</v>
      </c>
      <c r="I38" s="13" t="n">
        <v>3.48793103448276</v>
      </c>
      <c r="J38" s="13" t="n">
        <v>5.34285714285714</v>
      </c>
      <c r="K38" s="13" t="n">
        <v>5.18793103448276</v>
      </c>
      <c r="L38" s="13" t="n">
        <v>8.97142857142857</v>
      </c>
      <c r="M38" s="13" t="n">
        <v>9.5551724137931</v>
      </c>
      <c r="N38" s="13" t="n">
        <v>16.2</v>
      </c>
      <c r="O38" s="13" t="n">
        <v>15.7396551724138</v>
      </c>
      <c r="P38" s="13" t="n">
        <v>20.8571428571429</v>
      </c>
      <c r="Q38" s="13" t="n">
        <v>17.5862068965517</v>
      </c>
      <c r="R38" s="0" t="s">
        <v>113</v>
      </c>
      <c r="S38" s="15" t="n">
        <v>20</v>
      </c>
      <c r="T38" s="15" t="n">
        <v>17</v>
      </c>
      <c r="U38" s="0" t="s">
        <v>114</v>
      </c>
      <c r="V38" s="9" t="s">
        <v>115</v>
      </c>
      <c r="X38" s="9"/>
    </row>
    <row r="39" customFormat="false" ht="20" hidden="false" customHeight="true" outlineLevel="0" collapsed="false">
      <c r="A39" s="0" t="s">
        <v>116</v>
      </c>
      <c r="B39" s="13" t="n">
        <v>2.25</v>
      </c>
      <c r="C39" s="13" t="n">
        <v>2.25</v>
      </c>
      <c r="D39" s="13" t="n">
        <v>5.16214285714286</v>
      </c>
      <c r="E39" s="13" t="n">
        <v>5.625</v>
      </c>
      <c r="F39" s="13" t="n">
        <v>6.55714285714286</v>
      </c>
      <c r="G39" s="13" t="n">
        <v>7.12241379310345</v>
      </c>
      <c r="H39" s="13" t="n">
        <v>8.1</v>
      </c>
      <c r="I39" s="13" t="n">
        <v>9.23275862068966</v>
      </c>
      <c r="J39" s="13" t="n">
        <v>12.0214285714286</v>
      </c>
      <c r="K39" s="13" t="n">
        <v>13.7327586206897</v>
      </c>
      <c r="L39" s="13" t="n">
        <v>20.1857142857143</v>
      </c>
      <c r="M39" s="13" t="n">
        <v>25.2931034482759</v>
      </c>
      <c r="N39" s="13" t="n">
        <v>36.45</v>
      </c>
      <c r="O39" s="13" t="n">
        <v>41.6637931034483</v>
      </c>
      <c r="P39" s="13" t="n">
        <v>46.9285714285714</v>
      </c>
      <c r="Q39" s="13" t="n">
        <v>46.551724137931</v>
      </c>
      <c r="R39" s="0" t="s">
        <v>117</v>
      </c>
      <c r="S39" s="9" t="n">
        <v>45</v>
      </c>
      <c r="T39" s="9" t="n">
        <v>45</v>
      </c>
      <c r="U39" s="0" t="s">
        <v>118</v>
      </c>
      <c r="V39" s="9"/>
      <c r="X39" s="9"/>
    </row>
    <row r="40" customFormat="false" ht="20" hidden="false" customHeight="true" outlineLevel="0" collapsed="false">
      <c r="A40" s="7" t="s">
        <v>119</v>
      </c>
      <c r="B40" s="13" t="n">
        <v>17.5</v>
      </c>
      <c r="C40" s="13" t="n">
        <v>19.9137931034483</v>
      </c>
      <c r="D40" s="13" t="n">
        <v>40.15</v>
      </c>
      <c r="E40" s="13" t="n">
        <v>43.75</v>
      </c>
      <c r="F40" s="13" t="n">
        <v>51</v>
      </c>
      <c r="G40" s="13" t="n">
        <v>55.3965517241379</v>
      </c>
      <c r="H40" s="13" t="n">
        <v>63</v>
      </c>
      <c r="I40" s="13" t="n">
        <v>71.8103448275862</v>
      </c>
      <c r="J40" s="13" t="n">
        <v>93.5</v>
      </c>
      <c r="K40" s="13" t="n">
        <v>106.810344827586</v>
      </c>
      <c r="L40" s="13" t="n">
        <v>157</v>
      </c>
      <c r="M40" s="13" t="n">
        <v>196.724137931034</v>
      </c>
      <c r="N40" s="13" t="n">
        <v>283.5</v>
      </c>
      <c r="O40" s="13" t="n">
        <v>324.051724137931</v>
      </c>
      <c r="P40" s="13" t="n">
        <v>365</v>
      </c>
      <c r="Q40" s="13" t="n">
        <v>362.068965517241</v>
      </c>
      <c r="R40" s="0" t="s">
        <v>120</v>
      </c>
      <c r="S40" s="8" t="n">
        <v>350</v>
      </c>
      <c r="T40" s="8" t="n">
        <v>350</v>
      </c>
      <c r="U40" s="0" t="s">
        <v>121</v>
      </c>
      <c r="V40" s="8" t="s">
        <v>122</v>
      </c>
      <c r="X40" s="8"/>
    </row>
    <row r="41" customFormat="false" ht="20" hidden="false" customHeight="true" outlineLevel="0" collapsed="false">
      <c r="A41" s="0" t="s">
        <v>123</v>
      </c>
      <c r="B41" s="13" t="n">
        <v>0</v>
      </c>
      <c r="C41" s="14" t="n">
        <v>3</v>
      </c>
      <c r="D41" s="13" t="n">
        <v>0</v>
      </c>
      <c r="E41" s="13" t="n">
        <v>10</v>
      </c>
      <c r="F41" s="13" t="n">
        <v>0</v>
      </c>
      <c r="G41" s="13" t="n">
        <v>12.6620689655172</v>
      </c>
      <c r="H41" s="13" t="n">
        <v>0</v>
      </c>
      <c r="I41" s="13" t="n">
        <v>16.4137931034483</v>
      </c>
      <c r="J41" s="13" t="n">
        <v>0</v>
      </c>
      <c r="K41" s="13" t="n">
        <v>24.4137931034483</v>
      </c>
      <c r="L41" s="13" t="n">
        <v>0</v>
      </c>
      <c r="M41" s="13" t="n">
        <v>44.9655172413793</v>
      </c>
      <c r="N41" s="13" t="n">
        <v>0</v>
      </c>
      <c r="O41" s="13" t="n">
        <v>74.0689655172414</v>
      </c>
      <c r="P41" s="13" t="n">
        <v>0</v>
      </c>
      <c r="Q41" s="13" t="n">
        <v>82.7586206896552</v>
      </c>
      <c r="R41" s="0" t="s">
        <v>124</v>
      </c>
      <c r="S41" s="15" t="n">
        <v>0</v>
      </c>
      <c r="T41" s="15" t="n">
        <v>80</v>
      </c>
      <c r="U41" s="0" t="s">
        <v>125</v>
      </c>
    </row>
    <row r="42" customFormat="false" ht="20" hidden="false" customHeight="true" outlineLevel="0" collapsed="false">
      <c r="A42" s="7" t="s">
        <v>126</v>
      </c>
      <c r="B42" s="13" t="n">
        <v>2.75</v>
      </c>
      <c r="C42" s="13" t="n">
        <v>2.33275862068966</v>
      </c>
      <c r="D42" s="13" t="n">
        <v>6.30928571428571</v>
      </c>
      <c r="E42" s="13" t="n">
        <v>5.125</v>
      </c>
      <c r="F42" s="13" t="n">
        <v>8.01428571428571</v>
      </c>
      <c r="G42" s="13" t="n">
        <v>6.48931034482759</v>
      </c>
      <c r="H42" s="13" t="n">
        <v>9.9</v>
      </c>
      <c r="I42" s="13" t="n">
        <v>8.41206896551724</v>
      </c>
      <c r="J42" s="13" t="n">
        <v>14.6928571428571</v>
      </c>
      <c r="K42" s="13" t="n">
        <v>12.5120689655172</v>
      </c>
      <c r="L42" s="13" t="n">
        <v>24.6714285714286</v>
      </c>
      <c r="M42" s="13" t="n">
        <v>23.0448275862069</v>
      </c>
      <c r="N42" s="13" t="n">
        <v>44.55</v>
      </c>
      <c r="O42" s="13" t="n">
        <v>37.9603448275862</v>
      </c>
      <c r="P42" s="13" t="n">
        <v>57.3571428571429</v>
      </c>
      <c r="Q42" s="13" t="n">
        <v>42.4137931034483</v>
      </c>
      <c r="R42" s="0" t="s">
        <v>127</v>
      </c>
      <c r="S42" s="8" t="n">
        <v>55</v>
      </c>
      <c r="T42" s="8" t="n">
        <v>41</v>
      </c>
      <c r="U42" s="0" t="s">
        <v>128</v>
      </c>
      <c r="V42" s="17" t="s">
        <v>129</v>
      </c>
      <c r="X42" s="17"/>
    </row>
    <row r="43" customFormat="false" ht="20" hidden="false" customHeight="true" outlineLevel="0" collapsed="false">
      <c r="A43" s="7" t="s">
        <v>130</v>
      </c>
      <c r="B43" s="13" t="n">
        <v>0.825</v>
      </c>
      <c r="C43" s="13" t="n">
        <v>0.699827586206897</v>
      </c>
      <c r="D43" s="13" t="n">
        <v>1.89278571428571</v>
      </c>
      <c r="E43" s="13" t="n">
        <v>1.5375</v>
      </c>
      <c r="F43" s="13" t="n">
        <v>2.40428571428571</v>
      </c>
      <c r="G43" s="13" t="n">
        <v>1.94679310344828</v>
      </c>
      <c r="H43" s="13" t="n">
        <v>2.97</v>
      </c>
      <c r="I43" s="13" t="n">
        <v>2.52362068965517</v>
      </c>
      <c r="J43" s="13" t="n">
        <v>4.40785714285714</v>
      </c>
      <c r="K43" s="13" t="n">
        <v>3.75362068965517</v>
      </c>
      <c r="L43" s="13" t="n">
        <v>7.40142857142857</v>
      </c>
      <c r="M43" s="13" t="n">
        <v>6.91344827586207</v>
      </c>
      <c r="N43" s="13" t="n">
        <v>13.365</v>
      </c>
      <c r="O43" s="13" t="n">
        <v>11.3881034482759</v>
      </c>
      <c r="P43" s="13" t="n">
        <v>17.2071428571429</v>
      </c>
      <c r="Q43" s="13" t="n">
        <v>12.7241379310345</v>
      </c>
      <c r="R43" s="0" t="s">
        <v>131</v>
      </c>
      <c r="S43" s="8" t="n">
        <v>16.5</v>
      </c>
      <c r="T43" s="8" t="n">
        <v>12.3</v>
      </c>
      <c r="U43" s="0" t="s">
        <v>132</v>
      </c>
      <c r="V43" s="7" t="s">
        <v>133</v>
      </c>
      <c r="X43" s="7"/>
    </row>
    <row r="44" customFormat="false" ht="20" hidden="false" customHeight="true" outlineLevel="0" collapsed="false">
      <c r="A44" s="0" t="s">
        <v>134</v>
      </c>
      <c r="B44" s="13" t="n">
        <v>0.07425</v>
      </c>
      <c r="C44" s="13" t="n">
        <v>0.0629844827586207</v>
      </c>
      <c r="D44" s="13" t="n">
        <v>0.170350714285714</v>
      </c>
      <c r="E44" s="13" t="n">
        <v>0.138375</v>
      </c>
      <c r="F44" s="13" t="n">
        <v>0.216385714285714</v>
      </c>
      <c r="G44" s="13" t="n">
        <v>0.175211379310345</v>
      </c>
      <c r="H44" s="13" t="n">
        <v>0.2673</v>
      </c>
      <c r="I44" s="13" t="n">
        <v>0.227125862068965</v>
      </c>
      <c r="J44" s="13" t="n">
        <v>0.396707142857143</v>
      </c>
      <c r="K44" s="13" t="n">
        <v>0.337825862068965</v>
      </c>
      <c r="L44" s="13" t="n">
        <v>0.666128571428571</v>
      </c>
      <c r="M44" s="13" t="n">
        <v>0.622210344827586</v>
      </c>
      <c r="N44" s="13" t="n">
        <v>1.20285</v>
      </c>
      <c r="O44" s="13" t="n">
        <v>1.02492931034483</v>
      </c>
      <c r="P44" s="13" t="n">
        <v>1.54864285714286</v>
      </c>
      <c r="Q44" s="13" t="n">
        <v>1.1451724137931</v>
      </c>
      <c r="R44" s="0" t="s">
        <v>135</v>
      </c>
      <c r="S44" s="9" t="n">
        <v>1.485</v>
      </c>
      <c r="T44" s="9" t="n">
        <v>1.107</v>
      </c>
      <c r="U44" s="0" t="s">
        <v>136</v>
      </c>
      <c r="V44" s="9" t="s">
        <v>137</v>
      </c>
      <c r="X44" s="9"/>
    </row>
    <row r="45" customFormat="false" ht="20" hidden="false" customHeight="true" outlineLevel="0" collapsed="false">
      <c r="A45" s="0" t="s">
        <v>138</v>
      </c>
      <c r="B45" s="13" t="n">
        <v>0.4125</v>
      </c>
      <c r="C45" s="13" t="n">
        <v>0.349913793103448</v>
      </c>
      <c r="D45" s="13" t="n">
        <v>0.946392857142857</v>
      </c>
      <c r="E45" s="13" t="n">
        <v>0.76875</v>
      </c>
      <c r="F45" s="13" t="n">
        <v>1.20214285714286</v>
      </c>
      <c r="G45" s="13" t="n">
        <v>0.973396551724138</v>
      </c>
      <c r="H45" s="13" t="n">
        <v>1.485</v>
      </c>
      <c r="I45" s="13" t="n">
        <v>1.26181034482759</v>
      </c>
      <c r="J45" s="13" t="n">
        <v>2.20392857142857</v>
      </c>
      <c r="K45" s="13" t="n">
        <v>1.87681034482759</v>
      </c>
      <c r="L45" s="13" t="n">
        <v>3.70071428571429</v>
      </c>
      <c r="M45" s="13" t="n">
        <v>3.45672413793103</v>
      </c>
      <c r="N45" s="13" t="n">
        <v>6.6825</v>
      </c>
      <c r="O45" s="13" t="n">
        <v>5.69405172413793</v>
      </c>
      <c r="P45" s="13" t="n">
        <v>8.60357142857143</v>
      </c>
      <c r="Q45" s="13" t="n">
        <v>6.36206896551724</v>
      </c>
      <c r="R45" s="0" t="s">
        <v>139</v>
      </c>
      <c r="S45" s="9" t="n">
        <v>8.25</v>
      </c>
      <c r="T45" s="9" t="n">
        <v>6.15</v>
      </c>
      <c r="U45" s="0" t="s">
        <v>140</v>
      </c>
      <c r="V45" s="9" t="s">
        <v>141</v>
      </c>
      <c r="X45" s="9"/>
    </row>
    <row r="46" customFormat="false" ht="20" hidden="false" customHeight="true" outlineLevel="0" collapsed="false">
      <c r="A46" s="0" t="s">
        <v>142</v>
      </c>
      <c r="B46" s="13" t="n">
        <v>0.22</v>
      </c>
      <c r="C46" s="13" t="n">
        <v>0.186620689655172</v>
      </c>
      <c r="D46" s="13" t="n">
        <v>0.504742857142857</v>
      </c>
      <c r="E46" s="13" t="n">
        <v>0.41</v>
      </c>
      <c r="F46" s="13" t="n">
        <v>0.641142857142857</v>
      </c>
      <c r="G46" s="13" t="n">
        <v>0.519144827586207</v>
      </c>
      <c r="H46" s="13" t="n">
        <v>0.792</v>
      </c>
      <c r="I46" s="13" t="n">
        <v>0.672965517241379</v>
      </c>
      <c r="J46" s="13" t="n">
        <v>1.17542857142857</v>
      </c>
      <c r="K46" s="13" t="n">
        <v>1.00096551724138</v>
      </c>
      <c r="L46" s="13" t="n">
        <v>1.97371428571429</v>
      </c>
      <c r="M46" s="13" t="n">
        <v>1.84358620689655</v>
      </c>
      <c r="N46" s="13" t="n">
        <v>3.564</v>
      </c>
      <c r="O46" s="13" t="n">
        <v>3.0368275862069</v>
      </c>
      <c r="P46" s="13" t="n">
        <v>4.58857142857143</v>
      </c>
      <c r="Q46" s="13" t="n">
        <v>3.39310344827586</v>
      </c>
      <c r="R46" s="0" t="s">
        <v>143</v>
      </c>
      <c r="S46" s="9" t="n">
        <v>4.4</v>
      </c>
      <c r="T46" s="9" t="n">
        <v>3.28</v>
      </c>
      <c r="V46" s="0" t="s">
        <v>144</v>
      </c>
      <c r="X46" s="0" t="s">
        <v>144</v>
      </c>
    </row>
    <row r="47" customFormat="false" ht="20" hidden="false" customHeight="true" outlineLevel="0" collapsed="false">
      <c r="A47" s="0" t="s">
        <v>145</v>
      </c>
      <c r="B47" s="13" t="n">
        <v>0.12375</v>
      </c>
      <c r="C47" s="13" t="n">
        <v>0.104974137931034</v>
      </c>
      <c r="D47" s="13" t="n">
        <v>0.283917857142857</v>
      </c>
      <c r="E47" s="13" t="n">
        <v>0.230625</v>
      </c>
      <c r="F47" s="13" t="n">
        <v>0.360642857142857</v>
      </c>
      <c r="G47" s="13" t="n">
        <v>0.292018965517241</v>
      </c>
      <c r="H47" s="13" t="n">
        <v>0.4455</v>
      </c>
      <c r="I47" s="13" t="n">
        <v>0.378543103448276</v>
      </c>
      <c r="J47" s="13" t="n">
        <v>0.661178571428571</v>
      </c>
      <c r="K47" s="13" t="n">
        <v>0.563043103448276</v>
      </c>
      <c r="L47" s="13" t="n">
        <v>1.11021428571429</v>
      </c>
      <c r="M47" s="13" t="n">
        <v>1.03701724137931</v>
      </c>
      <c r="N47" s="13" t="n">
        <v>2.00475</v>
      </c>
      <c r="O47" s="13" t="n">
        <v>1.70821551724138</v>
      </c>
      <c r="P47" s="13" t="n">
        <v>2.58107142857143</v>
      </c>
      <c r="Q47" s="13" t="n">
        <v>1.90862068965517</v>
      </c>
      <c r="R47" s="0" t="s">
        <v>139</v>
      </c>
      <c r="S47" s="9" t="n">
        <v>2.475</v>
      </c>
      <c r="T47" s="9" t="n">
        <v>1.845</v>
      </c>
      <c r="U47" s="0" t="s">
        <v>140</v>
      </c>
      <c r="V47" s="9" t="s">
        <v>146</v>
      </c>
      <c r="W47" s="0" t="s">
        <v>140</v>
      </c>
      <c r="X47" s="9" t="s">
        <v>146</v>
      </c>
    </row>
    <row r="48" customFormat="false" ht="20" hidden="false" customHeight="true" outlineLevel="0" collapsed="false">
      <c r="A48" s="0" t="s">
        <v>147</v>
      </c>
      <c r="B48" s="13" t="n">
        <v>0.1375</v>
      </c>
      <c r="C48" s="13" t="n">
        <v>0.116637931034483</v>
      </c>
      <c r="D48" s="13" t="n">
        <v>0.315464285714286</v>
      </c>
      <c r="E48" s="13" t="n">
        <v>0.25625</v>
      </c>
      <c r="F48" s="13" t="n">
        <v>0.400714285714286</v>
      </c>
      <c r="G48" s="13" t="n">
        <v>0.324465517241379</v>
      </c>
      <c r="H48" s="13" t="n">
        <v>0.495</v>
      </c>
      <c r="I48" s="13" t="n">
        <v>0.420603448275862</v>
      </c>
      <c r="J48" s="13" t="n">
        <v>0.734642857142857</v>
      </c>
      <c r="K48" s="13" t="n">
        <v>0.625603448275862</v>
      </c>
      <c r="L48" s="13" t="n">
        <v>1.23357142857143</v>
      </c>
      <c r="M48" s="13" t="n">
        <v>1.15224137931035</v>
      </c>
      <c r="N48" s="13" t="n">
        <v>2.2275</v>
      </c>
      <c r="O48" s="13" t="n">
        <v>1.89801724137931</v>
      </c>
      <c r="P48" s="13" t="n">
        <v>2.86785714285714</v>
      </c>
      <c r="Q48" s="13" t="n">
        <v>2.12068965517241</v>
      </c>
      <c r="R48" s="0" t="s">
        <v>127</v>
      </c>
      <c r="S48" s="9" t="n">
        <v>2.75</v>
      </c>
      <c r="T48" s="9" t="n">
        <v>2.05</v>
      </c>
      <c r="U48" s="0" t="s">
        <v>128</v>
      </c>
      <c r="V48" s="9" t="s">
        <v>148</v>
      </c>
      <c r="W48" s="0" t="s">
        <v>128</v>
      </c>
      <c r="X48" s="9" t="s">
        <v>148</v>
      </c>
    </row>
    <row r="49" customFormat="false" ht="20" hidden="false" customHeight="true" outlineLevel="0" collapsed="false">
      <c r="A49" s="0" t="s">
        <v>149</v>
      </c>
      <c r="B49" s="18" t="n">
        <v>1</v>
      </c>
      <c r="C49" s="13" t="n">
        <v>1.13793103448276</v>
      </c>
      <c r="D49" s="13" t="n">
        <v>2.29428571428571</v>
      </c>
      <c r="E49" s="13" t="n">
        <v>2.5</v>
      </c>
      <c r="F49" s="13" t="n">
        <v>2.91428571428571</v>
      </c>
      <c r="G49" s="13" t="n">
        <v>3.16551724137931</v>
      </c>
      <c r="H49" s="13" t="n">
        <v>3.6</v>
      </c>
      <c r="I49" s="13" t="n">
        <v>4.10344827586207</v>
      </c>
      <c r="J49" s="13" t="n">
        <v>5.34285714285714</v>
      </c>
      <c r="K49" s="13" t="n">
        <v>6.10344827586207</v>
      </c>
      <c r="L49" s="13" t="n">
        <v>8.97142857142857</v>
      </c>
      <c r="M49" s="13" t="n">
        <v>11.2413793103448</v>
      </c>
      <c r="N49" s="13" t="n">
        <v>16.2</v>
      </c>
      <c r="O49" s="13" t="n">
        <v>18.5172413793103</v>
      </c>
      <c r="P49" s="13" t="n">
        <v>20.8571428571429</v>
      </c>
      <c r="Q49" s="13" t="n">
        <v>20.6896551724138</v>
      </c>
      <c r="R49" s="0" t="s">
        <v>150</v>
      </c>
      <c r="S49" s="9" t="n">
        <v>20</v>
      </c>
      <c r="T49" s="9" t="n">
        <v>20</v>
      </c>
      <c r="U49" s="0" t="s">
        <v>151</v>
      </c>
      <c r="V49" s="9" t="s">
        <v>152</v>
      </c>
      <c r="W49" s="0" t="s">
        <v>151</v>
      </c>
      <c r="X49" s="9" t="s">
        <v>152</v>
      </c>
    </row>
    <row r="50" customFormat="false" ht="20" hidden="false" customHeight="true" outlineLevel="0" collapsed="false">
      <c r="A50" s="0" t="s">
        <v>153</v>
      </c>
      <c r="B50" s="13" t="n">
        <v>123.75</v>
      </c>
      <c r="C50" s="13" t="n">
        <v>116.637931034483</v>
      </c>
      <c r="D50" s="13" t="n">
        <v>283.917857142857</v>
      </c>
      <c r="E50" s="13" t="n">
        <v>256.25</v>
      </c>
      <c r="F50" s="13" t="n">
        <v>360.642857142857</v>
      </c>
      <c r="G50" s="13" t="n">
        <v>324.465517241379</v>
      </c>
      <c r="H50" s="13" t="n">
        <v>445.5</v>
      </c>
      <c r="I50" s="13" t="n">
        <v>420.603448275862</v>
      </c>
      <c r="J50" s="13" t="n">
        <v>661.178571428571</v>
      </c>
      <c r="K50" s="13" t="n">
        <v>625.603448275862</v>
      </c>
      <c r="L50" s="13" t="n">
        <v>1110.21428571429</v>
      </c>
      <c r="M50" s="13" t="n">
        <v>1152.24137931035</v>
      </c>
      <c r="N50" s="13" t="n">
        <v>2004.75</v>
      </c>
      <c r="O50" s="13" t="n">
        <v>1898.01724137931</v>
      </c>
      <c r="P50" s="13" t="n">
        <v>2581.07142857143</v>
      </c>
      <c r="Q50" s="13" t="n">
        <v>2120.68965517241</v>
      </c>
      <c r="R50" s="0" t="s">
        <v>154</v>
      </c>
      <c r="S50" s="9" t="n">
        <v>2475</v>
      </c>
      <c r="T50" s="9" t="n">
        <v>2050</v>
      </c>
      <c r="U50" s="0" t="s">
        <v>155</v>
      </c>
      <c r="V50" s="9" t="s">
        <v>156</v>
      </c>
      <c r="W50" s="0" t="s">
        <v>155</v>
      </c>
      <c r="X50" s="9" t="s">
        <v>156</v>
      </c>
    </row>
    <row r="51" customFormat="false" ht="20" hidden="false" customHeight="true" outlineLevel="0" collapsed="false">
      <c r="A51" s="10" t="s">
        <v>157</v>
      </c>
      <c r="B51" s="13" t="n">
        <v>42.5</v>
      </c>
      <c r="C51" s="13" t="n">
        <v>39.8275862068966</v>
      </c>
      <c r="D51" s="13" t="n">
        <v>97.5071428571428</v>
      </c>
      <c r="E51" s="13" t="n">
        <v>87.5</v>
      </c>
      <c r="F51" s="13" t="n">
        <v>123.857142857143</v>
      </c>
      <c r="G51" s="13" t="n">
        <v>110.793103448276</v>
      </c>
      <c r="H51" s="13" t="n">
        <v>153</v>
      </c>
      <c r="I51" s="13" t="n">
        <v>143.620689655172</v>
      </c>
      <c r="J51" s="13" t="n">
        <v>227.071428571429</v>
      </c>
      <c r="K51" s="13" t="n">
        <v>213.620689655172</v>
      </c>
      <c r="L51" s="13" t="n">
        <v>381.285714285714</v>
      </c>
      <c r="M51" s="13" t="n">
        <v>393.448275862069</v>
      </c>
      <c r="N51" s="13" t="n">
        <v>688.5</v>
      </c>
      <c r="O51" s="13" t="n">
        <v>648.103448275862</v>
      </c>
      <c r="P51" s="13" t="n">
        <v>886.428571428571</v>
      </c>
      <c r="Q51" s="13" t="n">
        <v>724.137931034483</v>
      </c>
      <c r="R51" s="0" t="s">
        <v>158</v>
      </c>
      <c r="S51" s="11" t="n">
        <v>850</v>
      </c>
      <c r="T51" s="11" t="n">
        <v>700</v>
      </c>
      <c r="U51" s="0" t="s">
        <v>159</v>
      </c>
      <c r="V51" s="12"/>
      <c r="W51" s="0" t="s">
        <v>159</v>
      </c>
      <c r="X51" s="12"/>
    </row>
    <row r="52" customFormat="false" ht="20" hidden="false" customHeight="true" outlineLevel="0" collapsed="false">
      <c r="A52" s="19" t="s">
        <v>160</v>
      </c>
      <c r="B52" s="13" t="n">
        <v>0</v>
      </c>
      <c r="C52" s="13" t="n">
        <v>2.8448275862069</v>
      </c>
      <c r="D52" s="13" t="n">
        <v>0</v>
      </c>
      <c r="E52" s="13" t="n">
        <v>6.25</v>
      </c>
      <c r="F52" s="13" t="n">
        <v>0</v>
      </c>
      <c r="G52" s="13" t="n">
        <v>7.91379310344828</v>
      </c>
      <c r="H52" s="13" t="n">
        <v>0</v>
      </c>
      <c r="I52" s="13" t="n">
        <v>10.2586206896552</v>
      </c>
      <c r="J52" s="13" t="n">
        <v>0</v>
      </c>
      <c r="K52" s="13" t="n">
        <v>15.2586206896552</v>
      </c>
      <c r="L52" s="13" t="n">
        <v>0</v>
      </c>
      <c r="M52" s="13" t="n">
        <v>28.1034482758621</v>
      </c>
      <c r="N52" s="13" t="n">
        <v>0</v>
      </c>
      <c r="O52" s="13" t="n">
        <v>46.2931034482759</v>
      </c>
      <c r="P52" s="13" t="n">
        <v>0</v>
      </c>
      <c r="Q52" s="13" t="n">
        <v>51.7241379310345</v>
      </c>
      <c r="R52" s="0" t="s">
        <v>143</v>
      </c>
      <c r="S52" s="20" t="n">
        <v>0</v>
      </c>
      <c r="T52" s="20" t="n">
        <v>50</v>
      </c>
      <c r="V52" s="20" t="s">
        <v>161</v>
      </c>
      <c r="X52" s="20" t="s">
        <v>161</v>
      </c>
    </row>
    <row r="53" customFormat="false" ht="20" hidden="false" customHeight="true" outlineLevel="0" collapsed="false">
      <c r="A53" s="0" t="s">
        <v>162</v>
      </c>
      <c r="B53" s="13" t="n">
        <v>0.5</v>
      </c>
      <c r="C53" s="13" t="n">
        <v>0.455172413793104</v>
      </c>
      <c r="D53" s="13" t="n">
        <v>1.14714285714286</v>
      </c>
      <c r="E53" s="13" t="n">
        <v>1</v>
      </c>
      <c r="F53" s="13" t="n">
        <v>1.45714285714286</v>
      </c>
      <c r="G53" s="13" t="n">
        <v>1.26620689655172</v>
      </c>
      <c r="H53" s="13" t="n">
        <v>1.8</v>
      </c>
      <c r="I53" s="13" t="n">
        <v>1.64137931034483</v>
      </c>
      <c r="J53" s="13" t="n">
        <v>2.67142857142857</v>
      </c>
      <c r="K53" s="13" t="n">
        <v>2.44137931034483</v>
      </c>
      <c r="L53" s="13" t="n">
        <v>4.48571428571429</v>
      </c>
      <c r="M53" s="13" t="n">
        <v>4.49655172413793</v>
      </c>
      <c r="N53" s="13" t="n">
        <v>8.1</v>
      </c>
      <c r="O53" s="13" t="n">
        <v>7.40689655172414</v>
      </c>
      <c r="P53" s="13" t="n">
        <v>10.4285714285714</v>
      </c>
      <c r="Q53" s="13" t="n">
        <v>8.27586206896552</v>
      </c>
      <c r="R53" s="0" t="s">
        <v>163</v>
      </c>
      <c r="S53" s="9" t="n">
        <v>10</v>
      </c>
      <c r="T53" s="9" t="n">
        <v>8</v>
      </c>
      <c r="U53" s="0" t="s">
        <v>164</v>
      </c>
      <c r="V53" s="9"/>
      <c r="W53" s="0" t="s">
        <v>164</v>
      </c>
      <c r="X53" s="9"/>
    </row>
    <row r="54" customFormat="false" ht="20" hidden="false" customHeight="true" outlineLevel="0" collapsed="false">
      <c r="A54" s="0" t="s">
        <v>165</v>
      </c>
      <c r="B54" s="13" t="n">
        <v>50.25</v>
      </c>
      <c r="C54" s="13" t="n">
        <v>57.1810344827586</v>
      </c>
      <c r="D54" s="13" t="n">
        <v>115.287857142857</v>
      </c>
      <c r="E54" s="13" t="n">
        <v>125.625</v>
      </c>
      <c r="F54" s="13" t="n">
        <v>146.442857142857</v>
      </c>
      <c r="G54" s="13" t="n">
        <v>159.06724137931</v>
      </c>
      <c r="H54" s="13" t="n">
        <v>180.9</v>
      </c>
      <c r="I54" s="13" t="n">
        <v>206.198275862069</v>
      </c>
      <c r="J54" s="13" t="n">
        <v>268.478571428571</v>
      </c>
      <c r="K54" s="13" t="n">
        <v>306.698275862069</v>
      </c>
      <c r="L54" s="13" t="n">
        <v>450.814285714286</v>
      </c>
      <c r="M54" s="13" t="n">
        <v>564.879310344828</v>
      </c>
      <c r="N54" s="13" t="n">
        <v>814.05</v>
      </c>
      <c r="O54" s="13" t="n">
        <v>930.491379310345</v>
      </c>
      <c r="P54" s="13" t="n">
        <v>1048.07142857143</v>
      </c>
      <c r="Q54" s="13" t="n">
        <v>1039.65517241379</v>
      </c>
      <c r="R54" s="0" t="s">
        <v>166</v>
      </c>
      <c r="S54" s="9" t="n">
        <v>1005</v>
      </c>
      <c r="T54" s="9" t="n">
        <v>1005</v>
      </c>
      <c r="U54" s="0" t="s">
        <v>167</v>
      </c>
      <c r="V54" s="9"/>
      <c r="W54" s="0" t="s">
        <v>167</v>
      </c>
      <c r="X54" s="9"/>
    </row>
    <row r="55" customFormat="false" ht="20" hidden="false" customHeight="true" outlineLevel="0" collapsed="false">
      <c r="A55" s="10" t="s">
        <v>168</v>
      </c>
      <c r="B55" s="13" t="n">
        <v>4.25</v>
      </c>
      <c r="C55" s="13" t="n">
        <v>3.98275862068966</v>
      </c>
      <c r="D55" s="13" t="n">
        <v>9.75071428571429</v>
      </c>
      <c r="E55" s="13" t="n">
        <v>8.75</v>
      </c>
      <c r="F55" s="13" t="n">
        <v>12.3857142857143</v>
      </c>
      <c r="G55" s="13" t="n">
        <v>11.0793103448276</v>
      </c>
      <c r="H55" s="13" t="n">
        <v>15.3</v>
      </c>
      <c r="I55" s="13" t="n">
        <v>14.3620689655172</v>
      </c>
      <c r="J55" s="13" t="n">
        <v>22.7071428571429</v>
      </c>
      <c r="K55" s="13" t="n">
        <v>21.3620689655172</v>
      </c>
      <c r="L55" s="13" t="n">
        <v>38.1285714285714</v>
      </c>
      <c r="M55" s="13" t="n">
        <v>39.3448275862069</v>
      </c>
      <c r="N55" s="13" t="n">
        <v>68.85</v>
      </c>
      <c r="O55" s="13" t="n">
        <v>64.8103448275862</v>
      </c>
      <c r="P55" s="13" t="n">
        <v>88.6428571428571</v>
      </c>
      <c r="Q55" s="13" t="n">
        <v>72.4137931034483</v>
      </c>
      <c r="R55" s="0" t="s">
        <v>169</v>
      </c>
      <c r="S55" s="11" t="n">
        <v>85</v>
      </c>
      <c r="T55" s="10" t="n">
        <v>70</v>
      </c>
      <c r="U55" s="0" t="s">
        <v>170</v>
      </c>
      <c r="V55" s="10"/>
      <c r="W55" s="0" t="s">
        <v>170</v>
      </c>
      <c r="X55" s="10"/>
    </row>
    <row r="56" customFormat="false" ht="20" hidden="false" customHeight="true" outlineLevel="0" collapsed="false">
      <c r="A56" s="10" t="s">
        <v>171</v>
      </c>
      <c r="B56" s="13" t="n">
        <v>0.8</v>
      </c>
      <c r="C56" s="13" t="n">
        <v>0.853448275862069</v>
      </c>
      <c r="D56" s="13" t="n">
        <v>1.83542857142857</v>
      </c>
      <c r="E56" s="13" t="n">
        <v>1.875</v>
      </c>
      <c r="F56" s="13" t="n">
        <v>2.33142857142857</v>
      </c>
      <c r="G56" s="13" t="n">
        <v>2.37413793103448</v>
      </c>
      <c r="H56" s="13" t="n">
        <v>2.88</v>
      </c>
      <c r="I56" s="13" t="n">
        <v>3.07758620689655</v>
      </c>
      <c r="J56" s="13" t="n">
        <v>4.27428571428571</v>
      </c>
      <c r="K56" s="13" t="n">
        <v>4.57758620689655</v>
      </c>
      <c r="L56" s="13" t="n">
        <v>7.17714285714286</v>
      </c>
      <c r="M56" s="13" t="n">
        <v>8.43103448275862</v>
      </c>
      <c r="N56" s="13" t="n">
        <v>12.96</v>
      </c>
      <c r="O56" s="13" t="n">
        <v>13.8879310344828</v>
      </c>
      <c r="P56" s="13" t="n">
        <v>16.6857142857143</v>
      </c>
      <c r="Q56" s="13" t="n">
        <v>15.5172413793103</v>
      </c>
      <c r="R56" s="0" t="s">
        <v>172</v>
      </c>
      <c r="S56" s="11" t="n">
        <v>16</v>
      </c>
      <c r="T56" s="10" t="n">
        <v>15</v>
      </c>
      <c r="U56" s="0" t="s">
        <v>173</v>
      </c>
      <c r="V56" s="10"/>
      <c r="W56" s="0" t="s">
        <v>173</v>
      </c>
      <c r="X56" s="10"/>
    </row>
    <row r="57" customFormat="false" ht="20" hidden="false" customHeight="true" outlineLevel="0" collapsed="false">
      <c r="A57" s="10" t="s">
        <v>174</v>
      </c>
      <c r="B57" s="13" t="n">
        <v>0.5</v>
      </c>
      <c r="C57" s="13" t="n">
        <v>0.170689655172414</v>
      </c>
      <c r="D57" s="13" t="n">
        <v>1.14714285714286</v>
      </c>
      <c r="E57" s="13" t="n">
        <v>0.375</v>
      </c>
      <c r="F57" s="13" t="n">
        <v>1.45714285714286</v>
      </c>
      <c r="G57" s="13" t="n">
        <v>0.474827586206897</v>
      </c>
      <c r="H57" s="13" t="n">
        <v>1.8</v>
      </c>
      <c r="I57" s="13" t="n">
        <v>0.61551724137931</v>
      </c>
      <c r="J57" s="13" t="n">
        <v>2.67142857142857</v>
      </c>
      <c r="K57" s="13" t="n">
        <v>0.91551724137931</v>
      </c>
      <c r="L57" s="13" t="n">
        <v>4.48571428571429</v>
      </c>
      <c r="M57" s="13" t="n">
        <v>1.68620689655172</v>
      </c>
      <c r="N57" s="13" t="n">
        <v>8.1</v>
      </c>
      <c r="O57" s="13" t="n">
        <v>2.77758620689655</v>
      </c>
      <c r="P57" s="13" t="n">
        <v>10.4285714285714</v>
      </c>
      <c r="Q57" s="13" t="n">
        <v>3.10344827586207</v>
      </c>
      <c r="R57" s="0" t="s">
        <v>175</v>
      </c>
      <c r="S57" s="11" t="n">
        <v>10</v>
      </c>
      <c r="T57" s="10" t="n">
        <v>3</v>
      </c>
      <c r="U57" s="0" t="s">
        <v>176</v>
      </c>
      <c r="V57" s="10"/>
      <c r="W57" s="0" t="s">
        <v>176</v>
      </c>
      <c r="X57" s="10"/>
    </row>
    <row r="58" customFormat="false" ht="20" hidden="false" customHeight="true" outlineLevel="0" collapsed="false">
      <c r="A58" s="10" t="s">
        <v>177</v>
      </c>
      <c r="B58" s="13" t="n">
        <v>2.3</v>
      </c>
      <c r="C58" s="13" t="n">
        <v>2.33275862068966</v>
      </c>
      <c r="D58" s="13" t="n">
        <v>5.27685714285714</v>
      </c>
      <c r="E58" s="13" t="n">
        <v>5.125</v>
      </c>
      <c r="F58" s="13" t="n">
        <v>6.70285714285714</v>
      </c>
      <c r="G58" s="13" t="n">
        <v>6.48931034482759</v>
      </c>
      <c r="H58" s="13" t="n">
        <v>8.28</v>
      </c>
      <c r="I58" s="13" t="n">
        <v>8.41206896551724</v>
      </c>
      <c r="J58" s="13" t="n">
        <v>12.2885714285714</v>
      </c>
      <c r="K58" s="13" t="n">
        <v>12.5120689655172</v>
      </c>
      <c r="L58" s="13" t="n">
        <v>20.6342857142857</v>
      </c>
      <c r="M58" s="13" t="n">
        <v>23.0448275862069</v>
      </c>
      <c r="N58" s="13" t="n">
        <v>37.26</v>
      </c>
      <c r="O58" s="13" t="n">
        <v>37.9603448275862</v>
      </c>
      <c r="P58" s="13" t="n">
        <v>47.9714285714286</v>
      </c>
      <c r="Q58" s="13" t="n">
        <v>42.4137931034483</v>
      </c>
      <c r="R58" s="0" t="s">
        <v>178</v>
      </c>
      <c r="S58" s="11" t="n">
        <v>46</v>
      </c>
      <c r="T58" s="10" t="n">
        <v>41</v>
      </c>
      <c r="U58" s="0" t="s">
        <v>179</v>
      </c>
      <c r="V58" s="10"/>
      <c r="W58" s="0" t="s">
        <v>179</v>
      </c>
      <c r="X58" s="10"/>
    </row>
    <row r="59" customFormat="false" ht="20" hidden="false" customHeight="true" outlineLevel="0" collapsed="false">
      <c r="A59" s="10" t="s">
        <v>180</v>
      </c>
      <c r="B59" s="13" t="n">
        <v>0.15</v>
      </c>
      <c r="C59" s="13" t="n">
        <v>0.170689655172414</v>
      </c>
      <c r="D59" s="13" t="n">
        <v>0.344142857142857</v>
      </c>
      <c r="E59" s="13" t="n">
        <v>0.375</v>
      </c>
      <c r="F59" s="13" t="n">
        <v>0.437142857142857</v>
      </c>
      <c r="G59" s="13" t="n">
        <v>0.474827586206897</v>
      </c>
      <c r="H59" s="13" t="n">
        <v>0.54</v>
      </c>
      <c r="I59" s="13" t="n">
        <v>0.61551724137931</v>
      </c>
      <c r="J59" s="13" t="n">
        <v>0.801428571428572</v>
      </c>
      <c r="K59" s="13" t="n">
        <v>0.91551724137931</v>
      </c>
      <c r="L59" s="13" t="n">
        <v>1.34571428571429</v>
      </c>
      <c r="M59" s="13" t="n">
        <v>1.68620689655172</v>
      </c>
      <c r="N59" s="13" t="n">
        <v>2.43</v>
      </c>
      <c r="O59" s="13" t="n">
        <v>2.77758620689655</v>
      </c>
      <c r="P59" s="13" t="n">
        <v>3.12857142857143</v>
      </c>
      <c r="Q59" s="13" t="n">
        <v>3.10344827586207</v>
      </c>
      <c r="R59" s="0" t="s">
        <v>181</v>
      </c>
      <c r="S59" s="11" t="n">
        <v>3</v>
      </c>
      <c r="T59" s="11" t="n">
        <v>3</v>
      </c>
      <c r="U59" s="0" t="s">
        <v>182</v>
      </c>
      <c r="V59" s="10"/>
      <c r="W59" s="0" t="s">
        <v>182</v>
      </c>
      <c r="X59" s="10"/>
    </row>
    <row r="60" customFormat="false" ht="20" hidden="false" customHeight="true" outlineLevel="0" collapsed="false">
      <c r="A60" s="10" t="s">
        <v>183</v>
      </c>
      <c r="B60" s="13" t="n">
        <v>1.6</v>
      </c>
      <c r="C60" s="13" t="n">
        <v>1.53620689655172</v>
      </c>
      <c r="D60" s="13" t="n">
        <v>3.67085714285714</v>
      </c>
      <c r="E60" s="13" t="n">
        <v>3.375</v>
      </c>
      <c r="F60" s="13" t="n">
        <v>4.66285714285714</v>
      </c>
      <c r="G60" s="13" t="n">
        <v>4.27344827586207</v>
      </c>
      <c r="H60" s="13" t="n">
        <v>5.76</v>
      </c>
      <c r="I60" s="13" t="n">
        <v>5.53965517241379</v>
      </c>
      <c r="J60" s="13" t="n">
        <v>8.54857142857143</v>
      </c>
      <c r="K60" s="13" t="n">
        <v>8.23965517241379</v>
      </c>
      <c r="L60" s="13" t="n">
        <v>14.3542857142857</v>
      </c>
      <c r="M60" s="13" t="n">
        <v>15.1758620689655</v>
      </c>
      <c r="N60" s="13" t="n">
        <v>25.92</v>
      </c>
      <c r="O60" s="13" t="n">
        <v>24.998275862069</v>
      </c>
      <c r="P60" s="13" t="n">
        <v>33.3714285714286</v>
      </c>
      <c r="Q60" s="13" t="n">
        <v>27.9310344827586</v>
      </c>
      <c r="R60" s="0" t="s">
        <v>184</v>
      </c>
      <c r="S60" s="11" t="n">
        <v>32</v>
      </c>
      <c r="T60" s="11" t="n">
        <v>27</v>
      </c>
      <c r="U60" s="0" t="s">
        <v>185</v>
      </c>
      <c r="V60" s="10"/>
      <c r="W60" s="0" t="s">
        <v>185</v>
      </c>
      <c r="X60" s="10"/>
    </row>
    <row r="61" customFormat="false" ht="20" hidden="false" customHeight="true" outlineLevel="0" collapsed="false">
      <c r="A61" s="10" t="s">
        <v>186</v>
      </c>
      <c r="B61" s="13" t="n">
        <v>1</v>
      </c>
      <c r="C61" s="14" t="n">
        <v>1</v>
      </c>
      <c r="D61" s="13" t="n">
        <v>2.29428571428571</v>
      </c>
      <c r="E61" s="13" t="n">
        <v>37.5</v>
      </c>
      <c r="F61" s="13" t="n">
        <v>2.91428571428571</v>
      </c>
      <c r="G61" s="13" t="n">
        <v>47.4827586206897</v>
      </c>
      <c r="H61" s="13" t="n">
        <v>3.6</v>
      </c>
      <c r="I61" s="13" t="n">
        <v>61.551724137931</v>
      </c>
      <c r="J61" s="13" t="n">
        <v>5.34285714285714</v>
      </c>
      <c r="K61" s="13" t="n">
        <v>91.551724137931</v>
      </c>
      <c r="L61" s="13" t="n">
        <v>8.97142857142857</v>
      </c>
      <c r="M61" s="13" t="n">
        <v>168.620689655172</v>
      </c>
      <c r="N61" s="13" t="n">
        <v>16.2</v>
      </c>
      <c r="O61" s="13" t="n">
        <v>277.758620689655</v>
      </c>
      <c r="P61" s="13" t="n">
        <v>20.8571428571429</v>
      </c>
      <c r="Q61" s="13" t="n">
        <v>310.344827586207</v>
      </c>
      <c r="R61" s="0" t="s">
        <v>187</v>
      </c>
      <c r="S61" s="11" t="n">
        <v>20</v>
      </c>
      <c r="T61" s="11" t="n">
        <v>300</v>
      </c>
      <c r="U61" s="0" t="s">
        <v>188</v>
      </c>
      <c r="V61" s="10"/>
      <c r="W61" s="0" t="s">
        <v>188</v>
      </c>
      <c r="X61" s="10"/>
    </row>
    <row r="62" customFormat="false" ht="15" hidden="false" customHeight="false" outlineLevel="0" collapsed="false"/>
    <row r="67" customFormat="false" ht="20" hidden="false" customHeight="false" outlineLevel="0" collapsed="false">
      <c r="A67" s="19" t="s">
        <v>189</v>
      </c>
      <c r="B67" s="21"/>
      <c r="C67" s="2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61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35" activeCellId="0" sqref="C35"/>
    </sheetView>
  </sheetViews>
  <sheetFormatPr defaultColWidth="10.5390625" defaultRowHeight="20" zeroHeight="false" outlineLevelRow="0" outlineLevelCol="0"/>
  <cols>
    <col collapsed="false" customWidth="true" hidden="false" outlineLevel="0" max="17" min="2" style="0" width="11.5"/>
    <col collapsed="false" customWidth="true" hidden="false" outlineLevel="0" max="20" min="19" style="0" width="11.5"/>
    <col collapsed="false" customWidth="true" hidden="false" outlineLevel="0" max="24" min="24" style="0" width="65.34"/>
  </cols>
  <sheetData>
    <row r="1" customFormat="false" ht="20" hidden="false" customHeight="true" outlineLevel="0" collapsed="false">
      <c r="A1" s="0" t="s">
        <v>0</v>
      </c>
      <c r="B1" s="0" t="s">
        <v>1</v>
      </c>
    </row>
    <row r="2" customFormat="false" ht="20" hidden="false" customHeight="true" outlineLevel="0" collapsed="false">
      <c r="A2" s="0" t="s">
        <v>2</v>
      </c>
      <c r="B2" s="0" t="s">
        <v>3</v>
      </c>
      <c r="C2" s="0" t="s">
        <v>3</v>
      </c>
      <c r="D2" s="0" t="s">
        <v>4</v>
      </c>
      <c r="E2" s="0" t="s">
        <v>4</v>
      </c>
      <c r="F2" s="0" t="s">
        <v>5</v>
      </c>
      <c r="G2" s="0" t="s">
        <v>5</v>
      </c>
      <c r="H2" s="0" t="s">
        <v>6</v>
      </c>
      <c r="I2" s="0" t="s">
        <v>6</v>
      </c>
      <c r="J2" s="0" t="s">
        <v>7</v>
      </c>
      <c r="K2" s="0" t="s">
        <v>7</v>
      </c>
      <c r="L2" s="0" t="s">
        <v>8</v>
      </c>
      <c r="M2" s="0" t="s">
        <v>8</v>
      </c>
      <c r="N2" s="0" t="s">
        <v>9</v>
      </c>
      <c r="O2" s="0" t="s">
        <v>9</v>
      </c>
      <c r="P2" s="0" t="s">
        <v>10</v>
      </c>
      <c r="Q2" s="0" t="s">
        <v>10</v>
      </c>
      <c r="R2" s="0" t="s">
        <v>11</v>
      </c>
      <c r="S2" s="0" t="s">
        <v>12</v>
      </c>
    </row>
    <row r="3" s="1" customFormat="true" ht="20" hidden="false" customHeight="true" outlineLevel="0" collapsed="false">
      <c r="A3" s="1" t="s">
        <v>13</v>
      </c>
      <c r="B3" s="1" t="s">
        <v>14</v>
      </c>
      <c r="C3" s="1" t="s">
        <v>15</v>
      </c>
      <c r="D3" s="1" t="s">
        <v>14</v>
      </c>
      <c r="E3" s="1" t="s">
        <v>15</v>
      </c>
      <c r="F3" s="1" t="s">
        <v>14</v>
      </c>
      <c r="G3" s="1" t="s">
        <v>15</v>
      </c>
      <c r="H3" s="1" t="s">
        <v>14</v>
      </c>
      <c r="I3" s="1" t="s">
        <v>14</v>
      </c>
      <c r="J3" s="1" t="s">
        <v>15</v>
      </c>
      <c r="K3" s="1" t="s">
        <v>14</v>
      </c>
      <c r="L3" s="1" t="s">
        <v>15</v>
      </c>
      <c r="M3" s="1" t="s">
        <v>14</v>
      </c>
      <c r="N3" s="1" t="s">
        <v>14</v>
      </c>
      <c r="O3" s="1" t="s">
        <v>15</v>
      </c>
      <c r="P3" s="1" t="s">
        <v>14</v>
      </c>
      <c r="Q3" s="1" t="s">
        <v>15</v>
      </c>
      <c r="S3" s="1" t="s">
        <v>14</v>
      </c>
      <c r="T3" s="1" t="s">
        <v>15</v>
      </c>
    </row>
    <row r="4" s="2" customFormat="true" ht="20" hidden="false" customHeight="true" outlineLevel="0" collapsed="false">
      <c r="A4" s="2" t="s">
        <v>17</v>
      </c>
      <c r="B4" s="3" t="n">
        <v>3122.9223</v>
      </c>
      <c r="C4" s="3" t="n">
        <v>3186.41789310345</v>
      </c>
      <c r="D4" s="3" t="n">
        <v>7280.84744828571</v>
      </c>
      <c r="E4" s="3" t="n">
        <v>7157.43325</v>
      </c>
      <c r="F4" s="3" t="n">
        <v>9365.65927428571</v>
      </c>
      <c r="G4" s="3" t="n">
        <v>8979.85341172414</v>
      </c>
      <c r="H4" s="3" t="n">
        <v>11460.52028</v>
      </c>
      <c r="I4" s="3" t="n">
        <v>11496.4766448276</v>
      </c>
      <c r="J4" s="3" t="n">
        <v>817.042002857143</v>
      </c>
      <c r="K4" s="3" t="n">
        <v>1214.42324482759</v>
      </c>
      <c r="L4" s="3" t="n">
        <v>1371.93149142857</v>
      </c>
      <c r="M4" s="3" t="n">
        <v>2236.73433793103</v>
      </c>
      <c r="N4" s="3" t="n">
        <v>2477.34126</v>
      </c>
      <c r="O4" s="3" t="n">
        <v>3684.43662413793</v>
      </c>
      <c r="P4" s="3" t="n">
        <v>65719.5222571429</v>
      </c>
      <c r="Q4" s="3" t="n">
        <v>55126.6889655172</v>
      </c>
      <c r="R4" s="4"/>
      <c r="S4" s="2" t="n">
        <v>69690.446</v>
      </c>
      <c r="T4" s="2" t="n">
        <v>57478.466</v>
      </c>
    </row>
    <row r="5" s="5" customFormat="true" ht="20" hidden="false" customHeight="true" outlineLevel="0" collapsed="false">
      <c r="A5" s="5" t="s">
        <v>18</v>
      </c>
      <c r="B5" s="5" t="n">
        <v>3500</v>
      </c>
      <c r="C5" s="5" t="n">
        <v>3300</v>
      </c>
      <c r="D5" s="5" t="n">
        <v>8030</v>
      </c>
      <c r="E5" s="5" t="n">
        <v>7250</v>
      </c>
      <c r="F5" s="5" t="n">
        <v>10200</v>
      </c>
      <c r="G5" s="5" t="n">
        <v>9180</v>
      </c>
      <c r="H5" s="5" t="n">
        <v>12600</v>
      </c>
      <c r="I5" s="5" t="n">
        <v>11900</v>
      </c>
      <c r="J5" s="5" t="n">
        <v>18700</v>
      </c>
      <c r="K5" s="5" t="n">
        <v>17700</v>
      </c>
      <c r="L5" s="5" t="n">
        <v>31400</v>
      </c>
      <c r="M5" s="5" t="n">
        <v>32600</v>
      </c>
      <c r="N5" s="5" t="n">
        <v>56700</v>
      </c>
      <c r="O5" s="5" t="n">
        <v>53700</v>
      </c>
      <c r="P5" s="5" t="n">
        <v>73000</v>
      </c>
      <c r="Q5" s="5" t="n">
        <v>60000</v>
      </c>
      <c r="R5" s="6"/>
      <c r="S5" s="5" t="n">
        <v>70000</v>
      </c>
      <c r="T5" s="5" t="n">
        <v>58000</v>
      </c>
    </row>
    <row r="6" customFormat="false" ht="20" hidden="false" customHeight="true" outlineLevel="0" collapsed="false">
      <c r="A6" s="7" t="s">
        <v>19</v>
      </c>
      <c r="B6" s="0" t="n">
        <v>160</v>
      </c>
      <c r="C6" s="0" t="n">
        <v>150</v>
      </c>
      <c r="D6" s="0" t="n">
        <v>350</v>
      </c>
      <c r="E6" s="0" t="n">
        <v>310</v>
      </c>
      <c r="F6" s="0" t="n">
        <v>480</v>
      </c>
      <c r="G6" s="0" t="n">
        <v>420</v>
      </c>
      <c r="H6" s="0" t="n">
        <v>540</v>
      </c>
      <c r="I6" s="0" t="n">
        <v>490</v>
      </c>
      <c r="P6" s="0" t="n">
        <v>3070</v>
      </c>
      <c r="Q6" s="0" t="n">
        <v>2080</v>
      </c>
      <c r="R6" s="4" t="s">
        <v>20</v>
      </c>
      <c r="S6" s="8" t="n">
        <v>5500</v>
      </c>
      <c r="T6" s="8" t="n">
        <v>4100</v>
      </c>
      <c r="U6" s="7" t="s">
        <v>21</v>
      </c>
      <c r="V6" s="8" t="s">
        <v>22</v>
      </c>
    </row>
    <row r="7" customFormat="false" ht="20" hidden="false" customHeight="true" outlineLevel="0" collapsed="false">
      <c r="A7" s="0" t="s">
        <v>23</v>
      </c>
      <c r="B7" s="0" t="n">
        <v>350</v>
      </c>
      <c r="C7" s="0" t="n">
        <v>350</v>
      </c>
      <c r="D7" s="0" t="n">
        <v>750</v>
      </c>
      <c r="E7" s="0" t="n">
        <v>710</v>
      </c>
      <c r="F7" s="0" t="n">
        <v>940</v>
      </c>
      <c r="G7" s="0" t="n">
        <v>870</v>
      </c>
      <c r="H7" s="0" t="n">
        <v>1120</v>
      </c>
      <c r="I7" s="0" t="n">
        <v>1030</v>
      </c>
      <c r="P7" s="0" t="n">
        <v>1450</v>
      </c>
      <c r="Q7" s="0" t="n">
        <v>1300</v>
      </c>
      <c r="R7" s="4" t="s">
        <v>20</v>
      </c>
      <c r="S7" s="9" t="n">
        <v>1400</v>
      </c>
      <c r="T7" s="9" t="n">
        <v>1200</v>
      </c>
      <c r="U7" s="0" t="s">
        <v>24</v>
      </c>
      <c r="V7" s="9" t="s">
        <v>25</v>
      </c>
    </row>
    <row r="8" customFormat="false" ht="20" hidden="false" customHeight="true" outlineLevel="0" collapsed="false">
      <c r="A8" s="0" t="s">
        <v>26</v>
      </c>
      <c r="B8" s="0" t="n">
        <v>20</v>
      </c>
      <c r="C8" s="0" t="n">
        <v>20</v>
      </c>
      <c r="D8" s="0" t="n">
        <v>40</v>
      </c>
      <c r="E8" s="0" t="n">
        <v>40</v>
      </c>
      <c r="F8" s="0" t="n">
        <v>50</v>
      </c>
      <c r="G8" s="0" t="n">
        <v>50</v>
      </c>
      <c r="H8" s="0" t="n">
        <v>70</v>
      </c>
      <c r="I8" s="0" t="n">
        <v>60</v>
      </c>
      <c r="P8" s="0" t="n">
        <v>330</v>
      </c>
      <c r="Q8" s="0" t="n">
        <v>250</v>
      </c>
      <c r="R8" s="4" t="s">
        <v>20</v>
      </c>
      <c r="S8" s="9" t="n">
        <v>331</v>
      </c>
      <c r="T8" s="9" t="n">
        <v>253</v>
      </c>
      <c r="U8" s="0" t="s">
        <v>27</v>
      </c>
      <c r="V8" s="9" t="s">
        <v>28</v>
      </c>
    </row>
    <row r="9" customFormat="false" ht="20" hidden="false" customHeight="true" outlineLevel="0" collapsed="false">
      <c r="A9" s="0" t="s">
        <v>29</v>
      </c>
      <c r="B9" s="0" t="n">
        <v>60</v>
      </c>
      <c r="C9" s="0" t="n">
        <v>50</v>
      </c>
      <c r="D9" s="0" t="n">
        <v>120</v>
      </c>
      <c r="E9" s="0" t="n">
        <v>120</v>
      </c>
      <c r="F9" s="0" t="n">
        <v>160</v>
      </c>
      <c r="G9" s="0" t="n">
        <v>170</v>
      </c>
      <c r="H9" s="0" t="n">
        <v>240</v>
      </c>
      <c r="I9" s="0" t="n">
        <v>240</v>
      </c>
      <c r="P9" s="0" t="n">
        <v>1200</v>
      </c>
      <c r="Q9" s="0" t="n">
        <v>950</v>
      </c>
      <c r="R9" s="4" t="s">
        <v>20</v>
      </c>
      <c r="S9" s="9" t="n">
        <v>536</v>
      </c>
      <c r="T9" s="9" t="n">
        <v>536</v>
      </c>
      <c r="U9" s="0" t="s">
        <v>30</v>
      </c>
      <c r="V9" s="9" t="s">
        <v>31</v>
      </c>
    </row>
    <row r="10" customFormat="false" ht="20" hidden="false" customHeight="true" outlineLevel="0" collapsed="false">
      <c r="A10" s="0" t="s">
        <v>32</v>
      </c>
      <c r="B10" s="0" t="n">
        <v>120</v>
      </c>
      <c r="C10" s="0" t="n">
        <v>130</v>
      </c>
      <c r="D10" s="0" t="n">
        <v>270</v>
      </c>
      <c r="E10" s="0" t="n">
        <v>250</v>
      </c>
      <c r="F10" s="0" t="n">
        <v>360</v>
      </c>
      <c r="G10" s="0" t="n">
        <v>340</v>
      </c>
      <c r="H10" s="0" t="n">
        <v>480</v>
      </c>
      <c r="I10" s="0" t="n">
        <v>460</v>
      </c>
      <c r="P10" s="0" t="n">
        <v>1800</v>
      </c>
      <c r="Q10" s="0" t="n">
        <v>1400</v>
      </c>
      <c r="R10" s="4" t="s">
        <v>20</v>
      </c>
      <c r="S10" s="9" t="n">
        <v>1800</v>
      </c>
      <c r="T10" s="9" t="n">
        <v>1400</v>
      </c>
      <c r="U10" s="0" t="s">
        <v>33</v>
      </c>
      <c r="V10" s="9" t="s">
        <v>34</v>
      </c>
    </row>
    <row r="11" customFormat="false" ht="20" hidden="false" customHeight="true" outlineLevel="0" collapsed="false">
      <c r="A11" s="0" t="s">
        <v>35</v>
      </c>
      <c r="B11" s="0" t="n">
        <v>30</v>
      </c>
      <c r="C11" s="0" t="n">
        <v>30</v>
      </c>
      <c r="D11" s="0" t="n">
        <v>50</v>
      </c>
      <c r="E11" s="0" t="n">
        <v>40</v>
      </c>
      <c r="F11" s="0" t="n">
        <v>60</v>
      </c>
      <c r="G11" s="0" t="n">
        <v>60</v>
      </c>
      <c r="H11" s="0" t="n">
        <v>90</v>
      </c>
      <c r="I11" s="0" t="n">
        <v>80</v>
      </c>
      <c r="P11" s="0" t="n">
        <v>310</v>
      </c>
      <c r="Q11" s="0" t="n">
        <v>280</v>
      </c>
      <c r="R11" s="4" t="s">
        <v>20</v>
      </c>
      <c r="S11" s="9" t="n">
        <v>310</v>
      </c>
      <c r="T11" s="9" t="n">
        <v>275</v>
      </c>
      <c r="U11" s="0" t="s">
        <v>36</v>
      </c>
      <c r="V11" s="9" t="s">
        <v>37</v>
      </c>
    </row>
    <row r="12" customFormat="false" ht="20" hidden="false" customHeight="true" outlineLevel="0" collapsed="false">
      <c r="A12" s="0" t="s">
        <v>38</v>
      </c>
      <c r="B12" s="0" t="n">
        <v>170</v>
      </c>
      <c r="C12" s="0" t="n">
        <v>160</v>
      </c>
      <c r="D12" s="0" t="n">
        <v>290</v>
      </c>
      <c r="E12" s="0" t="n">
        <v>270</v>
      </c>
      <c r="F12" s="0" t="n">
        <v>340</v>
      </c>
      <c r="G12" s="0" t="n">
        <v>320</v>
      </c>
      <c r="H12" s="0" t="n">
        <v>410</v>
      </c>
      <c r="I12" s="0" t="n">
        <v>390</v>
      </c>
      <c r="P12" s="0" t="n">
        <v>3300</v>
      </c>
      <c r="Q12" s="0" t="n">
        <v>2300</v>
      </c>
      <c r="R12" s="4" t="s">
        <v>20</v>
      </c>
      <c r="S12" s="9" t="n">
        <v>2600</v>
      </c>
      <c r="T12" s="9" t="n">
        <v>1790</v>
      </c>
    </row>
    <row r="13" customFormat="false" ht="20" hidden="false" customHeight="true" outlineLevel="0" collapsed="false">
      <c r="A13" s="0" t="s">
        <v>39</v>
      </c>
      <c r="B13" s="0" t="n">
        <v>10</v>
      </c>
      <c r="C13" s="0" t="n">
        <v>10</v>
      </c>
      <c r="D13" s="0" t="n">
        <v>20</v>
      </c>
      <c r="E13" s="0" t="n">
        <v>20</v>
      </c>
      <c r="F13" s="0" t="n">
        <v>20</v>
      </c>
      <c r="G13" s="0" t="n">
        <v>20</v>
      </c>
      <c r="H13" s="0" t="n">
        <v>30</v>
      </c>
      <c r="I13" s="0" t="n">
        <v>30</v>
      </c>
      <c r="P13" s="0" t="n">
        <v>150</v>
      </c>
      <c r="Q13" s="0" t="n">
        <v>140</v>
      </c>
      <c r="R13" s="4" t="s">
        <v>20</v>
      </c>
      <c r="S13" s="9" t="n">
        <v>150</v>
      </c>
      <c r="T13" s="9" t="n">
        <v>140</v>
      </c>
    </row>
    <row r="14" customFormat="false" ht="20" hidden="false" customHeight="true" outlineLevel="0" collapsed="false">
      <c r="A14" s="0" t="s">
        <v>40</v>
      </c>
      <c r="B14" s="0" t="n">
        <v>50</v>
      </c>
      <c r="C14" s="0" t="n">
        <v>50</v>
      </c>
      <c r="D14" s="0" t="n">
        <v>90</v>
      </c>
      <c r="E14" s="0" t="n">
        <v>90</v>
      </c>
      <c r="F14" s="0" t="n">
        <v>140</v>
      </c>
      <c r="G14" s="0" t="n">
        <v>140</v>
      </c>
      <c r="H14" s="0" t="n">
        <v>190</v>
      </c>
      <c r="I14" s="0" t="n">
        <v>190</v>
      </c>
      <c r="P14" s="0" t="n">
        <v>1020</v>
      </c>
      <c r="Q14" s="0" t="n">
        <v>960</v>
      </c>
      <c r="R14" s="4" t="s">
        <v>20</v>
      </c>
    </row>
    <row r="15" customFormat="false" ht="20" hidden="false" customHeight="true" outlineLevel="0" collapsed="false">
      <c r="A15" s="0" t="s">
        <v>41</v>
      </c>
      <c r="B15" s="0" t="n">
        <v>20</v>
      </c>
      <c r="C15" s="0" t="n">
        <v>10</v>
      </c>
      <c r="D15" s="0" t="n">
        <v>50</v>
      </c>
      <c r="E15" s="0" t="n">
        <v>50</v>
      </c>
      <c r="F15" s="0" t="n">
        <v>50</v>
      </c>
      <c r="G15" s="0" t="n">
        <v>50</v>
      </c>
      <c r="H15" s="0" t="n">
        <v>70</v>
      </c>
      <c r="I15" s="0" t="n">
        <v>70</v>
      </c>
      <c r="P15" s="0" t="n">
        <v>290</v>
      </c>
      <c r="Q15" s="0" t="n">
        <v>250</v>
      </c>
      <c r="R15" s="4" t="s">
        <v>20</v>
      </c>
    </row>
    <row r="16" customFormat="false" ht="20" hidden="false" customHeight="true" outlineLevel="0" collapsed="false">
      <c r="A16" s="0" t="s">
        <v>42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20</v>
      </c>
      <c r="G16" s="0" t="n">
        <v>20</v>
      </c>
      <c r="H16" s="0" t="n">
        <v>30</v>
      </c>
      <c r="I16" s="0" t="n">
        <v>30</v>
      </c>
      <c r="P16" s="0" t="n">
        <v>2480</v>
      </c>
      <c r="Q16" s="0" t="n">
        <v>1800</v>
      </c>
      <c r="R16" s="4" t="s">
        <v>20</v>
      </c>
    </row>
    <row r="17" customFormat="false" ht="20" hidden="false" customHeight="true" outlineLevel="0" collapsed="false">
      <c r="A17" s="0" t="s">
        <v>43</v>
      </c>
      <c r="B17" s="0" t="n">
        <v>800</v>
      </c>
      <c r="C17" s="0" t="n">
        <v>800</v>
      </c>
      <c r="D17" s="0" t="n">
        <v>1350</v>
      </c>
      <c r="E17" s="0" t="n">
        <v>1350</v>
      </c>
      <c r="F17" s="0" t="n">
        <v>1900</v>
      </c>
      <c r="G17" s="0" t="n">
        <v>1900</v>
      </c>
      <c r="H17" s="0" t="n">
        <v>2830</v>
      </c>
      <c r="I17" s="0" t="n">
        <v>2830</v>
      </c>
      <c r="P17" s="0" t="n">
        <v>29000</v>
      </c>
      <c r="Q17" s="0" t="n">
        <v>17500</v>
      </c>
      <c r="R17" s="4" t="s">
        <v>20</v>
      </c>
      <c r="S17" s="9" t="n">
        <v>28000</v>
      </c>
      <c r="T17" s="9" t="n">
        <v>17000</v>
      </c>
      <c r="U17" s="0" t="s">
        <v>44</v>
      </c>
      <c r="V17" s="9" t="s">
        <v>45</v>
      </c>
    </row>
    <row r="18" customFormat="false" ht="20" hidden="false" customHeight="true" outlineLevel="0" collapsed="false">
      <c r="A18" s="0" t="s">
        <v>46</v>
      </c>
      <c r="B18" s="0" t="n">
        <v>890</v>
      </c>
      <c r="C18" s="0" t="n">
        <v>890</v>
      </c>
      <c r="D18" s="0" t="n">
        <v>2970</v>
      </c>
      <c r="E18" s="0" t="n">
        <v>2850</v>
      </c>
      <c r="F18" s="0" t="n">
        <v>3640</v>
      </c>
      <c r="G18" s="0" t="n">
        <v>3230</v>
      </c>
      <c r="H18" s="0" t="n">
        <v>3760</v>
      </c>
      <c r="I18" s="0" t="n">
        <v>3760</v>
      </c>
      <c r="P18" s="0" t="n">
        <v>14500</v>
      </c>
      <c r="Q18" s="0" t="n">
        <v>19000</v>
      </c>
      <c r="R18" s="4" t="s">
        <v>20</v>
      </c>
      <c r="S18" s="9" t="n">
        <v>15000</v>
      </c>
      <c r="T18" s="9" t="n">
        <v>19000</v>
      </c>
      <c r="U18" s="0" t="s">
        <v>47</v>
      </c>
    </row>
    <row r="19" customFormat="false" ht="20" hidden="false" customHeight="true" outlineLevel="0" collapsed="false">
      <c r="A19" s="0" t="s">
        <v>48</v>
      </c>
      <c r="B19" s="0" t="n">
        <v>560</v>
      </c>
      <c r="C19" s="0" t="n">
        <v>370</v>
      </c>
      <c r="D19" s="0" t="n">
        <v>1080</v>
      </c>
      <c r="E19" s="0" t="n">
        <v>560</v>
      </c>
      <c r="F19" s="0" t="n">
        <v>1200</v>
      </c>
      <c r="G19" s="0" t="n">
        <v>760</v>
      </c>
      <c r="H19" s="0" t="n">
        <v>1620</v>
      </c>
      <c r="I19" s="0" t="n">
        <v>1180</v>
      </c>
      <c r="P19" s="0" t="n">
        <v>7700</v>
      </c>
      <c r="Q19" s="0" t="n">
        <v>6950</v>
      </c>
      <c r="R19" s="4" t="s">
        <v>20</v>
      </c>
    </row>
    <row r="20" customFormat="false" ht="20" hidden="false" customHeight="true" outlineLevel="0" collapsed="false">
      <c r="A20" s="10" t="s">
        <v>49</v>
      </c>
      <c r="B20" s="0" t="n">
        <v>170</v>
      </c>
      <c r="C20" s="0" t="n">
        <v>170</v>
      </c>
      <c r="D20" s="0" t="n">
        <v>400</v>
      </c>
      <c r="E20" s="0" t="n">
        <v>380</v>
      </c>
      <c r="F20" s="0" t="n">
        <v>590</v>
      </c>
      <c r="G20" s="0" t="n">
        <v>590</v>
      </c>
      <c r="H20" s="0" t="n">
        <v>850</v>
      </c>
      <c r="I20" s="0" t="n">
        <v>820</v>
      </c>
      <c r="P20" s="0" t="n">
        <v>5500</v>
      </c>
      <c r="Q20" s="0" t="n">
        <v>4000</v>
      </c>
      <c r="R20" s="4" t="s">
        <v>20</v>
      </c>
      <c r="S20" s="11" t="n">
        <v>10000</v>
      </c>
      <c r="T20" s="11" t="n">
        <v>6800</v>
      </c>
      <c r="U20" s="10" t="s">
        <v>50</v>
      </c>
      <c r="V20" s="12"/>
    </row>
    <row r="21" customFormat="false" ht="20" hidden="false" customHeight="true" outlineLevel="0" collapsed="false">
      <c r="A21" s="0" t="s">
        <v>51</v>
      </c>
      <c r="B21" s="0" t="n">
        <v>140</v>
      </c>
      <c r="C21" s="0" t="n">
        <v>140</v>
      </c>
      <c r="D21" s="0" t="n">
        <v>230</v>
      </c>
      <c r="E21" s="0" t="n">
        <v>230</v>
      </c>
      <c r="F21" s="0" t="n">
        <v>240</v>
      </c>
      <c r="G21" s="0" t="n">
        <v>240</v>
      </c>
      <c r="H21" s="0" t="n">
        <v>300</v>
      </c>
      <c r="I21" s="0" t="n">
        <v>300</v>
      </c>
      <c r="P21" s="0" t="n">
        <v>900</v>
      </c>
      <c r="Q21" s="0" t="n">
        <v>850</v>
      </c>
      <c r="R21" s="4" t="s">
        <v>20</v>
      </c>
    </row>
    <row r="22" customFormat="false" ht="20" hidden="false" customHeight="true" outlineLevel="0" collapsed="false">
      <c r="A22" s="0" t="s">
        <v>52</v>
      </c>
      <c r="B22" s="13" t="n">
        <v>0.7</v>
      </c>
      <c r="C22" s="13" t="n">
        <v>0.796551724137931</v>
      </c>
      <c r="D22" s="13" t="n">
        <v>1.606</v>
      </c>
      <c r="E22" s="13" t="n">
        <v>1.75</v>
      </c>
      <c r="F22" s="13" t="n">
        <v>2.04</v>
      </c>
      <c r="G22" s="13" t="n">
        <v>2.21586206896552</v>
      </c>
      <c r="H22" s="13" t="n">
        <v>2.52</v>
      </c>
      <c r="I22" s="13" t="n">
        <v>2.87241379310345</v>
      </c>
      <c r="J22" s="13" t="n">
        <v>3.74</v>
      </c>
      <c r="K22" s="13" t="n">
        <v>4.27241379310345</v>
      </c>
      <c r="L22" s="13" t="n">
        <v>6.28</v>
      </c>
      <c r="M22" s="13" t="n">
        <v>7.86896551724138</v>
      </c>
      <c r="N22" s="13" t="n">
        <v>11.34</v>
      </c>
      <c r="O22" s="13" t="n">
        <v>12.9620689655172</v>
      </c>
      <c r="P22" s="13" t="n">
        <v>14.6</v>
      </c>
      <c r="Q22" s="13" t="n">
        <v>14.4827586206897</v>
      </c>
      <c r="R22" s="0" t="s">
        <v>53</v>
      </c>
      <c r="S22" s="9" t="n">
        <v>14</v>
      </c>
      <c r="T22" s="9" t="n">
        <v>14</v>
      </c>
      <c r="U22" s="0" t="s">
        <v>54</v>
      </c>
      <c r="V22" s="9" t="s">
        <v>55</v>
      </c>
      <c r="X22" s="9"/>
    </row>
    <row r="23" customFormat="false" ht="20" hidden="false" customHeight="true" outlineLevel="0" collapsed="false">
      <c r="A23" s="0" t="s">
        <v>56</v>
      </c>
      <c r="B23" s="13" t="n">
        <v>1.3</v>
      </c>
      <c r="C23" s="13" t="n">
        <v>20.4827586206897</v>
      </c>
      <c r="D23" s="13" t="n">
        <v>2.98257142857143</v>
      </c>
      <c r="E23" s="13" t="n">
        <v>45</v>
      </c>
      <c r="F23" s="13" t="n">
        <v>3.78857142857143</v>
      </c>
      <c r="G23" s="13" t="n">
        <v>56.9793103448276</v>
      </c>
      <c r="H23" s="13" t="n">
        <v>4.68</v>
      </c>
      <c r="I23" s="13" t="n">
        <v>73.8620689655172</v>
      </c>
      <c r="J23" s="13" t="n">
        <v>6.94571428571429</v>
      </c>
      <c r="K23" s="13" t="n">
        <v>109.862068965517</v>
      </c>
      <c r="L23" s="13" t="n">
        <v>11.6628571428571</v>
      </c>
      <c r="M23" s="13" t="n">
        <v>202.344827586207</v>
      </c>
      <c r="N23" s="13" t="n">
        <v>21.06</v>
      </c>
      <c r="O23" s="13" t="n">
        <v>333.310344827586</v>
      </c>
      <c r="P23" s="13" t="n">
        <v>27.1142857142857</v>
      </c>
      <c r="Q23" s="13" t="n">
        <v>372.413793103448</v>
      </c>
      <c r="R23" s="0" t="s">
        <v>57</v>
      </c>
      <c r="S23" s="9" t="n">
        <v>26</v>
      </c>
      <c r="T23" s="9" t="n">
        <v>360</v>
      </c>
      <c r="U23" s="0" t="s">
        <v>58</v>
      </c>
      <c r="V23" s="9"/>
      <c r="X23" s="9"/>
    </row>
    <row r="24" customFormat="false" ht="20" hidden="false" customHeight="true" outlineLevel="0" collapsed="false">
      <c r="A24" s="0" t="s">
        <v>59</v>
      </c>
      <c r="B24" s="13" t="n">
        <v>15</v>
      </c>
      <c r="C24" s="13" t="n">
        <v>16.5</v>
      </c>
      <c r="D24" s="13" t="n">
        <v>34.4142857142857</v>
      </c>
      <c r="E24" s="13" t="n">
        <v>36.25</v>
      </c>
      <c r="F24" s="13" t="n">
        <v>43.7142857142857</v>
      </c>
      <c r="G24" s="13" t="n">
        <v>45.9</v>
      </c>
      <c r="H24" s="13" t="n">
        <v>54</v>
      </c>
      <c r="I24" s="13" t="n">
        <v>59.5</v>
      </c>
      <c r="J24" s="13" t="n">
        <v>80.1428571428571</v>
      </c>
      <c r="K24" s="13" t="n">
        <v>88.5</v>
      </c>
      <c r="L24" s="13" t="n">
        <v>134.571428571429</v>
      </c>
      <c r="M24" s="13" t="n">
        <v>163</v>
      </c>
      <c r="N24" s="13" t="n">
        <v>243</v>
      </c>
      <c r="O24" s="13" t="n">
        <v>268.5</v>
      </c>
      <c r="P24" s="13" t="n">
        <v>312.857142857143</v>
      </c>
      <c r="Q24" s="13" t="n">
        <v>300</v>
      </c>
      <c r="R24" s="0" t="s">
        <v>60</v>
      </c>
      <c r="S24" s="9" t="n">
        <v>300</v>
      </c>
      <c r="T24" s="9" t="n">
        <v>290</v>
      </c>
      <c r="U24" s="0" t="s">
        <v>61</v>
      </c>
      <c r="V24" s="9" t="s">
        <v>62</v>
      </c>
      <c r="X24" s="9"/>
    </row>
    <row r="25" customFormat="false" ht="20" hidden="false" customHeight="true" outlineLevel="0" collapsed="false">
      <c r="A25" s="7" t="s">
        <v>63</v>
      </c>
      <c r="B25" s="13" t="n">
        <v>6</v>
      </c>
      <c r="C25" s="13" t="n">
        <v>5.68965517241379</v>
      </c>
      <c r="D25" s="13" t="n">
        <v>13.7657142857143</v>
      </c>
      <c r="E25" s="13" t="n">
        <v>12.5</v>
      </c>
      <c r="F25" s="13" t="n">
        <v>17.4857142857143</v>
      </c>
      <c r="G25" s="13" t="n">
        <v>15.8275862068966</v>
      </c>
      <c r="H25" s="13" t="n">
        <v>21.6</v>
      </c>
      <c r="I25" s="13" t="n">
        <v>20.5172413793103</v>
      </c>
      <c r="J25" s="13" t="n">
        <v>32.0571428571429</v>
      </c>
      <c r="K25" s="13" t="n">
        <v>30.5172413793103</v>
      </c>
      <c r="L25" s="13" t="n">
        <v>53.8285714285714</v>
      </c>
      <c r="M25" s="13" t="n">
        <v>56.2068965517241</v>
      </c>
      <c r="N25" s="13" t="n">
        <v>97.2</v>
      </c>
      <c r="O25" s="13" t="n">
        <v>92.5862068965517</v>
      </c>
      <c r="P25" s="13" t="n">
        <v>125.142857142857</v>
      </c>
      <c r="Q25" s="13" t="n">
        <v>103.448275862069</v>
      </c>
      <c r="R25" s="9" t="s">
        <v>64</v>
      </c>
      <c r="S25" s="8" t="n">
        <v>120</v>
      </c>
      <c r="T25" s="8" t="n">
        <v>100</v>
      </c>
      <c r="U25" s="9" t="s">
        <v>65</v>
      </c>
      <c r="V25" s="8" t="s">
        <v>66</v>
      </c>
      <c r="W25" s="9"/>
      <c r="X25" s="8"/>
    </row>
    <row r="26" customFormat="false" ht="20" hidden="false" customHeight="true" outlineLevel="0" collapsed="false">
      <c r="A26" s="0" t="s">
        <v>67</v>
      </c>
      <c r="B26" s="13" t="n">
        <v>2</v>
      </c>
      <c r="C26" s="13" t="n">
        <v>1.93448275862069</v>
      </c>
      <c r="D26" s="13" t="n">
        <v>4.58857142857143</v>
      </c>
      <c r="E26" s="13" t="n">
        <v>4.25</v>
      </c>
      <c r="F26" s="13" t="n">
        <v>5.82857142857143</v>
      </c>
      <c r="G26" s="13" t="n">
        <v>5.38137931034483</v>
      </c>
      <c r="H26" s="13" t="n">
        <v>7.2</v>
      </c>
      <c r="I26" s="13" t="n">
        <v>6.97586206896552</v>
      </c>
      <c r="J26" s="13" t="n">
        <v>10.6857142857143</v>
      </c>
      <c r="K26" s="13" t="n">
        <v>10.3758620689655</v>
      </c>
      <c r="L26" s="13" t="n">
        <v>17.9428571428571</v>
      </c>
      <c r="M26" s="13" t="n">
        <v>19.1103448275862</v>
      </c>
      <c r="N26" s="13" t="n">
        <v>32.4</v>
      </c>
      <c r="O26" s="13" t="n">
        <v>31.4793103448276</v>
      </c>
      <c r="P26" s="13" t="n">
        <v>41.7142857142857</v>
      </c>
      <c r="Q26" s="13" t="n">
        <v>35.1724137931034</v>
      </c>
      <c r="R26" s="0" t="s">
        <v>68</v>
      </c>
      <c r="S26" s="9" t="n">
        <v>40</v>
      </c>
      <c r="T26" s="9" t="n">
        <v>34</v>
      </c>
      <c r="U26" s="0" t="s">
        <v>69</v>
      </c>
      <c r="V26" s="9" t="s">
        <v>62</v>
      </c>
      <c r="X26" s="9"/>
    </row>
    <row r="27" customFormat="false" ht="20" hidden="false" customHeight="true" outlineLevel="0" collapsed="false">
      <c r="A27" s="0" t="s">
        <v>70</v>
      </c>
      <c r="B27" s="13" t="n">
        <v>0</v>
      </c>
      <c r="C27" s="13" t="n">
        <v>0.625862068965517</v>
      </c>
      <c r="D27" s="13" t="n">
        <v>0</v>
      </c>
      <c r="E27" s="13" t="n">
        <v>1.375</v>
      </c>
      <c r="F27" s="13" t="n">
        <v>0</v>
      </c>
      <c r="G27" s="13" t="n">
        <v>1.74103448275862</v>
      </c>
      <c r="H27" s="13" t="n">
        <v>0</v>
      </c>
      <c r="I27" s="13" t="n">
        <v>2.25689655172414</v>
      </c>
      <c r="J27" s="13" t="n">
        <v>0</v>
      </c>
      <c r="K27" s="13" t="n">
        <v>3.35689655172414</v>
      </c>
      <c r="L27" s="13" t="n">
        <v>0</v>
      </c>
      <c r="M27" s="13" t="n">
        <v>6.18275862068966</v>
      </c>
      <c r="N27" s="13" t="n">
        <v>0</v>
      </c>
      <c r="O27" s="13" t="n">
        <v>10.1844827586207</v>
      </c>
      <c r="P27" s="13" t="n">
        <v>0</v>
      </c>
      <c r="Q27" s="13" t="n">
        <v>11.3793103448276</v>
      </c>
      <c r="R27" s="0" t="s">
        <v>71</v>
      </c>
      <c r="S27" s="9" t="n">
        <v>0</v>
      </c>
      <c r="T27" s="9" t="n">
        <v>11</v>
      </c>
      <c r="U27" s="0" t="s">
        <v>72</v>
      </c>
      <c r="V27" s="9" t="s">
        <v>73</v>
      </c>
      <c r="X27" s="9"/>
    </row>
    <row r="28" customFormat="false" ht="20" hidden="false" customHeight="true" outlineLevel="0" collapsed="false">
      <c r="A28" s="0" t="s">
        <v>74</v>
      </c>
      <c r="B28" s="13" t="n">
        <v>5</v>
      </c>
      <c r="C28" s="13" t="n">
        <v>4.83620689655172</v>
      </c>
      <c r="D28" s="13" t="n">
        <v>11.4714285714286</v>
      </c>
      <c r="E28" s="13" t="n">
        <v>10.625</v>
      </c>
      <c r="F28" s="13" t="n">
        <v>14.5714285714286</v>
      </c>
      <c r="G28" s="13" t="n">
        <v>13.4534482758621</v>
      </c>
      <c r="H28" s="13" t="n">
        <v>18</v>
      </c>
      <c r="I28" s="13" t="n">
        <v>17.4396551724138</v>
      </c>
      <c r="J28" s="13" t="n">
        <v>26.7142857142857</v>
      </c>
      <c r="K28" s="13" t="n">
        <v>25.9396551724138</v>
      </c>
      <c r="L28" s="13" t="n">
        <v>44.8571428571429</v>
      </c>
      <c r="M28" s="13" t="n">
        <v>47.7758620689655</v>
      </c>
      <c r="N28" s="13" t="n">
        <v>81</v>
      </c>
      <c r="O28" s="13" t="n">
        <v>78.698275862069</v>
      </c>
      <c r="P28" s="13" t="n">
        <v>104.285714285714</v>
      </c>
      <c r="Q28" s="13" t="n">
        <v>87.9310344827586</v>
      </c>
      <c r="R28" s="0" t="s">
        <v>75</v>
      </c>
      <c r="S28" s="9" t="n">
        <v>100</v>
      </c>
      <c r="T28" s="9" t="n">
        <v>85</v>
      </c>
      <c r="U28" s="0" t="s">
        <v>76</v>
      </c>
      <c r="V28" s="9" t="s">
        <v>77</v>
      </c>
      <c r="X28" s="9"/>
    </row>
    <row r="29" customFormat="false" ht="20" hidden="false" customHeight="true" outlineLevel="0" collapsed="false">
      <c r="A29" s="0" t="s">
        <v>78</v>
      </c>
      <c r="B29" s="13" t="n">
        <v>0</v>
      </c>
      <c r="C29" s="13" t="n">
        <v>30.0413793103448</v>
      </c>
      <c r="D29" s="13" t="n">
        <v>0</v>
      </c>
      <c r="E29" s="13" t="n">
        <v>66</v>
      </c>
      <c r="F29" s="13" t="n">
        <v>0</v>
      </c>
      <c r="G29" s="13" t="n">
        <v>83.5696551724138</v>
      </c>
      <c r="H29" s="13" t="n">
        <v>0</v>
      </c>
      <c r="I29" s="13" t="n">
        <v>108.331034482759</v>
      </c>
      <c r="J29" s="13" t="n">
        <v>0</v>
      </c>
      <c r="K29" s="13" t="n">
        <v>161.131034482759</v>
      </c>
      <c r="L29" s="13" t="n">
        <v>0</v>
      </c>
      <c r="M29" s="13" t="n">
        <v>296.772413793103</v>
      </c>
      <c r="N29" s="13" t="n">
        <v>0</v>
      </c>
      <c r="O29" s="13" t="n">
        <v>488.855172413793</v>
      </c>
      <c r="P29" s="13" t="n">
        <v>0</v>
      </c>
      <c r="Q29" s="13" t="n">
        <v>546.206896551724</v>
      </c>
      <c r="R29" s="0" t="s">
        <v>79</v>
      </c>
      <c r="S29" s="9" t="n">
        <v>0</v>
      </c>
      <c r="T29" s="9" t="n">
        <v>528</v>
      </c>
      <c r="U29" s="0" t="s">
        <v>80</v>
      </c>
      <c r="V29" s="9" t="s">
        <v>81</v>
      </c>
      <c r="X29" s="9"/>
    </row>
    <row r="30" customFormat="false" ht="20" hidden="false" customHeight="true" outlineLevel="0" collapsed="false">
      <c r="A30" s="0" t="s">
        <v>82</v>
      </c>
      <c r="B30" s="13" t="n">
        <v>0.8</v>
      </c>
      <c r="C30" s="13" t="n">
        <v>0</v>
      </c>
      <c r="D30" s="13" t="n">
        <v>1.83542857142857</v>
      </c>
      <c r="E30" s="13" t="n">
        <v>0</v>
      </c>
      <c r="F30" s="13" t="n">
        <v>2.33142857142857</v>
      </c>
      <c r="G30" s="13" t="n">
        <v>0</v>
      </c>
      <c r="H30" s="13" t="n">
        <v>2.88</v>
      </c>
      <c r="I30" s="13" t="n">
        <v>0</v>
      </c>
      <c r="J30" s="13" t="n">
        <v>4.27428571428571</v>
      </c>
      <c r="K30" s="13" t="n">
        <v>0</v>
      </c>
      <c r="L30" s="13" t="n">
        <v>7.17714285714286</v>
      </c>
      <c r="M30" s="13" t="n">
        <v>0</v>
      </c>
      <c r="N30" s="13" t="n">
        <v>12.96</v>
      </c>
      <c r="O30" s="13" t="n">
        <v>0</v>
      </c>
      <c r="P30" s="13" t="n">
        <v>16.6857142857143</v>
      </c>
      <c r="Q30" s="13" t="n">
        <v>0</v>
      </c>
      <c r="R30" s="0" t="s">
        <v>83</v>
      </c>
      <c r="S30" s="9" t="n">
        <v>16</v>
      </c>
      <c r="T30" s="9"/>
      <c r="U30" s="0" t="s">
        <v>84</v>
      </c>
      <c r="V30" s="9"/>
      <c r="X30" s="9"/>
    </row>
    <row r="31" customFormat="false" ht="20" hidden="false" customHeight="true" outlineLevel="0" collapsed="false">
      <c r="A31" s="0" t="s">
        <v>85</v>
      </c>
      <c r="B31" s="13" t="n">
        <v>0.006</v>
      </c>
      <c r="C31" s="13" t="n">
        <v>0.00796551724137931</v>
      </c>
      <c r="D31" s="13" t="n">
        <v>0.0137657142857143</v>
      </c>
      <c r="E31" s="13" t="n">
        <v>0.0175</v>
      </c>
      <c r="F31" s="13" t="n">
        <v>0.0174857142857143</v>
      </c>
      <c r="G31" s="13" t="n">
        <v>0.0221586206896552</v>
      </c>
      <c r="H31" s="13" t="n">
        <v>0.0216</v>
      </c>
      <c r="I31" s="13" t="n">
        <v>0.0287241379310345</v>
      </c>
      <c r="J31" s="13" t="n">
        <v>0.0320571428571429</v>
      </c>
      <c r="K31" s="13" t="n">
        <v>0.0427241379310345</v>
      </c>
      <c r="L31" s="13" t="n">
        <v>0.0538285714285714</v>
      </c>
      <c r="M31" s="13" t="n">
        <v>0.0786896551724138</v>
      </c>
      <c r="N31" s="13" t="n">
        <v>0.0972</v>
      </c>
      <c r="O31" s="13" t="n">
        <v>0.129620689655172</v>
      </c>
      <c r="P31" s="13" t="n">
        <v>0.125142857142857</v>
      </c>
      <c r="Q31" s="13" t="n">
        <v>0.144827586206897</v>
      </c>
      <c r="R31" s="0" t="s">
        <v>86</v>
      </c>
      <c r="S31" s="15" t="n">
        <v>0.12</v>
      </c>
      <c r="T31" s="15" t="n">
        <v>0.14</v>
      </c>
      <c r="U31" s="0" t="s">
        <v>87</v>
      </c>
      <c r="V31" s="0" t="s">
        <v>88</v>
      </c>
    </row>
    <row r="32" customFormat="false" ht="20" hidden="false" customHeight="true" outlineLevel="0" collapsed="false">
      <c r="A32" s="0" t="s">
        <v>89</v>
      </c>
      <c r="B32" s="13" t="n">
        <v>3.5</v>
      </c>
      <c r="C32" s="13" t="n">
        <v>3.98275862068966</v>
      </c>
      <c r="D32" s="13" t="n">
        <v>8.03</v>
      </c>
      <c r="E32" s="13" t="n">
        <v>8.75</v>
      </c>
      <c r="F32" s="13" t="n">
        <v>10.2</v>
      </c>
      <c r="G32" s="13" t="n">
        <v>11.0793103448276</v>
      </c>
      <c r="H32" s="13" t="n">
        <v>12.6</v>
      </c>
      <c r="I32" s="13" t="n">
        <v>14.3620689655172</v>
      </c>
      <c r="J32" s="13" t="n">
        <v>18.7</v>
      </c>
      <c r="K32" s="13" t="n">
        <v>21.3620689655172</v>
      </c>
      <c r="L32" s="13" t="n">
        <v>31.4</v>
      </c>
      <c r="M32" s="13" t="n">
        <v>39.3448275862069</v>
      </c>
      <c r="N32" s="13" t="n">
        <v>56.7</v>
      </c>
      <c r="O32" s="13" t="n">
        <v>64.8103448275862</v>
      </c>
      <c r="P32" s="13" t="n">
        <v>73</v>
      </c>
      <c r="Q32" s="13" t="n">
        <v>72.4137931034483</v>
      </c>
      <c r="R32" s="0" t="s">
        <v>90</v>
      </c>
      <c r="S32" s="9" t="n">
        <v>70</v>
      </c>
      <c r="T32" s="9" t="n">
        <v>70</v>
      </c>
      <c r="U32" s="0" t="s">
        <v>91</v>
      </c>
      <c r="V32" s="9" t="s">
        <v>62</v>
      </c>
      <c r="X32" s="9"/>
    </row>
    <row r="33" customFormat="false" ht="20" hidden="false" customHeight="true" outlineLevel="0" collapsed="false">
      <c r="A33" s="0" t="s">
        <v>92</v>
      </c>
      <c r="B33" s="13" t="n">
        <v>0.0163</v>
      </c>
      <c r="C33" s="13" t="n">
        <v>0.018548275862069</v>
      </c>
      <c r="D33" s="13" t="n">
        <v>0.0373968571428571</v>
      </c>
      <c r="E33" s="13" t="n">
        <v>0.04075</v>
      </c>
      <c r="F33" s="13" t="n">
        <v>0.0475028571428572</v>
      </c>
      <c r="G33" s="13" t="n">
        <v>0.0515979310344828</v>
      </c>
      <c r="H33" s="13" t="n">
        <v>0.05868</v>
      </c>
      <c r="I33" s="13" t="n">
        <v>0.0668862068965517</v>
      </c>
      <c r="J33" s="13" t="n">
        <v>0.0870885714285714</v>
      </c>
      <c r="K33" s="13" t="n">
        <v>0.0994862068965517</v>
      </c>
      <c r="L33" s="13" t="n">
        <v>0.146234285714286</v>
      </c>
      <c r="M33" s="13" t="n">
        <v>0.183234482758621</v>
      </c>
      <c r="N33" s="13" t="n">
        <v>0.26406</v>
      </c>
      <c r="O33" s="13" t="n">
        <v>0.301831034482759</v>
      </c>
      <c r="P33" s="13" t="n">
        <v>0.339971428571429</v>
      </c>
      <c r="Q33" s="13" t="n">
        <v>0.337241379310345</v>
      </c>
      <c r="R33" s="0" t="s">
        <v>93</v>
      </c>
      <c r="S33" s="9" t="n">
        <v>0.326</v>
      </c>
      <c r="T33" s="9" t="n">
        <v>0.326</v>
      </c>
      <c r="U33" s="0" t="s">
        <v>94</v>
      </c>
      <c r="V33" s="9" t="s">
        <v>95</v>
      </c>
      <c r="X33" s="9"/>
    </row>
    <row r="34" customFormat="false" ht="20" hidden="false" customHeight="true" outlineLevel="0" collapsed="false">
      <c r="A34" s="0" t="s">
        <v>96</v>
      </c>
      <c r="B34" s="13" t="n">
        <v>1.5</v>
      </c>
      <c r="C34" s="13" t="n">
        <v>1.59310344827586</v>
      </c>
      <c r="D34" s="13" t="n">
        <v>3.44142857142857</v>
      </c>
      <c r="E34" s="13" t="n">
        <v>3.5</v>
      </c>
      <c r="F34" s="13" t="n">
        <v>4.37142857142857</v>
      </c>
      <c r="G34" s="13" t="n">
        <v>4.43172413793103</v>
      </c>
      <c r="H34" s="13" t="n">
        <v>5.4</v>
      </c>
      <c r="I34" s="13" t="n">
        <v>5.7448275862069</v>
      </c>
      <c r="J34" s="13" t="n">
        <v>8.01428571428571</v>
      </c>
      <c r="K34" s="13" t="n">
        <v>8.5448275862069</v>
      </c>
      <c r="L34" s="13" t="n">
        <v>13.4571428571429</v>
      </c>
      <c r="M34" s="13" t="n">
        <v>15.7379310344828</v>
      </c>
      <c r="N34" s="13" t="n">
        <v>24.3</v>
      </c>
      <c r="O34" s="13" t="n">
        <v>25.9241379310345</v>
      </c>
      <c r="P34" s="13" t="n">
        <v>31.2857142857143</v>
      </c>
      <c r="Q34" s="13" t="n">
        <v>28.9655172413793</v>
      </c>
      <c r="R34" s="0" t="s">
        <v>97</v>
      </c>
      <c r="S34" s="9" t="n">
        <v>30</v>
      </c>
      <c r="T34" s="9" t="n">
        <v>28</v>
      </c>
      <c r="U34" s="0" t="s">
        <v>98</v>
      </c>
      <c r="V34" s="9" t="s">
        <v>99</v>
      </c>
      <c r="X34" s="9"/>
    </row>
    <row r="35" customFormat="false" ht="20" hidden="false" customHeight="true" outlineLevel="0" collapsed="false">
      <c r="A35" s="0" t="s">
        <v>100</v>
      </c>
      <c r="B35" s="13" t="n">
        <v>32</v>
      </c>
      <c r="C35" s="13" t="n">
        <v>34.1379310344828</v>
      </c>
      <c r="D35" s="13" t="n">
        <v>73.4171428571429</v>
      </c>
      <c r="E35" s="13" t="n">
        <v>75</v>
      </c>
      <c r="F35" s="13" t="n">
        <v>93.2571428571429</v>
      </c>
      <c r="G35" s="13" t="n">
        <v>94.9655172413793</v>
      </c>
      <c r="H35" s="13" t="n">
        <v>115.2</v>
      </c>
      <c r="I35" s="13" t="n">
        <v>123.103448275862</v>
      </c>
      <c r="J35" s="13" t="n">
        <v>170.971428571429</v>
      </c>
      <c r="K35" s="13" t="n">
        <v>183.103448275862</v>
      </c>
      <c r="L35" s="13" t="n">
        <v>287.085714285714</v>
      </c>
      <c r="M35" s="13" t="n">
        <v>337.241379310345</v>
      </c>
      <c r="N35" s="13" t="n">
        <v>518.4</v>
      </c>
      <c r="O35" s="13" t="n">
        <v>555.51724137931</v>
      </c>
      <c r="P35" s="13" t="n">
        <v>667.428571428571</v>
      </c>
      <c r="Q35" s="13" t="n">
        <v>620.689655172414</v>
      </c>
      <c r="R35" s="0" t="s">
        <v>101</v>
      </c>
      <c r="S35" s="9" t="n">
        <v>640</v>
      </c>
      <c r="T35" s="9" t="n">
        <v>600</v>
      </c>
      <c r="U35" s="0" t="s">
        <v>102</v>
      </c>
      <c r="V35" s="9" t="s">
        <v>103</v>
      </c>
      <c r="X35" s="9"/>
    </row>
    <row r="36" customFormat="false" ht="20" hidden="false" customHeight="true" outlineLevel="0" collapsed="false">
      <c r="A36" s="0" t="s">
        <v>104</v>
      </c>
      <c r="B36" s="13" t="n">
        <v>9</v>
      </c>
      <c r="C36" s="13" t="n">
        <v>8.53448275862069</v>
      </c>
      <c r="D36" s="13" t="n">
        <v>20.6485714285714</v>
      </c>
      <c r="E36" s="13" t="n">
        <v>18.75</v>
      </c>
      <c r="F36" s="13" t="n">
        <v>26.2285714285714</v>
      </c>
      <c r="G36" s="13" t="n">
        <v>23.7413793103448</v>
      </c>
      <c r="H36" s="13" t="n">
        <v>32.4</v>
      </c>
      <c r="I36" s="13" t="n">
        <v>30.7758620689655</v>
      </c>
      <c r="J36" s="13" t="n">
        <v>48.0857142857143</v>
      </c>
      <c r="K36" s="13" t="n">
        <v>45.7758620689655</v>
      </c>
      <c r="L36" s="13" t="n">
        <v>80.7428571428572</v>
      </c>
      <c r="M36" s="13" t="n">
        <v>84.3103448275862</v>
      </c>
      <c r="N36" s="13" t="n">
        <v>145.8</v>
      </c>
      <c r="O36" s="13" t="n">
        <v>138.879310344828</v>
      </c>
      <c r="P36" s="13" t="n">
        <v>187.714285714286</v>
      </c>
      <c r="Q36" s="13" t="n">
        <v>155.172413793103</v>
      </c>
      <c r="R36" s="0" t="s">
        <v>105</v>
      </c>
      <c r="S36" s="9" t="n">
        <v>180</v>
      </c>
      <c r="T36" s="9" t="n">
        <v>150</v>
      </c>
      <c r="U36" s="0" t="s">
        <v>106</v>
      </c>
      <c r="V36" s="9" t="s">
        <v>107</v>
      </c>
      <c r="X36" s="9"/>
    </row>
    <row r="37" customFormat="false" ht="20" hidden="false" customHeight="true" outlineLevel="0" collapsed="false">
      <c r="A37" s="0" t="s">
        <v>108</v>
      </c>
      <c r="B37" s="13" t="n">
        <v>1.75</v>
      </c>
      <c r="C37" s="13" t="n">
        <v>0</v>
      </c>
      <c r="D37" s="13" t="n">
        <v>4.015</v>
      </c>
      <c r="E37" s="13" t="n">
        <v>0</v>
      </c>
      <c r="F37" s="13" t="n">
        <v>5.1</v>
      </c>
      <c r="G37" s="13" t="n">
        <v>0</v>
      </c>
      <c r="H37" s="13" t="n">
        <v>6.3</v>
      </c>
      <c r="I37" s="13" t="n">
        <v>0</v>
      </c>
      <c r="J37" s="13" t="n">
        <v>9.35</v>
      </c>
      <c r="K37" s="13" t="n">
        <v>0</v>
      </c>
      <c r="L37" s="13" t="n">
        <v>15.7</v>
      </c>
      <c r="M37" s="13" t="n">
        <v>0</v>
      </c>
      <c r="N37" s="13" t="n">
        <v>28.35</v>
      </c>
      <c r="O37" s="13" t="n">
        <v>0</v>
      </c>
      <c r="P37" s="13" t="n">
        <v>36.5</v>
      </c>
      <c r="Q37" s="13" t="n">
        <v>0</v>
      </c>
      <c r="R37" s="0" t="s">
        <v>109</v>
      </c>
      <c r="S37" s="9" t="n">
        <v>35</v>
      </c>
      <c r="T37" s="9" t="n">
        <v>0</v>
      </c>
      <c r="U37" s="0" t="s">
        <v>110</v>
      </c>
      <c r="V37" s="9" t="s">
        <v>111</v>
      </c>
      <c r="X37" s="9"/>
    </row>
    <row r="38" customFormat="false" ht="20" hidden="false" customHeight="true" outlineLevel="0" collapsed="false">
      <c r="A38" s="0" t="s">
        <v>112</v>
      </c>
      <c r="B38" s="13" t="n">
        <v>1</v>
      </c>
      <c r="C38" s="13" t="n">
        <v>0.967241379310345</v>
      </c>
      <c r="D38" s="13" t="n">
        <v>2.29428571428571</v>
      </c>
      <c r="E38" s="13" t="n">
        <v>2.125</v>
      </c>
      <c r="F38" s="13" t="n">
        <v>2.91428571428571</v>
      </c>
      <c r="G38" s="13" t="n">
        <v>2.69068965517241</v>
      </c>
      <c r="H38" s="13" t="n">
        <v>3.6</v>
      </c>
      <c r="I38" s="13" t="n">
        <v>3.48793103448276</v>
      </c>
      <c r="J38" s="13" t="n">
        <v>5.34285714285714</v>
      </c>
      <c r="K38" s="13" t="n">
        <v>5.18793103448276</v>
      </c>
      <c r="L38" s="13" t="n">
        <v>8.97142857142857</v>
      </c>
      <c r="M38" s="13" t="n">
        <v>9.5551724137931</v>
      </c>
      <c r="N38" s="13" t="n">
        <v>16.2</v>
      </c>
      <c r="O38" s="13" t="n">
        <v>15.7396551724138</v>
      </c>
      <c r="P38" s="13" t="n">
        <v>20.8571428571429</v>
      </c>
      <c r="Q38" s="13" t="n">
        <v>17.5862068965517</v>
      </c>
      <c r="R38" s="0" t="s">
        <v>113</v>
      </c>
      <c r="S38" s="15" t="n">
        <v>20</v>
      </c>
      <c r="T38" s="15" t="n">
        <v>17</v>
      </c>
      <c r="U38" s="0" t="s">
        <v>114</v>
      </c>
      <c r="V38" s="9" t="s">
        <v>115</v>
      </c>
      <c r="X38" s="9"/>
    </row>
    <row r="39" customFormat="false" ht="20" hidden="false" customHeight="true" outlineLevel="0" collapsed="false">
      <c r="A39" s="0" t="s">
        <v>116</v>
      </c>
      <c r="B39" s="13" t="n">
        <v>2.25</v>
      </c>
      <c r="C39" s="13" t="n">
        <v>2.56034482758621</v>
      </c>
      <c r="D39" s="13" t="n">
        <v>5.16214285714286</v>
      </c>
      <c r="E39" s="13" t="n">
        <v>5.625</v>
      </c>
      <c r="F39" s="13" t="n">
        <v>6.55714285714286</v>
      </c>
      <c r="G39" s="13" t="n">
        <v>7.12241379310345</v>
      </c>
      <c r="H39" s="13" t="n">
        <v>8.1</v>
      </c>
      <c r="I39" s="13" t="n">
        <v>9.23275862068966</v>
      </c>
      <c r="J39" s="13" t="n">
        <v>12.0214285714286</v>
      </c>
      <c r="K39" s="13" t="n">
        <v>13.7327586206897</v>
      </c>
      <c r="L39" s="13" t="n">
        <v>20.1857142857143</v>
      </c>
      <c r="M39" s="13" t="n">
        <v>25.2931034482759</v>
      </c>
      <c r="N39" s="13" t="n">
        <v>36.45</v>
      </c>
      <c r="O39" s="13" t="n">
        <v>41.6637931034483</v>
      </c>
      <c r="P39" s="13" t="n">
        <v>46.9285714285714</v>
      </c>
      <c r="Q39" s="13" t="n">
        <v>46.551724137931</v>
      </c>
      <c r="R39" s="0" t="s">
        <v>117</v>
      </c>
      <c r="S39" s="9" t="n">
        <v>45</v>
      </c>
      <c r="T39" s="9" t="n">
        <v>45</v>
      </c>
      <c r="U39" s="0" t="s">
        <v>118</v>
      </c>
      <c r="V39" s="9"/>
      <c r="X39" s="9"/>
    </row>
    <row r="40" customFormat="false" ht="20" hidden="false" customHeight="true" outlineLevel="0" collapsed="false">
      <c r="A40" s="7" t="s">
        <v>119</v>
      </c>
      <c r="B40" s="13" t="n">
        <v>17.5</v>
      </c>
      <c r="C40" s="13" t="n">
        <v>19.9137931034483</v>
      </c>
      <c r="D40" s="13" t="n">
        <v>40.15</v>
      </c>
      <c r="E40" s="13" t="n">
        <v>43.75</v>
      </c>
      <c r="F40" s="13" t="n">
        <v>51</v>
      </c>
      <c r="G40" s="13" t="n">
        <v>55.3965517241379</v>
      </c>
      <c r="H40" s="13" t="n">
        <v>63</v>
      </c>
      <c r="I40" s="13" t="n">
        <v>71.8103448275862</v>
      </c>
      <c r="J40" s="13" t="n">
        <v>93.5</v>
      </c>
      <c r="K40" s="13" t="n">
        <v>106.810344827586</v>
      </c>
      <c r="L40" s="13" t="n">
        <v>157</v>
      </c>
      <c r="M40" s="13" t="n">
        <v>196.724137931034</v>
      </c>
      <c r="N40" s="13" t="n">
        <v>283.5</v>
      </c>
      <c r="O40" s="13" t="n">
        <v>324.051724137931</v>
      </c>
      <c r="P40" s="13" t="n">
        <v>365</v>
      </c>
      <c r="Q40" s="13" t="n">
        <v>362.068965517241</v>
      </c>
      <c r="R40" s="0" t="s">
        <v>120</v>
      </c>
      <c r="S40" s="8" t="n">
        <v>350</v>
      </c>
      <c r="T40" s="8" t="n">
        <v>350</v>
      </c>
      <c r="U40" s="0" t="s">
        <v>121</v>
      </c>
      <c r="V40" s="8" t="s">
        <v>122</v>
      </c>
      <c r="X40" s="8"/>
    </row>
    <row r="41" customFormat="false" ht="20" hidden="false" customHeight="true" outlineLevel="0" collapsed="false">
      <c r="A41" s="0" t="s">
        <v>123</v>
      </c>
      <c r="B41" s="13" t="n">
        <v>0</v>
      </c>
      <c r="C41" s="13" t="n">
        <v>4.55172413793104</v>
      </c>
      <c r="D41" s="13" t="n">
        <v>0</v>
      </c>
      <c r="E41" s="13" t="n">
        <v>10</v>
      </c>
      <c r="F41" s="13" t="n">
        <v>0</v>
      </c>
      <c r="G41" s="13" t="n">
        <v>12.6620689655172</v>
      </c>
      <c r="H41" s="13" t="n">
        <v>0</v>
      </c>
      <c r="I41" s="13" t="n">
        <v>16.4137931034483</v>
      </c>
      <c r="J41" s="13" t="n">
        <v>0</v>
      </c>
      <c r="K41" s="13" t="n">
        <v>24.4137931034483</v>
      </c>
      <c r="L41" s="13" t="n">
        <v>0</v>
      </c>
      <c r="M41" s="13" t="n">
        <v>44.9655172413793</v>
      </c>
      <c r="N41" s="13" t="n">
        <v>0</v>
      </c>
      <c r="O41" s="13" t="n">
        <v>74.0689655172414</v>
      </c>
      <c r="P41" s="13" t="n">
        <v>0</v>
      </c>
      <c r="Q41" s="13" t="n">
        <v>82.7586206896552</v>
      </c>
      <c r="R41" s="0" t="s">
        <v>124</v>
      </c>
      <c r="S41" s="15" t="n">
        <v>0</v>
      </c>
      <c r="T41" s="15" t="n">
        <v>80</v>
      </c>
      <c r="U41" s="0" t="s">
        <v>125</v>
      </c>
    </row>
    <row r="42" customFormat="false" ht="20" hidden="false" customHeight="true" outlineLevel="0" collapsed="false">
      <c r="A42" s="7" t="s">
        <v>126</v>
      </c>
      <c r="B42" s="13" t="n">
        <v>2.75</v>
      </c>
      <c r="C42" s="13" t="n">
        <v>2.33275862068966</v>
      </c>
      <c r="D42" s="13" t="n">
        <v>6.30928571428571</v>
      </c>
      <c r="E42" s="13" t="n">
        <v>5.125</v>
      </c>
      <c r="F42" s="13" t="n">
        <v>8.01428571428571</v>
      </c>
      <c r="G42" s="13" t="n">
        <v>6.48931034482759</v>
      </c>
      <c r="H42" s="13" t="n">
        <v>9.9</v>
      </c>
      <c r="I42" s="13" t="n">
        <v>8.41206896551724</v>
      </c>
      <c r="J42" s="13" t="n">
        <v>14.6928571428571</v>
      </c>
      <c r="K42" s="13" t="n">
        <v>12.5120689655172</v>
      </c>
      <c r="L42" s="13" t="n">
        <v>24.6714285714286</v>
      </c>
      <c r="M42" s="13" t="n">
        <v>23.0448275862069</v>
      </c>
      <c r="N42" s="13" t="n">
        <v>44.55</v>
      </c>
      <c r="O42" s="13" t="n">
        <v>37.9603448275862</v>
      </c>
      <c r="P42" s="13" t="n">
        <v>57.3571428571429</v>
      </c>
      <c r="Q42" s="13" t="n">
        <v>42.4137931034483</v>
      </c>
      <c r="R42" s="0" t="s">
        <v>127</v>
      </c>
      <c r="S42" s="8" t="n">
        <v>55</v>
      </c>
      <c r="T42" s="8" t="n">
        <v>41</v>
      </c>
      <c r="U42" s="0" t="s">
        <v>128</v>
      </c>
      <c r="V42" s="17" t="s">
        <v>129</v>
      </c>
      <c r="X42" s="17"/>
    </row>
    <row r="43" customFormat="false" ht="20" hidden="false" customHeight="true" outlineLevel="0" collapsed="false">
      <c r="A43" s="7" t="s">
        <v>130</v>
      </c>
      <c r="B43" s="13" t="n">
        <v>0.825</v>
      </c>
      <c r="C43" s="13" t="n">
        <v>0.699827586206897</v>
      </c>
      <c r="D43" s="13" t="n">
        <v>1.89278571428571</v>
      </c>
      <c r="E43" s="13" t="n">
        <v>1.5375</v>
      </c>
      <c r="F43" s="13" t="n">
        <v>2.40428571428571</v>
      </c>
      <c r="G43" s="13" t="n">
        <v>1.94679310344828</v>
      </c>
      <c r="H43" s="13" t="n">
        <v>2.97</v>
      </c>
      <c r="I43" s="13" t="n">
        <v>2.52362068965517</v>
      </c>
      <c r="J43" s="13" t="n">
        <v>4.40785714285714</v>
      </c>
      <c r="K43" s="13" t="n">
        <v>3.75362068965517</v>
      </c>
      <c r="L43" s="13" t="n">
        <v>7.40142857142857</v>
      </c>
      <c r="M43" s="13" t="n">
        <v>6.91344827586207</v>
      </c>
      <c r="N43" s="13" t="n">
        <v>13.365</v>
      </c>
      <c r="O43" s="13" t="n">
        <v>11.3881034482759</v>
      </c>
      <c r="P43" s="13" t="n">
        <v>17.2071428571429</v>
      </c>
      <c r="Q43" s="13" t="n">
        <v>12.7241379310345</v>
      </c>
      <c r="R43" s="0" t="s">
        <v>131</v>
      </c>
      <c r="S43" s="8" t="n">
        <v>16.5</v>
      </c>
      <c r="T43" s="8" t="n">
        <v>12.3</v>
      </c>
      <c r="U43" s="0" t="s">
        <v>132</v>
      </c>
      <c r="V43" s="7" t="s">
        <v>133</v>
      </c>
      <c r="X43" s="7"/>
    </row>
    <row r="44" customFormat="false" ht="20" hidden="false" customHeight="true" outlineLevel="0" collapsed="false">
      <c r="A44" s="0" t="s">
        <v>134</v>
      </c>
      <c r="B44" s="13" t="n">
        <v>0.07425</v>
      </c>
      <c r="C44" s="13" t="n">
        <v>0.0629844827586207</v>
      </c>
      <c r="D44" s="13" t="n">
        <v>0.170350714285714</v>
      </c>
      <c r="E44" s="13" t="n">
        <v>0.138375</v>
      </c>
      <c r="F44" s="13" t="n">
        <v>0.216385714285714</v>
      </c>
      <c r="G44" s="13" t="n">
        <v>0.175211379310345</v>
      </c>
      <c r="H44" s="13" t="n">
        <v>0.2673</v>
      </c>
      <c r="I44" s="13" t="n">
        <v>0.227125862068965</v>
      </c>
      <c r="J44" s="13" t="n">
        <v>0.396707142857143</v>
      </c>
      <c r="K44" s="13" t="n">
        <v>0.337825862068965</v>
      </c>
      <c r="L44" s="13" t="n">
        <v>0.666128571428571</v>
      </c>
      <c r="M44" s="13" t="n">
        <v>0.622210344827586</v>
      </c>
      <c r="N44" s="13" t="n">
        <v>1.20285</v>
      </c>
      <c r="O44" s="13" t="n">
        <v>1.02492931034483</v>
      </c>
      <c r="P44" s="13" t="n">
        <v>1.54864285714286</v>
      </c>
      <c r="Q44" s="13" t="n">
        <v>1.1451724137931</v>
      </c>
      <c r="R44" s="0" t="s">
        <v>135</v>
      </c>
      <c r="S44" s="9" t="n">
        <v>1.485</v>
      </c>
      <c r="T44" s="9" t="n">
        <v>1.107</v>
      </c>
      <c r="U44" s="0" t="s">
        <v>136</v>
      </c>
      <c r="V44" s="9" t="s">
        <v>137</v>
      </c>
      <c r="X44" s="9"/>
    </row>
    <row r="45" customFormat="false" ht="20" hidden="false" customHeight="true" outlineLevel="0" collapsed="false">
      <c r="A45" s="0" t="s">
        <v>138</v>
      </c>
      <c r="B45" s="13" t="n">
        <v>0.4125</v>
      </c>
      <c r="C45" s="13" t="n">
        <v>0.349913793103448</v>
      </c>
      <c r="D45" s="13" t="n">
        <v>0.946392857142857</v>
      </c>
      <c r="E45" s="13" t="n">
        <v>0.76875</v>
      </c>
      <c r="F45" s="13" t="n">
        <v>1.20214285714286</v>
      </c>
      <c r="G45" s="13" t="n">
        <v>0.973396551724138</v>
      </c>
      <c r="H45" s="13" t="n">
        <v>1.485</v>
      </c>
      <c r="I45" s="13" t="n">
        <v>1.26181034482759</v>
      </c>
      <c r="J45" s="13" t="n">
        <v>2.20392857142857</v>
      </c>
      <c r="K45" s="13" t="n">
        <v>1.87681034482759</v>
      </c>
      <c r="L45" s="13" t="n">
        <v>3.70071428571429</v>
      </c>
      <c r="M45" s="13" t="n">
        <v>3.45672413793103</v>
      </c>
      <c r="N45" s="13" t="n">
        <v>6.6825</v>
      </c>
      <c r="O45" s="13" t="n">
        <v>5.69405172413793</v>
      </c>
      <c r="P45" s="13" t="n">
        <v>8.60357142857143</v>
      </c>
      <c r="Q45" s="13" t="n">
        <v>6.36206896551724</v>
      </c>
      <c r="R45" s="0" t="s">
        <v>139</v>
      </c>
      <c r="S45" s="9" t="n">
        <v>8.25</v>
      </c>
      <c r="T45" s="9" t="n">
        <v>6.15</v>
      </c>
      <c r="U45" s="0" t="s">
        <v>140</v>
      </c>
      <c r="V45" s="9" t="s">
        <v>141</v>
      </c>
      <c r="X45" s="9"/>
    </row>
    <row r="46" customFormat="false" ht="20" hidden="false" customHeight="true" outlineLevel="0" collapsed="false">
      <c r="A46" s="0" t="s">
        <v>142</v>
      </c>
      <c r="B46" s="13" t="n">
        <v>0.22</v>
      </c>
      <c r="C46" s="13" t="n">
        <v>0.186620689655172</v>
      </c>
      <c r="D46" s="13" t="n">
        <v>0.504742857142857</v>
      </c>
      <c r="E46" s="13" t="n">
        <v>0.41</v>
      </c>
      <c r="F46" s="13" t="n">
        <v>0.641142857142857</v>
      </c>
      <c r="G46" s="13" t="n">
        <v>0.519144827586207</v>
      </c>
      <c r="H46" s="13" t="n">
        <v>0.792</v>
      </c>
      <c r="I46" s="13" t="n">
        <v>0.672965517241379</v>
      </c>
      <c r="J46" s="13" t="n">
        <v>1.17542857142857</v>
      </c>
      <c r="K46" s="13" t="n">
        <v>1.00096551724138</v>
      </c>
      <c r="L46" s="13" t="n">
        <v>1.97371428571429</v>
      </c>
      <c r="M46" s="13" t="n">
        <v>1.84358620689655</v>
      </c>
      <c r="N46" s="13" t="n">
        <v>3.564</v>
      </c>
      <c r="O46" s="13" t="n">
        <v>3.0368275862069</v>
      </c>
      <c r="P46" s="13" t="n">
        <v>4.58857142857143</v>
      </c>
      <c r="Q46" s="13" t="n">
        <v>3.39310344827586</v>
      </c>
      <c r="R46" s="0" t="s">
        <v>143</v>
      </c>
      <c r="S46" s="9" t="n">
        <v>4.4</v>
      </c>
      <c r="T46" s="9" t="n">
        <v>3.28</v>
      </c>
      <c r="V46" s="0" t="s">
        <v>144</v>
      </c>
      <c r="X46" s="0" t="s">
        <v>144</v>
      </c>
    </row>
    <row r="47" customFormat="false" ht="20" hidden="false" customHeight="true" outlineLevel="0" collapsed="false">
      <c r="A47" s="0" t="s">
        <v>145</v>
      </c>
      <c r="B47" s="13" t="n">
        <v>0.12375</v>
      </c>
      <c r="C47" s="13" t="n">
        <v>0.104974137931034</v>
      </c>
      <c r="D47" s="13" t="n">
        <v>0.283917857142857</v>
      </c>
      <c r="E47" s="13" t="n">
        <v>0.230625</v>
      </c>
      <c r="F47" s="13" t="n">
        <v>0.360642857142857</v>
      </c>
      <c r="G47" s="13" t="n">
        <v>0.292018965517241</v>
      </c>
      <c r="H47" s="13" t="n">
        <v>0.4455</v>
      </c>
      <c r="I47" s="13" t="n">
        <v>0.378543103448276</v>
      </c>
      <c r="J47" s="13" t="n">
        <v>0.661178571428571</v>
      </c>
      <c r="K47" s="13" t="n">
        <v>0.563043103448276</v>
      </c>
      <c r="L47" s="13" t="n">
        <v>1.11021428571429</v>
      </c>
      <c r="M47" s="13" t="n">
        <v>1.03701724137931</v>
      </c>
      <c r="N47" s="13" t="n">
        <v>2.00475</v>
      </c>
      <c r="O47" s="13" t="n">
        <v>1.70821551724138</v>
      </c>
      <c r="P47" s="13" t="n">
        <v>2.58107142857143</v>
      </c>
      <c r="Q47" s="13" t="n">
        <v>1.90862068965517</v>
      </c>
      <c r="R47" s="0" t="s">
        <v>139</v>
      </c>
      <c r="S47" s="9" t="n">
        <v>2.475</v>
      </c>
      <c r="T47" s="9" t="n">
        <v>1.845</v>
      </c>
      <c r="U47" s="0" t="s">
        <v>140</v>
      </c>
      <c r="V47" s="9" t="s">
        <v>146</v>
      </c>
      <c r="W47" s="0" t="s">
        <v>140</v>
      </c>
      <c r="X47" s="9" t="s">
        <v>146</v>
      </c>
    </row>
    <row r="48" customFormat="false" ht="20" hidden="false" customHeight="true" outlineLevel="0" collapsed="false">
      <c r="A48" s="0" t="s">
        <v>147</v>
      </c>
      <c r="B48" s="13" t="n">
        <v>0.1375</v>
      </c>
      <c r="C48" s="13" t="n">
        <v>0.116637931034483</v>
      </c>
      <c r="D48" s="13" t="n">
        <v>0.315464285714286</v>
      </c>
      <c r="E48" s="13" t="n">
        <v>0.25625</v>
      </c>
      <c r="F48" s="13" t="n">
        <v>0.400714285714286</v>
      </c>
      <c r="G48" s="13" t="n">
        <v>0.324465517241379</v>
      </c>
      <c r="H48" s="13" t="n">
        <v>0.495</v>
      </c>
      <c r="I48" s="13" t="n">
        <v>0.420603448275862</v>
      </c>
      <c r="J48" s="13" t="n">
        <v>0.734642857142857</v>
      </c>
      <c r="K48" s="13" t="n">
        <v>0.625603448275862</v>
      </c>
      <c r="L48" s="13" t="n">
        <v>1.23357142857143</v>
      </c>
      <c r="M48" s="13" t="n">
        <v>1.15224137931035</v>
      </c>
      <c r="N48" s="13" t="n">
        <v>2.2275</v>
      </c>
      <c r="O48" s="13" t="n">
        <v>1.89801724137931</v>
      </c>
      <c r="P48" s="13" t="n">
        <v>2.86785714285714</v>
      </c>
      <c r="Q48" s="13" t="n">
        <v>2.12068965517241</v>
      </c>
      <c r="R48" s="0" t="s">
        <v>127</v>
      </c>
      <c r="S48" s="9" t="n">
        <v>2.75</v>
      </c>
      <c r="T48" s="9" t="n">
        <v>2.05</v>
      </c>
      <c r="U48" s="0" t="s">
        <v>128</v>
      </c>
      <c r="V48" s="9" t="s">
        <v>148</v>
      </c>
      <c r="W48" s="0" t="s">
        <v>128</v>
      </c>
      <c r="X48" s="9" t="s">
        <v>148</v>
      </c>
    </row>
    <row r="49" customFormat="false" ht="20" hidden="false" customHeight="true" outlineLevel="0" collapsed="false">
      <c r="A49" s="0" t="s">
        <v>149</v>
      </c>
      <c r="B49" s="18" t="n">
        <v>1</v>
      </c>
      <c r="C49" s="13" t="n">
        <v>1.13793103448276</v>
      </c>
      <c r="D49" s="13" t="n">
        <v>2.29428571428571</v>
      </c>
      <c r="E49" s="13" t="n">
        <v>2.5</v>
      </c>
      <c r="F49" s="13" t="n">
        <v>2.91428571428571</v>
      </c>
      <c r="G49" s="13" t="n">
        <v>3.16551724137931</v>
      </c>
      <c r="H49" s="13" t="n">
        <v>3.6</v>
      </c>
      <c r="I49" s="13" t="n">
        <v>4.10344827586207</v>
      </c>
      <c r="J49" s="13" t="n">
        <v>5.34285714285714</v>
      </c>
      <c r="K49" s="13" t="n">
        <v>6.10344827586207</v>
      </c>
      <c r="L49" s="13" t="n">
        <v>8.97142857142857</v>
      </c>
      <c r="M49" s="13" t="n">
        <v>11.2413793103448</v>
      </c>
      <c r="N49" s="13" t="n">
        <v>16.2</v>
      </c>
      <c r="O49" s="13" t="n">
        <v>18.5172413793103</v>
      </c>
      <c r="P49" s="13" t="n">
        <v>20.8571428571429</v>
      </c>
      <c r="Q49" s="13" t="n">
        <v>20.6896551724138</v>
      </c>
      <c r="R49" s="0" t="s">
        <v>150</v>
      </c>
      <c r="S49" s="9" t="n">
        <v>20</v>
      </c>
      <c r="T49" s="9" t="n">
        <v>20</v>
      </c>
      <c r="U49" s="0" t="s">
        <v>151</v>
      </c>
      <c r="V49" s="9" t="s">
        <v>152</v>
      </c>
      <c r="W49" s="0" t="s">
        <v>151</v>
      </c>
      <c r="X49" s="9" t="s">
        <v>152</v>
      </c>
    </row>
    <row r="50" customFormat="false" ht="20" hidden="false" customHeight="true" outlineLevel="0" collapsed="false">
      <c r="A50" s="0" t="s">
        <v>153</v>
      </c>
      <c r="B50" s="13" t="n">
        <v>123.75</v>
      </c>
      <c r="C50" s="13" t="n">
        <v>116.637931034483</v>
      </c>
      <c r="D50" s="13" t="n">
        <v>283.917857142857</v>
      </c>
      <c r="E50" s="13" t="n">
        <v>256.25</v>
      </c>
      <c r="F50" s="13" t="n">
        <v>360.642857142857</v>
      </c>
      <c r="G50" s="13" t="n">
        <v>324.465517241379</v>
      </c>
      <c r="H50" s="13" t="n">
        <v>445.5</v>
      </c>
      <c r="I50" s="13" t="n">
        <v>420.603448275862</v>
      </c>
      <c r="J50" s="13" t="n">
        <v>661.178571428571</v>
      </c>
      <c r="K50" s="13" t="n">
        <v>625.603448275862</v>
      </c>
      <c r="L50" s="13" t="n">
        <v>1110.21428571429</v>
      </c>
      <c r="M50" s="13" t="n">
        <v>1152.24137931035</v>
      </c>
      <c r="N50" s="13" t="n">
        <v>2004.75</v>
      </c>
      <c r="O50" s="13" t="n">
        <v>1898.01724137931</v>
      </c>
      <c r="P50" s="13" t="n">
        <v>2581.07142857143</v>
      </c>
      <c r="Q50" s="13" t="n">
        <v>2120.68965517241</v>
      </c>
      <c r="R50" s="0" t="s">
        <v>154</v>
      </c>
      <c r="S50" s="9" t="n">
        <v>2475</v>
      </c>
      <c r="T50" s="9" t="n">
        <v>2050</v>
      </c>
      <c r="U50" s="0" t="s">
        <v>155</v>
      </c>
      <c r="V50" s="9" t="s">
        <v>156</v>
      </c>
      <c r="W50" s="0" t="s">
        <v>155</v>
      </c>
      <c r="X50" s="9" t="s">
        <v>156</v>
      </c>
    </row>
    <row r="51" customFormat="false" ht="20" hidden="false" customHeight="true" outlineLevel="0" collapsed="false">
      <c r="A51" s="10" t="s">
        <v>157</v>
      </c>
      <c r="B51" s="13" t="n">
        <v>42.5</v>
      </c>
      <c r="C51" s="13" t="n">
        <v>39.8275862068966</v>
      </c>
      <c r="D51" s="13" t="n">
        <v>97.5071428571428</v>
      </c>
      <c r="E51" s="13" t="n">
        <v>87.5</v>
      </c>
      <c r="F51" s="13" t="n">
        <v>123.857142857143</v>
      </c>
      <c r="G51" s="13" t="n">
        <v>110.793103448276</v>
      </c>
      <c r="H51" s="13" t="n">
        <v>153</v>
      </c>
      <c r="I51" s="13" t="n">
        <v>143.620689655172</v>
      </c>
      <c r="J51" s="13" t="n">
        <v>227.071428571429</v>
      </c>
      <c r="K51" s="13" t="n">
        <v>213.620689655172</v>
      </c>
      <c r="L51" s="13" t="n">
        <v>381.285714285714</v>
      </c>
      <c r="M51" s="13" t="n">
        <v>393.448275862069</v>
      </c>
      <c r="N51" s="13" t="n">
        <v>688.5</v>
      </c>
      <c r="O51" s="13" t="n">
        <v>648.103448275862</v>
      </c>
      <c r="P51" s="13" t="n">
        <v>886.428571428571</v>
      </c>
      <c r="Q51" s="13" t="n">
        <v>724.137931034483</v>
      </c>
      <c r="R51" s="0" t="s">
        <v>158</v>
      </c>
      <c r="S51" s="11" t="n">
        <v>850</v>
      </c>
      <c r="T51" s="11" t="n">
        <v>700</v>
      </c>
      <c r="U51" s="0" t="s">
        <v>159</v>
      </c>
      <c r="V51" s="12"/>
      <c r="W51" s="0" t="s">
        <v>159</v>
      </c>
      <c r="X51" s="12"/>
    </row>
    <row r="52" customFormat="false" ht="20" hidden="false" customHeight="true" outlineLevel="0" collapsed="false">
      <c r="A52" s="19" t="s">
        <v>160</v>
      </c>
      <c r="B52" s="13" t="n">
        <v>0</v>
      </c>
      <c r="C52" s="13" t="n">
        <v>2.8448275862069</v>
      </c>
      <c r="D52" s="13" t="n">
        <v>0</v>
      </c>
      <c r="E52" s="13" t="n">
        <v>6.25</v>
      </c>
      <c r="F52" s="13" t="n">
        <v>0</v>
      </c>
      <c r="G52" s="13" t="n">
        <v>7.91379310344828</v>
      </c>
      <c r="H52" s="13" t="n">
        <v>0</v>
      </c>
      <c r="I52" s="13" t="n">
        <v>10.2586206896552</v>
      </c>
      <c r="J52" s="13" t="n">
        <v>0</v>
      </c>
      <c r="K52" s="13" t="n">
        <v>15.2586206896552</v>
      </c>
      <c r="L52" s="13" t="n">
        <v>0</v>
      </c>
      <c r="M52" s="13" t="n">
        <v>28.1034482758621</v>
      </c>
      <c r="N52" s="13" t="n">
        <v>0</v>
      </c>
      <c r="O52" s="13" t="n">
        <v>46.2931034482759</v>
      </c>
      <c r="P52" s="13" t="n">
        <v>0</v>
      </c>
      <c r="Q52" s="13" t="n">
        <v>51.7241379310345</v>
      </c>
      <c r="R52" s="0" t="s">
        <v>143</v>
      </c>
      <c r="S52" s="20" t="n">
        <v>0</v>
      </c>
      <c r="T52" s="20" t="n">
        <v>50</v>
      </c>
      <c r="V52" s="20" t="s">
        <v>161</v>
      </c>
      <c r="X52" s="20" t="s">
        <v>161</v>
      </c>
    </row>
    <row r="53" customFormat="false" ht="20" hidden="false" customHeight="true" outlineLevel="0" collapsed="false">
      <c r="A53" s="0" t="s">
        <v>162</v>
      </c>
      <c r="B53" s="13" t="n">
        <v>0.5</v>
      </c>
      <c r="C53" s="13" t="n">
        <v>0.455172413793104</v>
      </c>
      <c r="D53" s="13" t="n">
        <v>1.14714285714286</v>
      </c>
      <c r="E53" s="13" t="n">
        <v>1</v>
      </c>
      <c r="F53" s="13" t="n">
        <v>1.45714285714286</v>
      </c>
      <c r="G53" s="13" t="n">
        <v>1.26620689655172</v>
      </c>
      <c r="H53" s="13" t="n">
        <v>1.8</v>
      </c>
      <c r="I53" s="13" t="n">
        <v>1.64137931034483</v>
      </c>
      <c r="J53" s="13" t="n">
        <v>2.67142857142857</v>
      </c>
      <c r="K53" s="13" t="n">
        <v>2.44137931034483</v>
      </c>
      <c r="L53" s="13" t="n">
        <v>4.48571428571429</v>
      </c>
      <c r="M53" s="13" t="n">
        <v>4.49655172413793</v>
      </c>
      <c r="N53" s="13" t="n">
        <v>8.1</v>
      </c>
      <c r="O53" s="13" t="n">
        <v>7.40689655172414</v>
      </c>
      <c r="P53" s="13" t="n">
        <v>10.4285714285714</v>
      </c>
      <c r="Q53" s="13" t="n">
        <v>8.27586206896552</v>
      </c>
      <c r="R53" s="0" t="s">
        <v>163</v>
      </c>
      <c r="S53" s="9" t="n">
        <v>10</v>
      </c>
      <c r="T53" s="9" t="n">
        <v>8</v>
      </c>
      <c r="U53" s="0" t="s">
        <v>164</v>
      </c>
      <c r="V53" s="9"/>
      <c r="W53" s="0" t="s">
        <v>164</v>
      </c>
      <c r="X53" s="9"/>
    </row>
    <row r="54" customFormat="false" ht="20" hidden="false" customHeight="true" outlineLevel="0" collapsed="false">
      <c r="A54" s="0" t="s">
        <v>165</v>
      </c>
      <c r="B54" s="13" t="n">
        <v>50.25</v>
      </c>
      <c r="C54" s="13" t="n">
        <v>57.1810344827586</v>
      </c>
      <c r="D54" s="13" t="n">
        <v>115.287857142857</v>
      </c>
      <c r="E54" s="13" t="n">
        <v>125.625</v>
      </c>
      <c r="F54" s="13" t="n">
        <v>146.442857142857</v>
      </c>
      <c r="G54" s="13" t="n">
        <v>159.06724137931</v>
      </c>
      <c r="H54" s="13" t="n">
        <v>180.9</v>
      </c>
      <c r="I54" s="13" t="n">
        <v>206.198275862069</v>
      </c>
      <c r="J54" s="13" t="n">
        <v>268.478571428571</v>
      </c>
      <c r="K54" s="13" t="n">
        <v>306.698275862069</v>
      </c>
      <c r="L54" s="13" t="n">
        <v>450.814285714286</v>
      </c>
      <c r="M54" s="13" t="n">
        <v>564.879310344828</v>
      </c>
      <c r="N54" s="13" t="n">
        <v>814.05</v>
      </c>
      <c r="O54" s="13" t="n">
        <v>930.491379310345</v>
      </c>
      <c r="P54" s="13" t="n">
        <v>1048.07142857143</v>
      </c>
      <c r="Q54" s="13" t="n">
        <v>1039.65517241379</v>
      </c>
      <c r="R54" s="0" t="s">
        <v>166</v>
      </c>
      <c r="S54" s="9" t="n">
        <v>1005</v>
      </c>
      <c r="T54" s="9" t="n">
        <v>1005</v>
      </c>
      <c r="U54" s="0" t="s">
        <v>167</v>
      </c>
      <c r="V54" s="9"/>
      <c r="W54" s="0" t="s">
        <v>167</v>
      </c>
      <c r="X54" s="9"/>
    </row>
    <row r="55" customFormat="false" ht="20" hidden="false" customHeight="true" outlineLevel="0" collapsed="false">
      <c r="A55" s="10" t="s">
        <v>168</v>
      </c>
      <c r="B55" s="13" t="n">
        <v>4.25</v>
      </c>
      <c r="C55" s="13" t="n">
        <v>3.98275862068966</v>
      </c>
      <c r="D55" s="13" t="n">
        <v>9.75071428571429</v>
      </c>
      <c r="E55" s="13" t="n">
        <v>8.75</v>
      </c>
      <c r="F55" s="13" t="n">
        <v>12.3857142857143</v>
      </c>
      <c r="G55" s="13" t="n">
        <v>11.0793103448276</v>
      </c>
      <c r="H55" s="13" t="n">
        <v>15.3</v>
      </c>
      <c r="I55" s="13" t="n">
        <v>14.3620689655172</v>
      </c>
      <c r="J55" s="13" t="n">
        <v>22.7071428571429</v>
      </c>
      <c r="K55" s="13" t="n">
        <v>21.3620689655172</v>
      </c>
      <c r="L55" s="13" t="n">
        <v>38.1285714285714</v>
      </c>
      <c r="M55" s="13" t="n">
        <v>39.3448275862069</v>
      </c>
      <c r="N55" s="13" t="n">
        <v>68.85</v>
      </c>
      <c r="O55" s="13" t="n">
        <v>64.8103448275862</v>
      </c>
      <c r="P55" s="13" t="n">
        <v>88.6428571428571</v>
      </c>
      <c r="Q55" s="13" t="n">
        <v>72.4137931034483</v>
      </c>
      <c r="R55" s="0" t="s">
        <v>169</v>
      </c>
      <c r="S55" s="11" t="n">
        <v>85</v>
      </c>
      <c r="T55" s="10" t="n">
        <v>70</v>
      </c>
      <c r="U55" s="0" t="s">
        <v>170</v>
      </c>
      <c r="V55" s="10"/>
      <c r="W55" s="0" t="s">
        <v>170</v>
      </c>
      <c r="X55" s="10"/>
    </row>
    <row r="56" customFormat="false" ht="20" hidden="false" customHeight="true" outlineLevel="0" collapsed="false">
      <c r="A56" s="10" t="s">
        <v>171</v>
      </c>
      <c r="B56" s="13" t="n">
        <v>0.8</v>
      </c>
      <c r="C56" s="13" t="n">
        <v>0.853448275862069</v>
      </c>
      <c r="D56" s="13" t="n">
        <v>1.83542857142857</v>
      </c>
      <c r="E56" s="13" t="n">
        <v>1.875</v>
      </c>
      <c r="F56" s="13" t="n">
        <v>2.33142857142857</v>
      </c>
      <c r="G56" s="13" t="n">
        <v>2.37413793103448</v>
      </c>
      <c r="H56" s="13" t="n">
        <v>2.88</v>
      </c>
      <c r="I56" s="13" t="n">
        <v>3.07758620689655</v>
      </c>
      <c r="J56" s="13" t="n">
        <v>4.27428571428571</v>
      </c>
      <c r="K56" s="13" t="n">
        <v>4.57758620689655</v>
      </c>
      <c r="L56" s="13" t="n">
        <v>7.17714285714286</v>
      </c>
      <c r="M56" s="13" t="n">
        <v>8.43103448275862</v>
      </c>
      <c r="N56" s="13" t="n">
        <v>12.96</v>
      </c>
      <c r="O56" s="13" t="n">
        <v>13.8879310344828</v>
      </c>
      <c r="P56" s="13" t="n">
        <v>16.6857142857143</v>
      </c>
      <c r="Q56" s="13" t="n">
        <v>15.5172413793103</v>
      </c>
      <c r="R56" s="0" t="s">
        <v>172</v>
      </c>
      <c r="S56" s="11" t="n">
        <v>16</v>
      </c>
      <c r="T56" s="10" t="n">
        <v>15</v>
      </c>
      <c r="U56" s="0" t="s">
        <v>173</v>
      </c>
      <c r="V56" s="10"/>
      <c r="W56" s="0" t="s">
        <v>173</v>
      </c>
      <c r="X56" s="10"/>
    </row>
    <row r="57" customFormat="false" ht="20" hidden="false" customHeight="true" outlineLevel="0" collapsed="false">
      <c r="A57" s="10" t="s">
        <v>174</v>
      </c>
      <c r="B57" s="13" t="n">
        <v>0.5</v>
      </c>
      <c r="C57" s="13" t="n">
        <v>0.170689655172414</v>
      </c>
      <c r="D57" s="13" t="n">
        <v>1.14714285714286</v>
      </c>
      <c r="E57" s="13" t="n">
        <v>0.375</v>
      </c>
      <c r="F57" s="13" t="n">
        <v>1.45714285714286</v>
      </c>
      <c r="G57" s="13" t="n">
        <v>0.474827586206897</v>
      </c>
      <c r="H57" s="13" t="n">
        <v>1.8</v>
      </c>
      <c r="I57" s="13" t="n">
        <v>0.61551724137931</v>
      </c>
      <c r="J57" s="13" t="n">
        <v>2.67142857142857</v>
      </c>
      <c r="K57" s="13" t="n">
        <v>0.91551724137931</v>
      </c>
      <c r="L57" s="13" t="n">
        <v>4.48571428571429</v>
      </c>
      <c r="M57" s="13" t="n">
        <v>1.68620689655172</v>
      </c>
      <c r="N57" s="13" t="n">
        <v>8.1</v>
      </c>
      <c r="O57" s="13" t="n">
        <v>2.77758620689655</v>
      </c>
      <c r="P57" s="13" t="n">
        <v>10.4285714285714</v>
      </c>
      <c r="Q57" s="13" t="n">
        <v>3.10344827586207</v>
      </c>
      <c r="R57" s="0" t="s">
        <v>175</v>
      </c>
      <c r="S57" s="11" t="n">
        <v>10</v>
      </c>
      <c r="T57" s="10" t="n">
        <v>3</v>
      </c>
      <c r="U57" s="0" t="s">
        <v>176</v>
      </c>
      <c r="V57" s="10"/>
      <c r="W57" s="0" t="s">
        <v>176</v>
      </c>
      <c r="X57" s="10"/>
    </row>
    <row r="58" customFormat="false" ht="20" hidden="false" customHeight="true" outlineLevel="0" collapsed="false">
      <c r="A58" s="10" t="s">
        <v>177</v>
      </c>
      <c r="B58" s="13" t="n">
        <v>2.3</v>
      </c>
      <c r="C58" s="13" t="n">
        <v>2.33275862068966</v>
      </c>
      <c r="D58" s="13" t="n">
        <v>5.27685714285714</v>
      </c>
      <c r="E58" s="13" t="n">
        <v>5.125</v>
      </c>
      <c r="F58" s="13" t="n">
        <v>6.70285714285714</v>
      </c>
      <c r="G58" s="13" t="n">
        <v>6.48931034482759</v>
      </c>
      <c r="H58" s="13" t="n">
        <v>8.28</v>
      </c>
      <c r="I58" s="13" t="n">
        <v>8.41206896551724</v>
      </c>
      <c r="J58" s="13" t="n">
        <v>12.2885714285714</v>
      </c>
      <c r="K58" s="13" t="n">
        <v>12.5120689655172</v>
      </c>
      <c r="L58" s="13" t="n">
        <v>20.6342857142857</v>
      </c>
      <c r="M58" s="13" t="n">
        <v>23.0448275862069</v>
      </c>
      <c r="N58" s="13" t="n">
        <v>37.26</v>
      </c>
      <c r="O58" s="13" t="n">
        <v>37.9603448275862</v>
      </c>
      <c r="P58" s="13" t="n">
        <v>47.9714285714286</v>
      </c>
      <c r="Q58" s="13" t="n">
        <v>42.4137931034483</v>
      </c>
      <c r="R58" s="0" t="s">
        <v>178</v>
      </c>
      <c r="S58" s="11" t="n">
        <v>46</v>
      </c>
      <c r="T58" s="10" t="n">
        <v>41</v>
      </c>
      <c r="U58" s="0" t="s">
        <v>179</v>
      </c>
      <c r="V58" s="10"/>
      <c r="W58" s="0" t="s">
        <v>179</v>
      </c>
      <c r="X58" s="10"/>
    </row>
    <row r="59" customFormat="false" ht="20" hidden="false" customHeight="true" outlineLevel="0" collapsed="false">
      <c r="A59" s="10" t="s">
        <v>180</v>
      </c>
      <c r="B59" s="13" t="n">
        <v>0.15</v>
      </c>
      <c r="C59" s="13" t="n">
        <v>0.170689655172414</v>
      </c>
      <c r="D59" s="13" t="n">
        <v>0.344142857142857</v>
      </c>
      <c r="E59" s="13" t="n">
        <v>0.375</v>
      </c>
      <c r="F59" s="13" t="n">
        <v>0.437142857142857</v>
      </c>
      <c r="G59" s="13" t="n">
        <v>0.474827586206897</v>
      </c>
      <c r="H59" s="13" t="n">
        <v>0.54</v>
      </c>
      <c r="I59" s="13" t="n">
        <v>0.61551724137931</v>
      </c>
      <c r="J59" s="13" t="n">
        <v>0.801428571428572</v>
      </c>
      <c r="K59" s="13" t="n">
        <v>0.91551724137931</v>
      </c>
      <c r="L59" s="13" t="n">
        <v>1.34571428571429</v>
      </c>
      <c r="M59" s="13" t="n">
        <v>1.68620689655172</v>
      </c>
      <c r="N59" s="13" t="n">
        <v>2.43</v>
      </c>
      <c r="O59" s="13" t="n">
        <v>2.77758620689655</v>
      </c>
      <c r="P59" s="13" t="n">
        <v>3.12857142857143</v>
      </c>
      <c r="Q59" s="13" t="n">
        <v>3.10344827586207</v>
      </c>
      <c r="R59" s="0" t="s">
        <v>181</v>
      </c>
      <c r="S59" s="11" t="n">
        <v>3</v>
      </c>
      <c r="T59" s="11" t="n">
        <v>3</v>
      </c>
      <c r="U59" s="0" t="s">
        <v>182</v>
      </c>
      <c r="V59" s="10"/>
      <c r="W59" s="0" t="s">
        <v>182</v>
      </c>
      <c r="X59" s="10"/>
    </row>
    <row r="60" customFormat="false" ht="20" hidden="false" customHeight="true" outlineLevel="0" collapsed="false">
      <c r="A60" s="10" t="s">
        <v>183</v>
      </c>
      <c r="B60" s="13" t="n">
        <v>1.6</v>
      </c>
      <c r="C60" s="13" t="n">
        <v>1.53620689655172</v>
      </c>
      <c r="D60" s="13" t="n">
        <v>3.67085714285714</v>
      </c>
      <c r="E60" s="13" t="n">
        <v>3.375</v>
      </c>
      <c r="F60" s="13" t="n">
        <v>4.66285714285714</v>
      </c>
      <c r="G60" s="13" t="n">
        <v>4.27344827586207</v>
      </c>
      <c r="H60" s="13" t="n">
        <v>5.76</v>
      </c>
      <c r="I60" s="13" t="n">
        <v>5.53965517241379</v>
      </c>
      <c r="J60" s="13" t="n">
        <v>8.54857142857143</v>
      </c>
      <c r="K60" s="13" t="n">
        <v>8.23965517241379</v>
      </c>
      <c r="L60" s="13" t="n">
        <v>14.3542857142857</v>
      </c>
      <c r="M60" s="13" t="n">
        <v>15.1758620689655</v>
      </c>
      <c r="N60" s="13" t="n">
        <v>25.92</v>
      </c>
      <c r="O60" s="13" t="n">
        <v>24.998275862069</v>
      </c>
      <c r="P60" s="13" t="n">
        <v>33.3714285714286</v>
      </c>
      <c r="Q60" s="13" t="n">
        <v>27.9310344827586</v>
      </c>
      <c r="R60" s="0" t="s">
        <v>184</v>
      </c>
      <c r="S60" s="11" t="n">
        <v>32</v>
      </c>
      <c r="T60" s="11" t="n">
        <v>27</v>
      </c>
      <c r="U60" s="0" t="s">
        <v>185</v>
      </c>
      <c r="V60" s="10"/>
      <c r="W60" s="0" t="s">
        <v>185</v>
      </c>
      <c r="X60" s="10"/>
    </row>
    <row r="61" customFormat="false" ht="20" hidden="false" customHeight="true" outlineLevel="0" collapsed="false">
      <c r="A61" s="10" t="s">
        <v>186</v>
      </c>
      <c r="B61" s="13" t="n">
        <v>1</v>
      </c>
      <c r="C61" s="13" t="n">
        <v>17.0689655172414</v>
      </c>
      <c r="D61" s="13" t="n">
        <v>2.29428571428571</v>
      </c>
      <c r="E61" s="13" t="n">
        <v>37.5</v>
      </c>
      <c r="F61" s="13" t="n">
        <v>2.91428571428571</v>
      </c>
      <c r="G61" s="13" t="n">
        <v>47.4827586206897</v>
      </c>
      <c r="H61" s="13" t="n">
        <v>3.6</v>
      </c>
      <c r="I61" s="13" t="n">
        <v>61.551724137931</v>
      </c>
      <c r="J61" s="13" t="n">
        <v>5.34285714285714</v>
      </c>
      <c r="K61" s="13" t="n">
        <v>91.551724137931</v>
      </c>
      <c r="L61" s="13" t="n">
        <v>8.97142857142857</v>
      </c>
      <c r="M61" s="13" t="n">
        <v>168.620689655172</v>
      </c>
      <c r="N61" s="13" t="n">
        <v>16.2</v>
      </c>
      <c r="O61" s="13" t="n">
        <v>277.758620689655</v>
      </c>
      <c r="P61" s="13" t="n">
        <v>20.8571428571429</v>
      </c>
      <c r="Q61" s="13" t="n">
        <v>310.344827586207</v>
      </c>
      <c r="R61" s="0" t="s">
        <v>187</v>
      </c>
      <c r="S61" s="11" t="n">
        <v>20</v>
      </c>
      <c r="T61" s="11" t="n">
        <v>300</v>
      </c>
      <c r="U61" s="0" t="s">
        <v>188</v>
      </c>
      <c r="V61" s="10"/>
      <c r="W61" s="0" t="s">
        <v>188</v>
      </c>
      <c r="X61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0.5390625" defaultRowHeight="16" zeroHeight="false" outlineLevelRow="0" outlineLevelCol="0"/>
  <sheetData>
    <row r="1" customFormat="false" ht="16" hidden="false" customHeight="false" outlineLevel="0" collapsed="false">
      <c r="A1" s="0" t="s">
        <v>190</v>
      </c>
      <c r="B1" s="0" t="s">
        <v>191</v>
      </c>
    </row>
    <row r="2" customFormat="false" ht="16" hidden="false" customHeight="false" outlineLevel="0" collapsed="false">
      <c r="A2" s="0" t="s">
        <v>2</v>
      </c>
      <c r="B2" s="0" t="n">
        <v>0</v>
      </c>
      <c r="D2" s="0" t="s">
        <v>4</v>
      </c>
      <c r="F2" s="0" t="s">
        <v>5</v>
      </c>
      <c r="H2" s="0" t="s">
        <v>6</v>
      </c>
      <c r="J2" s="0" t="s">
        <v>7</v>
      </c>
      <c r="L2" s="0" t="s">
        <v>8</v>
      </c>
      <c r="N2" s="0" t="s">
        <v>9</v>
      </c>
      <c r="P2" s="0" t="s">
        <v>10</v>
      </c>
    </row>
    <row r="3" customFormat="false" ht="16" hidden="false" customHeight="false" outlineLevel="0" collapsed="false">
      <c r="A3" s="0" t="s">
        <v>13</v>
      </c>
      <c r="B3" s="0" t="s">
        <v>14</v>
      </c>
      <c r="C3" s="0" t="s">
        <v>15</v>
      </c>
      <c r="D3" s="0" t="s">
        <v>14</v>
      </c>
      <c r="E3" s="0" t="s">
        <v>15</v>
      </c>
      <c r="F3" s="0" t="s">
        <v>14</v>
      </c>
      <c r="G3" s="0" t="s">
        <v>15</v>
      </c>
      <c r="H3" s="0" t="s">
        <v>14</v>
      </c>
      <c r="I3" s="0" t="s">
        <v>15</v>
      </c>
      <c r="J3" s="0" t="s">
        <v>14</v>
      </c>
      <c r="K3" s="0" t="s">
        <v>15</v>
      </c>
      <c r="L3" s="0" t="s">
        <v>14</v>
      </c>
      <c r="M3" s="0" t="s">
        <v>15</v>
      </c>
      <c r="N3" s="0" t="s">
        <v>14</v>
      </c>
      <c r="O3" s="0" t="s">
        <v>15</v>
      </c>
      <c r="P3" s="0" t="s">
        <v>14</v>
      </c>
      <c r="Q3" s="0" t="s">
        <v>15</v>
      </c>
    </row>
    <row r="4" customFormat="false" ht="16" hidden="false" customHeight="false" outlineLevel="0" collapsed="false">
      <c r="A4" s="0" t="str">
        <f aca="false">OrganWeight_IT!A6</f>
        <v>Blood</v>
      </c>
    </row>
    <row r="5" customFormat="false" ht="16" hidden="false" customHeight="false" outlineLevel="0" collapsed="false">
      <c r="A5" s="0" t="str">
        <f aca="false">OrganWeight_IT!A7</f>
        <v>Brain</v>
      </c>
      <c r="B5" s="0" t="n">
        <v>0.5</v>
      </c>
      <c r="C5" s="0" t="n">
        <v>0.5</v>
      </c>
      <c r="P5" s="0" t="n">
        <v>0.54</v>
      </c>
      <c r="Q5" s="0" t="n">
        <v>0.52</v>
      </c>
    </row>
    <row r="6" customFormat="false" ht="16" hidden="false" customHeight="false" outlineLevel="0" collapsed="false">
      <c r="A6" s="0" t="str">
        <f aca="false">OrganWeight_IT!A8</f>
        <v>Heart</v>
      </c>
      <c r="B6" s="0" t="n">
        <v>0.79</v>
      </c>
      <c r="C6" s="0" t="n">
        <v>1.08</v>
      </c>
      <c r="D6" s="0" t="n">
        <v>0.79</v>
      </c>
      <c r="E6" s="0" t="n">
        <v>1.08</v>
      </c>
      <c r="F6" s="0" t="n">
        <v>0.79</v>
      </c>
      <c r="G6" s="0" t="n">
        <v>1.08</v>
      </c>
      <c r="H6" s="0" t="n">
        <v>0.79</v>
      </c>
      <c r="I6" s="0" t="n">
        <v>1.08</v>
      </c>
      <c r="J6" s="0" t="n">
        <v>0.79</v>
      </c>
      <c r="K6" s="0" t="n">
        <v>1.08</v>
      </c>
      <c r="L6" s="0" t="n">
        <v>0.79</v>
      </c>
      <c r="M6" s="0" t="n">
        <v>1.08</v>
      </c>
      <c r="N6" s="0" t="n">
        <v>0.79</v>
      </c>
      <c r="O6" s="0" t="n">
        <v>1.08</v>
      </c>
      <c r="P6" s="0" t="n">
        <v>0.79</v>
      </c>
      <c r="Q6" s="0" t="n">
        <v>1.08</v>
      </c>
    </row>
    <row r="7" customFormat="false" ht="16" hidden="false" customHeight="false" outlineLevel="0" collapsed="false">
      <c r="A7" s="0" t="str">
        <f aca="false">OrganWeight_IT!A9</f>
        <v>Lung</v>
      </c>
      <c r="B7" s="0" t="n">
        <v>0.16</v>
      </c>
      <c r="C7" s="0" t="n">
        <v>0.16</v>
      </c>
      <c r="D7" s="0" t="n">
        <v>0.16</v>
      </c>
      <c r="E7" s="0" t="n">
        <v>0.16</v>
      </c>
      <c r="F7" s="0" t="n">
        <v>0.16</v>
      </c>
      <c r="G7" s="0" t="n">
        <v>0.16</v>
      </c>
      <c r="H7" s="0" t="n">
        <v>0.16</v>
      </c>
      <c r="I7" s="0" t="n">
        <v>0.16</v>
      </c>
      <c r="J7" s="0" t="n">
        <v>0.16</v>
      </c>
      <c r="K7" s="0" t="n">
        <v>0.16</v>
      </c>
      <c r="L7" s="0" t="n">
        <v>0.16</v>
      </c>
      <c r="M7" s="0" t="n">
        <v>0.16</v>
      </c>
      <c r="N7" s="0" t="n">
        <v>0.16</v>
      </c>
      <c r="O7" s="0" t="n">
        <v>0.16</v>
      </c>
      <c r="P7" s="0" t="n">
        <v>0.16</v>
      </c>
      <c r="Q7" s="0" t="n">
        <v>0.16</v>
      </c>
    </row>
    <row r="8" customFormat="false" ht="16" hidden="false" customHeight="false" outlineLevel="0" collapsed="false">
      <c r="A8" s="0" t="str">
        <f aca="false">OrganWeight_IT!A10</f>
        <v>Liver</v>
      </c>
      <c r="B8" s="0" t="n">
        <v>0.59</v>
      </c>
      <c r="C8" s="0" t="n">
        <v>0.57</v>
      </c>
      <c r="P8" s="0" t="n">
        <v>0.25</v>
      </c>
      <c r="Q8" s="0" t="n">
        <v>0.25</v>
      </c>
    </row>
    <row r="9" customFormat="false" ht="16" hidden="false" customHeight="false" outlineLevel="0" collapsed="false">
      <c r="A9" s="0" t="str">
        <f aca="false">OrganWeight_IT!A11</f>
        <v>Kidney</v>
      </c>
      <c r="B9" s="0" t="n">
        <v>1.34</v>
      </c>
      <c r="C9" s="0" t="n">
        <v>1.08</v>
      </c>
      <c r="P9" s="0" t="n">
        <v>4</v>
      </c>
      <c r="Q9" s="0" t="n">
        <v>3.49</v>
      </c>
    </row>
    <row r="10" customFormat="false" ht="16" hidden="false" customHeight="false" outlineLevel="0" collapsed="false">
      <c r="A10" s="0" t="str">
        <f aca="false">OrganWeight_IT!A12</f>
        <v>Skin</v>
      </c>
      <c r="B10" s="0" t="n">
        <v>0.16</v>
      </c>
      <c r="C10" s="0" t="n">
        <v>0.16</v>
      </c>
      <c r="P10" s="0" t="n">
        <v>0.12</v>
      </c>
      <c r="Q10" s="0" t="n">
        <v>0.12</v>
      </c>
    </row>
    <row r="11" customFormat="false" ht="16" hidden="false" customHeight="false" outlineLevel="0" collapsed="false">
      <c r="A11" s="0" t="str">
        <f aca="false">OrganWeight_IT!A13</f>
        <v>Stomach</v>
      </c>
      <c r="B11" s="0" t="n">
        <v>1.25</v>
      </c>
      <c r="C11" s="0" t="n">
        <v>1.13</v>
      </c>
      <c r="P11" s="0" t="n">
        <v>0.53</v>
      </c>
      <c r="Q11" s="0" t="n">
        <v>0.5</v>
      </c>
    </row>
    <row r="12" customFormat="false" ht="16" hidden="false" customHeight="false" outlineLevel="0" collapsed="false">
      <c r="A12" s="0" t="str">
        <f aca="false">OrganWeight_IT!A14</f>
        <v>gut</v>
      </c>
      <c r="B12" s="0" t="n">
        <v>2.11</v>
      </c>
      <c r="C12" s="0" t="n">
        <v>2.05</v>
      </c>
      <c r="P12" s="0" t="n">
        <v>0.9</v>
      </c>
      <c r="Q12" s="0" t="n">
        <v>0.91</v>
      </c>
    </row>
    <row r="13" customFormat="false" ht="16" hidden="false" customHeight="false" outlineLevel="0" collapsed="false">
      <c r="A13" s="0" t="str">
        <f aca="false">OrganWeight_IT!A15</f>
        <v>spleen + pancreas</v>
      </c>
      <c r="B13" s="0" t="n">
        <v>2.18</v>
      </c>
      <c r="C13" s="0" t="n">
        <v>2.11</v>
      </c>
      <c r="P13" s="0" t="n">
        <v>0.93</v>
      </c>
      <c r="Q13" s="0" t="n">
        <v>0.92</v>
      </c>
    </row>
    <row r="14" customFormat="false" ht="16" hidden="false" customHeight="false" outlineLevel="0" collapsed="false">
      <c r="A14" s="0" t="str">
        <f aca="false">OrganWeight_IT!A16</f>
        <v>bma</v>
      </c>
      <c r="B14" s="0" t="n">
        <v>0.024</v>
      </c>
      <c r="C14" s="0" t="n">
        <v>0.026</v>
      </c>
      <c r="D14" s="0" t="n">
        <v>0.024</v>
      </c>
      <c r="E14" s="0" t="n">
        <v>0.026</v>
      </c>
      <c r="F14" s="0" t="n">
        <v>0.024</v>
      </c>
      <c r="G14" s="0" t="n">
        <v>0.026</v>
      </c>
      <c r="H14" s="0" t="n">
        <v>0.024</v>
      </c>
      <c r="I14" s="0" t="n">
        <v>0.026</v>
      </c>
      <c r="J14" s="0" t="n">
        <v>0.024</v>
      </c>
      <c r="K14" s="0" t="n">
        <v>0.026</v>
      </c>
      <c r="L14" s="0" t="n">
        <v>0.024</v>
      </c>
      <c r="M14" s="0" t="n">
        <v>0.026</v>
      </c>
      <c r="N14" s="0" t="n">
        <v>0.024</v>
      </c>
      <c r="O14" s="0" t="n">
        <v>0.026</v>
      </c>
      <c r="P14" s="0" t="n">
        <v>0.024</v>
      </c>
      <c r="Q14" s="0" t="n">
        <v>0.026</v>
      </c>
    </row>
    <row r="15" customFormat="false" ht="16" hidden="false" customHeight="false" outlineLevel="0" collapsed="false">
      <c r="A15" s="0" t="str">
        <f aca="false">OrganWeight_IT!A17</f>
        <v>Muscle</v>
      </c>
      <c r="B15" s="0" t="n">
        <v>0.039</v>
      </c>
      <c r="C15" s="0" t="n">
        <v>0.039</v>
      </c>
      <c r="D15" s="0" t="n">
        <v>0.039</v>
      </c>
      <c r="E15" s="0" t="n">
        <v>0.039</v>
      </c>
      <c r="F15" s="0" t="n">
        <v>0.039</v>
      </c>
      <c r="G15" s="0" t="n">
        <v>0.039</v>
      </c>
      <c r="H15" s="0" t="n">
        <v>0.039</v>
      </c>
      <c r="I15" s="0" t="n">
        <v>0.039</v>
      </c>
      <c r="J15" s="0" t="n">
        <v>0.039</v>
      </c>
      <c r="K15" s="0" t="n">
        <v>0.039</v>
      </c>
      <c r="L15" s="0" t="n">
        <v>0.039</v>
      </c>
      <c r="M15" s="0" t="n">
        <v>0.039</v>
      </c>
      <c r="N15" s="0" t="n">
        <v>0.039</v>
      </c>
      <c r="O15" s="0" t="n">
        <v>0.039</v>
      </c>
      <c r="P15" s="0" t="n">
        <v>0.039</v>
      </c>
      <c r="Q15" s="0" t="n">
        <v>0.039</v>
      </c>
    </row>
    <row r="16" customFormat="false" ht="16" hidden="false" customHeight="false" outlineLevel="0" collapsed="false">
      <c r="A16" s="0" t="str">
        <f aca="false">OrganWeight_IT!A18</f>
        <v>Adipocytes</v>
      </c>
      <c r="B16" s="0" t="n">
        <v>0.024</v>
      </c>
      <c r="C16" s="0" t="n">
        <v>0.026</v>
      </c>
      <c r="D16" s="0" t="n">
        <v>0.024</v>
      </c>
      <c r="E16" s="0" t="n">
        <v>0.026</v>
      </c>
      <c r="F16" s="0" t="n">
        <v>0.024</v>
      </c>
      <c r="G16" s="0" t="n">
        <v>0.026</v>
      </c>
      <c r="H16" s="0" t="n">
        <v>0.024</v>
      </c>
      <c r="I16" s="0" t="n">
        <v>0.026</v>
      </c>
      <c r="J16" s="0" t="n">
        <v>0.024</v>
      </c>
      <c r="K16" s="0" t="n">
        <v>0.026</v>
      </c>
      <c r="L16" s="0" t="n">
        <v>0.024</v>
      </c>
      <c r="M16" s="0" t="n">
        <v>0.026</v>
      </c>
      <c r="N16" s="0" t="n">
        <v>0.024</v>
      </c>
      <c r="O16" s="0" t="n">
        <v>0.026</v>
      </c>
      <c r="P16" s="0" t="n">
        <v>0.024</v>
      </c>
      <c r="Q16" s="0" t="n">
        <v>0.026</v>
      </c>
    </row>
    <row r="17" s="2" customFormat="true" ht="16" hidden="false" customHeight="false" outlineLevel="0" collapsed="false">
      <c r="A17" s="2" t="str">
        <f aca="false">OrganWeight_IT!A19</f>
        <v>rest</v>
      </c>
      <c r="B17" s="2" t="n">
        <v>0.084</v>
      </c>
      <c r="C17" s="2" t="n">
        <v>0.09</v>
      </c>
      <c r="D17" s="2" t="n">
        <v>0.084</v>
      </c>
      <c r="E17" s="2" t="n">
        <v>0.09</v>
      </c>
      <c r="F17" s="2" t="n">
        <v>0.084</v>
      </c>
      <c r="G17" s="2" t="n">
        <v>0.09</v>
      </c>
      <c r="H17" s="2" t="n">
        <v>0.084</v>
      </c>
      <c r="I17" s="2" t="n">
        <v>0.09</v>
      </c>
      <c r="J17" s="2" t="n">
        <v>0.084</v>
      </c>
      <c r="K17" s="2" t="n">
        <v>0.09</v>
      </c>
      <c r="L17" s="2" t="n">
        <v>0.084</v>
      </c>
      <c r="M17" s="2" t="n">
        <v>0.09</v>
      </c>
      <c r="N17" s="2" t="n">
        <v>0.084</v>
      </c>
      <c r="O17" s="2" t="n">
        <v>0.09</v>
      </c>
      <c r="P17" s="2" t="n">
        <v>0.084</v>
      </c>
      <c r="Q17" s="2" t="n">
        <v>0.09</v>
      </c>
    </row>
    <row r="18" customFormat="false" ht="16" hidden="false" customHeight="false" outlineLevel="0" collapsed="false">
      <c r="A18" s="0" t="str">
        <f aca="false">OrganWeight_IT!A20</f>
        <v>Skeleton (bone, bone marrow, other tissue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6" hidden="false" customHeight="false" outlineLevel="0" collapsed="false">
      <c r="A19" s="0" t="str">
        <f aca="false">OrganWeight_IT!A21</f>
        <v>gut content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</row>
    <row r="20" customFormat="false" ht="16" hidden="false" customHeight="false" outlineLevel="0" collapsed="false">
      <c r="A20" s="0" t="str">
        <f aca="false">OrganWeight_IT!A22</f>
        <v>Agland</v>
      </c>
      <c r="B20" s="0" t="n">
        <f aca="false">B17</f>
        <v>0.084</v>
      </c>
      <c r="C20" s="0" t="n">
        <f aca="false">C17</f>
        <v>0.09</v>
      </c>
      <c r="D20" s="0" t="n">
        <f aca="false">D17</f>
        <v>0.084</v>
      </c>
      <c r="E20" s="0" t="n">
        <f aca="false">E17</f>
        <v>0.09</v>
      </c>
      <c r="F20" s="0" t="n">
        <f aca="false">F17</f>
        <v>0.084</v>
      </c>
      <c r="G20" s="0" t="n">
        <f aca="false">G17</f>
        <v>0.09</v>
      </c>
      <c r="H20" s="0" t="n">
        <f aca="false">H17</f>
        <v>0.084</v>
      </c>
      <c r="I20" s="0" t="n">
        <f aca="false">I17</f>
        <v>0.09</v>
      </c>
      <c r="J20" s="0" t="n">
        <f aca="false">J17</f>
        <v>0.084</v>
      </c>
      <c r="K20" s="0" t="n">
        <f aca="false">K17</f>
        <v>0.09</v>
      </c>
      <c r="L20" s="0" t="n">
        <f aca="false">L17</f>
        <v>0.084</v>
      </c>
      <c r="M20" s="0" t="n">
        <f aca="false">M17</f>
        <v>0.09</v>
      </c>
      <c r="N20" s="0" t="n">
        <f aca="false">N17</f>
        <v>0.084</v>
      </c>
      <c r="O20" s="0" t="n">
        <f aca="false">O17</f>
        <v>0.09</v>
      </c>
      <c r="P20" s="0" t="n">
        <f aca="false">P17</f>
        <v>0.084</v>
      </c>
      <c r="Q20" s="0" t="n">
        <f aca="false">Q17</f>
        <v>0.09</v>
      </c>
    </row>
    <row r="21" customFormat="false" ht="16" hidden="false" customHeight="false" outlineLevel="0" collapsed="false">
      <c r="A21" s="0" t="str">
        <f aca="false">OrganWeight_IT!A23</f>
        <v>Breast</v>
      </c>
      <c r="B21" s="0" t="n">
        <f aca="false">B17</f>
        <v>0.084</v>
      </c>
      <c r="C21" s="0" t="n">
        <f aca="false">C17</f>
        <v>0.09</v>
      </c>
      <c r="D21" s="0" t="n">
        <f aca="false">D17</f>
        <v>0.084</v>
      </c>
      <c r="E21" s="0" t="n">
        <f aca="false">E17</f>
        <v>0.09</v>
      </c>
      <c r="F21" s="0" t="n">
        <f aca="false">F17</f>
        <v>0.084</v>
      </c>
      <c r="G21" s="0" t="n">
        <f aca="false">G17</f>
        <v>0.09</v>
      </c>
      <c r="H21" s="0" t="n">
        <f aca="false">H17</f>
        <v>0.084</v>
      </c>
      <c r="I21" s="0" t="n">
        <f aca="false">I17</f>
        <v>0.09</v>
      </c>
      <c r="J21" s="0" t="n">
        <f aca="false">J17</f>
        <v>0.084</v>
      </c>
      <c r="K21" s="0" t="n">
        <f aca="false">K17</f>
        <v>0.09</v>
      </c>
      <c r="L21" s="0" t="n">
        <f aca="false">L17</f>
        <v>0.084</v>
      </c>
      <c r="M21" s="0" t="n">
        <f aca="false">M17</f>
        <v>0.09</v>
      </c>
      <c r="N21" s="0" t="n">
        <f aca="false">N17</f>
        <v>0.084</v>
      </c>
      <c r="O21" s="0" t="n">
        <f aca="false">O17</f>
        <v>0.09</v>
      </c>
      <c r="P21" s="0" t="n">
        <f aca="false">P17</f>
        <v>0.084</v>
      </c>
      <c r="Q21" s="0" t="n">
        <f aca="false">Q17</f>
        <v>0.09</v>
      </c>
    </row>
    <row r="22" customFormat="false" ht="16" hidden="false" customHeight="false" outlineLevel="0" collapsed="false">
      <c r="A22" s="0" t="str">
        <f aca="false">OrganWeight_IT!A24</f>
        <v>Colon</v>
      </c>
      <c r="B22" s="0" t="n">
        <f aca="false">B12</f>
        <v>2.11</v>
      </c>
      <c r="C22" s="0" t="n">
        <f aca="false">C12</f>
        <v>2.05</v>
      </c>
      <c r="D22" s="0" t="n">
        <f aca="false">D12</f>
        <v>0</v>
      </c>
      <c r="E22" s="0" t="n">
        <f aca="false">E12</f>
        <v>0</v>
      </c>
      <c r="F22" s="0" t="n">
        <f aca="false">F12</f>
        <v>0</v>
      </c>
      <c r="G22" s="0" t="n">
        <f aca="false">G12</f>
        <v>0</v>
      </c>
      <c r="H22" s="0" t="n">
        <f aca="false">H12</f>
        <v>0</v>
      </c>
      <c r="I22" s="0" t="n">
        <f aca="false">I12</f>
        <v>0</v>
      </c>
      <c r="J22" s="0" t="n">
        <f aca="false">J12</f>
        <v>0</v>
      </c>
      <c r="K22" s="0" t="n">
        <f aca="false">K12</f>
        <v>0</v>
      </c>
      <c r="L22" s="0" t="n">
        <f aca="false">L12</f>
        <v>0</v>
      </c>
      <c r="M22" s="0" t="n">
        <f aca="false">M12</f>
        <v>0</v>
      </c>
      <c r="N22" s="0" t="n">
        <f aca="false">N12</f>
        <v>0</v>
      </c>
      <c r="O22" s="0" t="n">
        <f aca="false">O12</f>
        <v>0</v>
      </c>
      <c r="P22" s="0" t="n">
        <f aca="false">P12</f>
        <v>0.9</v>
      </c>
      <c r="Q22" s="0" t="n">
        <f aca="false">Q12</f>
        <v>0.91</v>
      </c>
    </row>
    <row r="23" customFormat="false" ht="16" hidden="false" customHeight="false" outlineLevel="0" collapsed="false">
      <c r="A23" s="0" t="str">
        <f aca="false">OrganWeight_IT!A25</f>
        <v>CSF</v>
      </c>
    </row>
    <row r="24" customFormat="false" ht="16" hidden="false" customHeight="false" outlineLevel="0" collapsed="false">
      <c r="A24" s="0" t="str">
        <f aca="false">OrganWeight_IT!A26</f>
        <v>Esophagus</v>
      </c>
      <c r="B24" s="0" t="n">
        <v>0.084</v>
      </c>
      <c r="C24" s="0" t="n">
        <v>0.09</v>
      </c>
      <c r="D24" s="0" t="n">
        <v>0.084</v>
      </c>
      <c r="E24" s="0" t="n">
        <v>0.09</v>
      </c>
      <c r="F24" s="0" t="n">
        <v>0.084</v>
      </c>
      <c r="G24" s="0" t="n">
        <v>0.09</v>
      </c>
      <c r="H24" s="0" t="n">
        <v>0.084</v>
      </c>
      <c r="I24" s="0" t="n">
        <v>0.09</v>
      </c>
      <c r="J24" s="0" t="n">
        <v>0.084</v>
      </c>
      <c r="K24" s="0" t="n">
        <v>0.09</v>
      </c>
      <c r="L24" s="0" t="n">
        <v>0.084</v>
      </c>
      <c r="M24" s="0" t="n">
        <v>0.09</v>
      </c>
      <c r="N24" s="0" t="n">
        <v>0.084</v>
      </c>
      <c r="O24" s="0" t="n">
        <v>0.09</v>
      </c>
      <c r="P24" s="0" t="n">
        <v>0.084</v>
      </c>
      <c r="Q24" s="0" t="n">
        <v>0.09</v>
      </c>
    </row>
    <row r="25" customFormat="false" ht="16" hidden="false" customHeight="false" outlineLevel="0" collapsed="false">
      <c r="A25" s="0" t="str">
        <f aca="false">OrganWeight_IT!A27</f>
        <v>Ovary</v>
      </c>
      <c r="B25" s="0" t="n">
        <v>0.084</v>
      </c>
      <c r="C25" s="0" t="n">
        <v>0.09</v>
      </c>
      <c r="D25" s="0" t="n">
        <v>0.084</v>
      </c>
      <c r="E25" s="0" t="n">
        <v>0.09</v>
      </c>
      <c r="F25" s="0" t="n">
        <v>0.084</v>
      </c>
      <c r="G25" s="0" t="n">
        <v>0.09</v>
      </c>
      <c r="H25" s="0" t="n">
        <v>0.084</v>
      </c>
      <c r="I25" s="0" t="n">
        <v>0.09</v>
      </c>
      <c r="J25" s="0" t="n">
        <v>0.084</v>
      </c>
      <c r="K25" s="0" t="n">
        <v>0.09</v>
      </c>
      <c r="L25" s="0" t="n">
        <v>0.084</v>
      </c>
      <c r="M25" s="0" t="n">
        <v>0.09</v>
      </c>
      <c r="N25" s="0" t="n">
        <v>0.084</v>
      </c>
      <c r="O25" s="0" t="n">
        <v>0.09</v>
      </c>
      <c r="P25" s="0" t="n">
        <v>0.084</v>
      </c>
      <c r="Q25" s="0" t="n">
        <v>0.09</v>
      </c>
    </row>
    <row r="26" customFormat="false" ht="16" hidden="false" customHeight="false" outlineLevel="0" collapsed="false">
      <c r="A26" s="0" t="str">
        <f aca="false">OrganWeight_IT!A28</f>
        <v>Pancreas</v>
      </c>
      <c r="B26" s="0" t="n">
        <f aca="false">B13</f>
        <v>2.18</v>
      </c>
      <c r="C26" s="0" t="n">
        <f aca="false">C13</f>
        <v>2.11</v>
      </c>
      <c r="D26" s="0" t="n">
        <f aca="false">D13</f>
        <v>0</v>
      </c>
      <c r="E26" s="0" t="n">
        <f aca="false">E13</f>
        <v>0</v>
      </c>
      <c r="F26" s="0" t="n">
        <f aca="false">F13</f>
        <v>0</v>
      </c>
      <c r="G26" s="0" t="n">
        <f aca="false">G13</f>
        <v>0</v>
      </c>
      <c r="H26" s="0" t="n">
        <f aca="false">H13</f>
        <v>0</v>
      </c>
      <c r="I26" s="0" t="n">
        <f aca="false">I13</f>
        <v>0</v>
      </c>
      <c r="J26" s="0" t="n">
        <f aca="false">J13</f>
        <v>0</v>
      </c>
      <c r="K26" s="0" t="n">
        <f aca="false">K13</f>
        <v>0</v>
      </c>
      <c r="L26" s="0" t="n">
        <f aca="false">L13</f>
        <v>0</v>
      </c>
      <c r="M26" s="0" t="n">
        <f aca="false">M13</f>
        <v>0</v>
      </c>
      <c r="N26" s="0" t="n">
        <f aca="false">N13</f>
        <v>0</v>
      </c>
      <c r="O26" s="0" t="n">
        <f aca="false">O13</f>
        <v>0</v>
      </c>
      <c r="P26" s="0" t="n">
        <f aca="false">P13</f>
        <v>0.93</v>
      </c>
      <c r="Q26" s="0" t="n">
        <f aca="false">Q13</f>
        <v>0.92</v>
      </c>
    </row>
    <row r="27" customFormat="false" ht="16" hidden="false" customHeight="false" outlineLevel="0" collapsed="false">
      <c r="A27" s="0" t="str">
        <f aca="false">OrganWeight_IT!A29</f>
        <v>Placenta</v>
      </c>
      <c r="B27" s="0" t="n">
        <v>0.084</v>
      </c>
      <c r="C27" s="0" t="n">
        <v>0.09</v>
      </c>
      <c r="D27" s="0" t="n">
        <v>0.084</v>
      </c>
      <c r="E27" s="0" t="n">
        <v>0.09</v>
      </c>
      <c r="F27" s="0" t="n">
        <v>0.084</v>
      </c>
      <c r="G27" s="0" t="n">
        <v>0.09</v>
      </c>
      <c r="H27" s="0" t="n">
        <v>0.084</v>
      </c>
      <c r="I27" s="0" t="n">
        <v>0.09</v>
      </c>
      <c r="J27" s="0" t="n">
        <v>0.084</v>
      </c>
      <c r="K27" s="0" t="n">
        <v>0.09</v>
      </c>
      <c r="L27" s="0" t="n">
        <v>0.084</v>
      </c>
      <c r="M27" s="0" t="n">
        <v>0.09</v>
      </c>
      <c r="N27" s="0" t="n">
        <v>0.084</v>
      </c>
      <c r="O27" s="0" t="n">
        <v>0.09</v>
      </c>
      <c r="P27" s="0" t="n">
        <v>0.084</v>
      </c>
      <c r="Q27" s="0" t="n">
        <v>0.09</v>
      </c>
    </row>
    <row r="28" customFormat="false" ht="16" hidden="false" customHeight="false" outlineLevel="0" collapsed="false">
      <c r="A28" s="0" t="str">
        <f aca="false">OrganWeight_IT!A30</f>
        <v>Prostate</v>
      </c>
      <c r="B28" s="0" t="n">
        <v>0.084</v>
      </c>
      <c r="C28" s="0" t="n">
        <v>0.09</v>
      </c>
      <c r="D28" s="0" t="n">
        <v>0.084</v>
      </c>
      <c r="E28" s="0" t="n">
        <v>0.09</v>
      </c>
      <c r="F28" s="0" t="n">
        <v>0.084</v>
      </c>
      <c r="G28" s="0" t="n">
        <v>0.09</v>
      </c>
      <c r="H28" s="0" t="n">
        <v>0.084</v>
      </c>
      <c r="I28" s="0" t="n">
        <v>0.09</v>
      </c>
      <c r="J28" s="0" t="n">
        <v>0.084</v>
      </c>
      <c r="K28" s="0" t="n">
        <v>0.09</v>
      </c>
      <c r="L28" s="0" t="n">
        <v>0.084</v>
      </c>
      <c r="M28" s="0" t="n">
        <v>0.09</v>
      </c>
      <c r="N28" s="0" t="n">
        <v>0.084</v>
      </c>
      <c r="O28" s="0" t="n">
        <v>0.09</v>
      </c>
      <c r="P28" s="0" t="n">
        <v>0.084</v>
      </c>
      <c r="Q28" s="0" t="n">
        <v>0.09</v>
      </c>
    </row>
    <row r="29" customFormat="false" ht="16" hidden="false" customHeight="false" outlineLevel="0" collapsed="false">
      <c r="A29" s="0" t="str">
        <f aca="false">OrganWeight_IT!A31</f>
        <v>Pthyroidgland</v>
      </c>
      <c r="B29" s="0" t="n">
        <v>0.084</v>
      </c>
      <c r="C29" s="0" t="n">
        <v>0.09</v>
      </c>
      <c r="D29" s="0" t="n">
        <v>0.084</v>
      </c>
      <c r="E29" s="0" t="n">
        <v>0.09</v>
      </c>
      <c r="F29" s="0" t="n">
        <v>0.084</v>
      </c>
      <c r="G29" s="0" t="n">
        <v>0.09</v>
      </c>
      <c r="H29" s="0" t="n">
        <v>0.084</v>
      </c>
      <c r="I29" s="0" t="n">
        <v>0.09</v>
      </c>
      <c r="J29" s="0" t="n">
        <v>0.084</v>
      </c>
      <c r="K29" s="0" t="n">
        <v>0.09</v>
      </c>
      <c r="L29" s="0" t="n">
        <v>0.084</v>
      </c>
      <c r="M29" s="0" t="n">
        <v>0.09</v>
      </c>
      <c r="N29" s="0" t="n">
        <v>0.084</v>
      </c>
      <c r="O29" s="0" t="n">
        <v>0.09</v>
      </c>
      <c r="P29" s="0" t="n">
        <v>0.084</v>
      </c>
      <c r="Q29" s="0" t="n">
        <v>0.09</v>
      </c>
    </row>
    <row r="30" customFormat="false" ht="16" hidden="false" customHeight="false" outlineLevel="0" collapsed="false">
      <c r="A30" s="0" t="str">
        <f aca="false">OrganWeight_IT!A32</f>
        <v>Rectum</v>
      </c>
      <c r="B30" s="0" t="n">
        <f aca="false">B12</f>
        <v>2.11</v>
      </c>
      <c r="C30" s="0" t="n">
        <f aca="false">C12</f>
        <v>2.05</v>
      </c>
      <c r="D30" s="0" t="n">
        <f aca="false">D12</f>
        <v>0</v>
      </c>
      <c r="E30" s="0" t="n">
        <f aca="false">E12</f>
        <v>0</v>
      </c>
      <c r="F30" s="0" t="n">
        <f aca="false">F12</f>
        <v>0</v>
      </c>
      <c r="G30" s="0" t="n">
        <f aca="false">G12</f>
        <v>0</v>
      </c>
      <c r="H30" s="0" t="n">
        <f aca="false">H12</f>
        <v>0</v>
      </c>
      <c r="I30" s="0" t="n">
        <f aca="false">I12</f>
        <v>0</v>
      </c>
      <c r="J30" s="0" t="n">
        <f aca="false">J12</f>
        <v>0</v>
      </c>
      <c r="K30" s="0" t="n">
        <f aca="false">K12</f>
        <v>0</v>
      </c>
      <c r="L30" s="0" t="n">
        <f aca="false">L12</f>
        <v>0</v>
      </c>
      <c r="M30" s="0" t="n">
        <f aca="false">M12</f>
        <v>0</v>
      </c>
      <c r="N30" s="0" t="n">
        <f aca="false">N12</f>
        <v>0</v>
      </c>
      <c r="O30" s="0" t="n">
        <f aca="false">O12</f>
        <v>0</v>
      </c>
      <c r="P30" s="0" t="n">
        <f aca="false">P12</f>
        <v>0.9</v>
      </c>
      <c r="Q30" s="0" t="n">
        <f aca="false">Q12</f>
        <v>0.91</v>
      </c>
    </row>
    <row r="31" customFormat="false" ht="16" hidden="false" customHeight="false" outlineLevel="0" collapsed="false">
      <c r="A31" s="0" t="str">
        <f aca="false">OrganWeight_IT!A33</f>
        <v>Retina</v>
      </c>
      <c r="B31" s="0" t="n">
        <v>0.084</v>
      </c>
      <c r="C31" s="0" t="n">
        <v>0.09</v>
      </c>
      <c r="D31" s="0" t="n">
        <v>0.084</v>
      </c>
      <c r="E31" s="0" t="n">
        <v>0.09</v>
      </c>
      <c r="F31" s="0" t="n">
        <v>0.084</v>
      </c>
      <c r="G31" s="0" t="n">
        <v>0.09</v>
      </c>
      <c r="H31" s="0" t="n">
        <v>0.084</v>
      </c>
      <c r="I31" s="0" t="n">
        <v>0.09</v>
      </c>
      <c r="J31" s="0" t="n">
        <v>0.084</v>
      </c>
      <c r="K31" s="0" t="n">
        <v>0.09</v>
      </c>
      <c r="L31" s="0" t="n">
        <v>0.084</v>
      </c>
      <c r="M31" s="0" t="n">
        <v>0.09</v>
      </c>
      <c r="N31" s="0" t="n">
        <v>0.084</v>
      </c>
      <c r="O31" s="0" t="n">
        <v>0.09</v>
      </c>
      <c r="P31" s="0" t="n">
        <v>0.084</v>
      </c>
      <c r="Q31" s="0" t="n">
        <v>0.09</v>
      </c>
    </row>
    <row r="32" customFormat="false" ht="16" hidden="false" customHeight="false" outlineLevel="0" collapsed="false">
      <c r="A32" s="0" t="str">
        <f aca="false">OrganWeight_IT!A34</f>
        <v>Scord</v>
      </c>
      <c r="B32" s="0" t="n">
        <v>0.084</v>
      </c>
      <c r="C32" s="0" t="n">
        <v>0.09</v>
      </c>
      <c r="D32" s="0" t="n">
        <v>0.084</v>
      </c>
      <c r="E32" s="0" t="n">
        <v>0.09</v>
      </c>
      <c r="F32" s="0" t="n">
        <v>0.084</v>
      </c>
      <c r="G32" s="0" t="n">
        <v>0.09</v>
      </c>
      <c r="H32" s="0" t="n">
        <v>0.084</v>
      </c>
      <c r="I32" s="0" t="n">
        <v>0.09</v>
      </c>
      <c r="J32" s="0" t="n">
        <v>0.084</v>
      </c>
      <c r="K32" s="0" t="n">
        <v>0.09</v>
      </c>
      <c r="L32" s="0" t="n">
        <v>0.084</v>
      </c>
      <c r="M32" s="0" t="n">
        <v>0.09</v>
      </c>
      <c r="N32" s="0" t="n">
        <v>0.084</v>
      </c>
      <c r="O32" s="0" t="n">
        <v>0.09</v>
      </c>
      <c r="P32" s="0" t="n">
        <v>0.084</v>
      </c>
      <c r="Q32" s="0" t="n">
        <v>0.09</v>
      </c>
    </row>
    <row r="33" customFormat="false" ht="16" hidden="false" customHeight="false" outlineLevel="0" collapsed="false">
      <c r="A33" s="0" t="str">
        <f aca="false">OrganWeight_IT!A35</f>
        <v>sIEC</v>
      </c>
      <c r="B33" s="0" t="n">
        <f aca="false">B12</f>
        <v>2.11</v>
      </c>
      <c r="C33" s="0" t="n">
        <f aca="false">C12</f>
        <v>2.05</v>
      </c>
      <c r="D33" s="0" t="n">
        <f aca="false">D12</f>
        <v>0</v>
      </c>
      <c r="E33" s="0" t="n">
        <f aca="false">E12</f>
        <v>0</v>
      </c>
      <c r="F33" s="0" t="n">
        <f aca="false">F12</f>
        <v>0</v>
      </c>
      <c r="G33" s="0" t="n">
        <f aca="false">G12</f>
        <v>0</v>
      </c>
      <c r="H33" s="0" t="n">
        <f aca="false">H12</f>
        <v>0</v>
      </c>
      <c r="I33" s="0" t="n">
        <f aca="false">I12</f>
        <v>0</v>
      </c>
      <c r="J33" s="0" t="n">
        <f aca="false">J12</f>
        <v>0</v>
      </c>
      <c r="K33" s="0" t="n">
        <f aca="false">K12</f>
        <v>0</v>
      </c>
      <c r="L33" s="0" t="n">
        <f aca="false">L12</f>
        <v>0</v>
      </c>
      <c r="M33" s="0" t="n">
        <f aca="false">M12</f>
        <v>0</v>
      </c>
      <c r="N33" s="0" t="n">
        <f aca="false">N12</f>
        <v>0</v>
      </c>
      <c r="O33" s="0" t="n">
        <f aca="false">O12</f>
        <v>0</v>
      </c>
      <c r="P33" s="0" t="n">
        <f aca="false">P12</f>
        <v>0.9</v>
      </c>
      <c r="Q33" s="0" t="n">
        <f aca="false">Q12</f>
        <v>0.91</v>
      </c>
    </row>
    <row r="34" customFormat="false" ht="16" hidden="false" customHeight="false" outlineLevel="0" collapsed="false">
      <c r="A34" s="0" t="str">
        <f aca="false">OrganWeight_IT!A36</f>
        <v>Spleen</v>
      </c>
      <c r="B34" s="0" t="n">
        <f aca="false">B13</f>
        <v>2.18</v>
      </c>
      <c r="C34" s="0" t="n">
        <f aca="false">C13</f>
        <v>2.11</v>
      </c>
      <c r="D34" s="0" t="n">
        <f aca="false">D13</f>
        <v>0</v>
      </c>
      <c r="E34" s="0" t="n">
        <f aca="false">E13</f>
        <v>0</v>
      </c>
      <c r="F34" s="0" t="n">
        <f aca="false">F13</f>
        <v>0</v>
      </c>
      <c r="G34" s="0" t="n">
        <f aca="false">G13</f>
        <v>0</v>
      </c>
      <c r="H34" s="0" t="n">
        <f aca="false">H13</f>
        <v>0</v>
      </c>
      <c r="I34" s="0" t="n">
        <f aca="false">I13</f>
        <v>0</v>
      </c>
      <c r="J34" s="0" t="n">
        <f aca="false">J13</f>
        <v>0</v>
      </c>
      <c r="K34" s="0" t="n">
        <f aca="false">K13</f>
        <v>0</v>
      </c>
      <c r="L34" s="0" t="n">
        <f aca="false">L13</f>
        <v>0</v>
      </c>
      <c r="M34" s="0" t="n">
        <f aca="false">M13</f>
        <v>0</v>
      </c>
      <c r="N34" s="0" t="n">
        <f aca="false">N13</f>
        <v>0</v>
      </c>
      <c r="O34" s="0" t="n">
        <f aca="false">O13</f>
        <v>0</v>
      </c>
      <c r="P34" s="0" t="n">
        <f aca="false">P13</f>
        <v>0.93</v>
      </c>
      <c r="Q34" s="0" t="n">
        <f aca="false">Q13</f>
        <v>0.92</v>
      </c>
    </row>
    <row r="35" customFormat="false" ht="16" hidden="false" customHeight="false" outlineLevel="0" collapsed="false">
      <c r="A35" s="0" t="str">
        <f aca="false">OrganWeight_IT!A37</f>
        <v>Testis</v>
      </c>
      <c r="B35" s="0" t="n">
        <f aca="false">B17</f>
        <v>0.084</v>
      </c>
      <c r="C35" s="0" t="n">
        <f aca="false">C17</f>
        <v>0.09</v>
      </c>
      <c r="D35" s="0" t="n">
        <f aca="false">D17</f>
        <v>0.084</v>
      </c>
      <c r="E35" s="0" t="n">
        <f aca="false">E17</f>
        <v>0.09</v>
      </c>
      <c r="F35" s="0" t="n">
        <f aca="false">F17</f>
        <v>0.084</v>
      </c>
      <c r="G35" s="0" t="n">
        <f aca="false">G17</f>
        <v>0.09</v>
      </c>
      <c r="H35" s="0" t="n">
        <f aca="false">H17</f>
        <v>0.084</v>
      </c>
      <c r="I35" s="0" t="n">
        <f aca="false">I17</f>
        <v>0.09</v>
      </c>
      <c r="J35" s="0" t="n">
        <f aca="false">J17</f>
        <v>0.084</v>
      </c>
      <c r="K35" s="0" t="n">
        <f aca="false">K17</f>
        <v>0.09</v>
      </c>
      <c r="L35" s="0" t="n">
        <f aca="false">L17</f>
        <v>0.084</v>
      </c>
      <c r="M35" s="0" t="n">
        <f aca="false">M17</f>
        <v>0.09</v>
      </c>
      <c r="N35" s="0" t="n">
        <f aca="false">N17</f>
        <v>0.084</v>
      </c>
      <c r="O35" s="0" t="n">
        <f aca="false">O17</f>
        <v>0.09</v>
      </c>
      <c r="P35" s="0" t="n">
        <f aca="false">P17</f>
        <v>0.084</v>
      </c>
      <c r="Q35" s="0" t="n">
        <f aca="false">Q17</f>
        <v>0.09</v>
      </c>
    </row>
    <row r="36" customFormat="false" ht="16" hidden="false" customHeight="false" outlineLevel="0" collapsed="false">
      <c r="A36" s="0" t="str">
        <f aca="false">OrganWeight_IT!A38</f>
        <v>Thyroidgland</v>
      </c>
      <c r="B36" s="0" t="n">
        <f aca="false">B17</f>
        <v>0.084</v>
      </c>
      <c r="C36" s="0" t="n">
        <f aca="false">C17</f>
        <v>0.09</v>
      </c>
      <c r="D36" s="0" t="n">
        <f aca="false">D17</f>
        <v>0.084</v>
      </c>
      <c r="E36" s="0" t="n">
        <f aca="false">E17</f>
        <v>0.09</v>
      </c>
      <c r="F36" s="0" t="n">
        <f aca="false">F17</f>
        <v>0.084</v>
      </c>
      <c r="G36" s="0" t="n">
        <f aca="false">G17</f>
        <v>0.09</v>
      </c>
      <c r="H36" s="0" t="n">
        <f aca="false">H17</f>
        <v>0.084</v>
      </c>
      <c r="I36" s="0" t="n">
        <f aca="false">I17</f>
        <v>0.09</v>
      </c>
      <c r="J36" s="0" t="n">
        <f aca="false">J17</f>
        <v>0.084</v>
      </c>
      <c r="K36" s="0" t="n">
        <f aca="false">K17</f>
        <v>0.09</v>
      </c>
      <c r="L36" s="0" t="n">
        <f aca="false">L17</f>
        <v>0.084</v>
      </c>
      <c r="M36" s="0" t="n">
        <f aca="false">M17</f>
        <v>0.09</v>
      </c>
      <c r="N36" s="0" t="n">
        <f aca="false">N17</f>
        <v>0.084</v>
      </c>
      <c r="O36" s="0" t="n">
        <f aca="false">O17</f>
        <v>0.09</v>
      </c>
      <c r="P36" s="0" t="n">
        <f aca="false">P17</f>
        <v>0.084</v>
      </c>
      <c r="Q36" s="0" t="n">
        <f aca="false">Q17</f>
        <v>0.09</v>
      </c>
    </row>
    <row r="37" customFormat="false" ht="16" hidden="false" customHeight="false" outlineLevel="0" collapsed="false">
      <c r="A37" s="0" t="str">
        <f aca="false">OrganWeight_IT!A39</f>
        <v>Urinarybladder</v>
      </c>
      <c r="B37" s="0" t="n">
        <f aca="false">B17</f>
        <v>0.084</v>
      </c>
      <c r="C37" s="0" t="n">
        <f aca="false">C17</f>
        <v>0.09</v>
      </c>
      <c r="D37" s="0" t="n">
        <f aca="false">D17</f>
        <v>0.084</v>
      </c>
      <c r="E37" s="0" t="n">
        <f aca="false">E17</f>
        <v>0.09</v>
      </c>
      <c r="F37" s="0" t="n">
        <f aca="false">F17</f>
        <v>0.084</v>
      </c>
      <c r="G37" s="0" t="n">
        <f aca="false">G17</f>
        <v>0.09</v>
      </c>
      <c r="H37" s="0" t="n">
        <f aca="false">H17</f>
        <v>0.084</v>
      </c>
      <c r="I37" s="0" t="n">
        <f aca="false">I17</f>
        <v>0.09</v>
      </c>
      <c r="J37" s="0" t="n">
        <f aca="false">J17</f>
        <v>0.084</v>
      </c>
      <c r="K37" s="0" t="n">
        <f aca="false">K17</f>
        <v>0.09</v>
      </c>
      <c r="L37" s="0" t="n">
        <f aca="false">L17</f>
        <v>0.084</v>
      </c>
      <c r="M37" s="0" t="n">
        <f aca="false">M17</f>
        <v>0.09</v>
      </c>
      <c r="N37" s="0" t="n">
        <f aca="false">N17</f>
        <v>0.084</v>
      </c>
      <c r="O37" s="0" t="n">
        <f aca="false">O17</f>
        <v>0.09</v>
      </c>
      <c r="P37" s="0" t="n">
        <f aca="false">P17</f>
        <v>0.084</v>
      </c>
      <c r="Q37" s="0" t="n">
        <f aca="false">Q17</f>
        <v>0.09</v>
      </c>
    </row>
    <row r="38" customFormat="false" ht="16" hidden="false" customHeight="false" outlineLevel="0" collapsed="false">
      <c r="A38" s="0" t="str">
        <f aca="false">OrganWeight_IT!A40</f>
        <v>Urine in bladder</v>
      </c>
    </row>
    <row r="39" customFormat="false" ht="16" hidden="false" customHeight="false" outlineLevel="0" collapsed="false">
      <c r="A39" s="0" t="str">
        <f aca="false">OrganWeight_IT!A41</f>
        <v>Uterus</v>
      </c>
      <c r="B39" s="0" t="n">
        <f aca="false">B17</f>
        <v>0.084</v>
      </c>
      <c r="C39" s="0" t="n">
        <f aca="false">C17</f>
        <v>0.09</v>
      </c>
      <c r="D39" s="0" t="n">
        <f aca="false">D17</f>
        <v>0.084</v>
      </c>
      <c r="E39" s="0" t="n">
        <f aca="false">E17</f>
        <v>0.09</v>
      </c>
      <c r="F39" s="0" t="n">
        <f aca="false">F17</f>
        <v>0.084</v>
      </c>
      <c r="G39" s="0" t="n">
        <f aca="false">G17</f>
        <v>0.09</v>
      </c>
      <c r="H39" s="0" t="n">
        <f aca="false">H17</f>
        <v>0.084</v>
      </c>
      <c r="I39" s="0" t="n">
        <f aca="false">I17</f>
        <v>0.09</v>
      </c>
      <c r="J39" s="0" t="n">
        <f aca="false">J17</f>
        <v>0.084</v>
      </c>
      <c r="K39" s="0" t="n">
        <f aca="false">K17</f>
        <v>0.09</v>
      </c>
      <c r="L39" s="0" t="n">
        <f aca="false">L17</f>
        <v>0.084</v>
      </c>
      <c r="M39" s="0" t="n">
        <f aca="false">M17</f>
        <v>0.09</v>
      </c>
      <c r="N39" s="0" t="n">
        <f aca="false">N17</f>
        <v>0.084</v>
      </c>
      <c r="O39" s="0" t="n">
        <f aca="false">O17</f>
        <v>0.09</v>
      </c>
      <c r="P39" s="0" t="n">
        <f aca="false">P17</f>
        <v>0.084</v>
      </c>
      <c r="Q39" s="0" t="n">
        <f aca="false">Q17</f>
        <v>0.09</v>
      </c>
    </row>
    <row r="40" customFormat="false" ht="16" hidden="false" customHeight="false" outlineLevel="0" collapsed="false">
      <c r="A40" s="0" t="str">
        <f aca="false">OrganWeight_IT!A42</f>
        <v>WBC</v>
      </c>
    </row>
    <row r="41" customFormat="false" ht="16" hidden="false" customHeight="false" outlineLevel="0" collapsed="false">
      <c r="A41" s="0" t="str">
        <f aca="false">OrganWeight_IT!A43</f>
        <v>Lymphocytes</v>
      </c>
    </row>
    <row r="42" customFormat="false" ht="16" hidden="false" customHeight="false" outlineLevel="0" collapsed="false">
      <c r="A42" s="0" t="str">
        <f aca="false">OrganWeight_IT!A44</f>
        <v>Bcells</v>
      </c>
    </row>
    <row r="43" customFormat="false" ht="16" hidden="false" customHeight="false" outlineLevel="0" collapsed="false">
      <c r="A43" s="0" t="str">
        <f aca="false">OrganWeight_IT!A45</f>
        <v>CD4Tcells</v>
      </c>
    </row>
    <row r="44" customFormat="false" ht="16" hidden="false" customHeight="false" outlineLevel="0" collapsed="false">
      <c r="A44" s="0" t="str">
        <f aca="false">OrganWeight_IT!A46</f>
        <v>CD8Tcells</v>
      </c>
    </row>
    <row r="45" customFormat="false" ht="16" hidden="false" customHeight="false" outlineLevel="0" collapsed="false">
      <c r="A45" s="0" t="str">
        <f aca="false">OrganWeight_IT!A47</f>
        <v>Nkcells</v>
      </c>
    </row>
    <row r="46" customFormat="false" ht="16" hidden="false" customHeight="false" outlineLevel="0" collapsed="false">
      <c r="A46" s="0" t="str">
        <f aca="false">OrganWeight_IT!A48</f>
        <v>Monocyte</v>
      </c>
    </row>
    <row r="47" customFormat="false" ht="16" hidden="false" customHeight="false" outlineLevel="0" collapsed="false">
      <c r="A47" s="0" t="str">
        <f aca="false">OrganWeight_IT!A49</f>
        <v>Platelet</v>
      </c>
    </row>
    <row r="48" customFormat="false" ht="16" hidden="false" customHeight="false" outlineLevel="0" collapsed="false">
      <c r="A48" s="0" t="str">
        <f aca="false">OrganWeight_IT!A50</f>
        <v>RBC</v>
      </c>
    </row>
    <row r="49" customFormat="false" ht="16" hidden="false" customHeight="false" outlineLevel="0" collapsed="false">
      <c r="A49" s="0" t="str">
        <f aca="false">OrganWeight_IT!A51</f>
        <v>Tendrons etc</v>
      </c>
    </row>
    <row r="50" customFormat="false" ht="16" hidden="false" customHeight="false" outlineLevel="0" collapsed="false">
      <c r="A50" s="0" t="str">
        <f aca="false">OrganWeight_IT!A52</f>
        <v>Cervix</v>
      </c>
    </row>
    <row r="51" customFormat="false" ht="16" hidden="false" customHeight="false" outlineLevel="0" collapsed="false">
      <c r="A51" s="0" t="str">
        <f aca="false">OrganWeight_IT!A53</f>
        <v>Gall</v>
      </c>
      <c r="B51" s="0" t="n">
        <f aca="false">B17</f>
        <v>0.084</v>
      </c>
      <c r="C51" s="0" t="n">
        <f aca="false">C17</f>
        <v>0.09</v>
      </c>
      <c r="D51" s="0" t="n">
        <f aca="false">D17</f>
        <v>0.084</v>
      </c>
      <c r="E51" s="0" t="n">
        <f aca="false">E17</f>
        <v>0.09</v>
      </c>
      <c r="F51" s="0" t="n">
        <f aca="false">F17</f>
        <v>0.084</v>
      </c>
      <c r="G51" s="0" t="n">
        <f aca="false">G17</f>
        <v>0.09</v>
      </c>
      <c r="H51" s="0" t="n">
        <f aca="false">H17</f>
        <v>0.084</v>
      </c>
      <c r="I51" s="0" t="n">
        <f aca="false">I17</f>
        <v>0.09</v>
      </c>
      <c r="J51" s="0" t="n">
        <f aca="false">J17</f>
        <v>0.084</v>
      </c>
      <c r="K51" s="0" t="n">
        <f aca="false">K17</f>
        <v>0.09</v>
      </c>
      <c r="L51" s="0" t="n">
        <f aca="false">L17</f>
        <v>0.084</v>
      </c>
      <c r="M51" s="0" t="n">
        <f aca="false">M17</f>
        <v>0.09</v>
      </c>
      <c r="N51" s="0" t="n">
        <f aca="false">N17</f>
        <v>0.084</v>
      </c>
      <c r="O51" s="0" t="n">
        <f aca="false">O17</f>
        <v>0.09</v>
      </c>
      <c r="P51" s="0" t="n">
        <f aca="false">P17</f>
        <v>0.084</v>
      </c>
      <c r="Q51" s="0" t="n">
        <f aca="false">Q17</f>
        <v>0.09</v>
      </c>
    </row>
    <row r="52" customFormat="false" ht="16" hidden="false" customHeight="false" outlineLevel="0" collapsed="false">
      <c r="A52" s="0" t="str">
        <f aca="false">OrganWeight_IT!A54</f>
        <v>Gut</v>
      </c>
    </row>
    <row r="53" customFormat="false" ht="16" hidden="false" customHeight="false" outlineLevel="0" collapsed="false">
      <c r="A53" s="0" t="str">
        <f aca="false">OrganWeight_IT!A55</f>
        <v>Salvary glands</v>
      </c>
    </row>
    <row r="54" customFormat="false" ht="16" hidden="false" customHeight="false" outlineLevel="0" collapsed="false">
      <c r="A54" s="0" t="str">
        <f aca="false">OrganWeight_IT!A56</f>
        <v>Ureter</v>
      </c>
    </row>
    <row r="55" customFormat="false" ht="16" hidden="false" customHeight="false" outlineLevel="0" collapsed="false">
      <c r="A55" s="0" t="str">
        <f aca="false">OrganWeight_IT!A57</f>
        <v>Urethra</v>
      </c>
    </row>
    <row r="56" customFormat="false" ht="16" hidden="false" customHeight="false" outlineLevel="0" collapsed="false">
      <c r="A56" s="0" t="str">
        <f aca="false">OrganWeight_IT!A58</f>
        <v>Teeth</v>
      </c>
    </row>
    <row r="57" customFormat="false" ht="16" hidden="false" customHeight="false" outlineLevel="0" collapsed="false">
      <c r="A57" s="0" t="str">
        <f aca="false">OrganWeight_IT!A59</f>
        <v>Nails</v>
      </c>
    </row>
    <row r="58" customFormat="false" ht="16" hidden="false" customHeight="false" outlineLevel="0" collapsed="false">
      <c r="A58" s="0" t="str">
        <f aca="false">OrganWeight_IT!A60</f>
        <v>Nose mucosa</v>
      </c>
    </row>
    <row r="59" customFormat="false" ht="16" hidden="false" customHeight="false" outlineLevel="0" collapsed="false">
      <c r="A59" s="0" t="str">
        <f aca="false">OrganWeight_IT!A61</f>
        <v>Hair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0.5390625" defaultRowHeight="16" zeroHeight="false" outlineLevelRow="0" outlineLevelCol="0"/>
  <sheetData>
    <row r="1" customFormat="false" ht="16" hidden="false" customHeight="false" outlineLevel="0" collapsed="false">
      <c r="A1" s="0" t="s">
        <v>192</v>
      </c>
      <c r="B1" s="0" t="s">
        <v>193</v>
      </c>
    </row>
    <row r="2" customFormat="false" ht="16" hidden="false" customHeight="false" outlineLevel="0" collapsed="false">
      <c r="A2" s="0" t="s">
        <v>2</v>
      </c>
      <c r="B2" s="0" t="n">
        <v>0</v>
      </c>
      <c r="D2" s="0" t="s">
        <v>4</v>
      </c>
      <c r="F2" s="0" t="s">
        <v>5</v>
      </c>
      <c r="H2" s="0" t="s">
        <v>6</v>
      </c>
      <c r="J2" s="0" t="s">
        <v>7</v>
      </c>
      <c r="L2" s="0" t="s">
        <v>8</v>
      </c>
      <c r="N2" s="0" t="s">
        <v>9</v>
      </c>
      <c r="P2" s="0" t="s">
        <v>10</v>
      </c>
    </row>
    <row r="3" customFormat="false" ht="16" hidden="false" customHeight="false" outlineLevel="0" collapsed="false">
      <c r="A3" s="0" t="s">
        <v>13</v>
      </c>
      <c r="B3" s="0" t="s">
        <v>14</v>
      </c>
      <c r="C3" s="0" t="s">
        <v>15</v>
      </c>
      <c r="D3" s="0" t="s">
        <v>14</v>
      </c>
      <c r="E3" s="0" t="s">
        <v>15</v>
      </c>
      <c r="F3" s="0" t="s">
        <v>14</v>
      </c>
      <c r="G3" s="0" t="s">
        <v>15</v>
      </c>
      <c r="H3" s="0" t="s">
        <v>14</v>
      </c>
      <c r="I3" s="0" t="s">
        <v>15</v>
      </c>
      <c r="J3" s="0" t="s">
        <v>14</v>
      </c>
      <c r="K3" s="0" t="s">
        <v>15</v>
      </c>
      <c r="L3" s="0" t="s">
        <v>14</v>
      </c>
      <c r="M3" s="0" t="s">
        <v>15</v>
      </c>
      <c r="N3" s="0" t="s">
        <v>14</v>
      </c>
      <c r="O3" s="0" t="s">
        <v>15</v>
      </c>
      <c r="P3" s="0" t="s">
        <v>14</v>
      </c>
      <c r="Q3" s="0" t="s">
        <v>15</v>
      </c>
    </row>
    <row r="4" customFormat="false" ht="16" hidden="false" customHeight="false" outlineLevel="0" collapsed="false">
      <c r="A4" s="0" t="s">
        <v>194</v>
      </c>
      <c r="B4" s="0" t="n">
        <f aca="false">SUM(B5:B18)</f>
        <v>599.8</v>
      </c>
      <c r="C4" s="0" t="n">
        <f aca="false">SUM(C5:C18)</f>
        <v>559.24</v>
      </c>
      <c r="D4" s="0" t="n">
        <f aca="false">SUM(D5:D18)</f>
        <v>265.45</v>
      </c>
      <c r="E4" s="0" t="n">
        <f aca="false">SUM(E5:E18)</f>
        <v>239.55</v>
      </c>
      <c r="F4" s="0" t="n">
        <f aca="false">SUM(F5:F18)</f>
        <v>327.84</v>
      </c>
      <c r="G4" s="0" t="n">
        <f aca="false">SUM(G5:G18)</f>
        <v>308.2</v>
      </c>
      <c r="H4" s="0" t="n">
        <f aca="false">SUM(H5:H18)</f>
        <v>431.11</v>
      </c>
      <c r="I4" s="0" t="n">
        <f aca="false">SUM(I5:I18)</f>
        <v>418.31</v>
      </c>
      <c r="J4" s="0" t="n">
        <f aca="false">SUM(J5:J18)</f>
        <v>0</v>
      </c>
      <c r="K4" s="0" t="n">
        <f aca="false">SUM(K5:K18)</f>
        <v>0</v>
      </c>
      <c r="L4" s="0" t="n">
        <f aca="false">SUM(L5:L18)</f>
        <v>0</v>
      </c>
      <c r="M4" s="0" t="n">
        <f aca="false">SUM(M5:M18)</f>
        <v>0</v>
      </c>
      <c r="N4" s="0" t="n">
        <f aca="false">SUM(N5:N18)</f>
        <v>0</v>
      </c>
      <c r="O4" s="0" t="n">
        <f aca="false">SUM(O5:O18)</f>
        <v>0</v>
      </c>
      <c r="P4" s="0" t="n">
        <f aca="false">SUM(P5:P18)</f>
        <v>6774.22</v>
      </c>
      <c r="Q4" s="0" t="n">
        <f aca="false">SUM(Q5:Q18)</f>
        <v>5723.6</v>
      </c>
    </row>
    <row r="5" customFormat="false" ht="16" hidden="false" customHeight="false" outlineLevel="0" collapsed="false">
      <c r="A5" s="0" t="str">
        <f aca="false">OrganWeight_IT!A6</f>
        <v>Blood</v>
      </c>
    </row>
    <row r="6" customFormat="false" ht="16" hidden="false" customHeight="false" outlineLevel="0" collapsed="false">
      <c r="A6" s="0" t="str">
        <f aca="false">OrganWeight_IT!A7</f>
        <v>Brain</v>
      </c>
      <c r="B6" s="0" t="n">
        <f aca="false">OrganWeight_IT!B7*OrganFlow!B5</f>
        <v>175</v>
      </c>
      <c r="C6" s="0" t="n">
        <f aca="false">OrganWeight_IT!C7*OrganFlow!C5</f>
        <v>175</v>
      </c>
      <c r="D6" s="0" t="n">
        <f aca="false">OrganWeight_IT!D7*OrganFlow!D5</f>
        <v>0</v>
      </c>
      <c r="E6" s="0" t="n">
        <f aca="false">OrganWeight_IT!E7*OrganFlow!E5</f>
        <v>0</v>
      </c>
      <c r="F6" s="0" t="n">
        <f aca="false">OrganWeight_IT!F7*OrganFlow!F5</f>
        <v>0</v>
      </c>
      <c r="G6" s="0" t="n">
        <f aca="false">OrganWeight_IT!G7*OrganFlow!G5</f>
        <v>0</v>
      </c>
      <c r="H6" s="0" t="n">
        <f aca="false">OrganWeight_IT!H7*OrganFlow!H5</f>
        <v>0</v>
      </c>
      <c r="I6" s="0" t="n">
        <f aca="false">OrganWeight_IT!I7*OrganFlow!I5</f>
        <v>0</v>
      </c>
      <c r="J6" s="0" t="n">
        <f aca="false">OrganWeight_IT!J7*OrganFlow!J5</f>
        <v>0</v>
      </c>
      <c r="K6" s="0" t="n">
        <f aca="false">OrganWeight_IT!K7*OrganFlow!K5</f>
        <v>0</v>
      </c>
      <c r="L6" s="0" t="n">
        <f aca="false">OrganWeight_IT!L7*OrganFlow!L5</f>
        <v>0</v>
      </c>
      <c r="M6" s="0" t="n">
        <f aca="false">OrganWeight_IT!M7*OrganFlow!M5</f>
        <v>0</v>
      </c>
      <c r="N6" s="0" t="n">
        <f aca="false">OrganWeight_IT!N7*OrganFlow!N5</f>
        <v>0</v>
      </c>
      <c r="O6" s="0" t="n">
        <f aca="false">OrganWeight_IT!O7*OrganFlow!O5</f>
        <v>0</v>
      </c>
      <c r="P6" s="0" t="n">
        <f aca="false">OrganWeight_IT!P7*OrganFlow!P5</f>
        <v>783</v>
      </c>
      <c r="Q6" s="0" t="n">
        <f aca="false">OrganWeight_IT!Q7*OrganFlow!Q5</f>
        <v>676</v>
      </c>
    </row>
    <row r="7" customFormat="false" ht="16" hidden="false" customHeight="false" outlineLevel="0" collapsed="false">
      <c r="A7" s="0" t="str">
        <f aca="false">OrganWeight_IT!A8</f>
        <v>Heart</v>
      </c>
      <c r="B7" s="0" t="n">
        <f aca="false">OrganWeight_IT!B8*OrganFlow!B6</f>
        <v>15.8</v>
      </c>
      <c r="C7" s="0" t="n">
        <f aca="false">OrganWeight_IT!C8*OrganFlow!C6</f>
        <v>21.6</v>
      </c>
      <c r="D7" s="0" t="n">
        <f aca="false">OrganWeight_IT!D8*OrganFlow!D6</f>
        <v>31.6</v>
      </c>
      <c r="E7" s="0" t="n">
        <f aca="false">OrganWeight_IT!E8*OrganFlow!E6</f>
        <v>43.2</v>
      </c>
      <c r="F7" s="0" t="n">
        <f aca="false">OrganWeight_IT!F8*OrganFlow!F6</f>
        <v>39.5</v>
      </c>
      <c r="G7" s="0" t="n">
        <f aca="false">OrganWeight_IT!G8*OrganFlow!G6</f>
        <v>54</v>
      </c>
      <c r="H7" s="0" t="n">
        <f aca="false">OrganWeight_IT!H8*OrganFlow!H6</f>
        <v>55.3</v>
      </c>
      <c r="I7" s="0" t="n">
        <f aca="false">OrganWeight_IT!I8*OrganFlow!I6</f>
        <v>64.8</v>
      </c>
      <c r="J7" s="0" t="n">
        <f aca="false">OrganWeight_IT!J8*OrganFlow!J6</f>
        <v>0</v>
      </c>
      <c r="K7" s="0" t="n">
        <f aca="false">OrganWeight_IT!K8*OrganFlow!K6</f>
        <v>0</v>
      </c>
      <c r="L7" s="0" t="n">
        <f aca="false">OrganWeight_IT!L8*OrganFlow!L6</f>
        <v>0</v>
      </c>
      <c r="M7" s="0" t="n">
        <f aca="false">OrganWeight_IT!M8*OrganFlow!M6</f>
        <v>0</v>
      </c>
      <c r="N7" s="0" t="n">
        <f aca="false">OrganWeight_IT!N8*OrganFlow!N6</f>
        <v>0</v>
      </c>
      <c r="O7" s="0" t="n">
        <f aca="false">OrganWeight_IT!O8*OrganFlow!O6</f>
        <v>0</v>
      </c>
      <c r="P7" s="0" t="n">
        <f aca="false">OrganWeight_IT!P8*OrganFlow!P6</f>
        <v>260.7</v>
      </c>
      <c r="Q7" s="0" t="n">
        <f aca="false">OrganWeight_IT!Q8*OrganFlow!Q6</f>
        <v>270</v>
      </c>
    </row>
    <row r="8" customFormat="false" ht="16" hidden="false" customHeight="false" outlineLevel="0" collapsed="false">
      <c r="A8" s="0" t="str">
        <f aca="false">OrganWeight_IT!A9</f>
        <v>Lung</v>
      </c>
      <c r="B8" s="0" t="n">
        <f aca="false">OrganWeight_IT!B9*OrganFlow!B7</f>
        <v>9.6</v>
      </c>
      <c r="C8" s="0" t="n">
        <f aca="false">OrganWeight_IT!C9*OrganFlow!C7</f>
        <v>8</v>
      </c>
      <c r="D8" s="0" t="n">
        <f aca="false">OrganWeight_IT!D9*OrganFlow!D7</f>
        <v>19.2</v>
      </c>
      <c r="E8" s="0" t="n">
        <f aca="false">OrganWeight_IT!E9*OrganFlow!E7</f>
        <v>19.2</v>
      </c>
      <c r="F8" s="0" t="n">
        <f aca="false">OrganWeight_IT!F9*OrganFlow!F7</f>
        <v>25.6</v>
      </c>
      <c r="G8" s="0" t="n">
        <f aca="false">OrganWeight_IT!G9*OrganFlow!G7</f>
        <v>27.2</v>
      </c>
      <c r="H8" s="0" t="n">
        <f aca="false">OrganWeight_IT!H9*OrganFlow!H7</f>
        <v>38.4</v>
      </c>
      <c r="I8" s="0" t="n">
        <f aca="false">OrganWeight_IT!I9*OrganFlow!I7</f>
        <v>38.4</v>
      </c>
      <c r="J8" s="0" t="n">
        <f aca="false">OrganWeight_IT!J9*OrganFlow!J7</f>
        <v>0</v>
      </c>
      <c r="K8" s="0" t="n">
        <f aca="false">OrganWeight_IT!K9*OrganFlow!K7</f>
        <v>0</v>
      </c>
      <c r="L8" s="0" t="n">
        <f aca="false">OrganWeight_IT!L9*OrganFlow!L7</f>
        <v>0</v>
      </c>
      <c r="M8" s="0" t="n">
        <f aca="false">OrganWeight_IT!M9*OrganFlow!M7</f>
        <v>0</v>
      </c>
      <c r="N8" s="0" t="n">
        <f aca="false">OrganWeight_IT!N9*OrganFlow!N7</f>
        <v>0</v>
      </c>
      <c r="O8" s="0" t="n">
        <f aca="false">OrganWeight_IT!O9*OrganFlow!O7</f>
        <v>0</v>
      </c>
      <c r="P8" s="0" t="n">
        <f aca="false">OrganWeight_IT!P9*OrganFlow!P7</f>
        <v>192</v>
      </c>
      <c r="Q8" s="0" t="n">
        <f aca="false">OrganWeight_IT!Q9*OrganFlow!Q7</f>
        <v>152</v>
      </c>
    </row>
    <row r="9" customFormat="false" ht="16" hidden="false" customHeight="false" outlineLevel="0" collapsed="false">
      <c r="A9" s="0" t="str">
        <f aca="false">OrganWeight_IT!A10</f>
        <v>Liver</v>
      </c>
      <c r="B9" s="0" t="n">
        <f aca="false">OrganWeight_IT!B10*OrganFlow!B8</f>
        <v>70.8</v>
      </c>
      <c r="C9" s="0" t="n">
        <f aca="false">OrganWeight_IT!C10*OrganFlow!C8</f>
        <v>74.1</v>
      </c>
      <c r="D9" s="0" t="n">
        <f aca="false">OrganWeight_IT!D10*OrganFlow!D8</f>
        <v>0</v>
      </c>
      <c r="E9" s="0" t="n">
        <f aca="false">OrganWeight_IT!E10*OrganFlow!E8</f>
        <v>0</v>
      </c>
      <c r="F9" s="0" t="n">
        <f aca="false">OrganWeight_IT!F10*OrganFlow!F8</f>
        <v>0</v>
      </c>
      <c r="G9" s="0" t="n">
        <f aca="false">OrganWeight_IT!G10*OrganFlow!G8</f>
        <v>0</v>
      </c>
      <c r="H9" s="0" t="n">
        <f aca="false">OrganWeight_IT!H10*OrganFlow!H8</f>
        <v>0</v>
      </c>
      <c r="I9" s="0" t="n">
        <f aca="false">OrganWeight_IT!I10*OrganFlow!I8</f>
        <v>0</v>
      </c>
      <c r="J9" s="0" t="n">
        <f aca="false">OrganWeight_IT!J10*OrganFlow!J8</f>
        <v>0</v>
      </c>
      <c r="K9" s="0" t="n">
        <f aca="false">OrganWeight_IT!K10*OrganFlow!K8</f>
        <v>0</v>
      </c>
      <c r="L9" s="0" t="n">
        <f aca="false">OrganWeight_IT!L10*OrganFlow!L8</f>
        <v>0</v>
      </c>
      <c r="M9" s="0" t="n">
        <f aca="false">OrganWeight_IT!M10*OrganFlow!M8</f>
        <v>0</v>
      </c>
      <c r="N9" s="0" t="n">
        <f aca="false">OrganWeight_IT!N10*OrganFlow!N8</f>
        <v>0</v>
      </c>
      <c r="O9" s="0" t="n">
        <f aca="false">OrganWeight_IT!O10*OrganFlow!O8</f>
        <v>0</v>
      </c>
      <c r="P9" s="0" t="n">
        <f aca="false">OrganWeight_IT!P10*OrganFlow!P8</f>
        <v>450</v>
      </c>
      <c r="Q9" s="0" t="n">
        <f aca="false">OrganWeight_IT!Q10*OrganFlow!Q8</f>
        <v>350</v>
      </c>
    </row>
    <row r="10" customFormat="false" ht="16" hidden="false" customHeight="false" outlineLevel="0" collapsed="false">
      <c r="A10" s="0" t="str">
        <f aca="false">OrganWeight_IT!A11</f>
        <v>Kidney</v>
      </c>
      <c r="B10" s="0" t="n">
        <f aca="false">OrganWeight_IT!B11*OrganFlow!B9</f>
        <v>40.2</v>
      </c>
      <c r="C10" s="0" t="n">
        <f aca="false">OrganWeight_IT!C11*OrganFlow!C9</f>
        <v>32.4</v>
      </c>
      <c r="D10" s="0" t="n">
        <f aca="false">OrganWeight_IT!D11*OrganFlow!D9</f>
        <v>0</v>
      </c>
      <c r="E10" s="0" t="n">
        <f aca="false">OrganWeight_IT!E11*OrganFlow!E9</f>
        <v>0</v>
      </c>
      <c r="F10" s="0" t="n">
        <f aca="false">OrganWeight_IT!F11*OrganFlow!F9</f>
        <v>0</v>
      </c>
      <c r="G10" s="0" t="n">
        <f aca="false">OrganWeight_IT!G11*OrganFlow!G9</f>
        <v>0</v>
      </c>
      <c r="H10" s="0" t="n">
        <f aca="false">OrganWeight_IT!H11*OrganFlow!H9</f>
        <v>0</v>
      </c>
      <c r="I10" s="0" t="n">
        <f aca="false">OrganWeight_IT!I11*OrganFlow!I9</f>
        <v>0</v>
      </c>
      <c r="J10" s="0" t="n">
        <f aca="false">OrganWeight_IT!J11*OrganFlow!J9</f>
        <v>0</v>
      </c>
      <c r="K10" s="0" t="n">
        <f aca="false">OrganWeight_IT!K11*OrganFlow!K9</f>
        <v>0</v>
      </c>
      <c r="L10" s="0" t="n">
        <f aca="false">OrganWeight_IT!L11*OrganFlow!L9</f>
        <v>0</v>
      </c>
      <c r="M10" s="0" t="n">
        <f aca="false">OrganWeight_IT!M11*OrganFlow!M9</f>
        <v>0</v>
      </c>
      <c r="N10" s="0" t="n">
        <f aca="false">OrganWeight_IT!N11*OrganFlow!N9</f>
        <v>0</v>
      </c>
      <c r="O10" s="0" t="n">
        <f aca="false">OrganWeight_IT!O11*OrganFlow!O9</f>
        <v>0</v>
      </c>
      <c r="P10" s="0" t="n">
        <f aca="false">OrganWeight_IT!P11*OrganFlow!P9</f>
        <v>1240</v>
      </c>
      <c r="Q10" s="0" t="n">
        <f aca="false">OrganWeight_IT!Q11*OrganFlow!Q9</f>
        <v>977.2</v>
      </c>
    </row>
    <row r="11" customFormat="false" ht="16" hidden="false" customHeight="false" outlineLevel="0" collapsed="false">
      <c r="A11" s="0" t="str">
        <f aca="false">OrganWeight_IT!A12</f>
        <v>Skin</v>
      </c>
      <c r="B11" s="0" t="n">
        <f aca="false">OrganWeight_IT!B12*OrganFlow!B10</f>
        <v>27.2</v>
      </c>
      <c r="C11" s="0" t="n">
        <f aca="false">OrganWeight_IT!C12*OrganFlow!C10</f>
        <v>25.6</v>
      </c>
      <c r="D11" s="0" t="n">
        <f aca="false">OrganWeight_IT!D12*OrganFlow!D10</f>
        <v>0</v>
      </c>
      <c r="E11" s="0" t="n">
        <f aca="false">OrganWeight_IT!E12*OrganFlow!E10</f>
        <v>0</v>
      </c>
      <c r="F11" s="0" t="n">
        <f aca="false">OrganWeight_IT!F12*OrganFlow!F10</f>
        <v>0</v>
      </c>
      <c r="G11" s="0" t="n">
        <f aca="false">OrganWeight_IT!G12*OrganFlow!G10</f>
        <v>0</v>
      </c>
      <c r="H11" s="0" t="n">
        <f aca="false">OrganWeight_IT!H12*OrganFlow!H10</f>
        <v>0</v>
      </c>
      <c r="I11" s="0" t="n">
        <f aca="false">OrganWeight_IT!I12*OrganFlow!I10</f>
        <v>0</v>
      </c>
      <c r="J11" s="0" t="n">
        <f aca="false">OrganWeight_IT!J12*OrganFlow!J10</f>
        <v>0</v>
      </c>
      <c r="K11" s="0" t="n">
        <f aca="false">OrganWeight_IT!K12*OrganFlow!K10</f>
        <v>0</v>
      </c>
      <c r="L11" s="0" t="n">
        <f aca="false">OrganWeight_IT!L12*OrganFlow!L10</f>
        <v>0</v>
      </c>
      <c r="M11" s="0" t="n">
        <f aca="false">OrganWeight_IT!M12*OrganFlow!M10</f>
        <v>0</v>
      </c>
      <c r="N11" s="0" t="n">
        <f aca="false">OrganWeight_IT!N12*OrganFlow!N10</f>
        <v>0</v>
      </c>
      <c r="O11" s="0" t="n">
        <f aca="false">OrganWeight_IT!O12*OrganFlow!O10</f>
        <v>0</v>
      </c>
      <c r="P11" s="0" t="n">
        <f aca="false">OrganWeight_IT!P12*OrganFlow!P10</f>
        <v>396</v>
      </c>
      <c r="Q11" s="0" t="n">
        <f aca="false">OrganWeight_IT!Q12*OrganFlow!Q10</f>
        <v>276</v>
      </c>
    </row>
    <row r="12" customFormat="false" ht="16" hidden="false" customHeight="false" outlineLevel="0" collapsed="false">
      <c r="A12" s="0" t="str">
        <f aca="false">OrganWeight_IT!A13</f>
        <v>Stomach</v>
      </c>
      <c r="B12" s="0" t="n">
        <f aca="false">OrganWeight_IT!B13*OrganFlow!B11</f>
        <v>12.5</v>
      </c>
      <c r="C12" s="0" t="n">
        <f aca="false">OrganWeight_IT!C13*OrganFlow!C11</f>
        <v>11.3</v>
      </c>
      <c r="D12" s="0" t="n">
        <f aca="false">OrganWeight_IT!D13*OrganFlow!D11</f>
        <v>0</v>
      </c>
      <c r="E12" s="0" t="n">
        <f aca="false">OrganWeight_IT!E13*OrganFlow!E11</f>
        <v>0</v>
      </c>
      <c r="F12" s="0" t="n">
        <f aca="false">OrganWeight_IT!F13*OrganFlow!F11</f>
        <v>0</v>
      </c>
      <c r="G12" s="0" t="n">
        <f aca="false">OrganWeight_IT!G13*OrganFlow!G11</f>
        <v>0</v>
      </c>
      <c r="H12" s="0" t="n">
        <f aca="false">OrganWeight_IT!H13*OrganFlow!H11</f>
        <v>0</v>
      </c>
      <c r="I12" s="0" t="n">
        <f aca="false">OrganWeight_IT!I13*OrganFlow!I11</f>
        <v>0</v>
      </c>
      <c r="J12" s="0" t="n">
        <f aca="false">OrganWeight_IT!J13*OrganFlow!J11</f>
        <v>0</v>
      </c>
      <c r="K12" s="0" t="n">
        <f aca="false">OrganWeight_IT!K13*OrganFlow!K11</f>
        <v>0</v>
      </c>
      <c r="L12" s="0" t="n">
        <f aca="false">OrganWeight_IT!L13*OrganFlow!L11</f>
        <v>0</v>
      </c>
      <c r="M12" s="0" t="n">
        <f aca="false">OrganWeight_IT!M13*OrganFlow!M11</f>
        <v>0</v>
      </c>
      <c r="N12" s="0" t="n">
        <f aca="false">OrganWeight_IT!N13*OrganFlow!N11</f>
        <v>0</v>
      </c>
      <c r="O12" s="0" t="n">
        <f aca="false">OrganWeight_IT!O13*OrganFlow!O11</f>
        <v>0</v>
      </c>
      <c r="P12" s="0" t="n">
        <f aca="false">OrganWeight_IT!P13*OrganFlow!P11</f>
        <v>79.5</v>
      </c>
      <c r="Q12" s="0" t="n">
        <f aca="false">OrganWeight_IT!Q13*OrganFlow!Q11</f>
        <v>70</v>
      </c>
    </row>
    <row r="13" customFormat="false" ht="16" hidden="false" customHeight="false" outlineLevel="0" collapsed="false">
      <c r="A13" s="0" t="str">
        <f aca="false">OrganWeight_IT!A14</f>
        <v>gut</v>
      </c>
      <c r="B13" s="0" t="n">
        <f aca="false">OrganWeight_IT!B14*OrganFlow!B12</f>
        <v>105.5</v>
      </c>
      <c r="C13" s="0" t="n">
        <f aca="false">OrganWeight_IT!C14*OrganFlow!C12</f>
        <v>102.5</v>
      </c>
      <c r="D13" s="0" t="n">
        <f aca="false">OrganWeight_IT!D14*OrganFlow!D12</f>
        <v>0</v>
      </c>
      <c r="E13" s="0" t="n">
        <f aca="false">OrganWeight_IT!E14*OrganFlow!E12</f>
        <v>0</v>
      </c>
      <c r="F13" s="0" t="n">
        <f aca="false">OrganWeight_IT!F14*OrganFlow!F12</f>
        <v>0</v>
      </c>
      <c r="G13" s="0" t="n">
        <f aca="false">OrganWeight_IT!G14*OrganFlow!G12</f>
        <v>0</v>
      </c>
      <c r="H13" s="0" t="n">
        <f aca="false">OrganWeight_IT!H14*OrganFlow!H12</f>
        <v>0</v>
      </c>
      <c r="I13" s="0" t="n">
        <f aca="false">OrganWeight_IT!I14*OrganFlow!I12</f>
        <v>0</v>
      </c>
      <c r="J13" s="0" t="n">
        <f aca="false">OrganWeight_IT!J14*OrganFlow!J12</f>
        <v>0</v>
      </c>
      <c r="K13" s="0" t="n">
        <f aca="false">OrganWeight_IT!K14*OrganFlow!K12</f>
        <v>0</v>
      </c>
      <c r="L13" s="0" t="n">
        <f aca="false">OrganWeight_IT!L14*OrganFlow!L12</f>
        <v>0</v>
      </c>
      <c r="M13" s="0" t="n">
        <f aca="false">OrganWeight_IT!M14*OrganFlow!M12</f>
        <v>0</v>
      </c>
      <c r="N13" s="0" t="n">
        <f aca="false">OrganWeight_IT!N14*OrganFlow!N12</f>
        <v>0</v>
      </c>
      <c r="O13" s="0" t="n">
        <f aca="false">OrganWeight_IT!O14*OrganFlow!O12</f>
        <v>0</v>
      </c>
      <c r="P13" s="0" t="n">
        <f aca="false">OrganWeight_IT!P14*OrganFlow!P12</f>
        <v>918</v>
      </c>
      <c r="Q13" s="0" t="n">
        <f aca="false">OrganWeight_IT!Q14*OrganFlow!Q12</f>
        <v>873.6</v>
      </c>
    </row>
    <row r="14" customFormat="false" ht="16" hidden="false" customHeight="false" outlineLevel="0" collapsed="false">
      <c r="A14" s="0" t="str">
        <f aca="false">OrganWeight_IT!A15</f>
        <v>spleen + pancreas</v>
      </c>
      <c r="B14" s="0" t="n">
        <f aca="false">OrganWeight_IT!B15*OrganFlow!B13</f>
        <v>43.6</v>
      </c>
      <c r="C14" s="0" t="n">
        <f aca="false">OrganWeight_IT!C15*OrganFlow!C13</f>
        <v>21.1</v>
      </c>
      <c r="D14" s="0" t="n">
        <f aca="false">OrganWeight_IT!D15*OrganFlow!D13</f>
        <v>0</v>
      </c>
      <c r="E14" s="0" t="n">
        <f aca="false">OrganWeight_IT!E15*OrganFlow!E13</f>
        <v>0</v>
      </c>
      <c r="F14" s="0" t="n">
        <f aca="false">OrganWeight_IT!F15*OrganFlow!F13</f>
        <v>0</v>
      </c>
      <c r="G14" s="0" t="n">
        <f aca="false">OrganWeight_IT!G15*OrganFlow!G13</f>
        <v>0</v>
      </c>
      <c r="H14" s="0" t="n">
        <f aca="false">OrganWeight_IT!H15*OrganFlow!H13</f>
        <v>0</v>
      </c>
      <c r="I14" s="0" t="n">
        <f aca="false">OrganWeight_IT!I15*OrganFlow!I13</f>
        <v>0</v>
      </c>
      <c r="J14" s="0" t="n">
        <f aca="false">OrganWeight_IT!J15*OrganFlow!J13</f>
        <v>0</v>
      </c>
      <c r="K14" s="0" t="n">
        <f aca="false">OrganWeight_IT!K15*OrganFlow!K13</f>
        <v>0</v>
      </c>
      <c r="L14" s="0" t="n">
        <f aca="false">OrganWeight_IT!L15*OrganFlow!L13</f>
        <v>0</v>
      </c>
      <c r="M14" s="0" t="n">
        <f aca="false">OrganWeight_IT!M15*OrganFlow!M13</f>
        <v>0</v>
      </c>
      <c r="N14" s="0" t="n">
        <f aca="false">OrganWeight_IT!N15*OrganFlow!N13</f>
        <v>0</v>
      </c>
      <c r="O14" s="0" t="n">
        <f aca="false">OrganWeight_IT!O15*OrganFlow!O13</f>
        <v>0</v>
      </c>
      <c r="P14" s="0" t="n">
        <f aca="false">OrganWeight_IT!P15*OrganFlow!P13</f>
        <v>269.7</v>
      </c>
      <c r="Q14" s="0" t="n">
        <f aca="false">OrganWeight_IT!Q15*OrganFlow!Q13</f>
        <v>230</v>
      </c>
    </row>
    <row r="15" customFormat="false" ht="16" hidden="false" customHeight="false" outlineLevel="0" collapsed="false">
      <c r="A15" s="0" t="str">
        <f aca="false">OrganWeight_IT!A16</f>
        <v>bma</v>
      </c>
      <c r="B15" s="0" t="n">
        <f aca="false">OrganWeight_IT!B16*OrganFlow!B14</f>
        <v>0</v>
      </c>
      <c r="C15" s="0" t="n">
        <f aca="false">OrganWeight_IT!C16*OrganFlow!C14</f>
        <v>0</v>
      </c>
      <c r="D15" s="0" t="n">
        <f aca="false">OrganWeight_IT!D16*OrganFlow!D14</f>
        <v>0</v>
      </c>
      <c r="E15" s="0" t="n">
        <f aca="false">OrganWeight_IT!E16*OrganFlow!E14</f>
        <v>0</v>
      </c>
      <c r="F15" s="0" t="n">
        <f aca="false">OrganWeight_IT!F16*OrganFlow!F14</f>
        <v>0.48</v>
      </c>
      <c r="G15" s="0" t="n">
        <f aca="false">OrganWeight_IT!G16*OrganFlow!G14</f>
        <v>0.52</v>
      </c>
      <c r="H15" s="0" t="n">
        <f aca="false">OrganWeight_IT!H16*OrganFlow!H14</f>
        <v>0.72</v>
      </c>
      <c r="I15" s="0" t="n">
        <f aca="false">OrganWeight_IT!I16*OrganFlow!I14</f>
        <v>0.78</v>
      </c>
      <c r="J15" s="0" t="n">
        <f aca="false">OrganWeight_IT!J16*OrganFlow!J14</f>
        <v>0</v>
      </c>
      <c r="K15" s="0" t="n">
        <f aca="false">OrganWeight_IT!K16*OrganFlow!K14</f>
        <v>0</v>
      </c>
      <c r="L15" s="0" t="n">
        <f aca="false">OrganWeight_IT!L16*OrganFlow!L14</f>
        <v>0</v>
      </c>
      <c r="M15" s="0" t="n">
        <f aca="false">OrganWeight_IT!M16*OrganFlow!M14</f>
        <v>0</v>
      </c>
      <c r="N15" s="0" t="n">
        <f aca="false">OrganWeight_IT!N16*OrganFlow!N14</f>
        <v>0</v>
      </c>
      <c r="O15" s="0" t="n">
        <f aca="false">OrganWeight_IT!O16*OrganFlow!O14</f>
        <v>0</v>
      </c>
      <c r="P15" s="0" t="n">
        <f aca="false">OrganWeight_IT!P16*OrganFlow!P14</f>
        <v>59.52</v>
      </c>
      <c r="Q15" s="0" t="n">
        <f aca="false">OrganWeight_IT!Q16*OrganFlow!Q14</f>
        <v>46.8</v>
      </c>
    </row>
    <row r="16" customFormat="false" ht="16" hidden="false" customHeight="false" outlineLevel="0" collapsed="false">
      <c r="A16" s="0" t="str">
        <f aca="false">OrganWeight_IT!A17</f>
        <v>Muscle</v>
      </c>
      <c r="B16" s="0" t="n">
        <f aca="false">OrganWeight_IT!B17*OrganFlow!B15</f>
        <v>31.2</v>
      </c>
      <c r="C16" s="0" t="n">
        <f aca="false">OrganWeight_IT!C17*OrganFlow!C15</f>
        <v>31.2</v>
      </c>
      <c r="D16" s="0" t="n">
        <f aca="false">OrganWeight_IT!D17*OrganFlow!D15</f>
        <v>52.65</v>
      </c>
      <c r="E16" s="0" t="n">
        <f aca="false">OrganWeight_IT!E17*OrganFlow!E15</f>
        <v>52.65</v>
      </c>
      <c r="F16" s="0" t="n">
        <f aca="false">OrganWeight_IT!F17*OrganFlow!F15</f>
        <v>74.1</v>
      </c>
      <c r="G16" s="0" t="n">
        <f aca="false">OrganWeight_IT!G17*OrganFlow!G15</f>
        <v>74.1</v>
      </c>
      <c r="H16" s="0" t="n">
        <f aca="false">OrganWeight_IT!H17*OrganFlow!H15</f>
        <v>110.37</v>
      </c>
      <c r="I16" s="0" t="n">
        <f aca="false">OrganWeight_IT!I17*OrganFlow!I15</f>
        <v>110.37</v>
      </c>
      <c r="J16" s="0" t="n">
        <f aca="false">OrganWeight_IT!J17*OrganFlow!J15</f>
        <v>0</v>
      </c>
      <c r="K16" s="0" t="n">
        <f aca="false">OrganWeight_IT!K17*OrganFlow!K15</f>
        <v>0</v>
      </c>
      <c r="L16" s="0" t="n">
        <f aca="false">OrganWeight_IT!L17*OrganFlow!L15</f>
        <v>0</v>
      </c>
      <c r="M16" s="0" t="n">
        <f aca="false">OrganWeight_IT!M17*OrganFlow!M15</f>
        <v>0</v>
      </c>
      <c r="N16" s="0" t="n">
        <f aca="false">OrganWeight_IT!N17*OrganFlow!N15</f>
        <v>0</v>
      </c>
      <c r="O16" s="0" t="n">
        <f aca="false">OrganWeight_IT!O17*OrganFlow!O15</f>
        <v>0</v>
      </c>
      <c r="P16" s="0" t="n">
        <f aca="false">OrganWeight_IT!P17*OrganFlow!P15</f>
        <v>1131</v>
      </c>
      <c r="Q16" s="0" t="n">
        <f aca="false">OrganWeight_IT!Q17*OrganFlow!Q15</f>
        <v>682.5</v>
      </c>
    </row>
    <row r="17" customFormat="false" ht="16" hidden="false" customHeight="false" outlineLevel="0" collapsed="false">
      <c r="A17" s="0" t="str">
        <f aca="false">OrganWeight_IT!A18</f>
        <v>Adipocytes</v>
      </c>
      <c r="B17" s="0" t="n">
        <f aca="false">OrganWeight_IT!B18*OrganFlow!B16</f>
        <v>21.36</v>
      </c>
      <c r="C17" s="0" t="n">
        <f aca="false">OrganWeight_IT!C18*OrganFlow!C16</f>
        <v>23.14</v>
      </c>
      <c r="D17" s="0" t="n">
        <f aca="false">OrganWeight_IT!D18*OrganFlow!D16</f>
        <v>71.28</v>
      </c>
      <c r="E17" s="0" t="n">
        <f aca="false">OrganWeight_IT!E18*OrganFlow!E16</f>
        <v>74.1</v>
      </c>
      <c r="F17" s="0" t="n">
        <f aca="false">OrganWeight_IT!F18*OrganFlow!F16</f>
        <v>87.36</v>
      </c>
      <c r="G17" s="0" t="n">
        <f aca="false">OrganWeight_IT!G18*OrganFlow!G16</f>
        <v>83.98</v>
      </c>
      <c r="H17" s="0" t="n">
        <f aca="false">OrganWeight_IT!H18*OrganFlow!H16</f>
        <v>90.24</v>
      </c>
      <c r="I17" s="0" t="n">
        <f aca="false">OrganWeight_IT!I18*OrganFlow!I16</f>
        <v>97.76</v>
      </c>
      <c r="J17" s="0" t="n">
        <f aca="false">OrganWeight_IT!J18*OrganFlow!J16</f>
        <v>0</v>
      </c>
      <c r="K17" s="0" t="n">
        <f aca="false">OrganWeight_IT!K18*OrganFlow!K16</f>
        <v>0</v>
      </c>
      <c r="L17" s="0" t="n">
        <f aca="false">OrganWeight_IT!L18*OrganFlow!L16</f>
        <v>0</v>
      </c>
      <c r="M17" s="0" t="n">
        <f aca="false">OrganWeight_IT!M18*OrganFlow!M16</f>
        <v>0</v>
      </c>
      <c r="N17" s="0" t="n">
        <f aca="false">OrganWeight_IT!N18*OrganFlow!N16</f>
        <v>0</v>
      </c>
      <c r="O17" s="0" t="n">
        <f aca="false">OrganWeight_IT!O18*OrganFlow!O16</f>
        <v>0</v>
      </c>
      <c r="P17" s="0" t="n">
        <f aca="false">OrganWeight_IT!P18*OrganFlow!P16</f>
        <v>348</v>
      </c>
      <c r="Q17" s="0" t="n">
        <f aca="false">OrganWeight_IT!Q18*OrganFlow!Q16</f>
        <v>494</v>
      </c>
    </row>
    <row r="18" customFormat="false" ht="16" hidden="false" customHeight="false" outlineLevel="0" collapsed="false">
      <c r="A18" s="0" t="str">
        <f aca="false">OrganWeight_IT!A19</f>
        <v>rest</v>
      </c>
      <c r="B18" s="0" t="n">
        <f aca="false">OrganWeight_IT!B19*OrganFlow!B17</f>
        <v>47.04</v>
      </c>
      <c r="C18" s="0" t="n">
        <f aca="false">OrganWeight_IT!C19*OrganFlow!C17</f>
        <v>33.3</v>
      </c>
      <c r="D18" s="0" t="n">
        <f aca="false">OrganWeight_IT!D19*OrganFlow!D17</f>
        <v>90.72</v>
      </c>
      <c r="E18" s="0" t="n">
        <f aca="false">OrganWeight_IT!E19*OrganFlow!E17</f>
        <v>50.4</v>
      </c>
      <c r="F18" s="0" t="n">
        <f aca="false">OrganWeight_IT!F19*OrganFlow!F17</f>
        <v>100.8</v>
      </c>
      <c r="G18" s="0" t="n">
        <f aca="false">OrganWeight_IT!G19*OrganFlow!G17</f>
        <v>68.4</v>
      </c>
      <c r="H18" s="0" t="n">
        <f aca="false">OrganWeight_IT!H19*OrganFlow!H17</f>
        <v>136.08</v>
      </c>
      <c r="I18" s="0" t="n">
        <f aca="false">OrganWeight_IT!I19*OrganFlow!I17</f>
        <v>106.2</v>
      </c>
      <c r="J18" s="0" t="n">
        <f aca="false">OrganWeight_IT!J19*OrganFlow!J17</f>
        <v>0</v>
      </c>
      <c r="K18" s="0" t="n">
        <f aca="false">OrganWeight_IT!K19*OrganFlow!K17</f>
        <v>0</v>
      </c>
      <c r="L18" s="0" t="n">
        <f aca="false">OrganWeight_IT!L19*OrganFlow!L17</f>
        <v>0</v>
      </c>
      <c r="M18" s="0" t="n">
        <f aca="false">OrganWeight_IT!M19*OrganFlow!M17</f>
        <v>0</v>
      </c>
      <c r="N18" s="0" t="n">
        <f aca="false">OrganWeight_IT!N19*OrganFlow!N17</f>
        <v>0</v>
      </c>
      <c r="O18" s="0" t="n">
        <f aca="false">OrganWeight_IT!O19*OrganFlow!O17</f>
        <v>0</v>
      </c>
      <c r="P18" s="0" t="n">
        <f aca="false">OrganWeight_IT!P19*OrganFlow!P17</f>
        <v>646.8</v>
      </c>
      <c r="Q18" s="0" t="n">
        <f aca="false">OrganWeight_IT!Q19*OrganFlow!Q17</f>
        <v>625.5</v>
      </c>
    </row>
    <row r="19" customFormat="false" ht="16" hidden="false" customHeight="false" outlineLevel="0" collapsed="false">
      <c r="A19" s="0" t="str">
        <f aca="false">OrganWeight_IT!A20</f>
        <v>Skeleton (bone, bone marrow, other tissue</v>
      </c>
      <c r="B19" s="0" t="n">
        <f aca="false">OrganWeight_IT!B20*OrganFlow!B18</f>
        <v>0</v>
      </c>
      <c r="C19" s="0" t="n">
        <f aca="false">OrganWeight_IT!C20*OrganFlow!C18</f>
        <v>0</v>
      </c>
      <c r="D19" s="0" t="n">
        <f aca="false">OrganWeight_IT!D20*OrganFlow!D18</f>
        <v>0</v>
      </c>
      <c r="E19" s="0" t="n">
        <f aca="false">OrganWeight_IT!E20*OrganFlow!E18</f>
        <v>0</v>
      </c>
      <c r="F19" s="0" t="n">
        <f aca="false">OrganWeight_IT!F20*OrganFlow!F18</f>
        <v>0</v>
      </c>
      <c r="G19" s="0" t="n">
        <f aca="false">OrganWeight_IT!G20*OrganFlow!G18</f>
        <v>0</v>
      </c>
      <c r="H19" s="0" t="n">
        <f aca="false">OrganWeight_IT!H20*OrganFlow!H18</f>
        <v>0</v>
      </c>
      <c r="I19" s="0" t="n">
        <f aca="false">OrganWeight_IT!I20*OrganFlow!I18</f>
        <v>0</v>
      </c>
      <c r="J19" s="0" t="n">
        <f aca="false">OrganWeight_IT!J20*OrganFlow!J18</f>
        <v>0</v>
      </c>
      <c r="K19" s="0" t="n">
        <f aca="false">OrganWeight_IT!K20*OrganFlow!K18</f>
        <v>0</v>
      </c>
      <c r="L19" s="0" t="n">
        <f aca="false">OrganWeight_IT!L20*OrganFlow!L18</f>
        <v>0</v>
      </c>
      <c r="M19" s="0" t="n">
        <f aca="false">OrganWeight_IT!M20*OrganFlow!M18</f>
        <v>0</v>
      </c>
      <c r="N19" s="0" t="n">
        <f aca="false">OrganWeight_IT!N20*OrganFlow!N18</f>
        <v>0</v>
      </c>
      <c r="O19" s="0" t="n">
        <f aca="false">OrganWeight_IT!O20*OrganFlow!O18</f>
        <v>0</v>
      </c>
      <c r="P19" s="0" t="n">
        <f aca="false">OrganWeight_IT!P20*OrganFlow!P18</f>
        <v>0</v>
      </c>
      <c r="Q19" s="0" t="n">
        <f aca="false">OrganWeight_IT!Q20*OrganFlow!Q18</f>
        <v>0</v>
      </c>
    </row>
    <row r="20" customFormat="false" ht="16" hidden="false" customHeight="false" outlineLevel="0" collapsed="false">
      <c r="A20" s="0" t="str">
        <f aca="false">OrganWeight_IT!A21</f>
        <v>gut content</v>
      </c>
      <c r="B20" s="0" t="n">
        <f aca="false">OrganWeight_IT!B21*OrganFlow!B19</f>
        <v>0</v>
      </c>
      <c r="C20" s="0" t="n">
        <f aca="false">OrganWeight_IT!C21*OrganFlow!C19</f>
        <v>0</v>
      </c>
      <c r="D20" s="0" t="n">
        <f aca="false">OrganWeight_IT!D21*OrganFlow!D19</f>
        <v>0</v>
      </c>
      <c r="E20" s="0" t="n">
        <f aca="false">OrganWeight_IT!E21*OrganFlow!E19</f>
        <v>0</v>
      </c>
      <c r="F20" s="0" t="n">
        <f aca="false">OrganWeight_IT!F21*OrganFlow!F19</f>
        <v>0</v>
      </c>
      <c r="G20" s="0" t="n">
        <f aca="false">OrganWeight_IT!G21*OrganFlow!G19</f>
        <v>0</v>
      </c>
      <c r="H20" s="0" t="n">
        <f aca="false">OrganWeight_IT!H21*OrganFlow!H19</f>
        <v>0</v>
      </c>
      <c r="I20" s="0" t="n">
        <f aca="false">OrganWeight_IT!I21*OrganFlow!I19</f>
        <v>0</v>
      </c>
      <c r="J20" s="0" t="n">
        <f aca="false">OrganWeight_IT!J21*OrganFlow!J19</f>
        <v>0</v>
      </c>
      <c r="K20" s="0" t="n">
        <f aca="false">OrganWeight_IT!K21*OrganFlow!K19</f>
        <v>0</v>
      </c>
      <c r="L20" s="0" t="n">
        <f aca="false">OrganWeight_IT!L21*OrganFlow!L19</f>
        <v>0</v>
      </c>
      <c r="M20" s="0" t="n">
        <f aca="false">OrganWeight_IT!M21*OrganFlow!M19</f>
        <v>0</v>
      </c>
      <c r="N20" s="0" t="n">
        <f aca="false">OrganWeight_IT!N21*OrganFlow!N19</f>
        <v>0</v>
      </c>
      <c r="O20" s="0" t="n">
        <f aca="false">OrganWeight_IT!O21*OrganFlow!O19</f>
        <v>0</v>
      </c>
      <c r="P20" s="0" t="n">
        <f aca="false">OrganWeight_IT!P21*OrganFlow!P19</f>
        <v>0</v>
      </c>
      <c r="Q20" s="0" t="n">
        <f aca="false">OrganWeight_IT!Q21*OrganFlow!Q19</f>
        <v>0</v>
      </c>
    </row>
    <row r="21" customFormat="false" ht="16" hidden="false" customHeight="false" outlineLevel="0" collapsed="false">
      <c r="A21" s="0" t="str">
        <f aca="false">OrganWeight_IT!A22</f>
        <v>Agland</v>
      </c>
    </row>
    <row r="22" customFormat="false" ht="16" hidden="false" customHeight="false" outlineLevel="0" collapsed="false">
      <c r="A22" s="0" t="str">
        <f aca="false">OrganWeight_IT!A23</f>
        <v>Breast</v>
      </c>
    </row>
    <row r="23" customFormat="false" ht="16" hidden="false" customHeight="false" outlineLevel="0" collapsed="false">
      <c r="A23" s="0" t="str">
        <f aca="false">OrganWeight_IT!A24</f>
        <v>Colon</v>
      </c>
    </row>
    <row r="24" customFormat="false" ht="16" hidden="false" customHeight="false" outlineLevel="0" collapsed="false">
      <c r="A24" s="0" t="str">
        <f aca="false">OrganWeight_IT!A25</f>
        <v>CSF</v>
      </c>
    </row>
    <row r="25" customFormat="false" ht="16" hidden="false" customHeight="false" outlineLevel="0" collapsed="false">
      <c r="A25" s="0" t="str">
        <f aca="false">OrganWeight_IT!A26</f>
        <v>Esophagus</v>
      </c>
    </row>
    <row r="26" customFormat="false" ht="16" hidden="false" customHeight="false" outlineLevel="0" collapsed="false">
      <c r="A26" s="0" t="str">
        <f aca="false">OrganWeight_IT!A27</f>
        <v>Ovary</v>
      </c>
    </row>
    <row r="27" customFormat="false" ht="16" hidden="false" customHeight="false" outlineLevel="0" collapsed="false">
      <c r="A27" s="0" t="str">
        <f aca="false">OrganWeight_IT!A28</f>
        <v>Pancreas</v>
      </c>
    </row>
    <row r="28" customFormat="false" ht="16" hidden="false" customHeight="false" outlineLevel="0" collapsed="false">
      <c r="A28" s="0" t="str">
        <f aca="false">OrganWeight_IT!A29</f>
        <v>Placenta</v>
      </c>
    </row>
    <row r="29" customFormat="false" ht="16" hidden="false" customHeight="false" outlineLevel="0" collapsed="false">
      <c r="A29" s="0" t="str">
        <f aca="false">OrganWeight_IT!A30</f>
        <v>Prostate</v>
      </c>
    </row>
    <row r="30" customFormat="false" ht="16" hidden="false" customHeight="false" outlineLevel="0" collapsed="false">
      <c r="A30" s="0" t="str">
        <f aca="false">OrganWeight_IT!A31</f>
        <v>Pthyroidgland</v>
      </c>
    </row>
    <row r="31" customFormat="false" ht="16" hidden="false" customHeight="false" outlineLevel="0" collapsed="false">
      <c r="A31" s="0" t="str">
        <f aca="false">OrganWeight_IT!A32</f>
        <v>Rectum</v>
      </c>
    </row>
    <row r="32" customFormat="false" ht="16" hidden="false" customHeight="false" outlineLevel="0" collapsed="false">
      <c r="A32" s="0" t="str">
        <f aca="false">OrganWeight_IT!A33</f>
        <v>Retina</v>
      </c>
    </row>
    <row r="33" customFormat="false" ht="16" hidden="false" customHeight="false" outlineLevel="0" collapsed="false">
      <c r="A33" s="0" t="str">
        <f aca="false">OrganWeight_IT!A34</f>
        <v>Scord</v>
      </c>
    </row>
    <row r="34" customFormat="false" ht="16" hidden="false" customHeight="false" outlineLevel="0" collapsed="false">
      <c r="A34" s="0" t="str">
        <f aca="false">OrganWeight_IT!A35</f>
        <v>sIEC</v>
      </c>
    </row>
    <row r="35" customFormat="false" ht="16" hidden="false" customHeight="false" outlineLevel="0" collapsed="false">
      <c r="A35" s="0" t="str">
        <f aca="false">OrganWeight_IT!A36</f>
        <v>Spleen</v>
      </c>
    </row>
    <row r="36" customFormat="false" ht="16" hidden="false" customHeight="false" outlineLevel="0" collapsed="false">
      <c r="A36" s="0" t="str">
        <f aca="false">OrganWeight_IT!A37</f>
        <v>Testis</v>
      </c>
    </row>
    <row r="37" customFormat="false" ht="16" hidden="false" customHeight="false" outlineLevel="0" collapsed="false">
      <c r="A37" s="0" t="str">
        <f aca="false">OrganWeight_IT!A38</f>
        <v>Thyroidgland</v>
      </c>
    </row>
    <row r="38" customFormat="false" ht="16" hidden="false" customHeight="false" outlineLevel="0" collapsed="false">
      <c r="A38" s="0" t="str">
        <f aca="false">OrganWeight_IT!A39</f>
        <v>Urinarybladder</v>
      </c>
    </row>
    <row r="39" customFormat="false" ht="16" hidden="false" customHeight="false" outlineLevel="0" collapsed="false">
      <c r="A39" s="0" t="str">
        <f aca="false">OrganWeight_IT!A40</f>
        <v>Urine in bladder</v>
      </c>
    </row>
    <row r="40" customFormat="false" ht="16" hidden="false" customHeight="false" outlineLevel="0" collapsed="false">
      <c r="A40" s="0" t="str">
        <f aca="false">OrganWeight_IT!A41</f>
        <v>Uterus</v>
      </c>
    </row>
    <row r="41" customFormat="false" ht="16" hidden="false" customHeight="false" outlineLevel="0" collapsed="false">
      <c r="A41" s="0" t="str">
        <f aca="false">OrganWeight_IT!A42</f>
        <v>WBC</v>
      </c>
    </row>
    <row r="42" customFormat="false" ht="16" hidden="false" customHeight="false" outlineLevel="0" collapsed="false">
      <c r="A42" s="0" t="str">
        <f aca="false">OrganWeight_IT!A43</f>
        <v>Lymphocytes</v>
      </c>
    </row>
    <row r="43" customFormat="false" ht="16" hidden="false" customHeight="false" outlineLevel="0" collapsed="false">
      <c r="A43" s="0" t="str">
        <f aca="false">OrganWeight_IT!A44</f>
        <v>Bcells</v>
      </c>
    </row>
    <row r="44" customFormat="false" ht="16" hidden="false" customHeight="false" outlineLevel="0" collapsed="false">
      <c r="A44" s="0" t="str">
        <f aca="false">OrganWeight_IT!A45</f>
        <v>CD4Tcells</v>
      </c>
    </row>
    <row r="45" customFormat="false" ht="16" hidden="false" customHeight="false" outlineLevel="0" collapsed="false">
      <c r="A45" s="0" t="str">
        <f aca="false">OrganWeight_IT!A46</f>
        <v>CD8Tcells</v>
      </c>
    </row>
    <row r="46" customFormat="false" ht="16" hidden="false" customHeight="false" outlineLevel="0" collapsed="false">
      <c r="A46" s="0" t="str">
        <f aca="false">OrganWeight_IT!A47</f>
        <v>Nkcells</v>
      </c>
    </row>
    <row r="47" customFormat="false" ht="16" hidden="false" customHeight="false" outlineLevel="0" collapsed="false">
      <c r="A47" s="0" t="str">
        <f aca="false">OrganWeight_IT!A48</f>
        <v>Monocyte</v>
      </c>
    </row>
    <row r="48" customFormat="false" ht="16" hidden="false" customHeight="false" outlineLevel="0" collapsed="false">
      <c r="A48" s="0" t="str">
        <f aca="false">OrganWeight_IT!A49</f>
        <v>Platelet</v>
      </c>
    </row>
    <row r="49" customFormat="false" ht="16" hidden="false" customHeight="false" outlineLevel="0" collapsed="false">
      <c r="A49" s="0" t="str">
        <f aca="false">OrganWeight_IT!A50</f>
        <v>RBC</v>
      </c>
    </row>
    <row r="50" customFormat="false" ht="16" hidden="false" customHeight="false" outlineLevel="0" collapsed="false">
      <c r="A50" s="0" t="str">
        <f aca="false">OrganWeight_IT!A51</f>
        <v>Tendrons etc</v>
      </c>
    </row>
    <row r="51" customFormat="false" ht="16" hidden="false" customHeight="false" outlineLevel="0" collapsed="false">
      <c r="A51" s="0" t="str">
        <f aca="false">OrganWeight_IT!A52</f>
        <v>Cervix</v>
      </c>
    </row>
    <row r="52" customFormat="false" ht="16" hidden="false" customHeight="false" outlineLevel="0" collapsed="false">
      <c r="A52" s="0" t="str">
        <f aca="false">OrganWeight_IT!A53</f>
        <v>Gall</v>
      </c>
    </row>
    <row r="53" customFormat="false" ht="16" hidden="false" customHeight="false" outlineLevel="0" collapsed="false">
      <c r="A53" s="0" t="str">
        <f aca="false">OrganWeight_IT!A54</f>
        <v>Gut</v>
      </c>
    </row>
    <row r="54" customFormat="false" ht="16" hidden="false" customHeight="false" outlineLevel="0" collapsed="false">
      <c r="A54" s="0" t="str">
        <f aca="false">OrganWeight_IT!A55</f>
        <v>Salvary glands</v>
      </c>
    </row>
    <row r="55" customFormat="false" ht="16" hidden="false" customHeight="false" outlineLevel="0" collapsed="false">
      <c r="A55" s="0" t="str">
        <f aca="false">OrganWeight_IT!A56</f>
        <v>Ureter</v>
      </c>
    </row>
    <row r="56" customFormat="false" ht="16" hidden="false" customHeight="false" outlineLevel="0" collapsed="false">
      <c r="A56" s="0" t="str">
        <f aca="false">OrganWeight_IT!A57</f>
        <v>Urethra</v>
      </c>
    </row>
    <row r="57" customFormat="false" ht="16" hidden="false" customHeight="false" outlineLevel="0" collapsed="false">
      <c r="A57" s="0" t="str">
        <f aca="false">OrganWeight_IT!A58</f>
        <v>Teeth</v>
      </c>
    </row>
    <row r="58" customFormat="false" ht="16" hidden="false" customHeight="false" outlineLevel="0" collapsed="false">
      <c r="A58" s="0" t="str">
        <f aca="false">OrganWeight_IT!A59</f>
        <v>Nails</v>
      </c>
    </row>
    <row r="59" customFormat="false" ht="16" hidden="false" customHeight="false" outlineLevel="0" collapsed="false">
      <c r="A59" s="0" t="str">
        <f aca="false">OrganWeight_IT!A60</f>
        <v>Nose mucosa</v>
      </c>
    </row>
    <row r="60" customFormat="false" ht="16" hidden="false" customHeight="false" outlineLevel="0" collapsed="false">
      <c r="A60" s="0" t="str">
        <f aca="false">OrganWeight_IT!A61</f>
        <v>Hair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0.5390625" defaultRowHeight="16" zeroHeight="false" outlineLevelRow="0" outlineLevelCol="0"/>
  <sheetData>
    <row r="1" customFormat="false" ht="16" hidden="false" customHeight="false" outlineLevel="0" collapsed="false">
      <c r="A1" s="0" t="s">
        <v>195</v>
      </c>
    </row>
    <row r="2" customFormat="false" ht="16" hidden="false" customHeight="false" outlineLevel="0" collapsed="false">
      <c r="A2" s="0" t="s">
        <v>2</v>
      </c>
      <c r="B2" s="0" t="n">
        <v>0</v>
      </c>
      <c r="D2" s="0" t="s">
        <v>4</v>
      </c>
      <c r="F2" s="0" t="s">
        <v>5</v>
      </c>
      <c r="H2" s="0" t="s">
        <v>6</v>
      </c>
      <c r="J2" s="0" t="s">
        <v>7</v>
      </c>
      <c r="L2" s="0" t="s">
        <v>8</v>
      </c>
      <c r="N2" s="0" t="s">
        <v>9</v>
      </c>
      <c r="P2" s="0" t="s">
        <v>10</v>
      </c>
      <c r="R2" s="0" t="s">
        <v>11</v>
      </c>
      <c r="S2" s="0" t="s">
        <v>196</v>
      </c>
    </row>
    <row r="3" customFormat="false" ht="16" hidden="false" customHeight="false" outlineLevel="0" collapsed="false">
      <c r="A3" s="0" t="s">
        <v>13</v>
      </c>
      <c r="B3" s="0" t="s">
        <v>14</v>
      </c>
      <c r="C3" s="0" t="s">
        <v>15</v>
      </c>
      <c r="D3" s="0" t="s">
        <v>14</v>
      </c>
      <c r="E3" s="0" t="s">
        <v>15</v>
      </c>
      <c r="F3" s="0" t="s">
        <v>14</v>
      </c>
      <c r="G3" s="0" t="s">
        <v>15</v>
      </c>
      <c r="H3" s="0" t="s">
        <v>14</v>
      </c>
      <c r="I3" s="0" t="s">
        <v>15</v>
      </c>
      <c r="J3" s="0" t="s">
        <v>14</v>
      </c>
      <c r="K3" s="0" t="s">
        <v>15</v>
      </c>
      <c r="L3" s="0" t="s">
        <v>14</v>
      </c>
      <c r="M3" s="0" t="s">
        <v>15</v>
      </c>
      <c r="N3" s="0" t="s">
        <v>14</v>
      </c>
      <c r="O3" s="0" t="s">
        <v>15</v>
      </c>
      <c r="P3" s="0" t="s">
        <v>14</v>
      </c>
      <c r="Q3" s="0" t="s">
        <v>15</v>
      </c>
      <c r="S3" s="0" t="s">
        <v>14</v>
      </c>
      <c r="T3" s="0" t="s">
        <v>15</v>
      </c>
    </row>
    <row r="4" customFormat="false" ht="16" hidden="false" customHeight="false" outlineLevel="0" collapsed="false">
      <c r="A4" s="0" t="s">
        <v>194</v>
      </c>
      <c r="B4" s="0" t="n">
        <f aca="false">SUM(B5:B60)-B13-B14-B15-B18-B20</f>
        <v>1.03743341443548</v>
      </c>
      <c r="C4" s="0" t="n">
        <f aca="false">SUM(C5:C60)-C13-C14-C15-C18-C20</f>
        <v>1.02399299898579</v>
      </c>
      <c r="D4" s="0" t="n">
        <f aca="false">SUM(D5:D60)-D13-D14-D15-D18-D20</f>
        <v>0.079514108</v>
      </c>
      <c r="E4" s="0" t="n">
        <f aca="false">SUM(E5:E60)-E13-E14-E15-E18-E20</f>
        <v>0.125768027</v>
      </c>
      <c r="F4" s="0" t="n">
        <f aca="false">SUM(F5:F60)-F13-F14-F15-F18-F20</f>
        <v>0.079514108</v>
      </c>
      <c r="G4" s="0" t="n">
        <f aca="false">SUM(G5:G60)-G13-G14-G15-G18-G20</f>
        <v>0.125768027</v>
      </c>
      <c r="H4" s="0" t="n">
        <f aca="false">SUM(H5:H60)-H13-H14-H15-H18-H20</f>
        <v>0.079514108</v>
      </c>
      <c r="I4" s="0" t="n">
        <f aca="false">SUM(I5:I60)-I13-I14-I15-I18-I20</f>
        <v>0.125768027</v>
      </c>
      <c r="J4" s="0" t="e">
        <f aca="false">SUM(J5:J60)-J13-J14-J15-J18-J20</f>
        <v>#DIV/0!</v>
      </c>
      <c r="K4" s="0" t="e">
        <f aca="false">SUM(K5:K60)-K13-K14-K15-K18-K20</f>
        <v>#DIV/0!</v>
      </c>
      <c r="L4" s="0" t="e">
        <f aca="false">SUM(L5:L60)-L13-L14-L15-L18-L20</f>
        <v>#DIV/0!</v>
      </c>
      <c r="M4" s="0" t="e">
        <f aca="false">SUM(M5:M60)-M13-M14-M15-M18-M20</f>
        <v>#DIV/0!</v>
      </c>
      <c r="N4" s="0" t="e">
        <f aca="false">SUM(N5:N60)-N13-N14-N15-N18-N20</f>
        <v>#DIV/0!</v>
      </c>
      <c r="O4" s="0" t="e">
        <f aca="false">SUM(O5:O60)-O13-O14-O15-O18-O20</f>
        <v>#DIV/0!</v>
      </c>
      <c r="P4" s="0" t="n">
        <f aca="false">SUM(P5:P60)-P13-P14-P15-P18-P20</f>
        <v>0.995154580261013</v>
      </c>
      <c r="Q4" s="0" t="n">
        <f aca="false">SUM(Q5:Q60)-Q13-Q14-Q15-Q18-Q20</f>
        <v>0.977522167750577</v>
      </c>
      <c r="R4" s="0" t="n">
        <f aca="false">SUM(R5:R60)</f>
        <v>0</v>
      </c>
      <c r="S4" s="0" t="n">
        <f aca="false">SUM(S5:S60)</f>
        <v>1.010000001</v>
      </c>
      <c r="T4" s="0" t="n">
        <f aca="false">SUM(T5:T60)</f>
        <v>0.993218394</v>
      </c>
    </row>
    <row r="5" customFormat="false" ht="16" hidden="false" customHeight="false" outlineLevel="0" collapsed="false">
      <c r="A5" s="0" t="str">
        <f aca="false">OrganFlowScaled!A5</f>
        <v>Blood</v>
      </c>
    </row>
    <row r="6" customFormat="false" ht="20" hidden="false" customHeight="false" outlineLevel="0" collapsed="false">
      <c r="A6" s="0" t="str">
        <f aca="false">OrganFlowScaled!A6</f>
        <v>Brain</v>
      </c>
      <c r="B6" s="0" t="n">
        <f aca="false">OrganFlowScaled!B6/OrganFlowScaled!B$4</f>
        <v>0.291763921307102</v>
      </c>
      <c r="C6" s="0" t="n">
        <f aca="false">OrganFlowScaled!C6/OrganFlowScaled!C$4</f>
        <v>0.312924683499034</v>
      </c>
      <c r="P6" s="0" t="n">
        <f aca="false">OrganFlowScaled!P6/OrganFlowScaled!P$4</f>
        <v>0.115585262952783</v>
      </c>
      <c r="Q6" s="0" t="n">
        <f aca="false">OrganFlowScaled!Q6/OrganFlowScaled!Q$4</f>
        <v>0.118107484799776</v>
      </c>
      <c r="R6" s="4" t="s">
        <v>20</v>
      </c>
      <c r="S6" s="0" t="n">
        <v>0.117241379</v>
      </c>
      <c r="T6" s="0" t="n">
        <v>0.10862069</v>
      </c>
      <c r="U6" s="0" t="s">
        <v>197</v>
      </c>
      <c r="V6" s="0" t="str">
        <f aca="false">VLOOKUP($A6,[1]BloodFlowPercentage!$A$1:$H$1048576,8,0)</f>
        <v/>
      </c>
    </row>
    <row r="7" customFormat="false" ht="20" hidden="false" customHeight="false" outlineLevel="0" collapsed="false">
      <c r="A7" s="0" t="str">
        <f aca="false">OrganFlowScaled!A7</f>
        <v>Heart</v>
      </c>
      <c r="B7" s="0" t="n">
        <f aca="false">OrganFlowScaled!B7/OrganFlowScaled!B$4</f>
        <v>0.0263421140380127</v>
      </c>
      <c r="C7" s="0" t="n">
        <f aca="false">OrganFlowScaled!C7/OrganFlowScaled!C$4</f>
        <v>0.0386238466490237</v>
      </c>
      <c r="P7" s="0" t="n">
        <f aca="false">OrganFlowScaled!P7/OrganFlowScaled!P$4</f>
        <v>0.0384841354428997</v>
      </c>
      <c r="Q7" s="0" t="n">
        <f aca="false">OrganFlowScaled!Q7/OrganFlowScaled!Q$4</f>
        <v>0.0471731078342302</v>
      </c>
      <c r="R7" s="4" t="s">
        <v>20</v>
      </c>
      <c r="S7" s="0" t="n">
        <v>0.05</v>
      </c>
      <c r="T7" s="0" t="n">
        <v>0.05</v>
      </c>
      <c r="U7" s="0" t="s">
        <v>198</v>
      </c>
      <c r="V7" s="0" t="str">
        <f aca="false">VLOOKUP($A7,[1]BloodFlowPercentage!$A$1:$H$1048576,8,0)</f>
        <v>this is what the heart receives itself from the blood that it pumps</v>
      </c>
    </row>
    <row r="8" customFormat="false" ht="20" hidden="false" customHeight="false" outlineLevel="0" collapsed="false">
      <c r="A8" s="0" t="str">
        <f aca="false">OrganFlowScaled!A8</f>
        <v>Lung</v>
      </c>
      <c r="B8" s="0" t="n">
        <f aca="false">OrganFlowScaled!B8/OrganFlowScaled!B$4</f>
        <v>0.0160053351117039</v>
      </c>
      <c r="C8" s="0" t="n">
        <f aca="false">OrganFlowScaled!C8/OrganFlowScaled!C$4</f>
        <v>0.0143051283885273</v>
      </c>
      <c r="P8" s="0" t="n">
        <f aca="false">OrganFlowScaled!P8/OrganFlowScaled!P$4</f>
        <v>0.0283427464711804</v>
      </c>
      <c r="Q8" s="0" t="n">
        <f aca="false">OrganFlowScaled!Q8/OrganFlowScaled!Q$4</f>
        <v>0.0265567125585296</v>
      </c>
      <c r="R8" s="4" t="s">
        <v>20</v>
      </c>
      <c r="S8" s="0" t="n">
        <v>0.025</v>
      </c>
      <c r="T8" s="0" t="n">
        <v>0.025</v>
      </c>
      <c r="U8" s="0" t="s">
        <v>198</v>
      </c>
      <c r="V8" s="0" t="str">
        <f aca="false">VLOOKUP($A8,[1]BloodFlowPercentage!$A$1:$H$1048576,8,0)</f>
        <v/>
      </c>
    </row>
    <row r="9" customFormat="false" ht="20" hidden="false" customHeight="false" outlineLevel="0" collapsed="false">
      <c r="A9" s="0" t="str">
        <f aca="false">OrganFlowScaled!A9</f>
        <v>Liver</v>
      </c>
      <c r="B9" s="0" t="n">
        <f aca="false">OrganFlowScaled!B9/OrganFlowScaled!B$4</f>
        <v>0.118039346448816</v>
      </c>
      <c r="C9" s="0" t="n">
        <f aca="false">OrganFlowScaled!C9/OrganFlowScaled!C$4</f>
        <v>0.132501251698734</v>
      </c>
      <c r="P9" s="0" t="n">
        <f aca="false">OrganFlowScaled!P9/OrganFlowScaled!P$4</f>
        <v>0.0664283120418292</v>
      </c>
      <c r="Q9" s="0" t="n">
        <f aca="false">OrganFlowScaled!Q9/OrganFlowScaled!Q$4</f>
        <v>0.0611503249702984</v>
      </c>
      <c r="R9" s="4" t="s">
        <v>20</v>
      </c>
      <c r="S9" s="0" t="n">
        <v>0.1</v>
      </c>
      <c r="T9" s="0" t="n">
        <v>0.1</v>
      </c>
      <c r="U9" s="0" t="s">
        <v>198</v>
      </c>
      <c r="V9" s="0" t="str">
        <f aca="false">VLOOKUP($A9,[1]BloodFlowPercentage!$A$1:$H$1048576,8,0)</f>
        <v/>
      </c>
    </row>
    <row r="10" customFormat="false" ht="20" hidden="false" customHeight="false" outlineLevel="0" collapsed="false">
      <c r="A10" s="0" t="str">
        <f aca="false">OrganFlowScaled!A10</f>
        <v>Kidney</v>
      </c>
      <c r="B10" s="0" t="n">
        <f aca="false">OrganFlowScaled!B10/OrganFlowScaled!B$4</f>
        <v>0.0670223407802601</v>
      </c>
      <c r="C10" s="0" t="n">
        <f aca="false">OrganFlowScaled!C10/OrganFlowScaled!C$4</f>
        <v>0.0579357699735355</v>
      </c>
      <c r="P10" s="0" t="n">
        <f aca="false">OrganFlowScaled!P10/OrganFlowScaled!P$4</f>
        <v>0.18304690429304</v>
      </c>
      <c r="Q10" s="0" t="n">
        <f aca="false">OrganFlowScaled!Q10/OrganFlowScaled!Q$4</f>
        <v>0.170731707317073</v>
      </c>
      <c r="R10" s="4" t="s">
        <v>20</v>
      </c>
      <c r="S10" s="0" t="n">
        <v>0.201724138</v>
      </c>
      <c r="T10" s="0" t="n">
        <v>0.2</v>
      </c>
      <c r="U10" s="0" t="s">
        <v>199</v>
      </c>
      <c r="V10" s="0" t="str">
        <f aca="false">VLOOKUP($A10,[1]BloodFlowPercentage!$A$1:$H$1048576,8,0)</f>
        <v/>
      </c>
    </row>
    <row r="11" customFormat="false" ht="20" hidden="false" customHeight="false" outlineLevel="0" collapsed="false">
      <c r="A11" s="0" t="str">
        <f aca="false">OrganFlowScaled!A11</f>
        <v>Skin</v>
      </c>
      <c r="B11" s="0" t="n">
        <f aca="false">OrganFlowScaled!B11/OrganFlowScaled!B$4</f>
        <v>0.0453484494831611</v>
      </c>
      <c r="C11" s="0" t="n">
        <f aca="false">OrganFlowScaled!C11/OrganFlowScaled!C$4</f>
        <v>0.0457764108432873</v>
      </c>
      <c r="P11" s="0" t="n">
        <f aca="false">OrganFlowScaled!P11/OrganFlowScaled!P$4</f>
        <v>0.0584569145968097</v>
      </c>
      <c r="Q11" s="0" t="n">
        <f aca="false">OrganFlowScaled!Q11/OrganFlowScaled!Q$4</f>
        <v>0.0482213991194353</v>
      </c>
      <c r="R11" s="4" t="s">
        <v>20</v>
      </c>
      <c r="S11" s="0" t="n">
        <v>0.05</v>
      </c>
      <c r="T11" s="0" t="n">
        <v>0.05</v>
      </c>
      <c r="U11" s="0" t="s">
        <v>198</v>
      </c>
      <c r="V11" s="0" t="str">
        <f aca="false">VLOOKUP($A11,[1]BloodFlowPercentage!$A$1:$H$1048576,8,0)</f>
        <v/>
      </c>
    </row>
    <row r="12" customFormat="false" ht="20" hidden="false" customHeight="false" outlineLevel="0" collapsed="false">
      <c r="A12" s="0" t="str">
        <f aca="false">OrganFlowScaled!A12</f>
        <v>Stomach</v>
      </c>
      <c r="B12" s="0" t="n">
        <f aca="false">OrganFlowScaled!B12/OrganFlowScaled!B$4</f>
        <v>0.0208402800933645</v>
      </c>
      <c r="C12" s="0" t="n">
        <f aca="false">OrganFlowScaled!C12/OrganFlowScaled!C$4</f>
        <v>0.0202059938487948</v>
      </c>
      <c r="P12" s="0" t="n">
        <f aca="false">OrganFlowScaled!P12/OrganFlowScaled!P$4</f>
        <v>0.0117356684607232</v>
      </c>
      <c r="Q12" s="0" t="n">
        <f aca="false">OrganFlowScaled!Q12/OrganFlowScaled!Q$4</f>
        <v>0.0122300649940597</v>
      </c>
      <c r="R12" s="4" t="s">
        <v>20</v>
      </c>
      <c r="S12" s="0" t="n">
        <v>0.02137931</v>
      </c>
      <c r="T12" s="0" t="n">
        <v>0.02091954</v>
      </c>
      <c r="U12" s="0" t="s">
        <v>197</v>
      </c>
      <c r="V12" s="0" t="str">
        <f aca="false">VLOOKUP($A12,[1]BloodFlowPercentage!$A$1:$H$1048576,8,0)</f>
        <v/>
      </c>
    </row>
    <row r="13" customFormat="false" ht="20" hidden="false" customHeight="false" outlineLevel="0" collapsed="false">
      <c r="A13" s="0" t="str">
        <f aca="false">OrganFlowScaled!A13</f>
        <v>gut</v>
      </c>
      <c r="B13" s="0" t="n">
        <f aca="false">OrganFlowScaled!B13/OrganFlowScaled!B$4</f>
        <v>0.175891963987996</v>
      </c>
      <c r="C13" s="0" t="n">
        <f aca="false">OrganFlowScaled!C13/OrganFlowScaled!C$4</f>
        <v>0.183284457478006</v>
      </c>
      <c r="P13" s="0" t="n">
        <f aca="false">OrganFlowScaled!P13/OrganFlowScaled!P$4</f>
        <v>0.135513756565331</v>
      </c>
      <c r="Q13" s="0" t="n">
        <f aca="false">OrganFlowScaled!Q13/OrganFlowScaled!Q$4</f>
        <v>0.152631211125865</v>
      </c>
      <c r="R13" s="4" t="s">
        <v>20</v>
      </c>
    </row>
    <row r="14" customFormat="false" ht="20" hidden="false" customHeight="false" outlineLevel="0" collapsed="false">
      <c r="A14" s="0" t="str">
        <f aca="false">OrganFlowScaled!A14</f>
        <v>spleen + pancreas</v>
      </c>
      <c r="B14" s="0" t="n">
        <f aca="false">OrganFlowScaled!B14/OrganFlowScaled!B$4</f>
        <v>0.0726908969656552</v>
      </c>
      <c r="C14" s="0" t="n">
        <f aca="false">OrganFlowScaled!C14/OrganFlowScaled!C$4</f>
        <v>0.0377297761247407</v>
      </c>
      <c r="P14" s="0" t="n">
        <f aca="false">OrganFlowScaled!P14/OrganFlowScaled!P$4</f>
        <v>0.0398127016837363</v>
      </c>
      <c r="Q14" s="0" t="n">
        <f aca="false">OrganFlowScaled!Q14/OrganFlowScaled!Q$4</f>
        <v>0.0401844992661961</v>
      </c>
      <c r="R14" s="4" t="s">
        <v>20</v>
      </c>
    </row>
    <row r="15" customFormat="false" ht="20" hidden="false" customHeight="false" outlineLevel="0" collapsed="false">
      <c r="A15" s="0" t="str">
        <f aca="false">OrganFlowScaled!A15</f>
        <v>bma</v>
      </c>
      <c r="B15" s="0" t="n">
        <f aca="false">OrganFlowScaled!B15/OrganFlowScaled!B$4</f>
        <v>0</v>
      </c>
      <c r="C15" s="0" t="n">
        <f aca="false">OrganFlowScaled!C15/OrganFlowScaled!C$4</f>
        <v>0</v>
      </c>
      <c r="P15" s="0" t="n">
        <f aca="false">OrganFlowScaled!P15/OrganFlowScaled!P$4</f>
        <v>0.00878625140606594</v>
      </c>
      <c r="Q15" s="0" t="n">
        <f aca="false">OrganFlowScaled!Q15/OrganFlowScaled!Q$4</f>
        <v>0.0081766720245999</v>
      </c>
      <c r="R15" s="4" t="s">
        <v>20</v>
      </c>
    </row>
    <row r="16" customFormat="false" ht="20" hidden="false" customHeight="false" outlineLevel="0" collapsed="false">
      <c r="A16" s="0" t="str">
        <f aca="false">OrganFlowScaled!A16</f>
        <v>Muscle</v>
      </c>
      <c r="B16" s="0" t="n">
        <f aca="false">OrganFlowScaled!B16/OrganFlowScaled!B$4</f>
        <v>0.0520173391130377</v>
      </c>
      <c r="C16" s="0" t="n">
        <f aca="false">OrganFlowScaled!C16/OrganFlowScaled!C$4</f>
        <v>0.0557900007152564</v>
      </c>
      <c r="P16" s="0" t="n">
        <f aca="false">OrganFlowScaled!P16/OrganFlowScaled!P$4</f>
        <v>0.166956490931797</v>
      </c>
      <c r="Q16" s="0" t="n">
        <f aca="false">OrganFlowScaled!Q16/OrganFlowScaled!Q$4</f>
        <v>0.119243133692082</v>
      </c>
      <c r="R16" s="4" t="s">
        <v>20</v>
      </c>
      <c r="S16" s="0" t="n">
        <v>0.15</v>
      </c>
      <c r="T16" s="0" t="n">
        <v>0.15</v>
      </c>
      <c r="U16" s="0" t="s">
        <v>197</v>
      </c>
      <c r="V16" s="0" t="str">
        <f aca="false">VLOOKUP($A16,[1]BloodFlowPercentage!$A$1:$H$1048576,8,0)</f>
        <v/>
      </c>
    </row>
    <row r="17" customFormat="false" ht="20" hidden="false" customHeight="false" outlineLevel="0" collapsed="false">
      <c r="A17" s="0" t="str">
        <f aca="false">OrganFlowScaled!A17</f>
        <v>Adipocytes</v>
      </c>
      <c r="B17" s="0" t="n">
        <f aca="false">OrganFlowScaled!B17/OrganFlowScaled!B$4</f>
        <v>0.0356118706235412</v>
      </c>
      <c r="C17" s="0" t="n">
        <f aca="false">OrganFlowScaled!C17/OrganFlowScaled!C$4</f>
        <v>0.0413775838638152</v>
      </c>
      <c r="P17" s="0" t="n">
        <f aca="false">OrganFlowScaled!P17/OrganFlowScaled!P$4</f>
        <v>0.0513712279790146</v>
      </c>
      <c r="Q17" s="0" t="n">
        <f aca="false">OrganFlowScaled!Q17/OrganFlowScaled!Q$4</f>
        <v>0.0863093158152212</v>
      </c>
      <c r="R17" s="4" t="s">
        <v>20</v>
      </c>
      <c r="S17" s="0" t="n">
        <v>0.05</v>
      </c>
      <c r="T17" s="0" t="n">
        <v>0.05</v>
      </c>
      <c r="U17" s="0" t="s">
        <v>198</v>
      </c>
      <c r="V17" s="0" t="str">
        <f aca="false">VLOOKUP($A17,[1]BloodFlowPercentage!$A$1:$H$1048576,8,0)</f>
        <v/>
      </c>
    </row>
    <row r="18" customFormat="false" ht="20" hidden="false" customHeight="false" outlineLevel="0" collapsed="false">
      <c r="A18" s="0" t="str">
        <f aca="false">OrganFlowScaled!A18</f>
        <v>rest</v>
      </c>
      <c r="B18" s="0" t="n">
        <v>0.084</v>
      </c>
      <c r="C18" s="0" t="n">
        <v>0.09</v>
      </c>
      <c r="P18" s="0" t="n">
        <f aca="false">OrganFlowScaled!P18/OrganFlowScaled!P$4</f>
        <v>0.0954796271747891</v>
      </c>
      <c r="Q18" s="0" t="n">
        <f aca="false">OrganFlowScaled!Q18/OrganFlowScaled!Q$4</f>
        <v>0.109284366482633</v>
      </c>
      <c r="R18" s="4" t="s">
        <v>20</v>
      </c>
    </row>
    <row r="19" customFormat="false" ht="20" hidden="false" customHeight="false" outlineLevel="0" collapsed="false">
      <c r="A19" s="0" t="str">
        <f aca="false">OrganFlowScaled!A19</f>
        <v>Skeleton (bone, bone marrow, other tissue</v>
      </c>
      <c r="B19" s="0" t="n">
        <f aca="false">$S19</f>
        <v>0.05</v>
      </c>
      <c r="C19" s="0" t="n">
        <f aca="false">$T19</f>
        <v>0.05</v>
      </c>
      <c r="D19" s="0" t="n">
        <f aca="false">$S19</f>
        <v>0.05</v>
      </c>
      <c r="E19" s="0" t="n">
        <f aca="false">$T19</f>
        <v>0.05</v>
      </c>
      <c r="F19" s="0" t="n">
        <f aca="false">$S19</f>
        <v>0.05</v>
      </c>
      <c r="G19" s="0" t="n">
        <f aca="false">$T19</f>
        <v>0.05</v>
      </c>
      <c r="H19" s="0" t="n">
        <f aca="false">$S19</f>
        <v>0.05</v>
      </c>
      <c r="I19" s="0" t="n">
        <f aca="false">$T19</f>
        <v>0.05</v>
      </c>
      <c r="J19" s="0" t="n">
        <f aca="false">$S19</f>
        <v>0.05</v>
      </c>
      <c r="K19" s="0" t="n">
        <f aca="false">$T19</f>
        <v>0.05</v>
      </c>
      <c r="L19" s="0" t="n">
        <f aca="false">$S19</f>
        <v>0.05</v>
      </c>
      <c r="M19" s="0" t="n">
        <f aca="false">$T19</f>
        <v>0.05</v>
      </c>
      <c r="N19" s="0" t="n">
        <f aca="false">$S19</f>
        <v>0.05</v>
      </c>
      <c r="O19" s="0" t="n">
        <f aca="false">$T19</f>
        <v>0.05</v>
      </c>
      <c r="P19" s="0" t="n">
        <f aca="false">$S19</f>
        <v>0.05</v>
      </c>
      <c r="Q19" s="0" t="n">
        <f aca="false">$T19</f>
        <v>0.05</v>
      </c>
      <c r="R19" s="4" t="s">
        <v>20</v>
      </c>
      <c r="S19" s="0" t="n">
        <v>0.05</v>
      </c>
      <c r="T19" s="0" t="n">
        <v>0.05</v>
      </c>
      <c r="U19" s="22" t="s">
        <v>198</v>
      </c>
      <c r="V19" s="22" t="s">
        <v>200</v>
      </c>
    </row>
    <row r="20" s="19" customFormat="true" ht="20" hidden="false" customHeight="false" outlineLevel="0" collapsed="false">
      <c r="A20" s="19" t="str">
        <f aca="false">OrganFlowScaled!A20</f>
        <v>gut content</v>
      </c>
      <c r="B20" s="19" t="n">
        <f aca="false">OrganFlowScaled!B20/OrganFlowScaled!B$4</f>
        <v>0</v>
      </c>
      <c r="C20" s="19" t="n">
        <f aca="false">OrganFlowScaled!C20/OrganFlowScaled!C$4</f>
        <v>0</v>
      </c>
      <c r="D20" s="19" t="n">
        <f aca="false">OrganFlowScaled!D20/OrganFlowScaled!D$4</f>
        <v>0</v>
      </c>
      <c r="E20" s="19" t="n">
        <f aca="false">OrganFlowScaled!E20/OrganFlowScaled!E$4</f>
        <v>0</v>
      </c>
      <c r="F20" s="19" t="n">
        <f aca="false">OrganFlowScaled!F20/OrganFlowScaled!F$4</f>
        <v>0</v>
      </c>
      <c r="G20" s="19" t="n">
        <f aca="false">OrganFlowScaled!G20/OrganFlowScaled!G$4</f>
        <v>0</v>
      </c>
      <c r="H20" s="19" t="n">
        <f aca="false">OrganFlowScaled!H20/OrganFlowScaled!H$4</f>
        <v>0</v>
      </c>
      <c r="I20" s="19" t="n">
        <f aca="false">OrganFlowScaled!I20/OrganFlowScaled!I$4</f>
        <v>0</v>
      </c>
      <c r="J20" s="19" t="e">
        <f aca="false">OrganFlowScaled!J20/OrganFlowScaled!J$4</f>
        <v>#DIV/0!</v>
      </c>
      <c r="K20" s="19" t="e">
        <f aca="false">OrganFlowScaled!K20/OrganFlowScaled!K$4</f>
        <v>#DIV/0!</v>
      </c>
      <c r="L20" s="19" t="e">
        <f aca="false">OrganFlowScaled!L20/OrganFlowScaled!L$4</f>
        <v>#DIV/0!</v>
      </c>
      <c r="M20" s="19" t="e">
        <f aca="false">OrganFlowScaled!M20/OrganFlowScaled!M$4</f>
        <v>#DIV/0!</v>
      </c>
      <c r="N20" s="19" t="e">
        <f aca="false">OrganFlowScaled!N20/OrganFlowScaled!N$4</f>
        <v>#DIV/0!</v>
      </c>
      <c r="O20" s="19" t="e">
        <f aca="false">OrganFlowScaled!O20/OrganFlowScaled!O$4</f>
        <v>#DIV/0!</v>
      </c>
      <c r="P20" s="19" t="n">
        <f aca="false">OrganFlowScaled!P20/OrganFlowScaled!P$4</f>
        <v>0</v>
      </c>
      <c r="Q20" s="19" t="n">
        <f aca="false">OrganFlowScaled!Q20/OrganFlowScaled!Q$4</f>
        <v>0</v>
      </c>
      <c r="R20" s="4"/>
    </row>
    <row r="21" customFormat="false" ht="20" hidden="false" customHeight="false" outlineLevel="0" collapsed="false">
      <c r="A21" s="0" t="str">
        <f aca="false">OrganFlowScaled!A21</f>
        <v>Agland</v>
      </c>
      <c r="B21" s="0" t="n">
        <f aca="false">$S21</f>
        <v>0.000909091</v>
      </c>
      <c r="C21" s="0" t="n">
        <f aca="false">$T21</f>
        <v>0.000909091</v>
      </c>
      <c r="D21" s="0" t="n">
        <f aca="false">$S21</f>
        <v>0.000909091</v>
      </c>
      <c r="E21" s="0" t="n">
        <f aca="false">$T21</f>
        <v>0.000909091</v>
      </c>
      <c r="F21" s="0" t="n">
        <f aca="false">$S21</f>
        <v>0.000909091</v>
      </c>
      <c r="G21" s="0" t="n">
        <f aca="false">$T21</f>
        <v>0.000909091</v>
      </c>
      <c r="H21" s="0" t="n">
        <f aca="false">$S21</f>
        <v>0.000909091</v>
      </c>
      <c r="I21" s="0" t="n">
        <f aca="false">$T21</f>
        <v>0.000909091</v>
      </c>
      <c r="J21" s="0" t="n">
        <f aca="false">$S21</f>
        <v>0.000909091</v>
      </c>
      <c r="K21" s="0" t="n">
        <f aca="false">$T21</f>
        <v>0.000909091</v>
      </c>
      <c r="L21" s="0" t="n">
        <f aca="false">$S21</f>
        <v>0.000909091</v>
      </c>
      <c r="M21" s="0" t="n">
        <f aca="false">$T21</f>
        <v>0.000909091</v>
      </c>
      <c r="N21" s="0" t="n">
        <f aca="false">$S21</f>
        <v>0.000909091</v>
      </c>
      <c r="O21" s="0" t="n">
        <f aca="false">$T21</f>
        <v>0.000909091</v>
      </c>
      <c r="P21" s="0" t="n">
        <f aca="false">$S21</f>
        <v>0.000909091</v>
      </c>
      <c r="Q21" s="0" t="n">
        <f aca="false">$T21</f>
        <v>0.000909091</v>
      </c>
      <c r="R21" s="4"/>
      <c r="S21" s="0" t="n">
        <v>0.000909091</v>
      </c>
      <c r="T21" s="0" t="n">
        <v>0.000909091</v>
      </c>
      <c r="U21" s="0" t="s">
        <v>201</v>
      </c>
    </row>
    <row r="22" s="19" customFormat="true" ht="16" hidden="false" customHeight="false" outlineLevel="0" collapsed="false">
      <c r="A22" s="19" t="str">
        <f aca="false">OrganFlowScaled!A22</f>
        <v>Breast</v>
      </c>
      <c r="B22" s="19" t="n">
        <f aca="false">$S22</f>
        <v>0.000909091</v>
      </c>
      <c r="C22" s="19" t="n">
        <f aca="false">$T22</f>
        <v>0.000909091</v>
      </c>
      <c r="D22" s="19" t="n">
        <f aca="false">$S22</f>
        <v>0.000909091</v>
      </c>
      <c r="E22" s="19" t="n">
        <f aca="false">$T22</f>
        <v>0.000909091</v>
      </c>
      <c r="F22" s="19" t="n">
        <f aca="false">$S22</f>
        <v>0.000909091</v>
      </c>
      <c r="G22" s="19" t="n">
        <f aca="false">$T22</f>
        <v>0.000909091</v>
      </c>
      <c r="H22" s="19" t="n">
        <f aca="false">$S22</f>
        <v>0.000909091</v>
      </c>
      <c r="I22" s="19" t="n">
        <f aca="false">$T22</f>
        <v>0.000909091</v>
      </c>
      <c r="J22" s="19" t="n">
        <f aca="false">$S22</f>
        <v>0.000909091</v>
      </c>
      <c r="K22" s="19" t="n">
        <f aca="false">$T22</f>
        <v>0.000909091</v>
      </c>
      <c r="L22" s="19" t="n">
        <f aca="false">$S22</f>
        <v>0.000909091</v>
      </c>
      <c r="M22" s="19" t="n">
        <f aca="false">$T22</f>
        <v>0.000909091</v>
      </c>
      <c r="N22" s="19" t="n">
        <f aca="false">$S22</f>
        <v>0.000909091</v>
      </c>
      <c r="O22" s="19" t="n">
        <f aca="false">$T22</f>
        <v>0.000909091</v>
      </c>
      <c r="P22" s="19" t="n">
        <f aca="false">$S22</f>
        <v>0.000909091</v>
      </c>
      <c r="Q22" s="19" t="n">
        <f aca="false">$T22</f>
        <v>0.000909091</v>
      </c>
      <c r="S22" s="19" t="n">
        <v>0.000909091</v>
      </c>
      <c r="T22" s="19" t="n">
        <v>0.000909091</v>
      </c>
      <c r="U22" s="19" t="s">
        <v>201</v>
      </c>
      <c r="V22" s="19" t="str">
        <f aca="false">VLOOKUP($A22,[1]BloodFlowPercentage!$A$1:$H$1048576,8,0)</f>
        <v/>
      </c>
    </row>
    <row r="23" customFormat="false" ht="16" hidden="false" customHeight="false" outlineLevel="0" collapsed="false">
      <c r="A23" s="0" t="str">
        <f aca="false">OrganFlowScaled!A23</f>
        <v>Colon</v>
      </c>
      <c r="B23" s="0" t="n">
        <f aca="false">B13/3</f>
        <v>0.0586306546626653</v>
      </c>
      <c r="C23" s="0" t="n">
        <f aca="false">$T23</f>
        <v>0.047068966</v>
      </c>
      <c r="D23" s="0" t="n">
        <f aca="false">D13/3</f>
        <v>0</v>
      </c>
      <c r="E23" s="0" t="n">
        <f aca="false">$T23</f>
        <v>0.047068966</v>
      </c>
      <c r="F23" s="0" t="n">
        <f aca="false">F13/3</f>
        <v>0</v>
      </c>
      <c r="G23" s="0" t="n">
        <f aca="false">$T23</f>
        <v>0.047068966</v>
      </c>
      <c r="H23" s="0" t="n">
        <f aca="false">H13/3</f>
        <v>0</v>
      </c>
      <c r="I23" s="0" t="n">
        <f aca="false">$T23</f>
        <v>0.047068966</v>
      </c>
      <c r="J23" s="0" t="n">
        <f aca="false">J13/3</f>
        <v>0</v>
      </c>
      <c r="K23" s="0" t="n">
        <f aca="false">$T23</f>
        <v>0.047068966</v>
      </c>
      <c r="L23" s="0" t="n">
        <f aca="false">L13/3</f>
        <v>0</v>
      </c>
      <c r="M23" s="0" t="n">
        <f aca="false">$T23</f>
        <v>0.047068966</v>
      </c>
      <c r="N23" s="0" t="n">
        <f aca="false">N13/3</f>
        <v>0</v>
      </c>
      <c r="O23" s="0" t="n">
        <f aca="false">$T23</f>
        <v>0.047068966</v>
      </c>
      <c r="P23" s="0" t="n">
        <f aca="false">P13/3</f>
        <v>0.0451712521884438</v>
      </c>
      <c r="Q23" s="0" t="n">
        <f aca="false">$T23</f>
        <v>0.047068966</v>
      </c>
      <c r="S23" s="0" t="n">
        <v>0.048103448</v>
      </c>
      <c r="T23" s="0" t="n">
        <v>0.047068966</v>
      </c>
      <c r="U23" s="0" t="s">
        <v>197</v>
      </c>
      <c r="V23" s="0" t="str">
        <f aca="false">VLOOKUP($A23,[1]BloodFlowPercentage!$A$1:$H$1048576,8,0)</f>
        <v>all GI organs 0.93; I assumed that most of it goes to colon and siec (60%)</v>
      </c>
    </row>
    <row r="24" customFormat="false" ht="16" hidden="false" customHeight="false" outlineLevel="0" collapsed="false">
      <c r="A24" s="0" t="str">
        <f aca="false">OrganFlowScaled!A24</f>
        <v>CSF</v>
      </c>
      <c r="B24" s="0" t="n">
        <f aca="false">$S24</f>
        <v>0</v>
      </c>
      <c r="C24" s="0" t="n">
        <f aca="false">$T24</f>
        <v>0</v>
      </c>
      <c r="D24" s="0" t="n">
        <f aca="false">$S24</f>
        <v>0</v>
      </c>
      <c r="E24" s="0" t="n">
        <f aca="false">$T24</f>
        <v>0</v>
      </c>
      <c r="F24" s="0" t="n">
        <f aca="false">$S24</f>
        <v>0</v>
      </c>
      <c r="G24" s="0" t="n">
        <f aca="false">$T24</f>
        <v>0</v>
      </c>
      <c r="H24" s="0" t="n">
        <f aca="false">$S24</f>
        <v>0</v>
      </c>
      <c r="I24" s="0" t="n">
        <f aca="false">$T24</f>
        <v>0</v>
      </c>
      <c r="J24" s="0" t="n">
        <f aca="false">$S24</f>
        <v>0</v>
      </c>
      <c r="K24" s="0" t="n">
        <f aca="false">$T24</f>
        <v>0</v>
      </c>
      <c r="L24" s="0" t="n">
        <f aca="false">$S24</f>
        <v>0</v>
      </c>
      <c r="M24" s="0" t="n">
        <f aca="false">$T24</f>
        <v>0</v>
      </c>
      <c r="N24" s="0" t="n">
        <f aca="false">$S24</f>
        <v>0</v>
      </c>
      <c r="O24" s="0" t="n">
        <f aca="false">$T24</f>
        <v>0</v>
      </c>
      <c r="P24" s="0" t="n">
        <f aca="false">$S24</f>
        <v>0</v>
      </c>
      <c r="Q24" s="0" t="n">
        <f aca="false">$T24</f>
        <v>0</v>
      </c>
    </row>
    <row r="25" customFormat="false" ht="16" hidden="false" customHeight="false" outlineLevel="0" collapsed="false">
      <c r="A25" s="0" t="str">
        <f aca="false">OrganFlowScaled!A25</f>
        <v>Esophagus</v>
      </c>
      <c r="B25" s="0" t="n">
        <f aca="false">$S25</f>
        <v>0.005</v>
      </c>
      <c r="C25" s="0" t="n">
        <f aca="false">$S25</f>
        <v>0.005</v>
      </c>
      <c r="D25" s="0" t="n">
        <f aca="false">$S25</f>
        <v>0.005</v>
      </c>
      <c r="E25" s="0" t="n">
        <f aca="false">$S25</f>
        <v>0.005</v>
      </c>
      <c r="F25" s="0" t="n">
        <f aca="false">$S25</f>
        <v>0.005</v>
      </c>
      <c r="G25" s="0" t="n">
        <f aca="false">$S25</f>
        <v>0.005</v>
      </c>
      <c r="H25" s="0" t="n">
        <f aca="false">$S25</f>
        <v>0.005</v>
      </c>
      <c r="I25" s="0" t="n">
        <f aca="false">$S25</f>
        <v>0.005</v>
      </c>
      <c r="J25" s="0" t="n">
        <f aca="false">$S25</f>
        <v>0.005</v>
      </c>
      <c r="K25" s="0" t="n">
        <f aca="false">$S25</f>
        <v>0.005</v>
      </c>
      <c r="L25" s="0" t="n">
        <f aca="false">$S25</f>
        <v>0.005</v>
      </c>
      <c r="M25" s="0" t="n">
        <f aca="false">$S25</f>
        <v>0.005</v>
      </c>
      <c r="N25" s="0" t="n">
        <f aca="false">$S25</f>
        <v>0.005</v>
      </c>
      <c r="O25" s="0" t="n">
        <f aca="false">$S25</f>
        <v>0.005</v>
      </c>
      <c r="P25" s="0" t="n">
        <f aca="false">$S25</f>
        <v>0.005</v>
      </c>
      <c r="Q25" s="0" t="n">
        <f aca="false">$S25</f>
        <v>0.005</v>
      </c>
      <c r="S25" s="0" t="n">
        <v>0.005</v>
      </c>
      <c r="T25" s="0" t="n">
        <v>0.005</v>
      </c>
      <c r="U25" s="0" t="s">
        <v>202</v>
      </c>
      <c r="V25" s="0" t="str">
        <f aca="false">VLOOKUP($A25,[1]BloodFlowPercentage!$A$1:$H$1048576,8,0)</f>
        <v/>
      </c>
    </row>
    <row r="26" s="19" customFormat="true" ht="16" hidden="false" customHeight="false" outlineLevel="0" collapsed="false">
      <c r="A26" s="19" t="str">
        <f aca="false">OrganFlowScaled!A26</f>
        <v>Ovary</v>
      </c>
      <c r="B26" s="19" t="n">
        <v>0</v>
      </c>
      <c r="C26" s="19" t="n">
        <f aca="false">$T26</f>
        <v>0.000909091</v>
      </c>
      <c r="D26" s="19" t="n">
        <v>0</v>
      </c>
      <c r="E26" s="19" t="n">
        <f aca="false">$T26</f>
        <v>0.000909091</v>
      </c>
      <c r="F26" s="19" t="n">
        <v>0</v>
      </c>
      <c r="G26" s="19" t="n">
        <f aca="false">$T26</f>
        <v>0.000909091</v>
      </c>
      <c r="H26" s="19" t="n">
        <v>0</v>
      </c>
      <c r="I26" s="19" t="n">
        <f aca="false">$T26</f>
        <v>0.000909091</v>
      </c>
      <c r="J26" s="19" t="n">
        <v>0</v>
      </c>
      <c r="K26" s="19" t="n">
        <f aca="false">$T26</f>
        <v>0.000909091</v>
      </c>
      <c r="L26" s="19" t="n">
        <v>0</v>
      </c>
      <c r="M26" s="19" t="n">
        <f aca="false">$T26</f>
        <v>0.000909091</v>
      </c>
      <c r="N26" s="19" t="n">
        <v>0</v>
      </c>
      <c r="O26" s="19" t="n">
        <f aca="false">$T26</f>
        <v>0.000909091</v>
      </c>
      <c r="P26" s="19" t="n">
        <v>0</v>
      </c>
      <c r="Q26" s="19" t="n">
        <f aca="false">$T26</f>
        <v>0.000909091</v>
      </c>
      <c r="S26" s="19" t="n">
        <v>0.000909091</v>
      </c>
      <c r="T26" s="19" t="n">
        <v>0.000909091</v>
      </c>
      <c r="U26" s="19" t="s">
        <v>201</v>
      </c>
      <c r="V26" s="19" t="str">
        <f aca="false">VLOOKUP($A26,[1]BloodFlowPercentage!$A$1:$H$1048576,8,0)</f>
        <v/>
      </c>
    </row>
    <row r="27" s="19" customFormat="true" ht="16" hidden="false" customHeight="false" outlineLevel="0" collapsed="false">
      <c r="A27" s="19" t="str">
        <f aca="false">OrganFlowScaled!A27</f>
        <v>Pancreas</v>
      </c>
      <c r="B27" s="19" t="n">
        <f aca="false">B14/2</f>
        <v>0.0363454484828276</v>
      </c>
      <c r="C27" s="19" t="n">
        <f aca="false">C14/2</f>
        <v>0.0188648880623704</v>
      </c>
      <c r="D27" s="19" t="n">
        <f aca="false">D14/2</f>
        <v>0</v>
      </c>
      <c r="E27" s="19" t="n">
        <f aca="false">E14/2</f>
        <v>0</v>
      </c>
      <c r="F27" s="19" t="n">
        <f aca="false">F14/2</f>
        <v>0</v>
      </c>
      <c r="G27" s="19" t="n">
        <f aca="false">G14/2</f>
        <v>0</v>
      </c>
      <c r="H27" s="19" t="n">
        <f aca="false">H14/2</f>
        <v>0</v>
      </c>
      <c r="I27" s="19" t="n">
        <f aca="false">I14/2</f>
        <v>0</v>
      </c>
      <c r="J27" s="19" t="n">
        <f aca="false">J14/2</f>
        <v>0</v>
      </c>
      <c r="K27" s="19" t="n">
        <f aca="false">K14/2</f>
        <v>0</v>
      </c>
      <c r="L27" s="19" t="n">
        <f aca="false">L14/2</f>
        <v>0</v>
      </c>
      <c r="M27" s="19" t="n">
        <f aca="false">M14/2</f>
        <v>0</v>
      </c>
      <c r="N27" s="19" t="n">
        <f aca="false">N14/2</f>
        <v>0</v>
      </c>
      <c r="O27" s="19" t="n">
        <f aca="false">O14/2</f>
        <v>0</v>
      </c>
      <c r="P27" s="19" t="n">
        <f aca="false">P14/2</f>
        <v>0.0199063508418681</v>
      </c>
      <c r="Q27" s="19" t="n">
        <f aca="false">Q14/2</f>
        <v>0.020092249633098</v>
      </c>
      <c r="S27" s="19" t="n">
        <v>0.010344828</v>
      </c>
      <c r="T27" s="19" t="n">
        <v>0.00862069</v>
      </c>
      <c r="U27" s="19" t="s">
        <v>197</v>
      </c>
      <c r="V27" s="19" t="str">
        <f aca="false">VLOOKUP($A27,[1]BloodFlowPercentage!$A$1:$H$1048576,8,0)</f>
        <v/>
      </c>
    </row>
    <row r="28" s="19" customFormat="true" ht="16" hidden="false" customHeight="false" outlineLevel="0" collapsed="false">
      <c r="A28" s="19" t="str">
        <f aca="false">OrganFlowScaled!A28</f>
        <v>Placenta</v>
      </c>
      <c r="B28" s="19" t="n">
        <f aca="false">$S28</f>
        <v>0</v>
      </c>
      <c r="C28" s="19" t="n">
        <f aca="false">$T28</f>
        <v>0</v>
      </c>
      <c r="D28" s="19" t="n">
        <f aca="false">$S28</f>
        <v>0</v>
      </c>
      <c r="E28" s="19" t="n">
        <f aca="false">$T28</f>
        <v>0</v>
      </c>
      <c r="F28" s="19" t="n">
        <f aca="false">$S28</f>
        <v>0</v>
      </c>
      <c r="G28" s="19" t="n">
        <f aca="false">$T28</f>
        <v>0</v>
      </c>
      <c r="H28" s="19" t="n">
        <f aca="false">$S28</f>
        <v>0</v>
      </c>
      <c r="I28" s="19" t="n">
        <f aca="false">$T28</f>
        <v>0</v>
      </c>
      <c r="J28" s="19" t="n">
        <f aca="false">$S28</f>
        <v>0</v>
      </c>
      <c r="K28" s="19" t="n">
        <f aca="false">$T28</f>
        <v>0</v>
      </c>
      <c r="L28" s="19" t="n">
        <f aca="false">$S28</f>
        <v>0</v>
      </c>
      <c r="M28" s="19" t="n">
        <f aca="false">$T28</f>
        <v>0</v>
      </c>
      <c r="N28" s="19" t="n">
        <f aca="false">$S28</f>
        <v>0</v>
      </c>
      <c r="O28" s="19" t="n">
        <f aca="false">$T28</f>
        <v>0</v>
      </c>
      <c r="P28" s="19" t="n">
        <f aca="false">$S28</f>
        <v>0</v>
      </c>
      <c r="Q28" s="19" t="n">
        <f aca="false">$T28</f>
        <v>0</v>
      </c>
    </row>
    <row r="29" s="19" customFormat="true" ht="16" hidden="false" customHeight="false" outlineLevel="0" collapsed="false">
      <c r="A29" s="19" t="str">
        <f aca="false">OrganFlowScaled!A29</f>
        <v>Prostate</v>
      </c>
      <c r="B29" s="19" t="n">
        <f aca="false">$S29</f>
        <v>0.000909091</v>
      </c>
      <c r="C29" s="19" t="n">
        <v>0</v>
      </c>
      <c r="D29" s="19" t="n">
        <f aca="false">$S29</f>
        <v>0.000909091</v>
      </c>
      <c r="E29" s="19" t="n">
        <v>0</v>
      </c>
      <c r="F29" s="19" t="n">
        <f aca="false">$S29</f>
        <v>0.000909091</v>
      </c>
      <c r="G29" s="19" t="n">
        <v>0</v>
      </c>
      <c r="H29" s="19" t="n">
        <f aca="false">$S29</f>
        <v>0.000909091</v>
      </c>
      <c r="I29" s="19" t="n">
        <v>0</v>
      </c>
      <c r="J29" s="19" t="n">
        <f aca="false">$S29</f>
        <v>0.000909091</v>
      </c>
      <c r="K29" s="19" t="n">
        <v>0</v>
      </c>
      <c r="L29" s="19" t="n">
        <f aca="false">$S29</f>
        <v>0.000909091</v>
      </c>
      <c r="M29" s="19" t="n">
        <v>0</v>
      </c>
      <c r="N29" s="19" t="n">
        <f aca="false">$S29</f>
        <v>0.000909091</v>
      </c>
      <c r="O29" s="19" t="n">
        <v>0</v>
      </c>
      <c r="P29" s="19" t="n">
        <f aca="false">$S29</f>
        <v>0.000909091</v>
      </c>
      <c r="Q29" s="19" t="n">
        <v>0</v>
      </c>
      <c r="S29" s="19" t="n">
        <v>0.000909091</v>
      </c>
      <c r="T29" s="19" t="n">
        <v>0.000909091</v>
      </c>
      <c r="U29" s="19" t="s">
        <v>201</v>
      </c>
      <c r="V29" s="19" t="str">
        <f aca="false">VLOOKUP($A29,[1]BloodFlowPercentage!$A$1:$H$1048576,8,0)</f>
        <v/>
      </c>
    </row>
    <row r="30" s="19" customFormat="true" ht="16" hidden="false" customHeight="false" outlineLevel="0" collapsed="false">
      <c r="A30" s="19" t="str">
        <f aca="false">OrganFlowScaled!A30</f>
        <v>Pthyroidgland</v>
      </c>
      <c r="B30" s="19" t="n">
        <f aca="false">$S30</f>
        <v>0.00862069</v>
      </c>
      <c r="C30" s="19" t="n">
        <f aca="false">$T30</f>
        <v>0.007758621</v>
      </c>
      <c r="D30" s="19" t="n">
        <f aca="false">$S30</f>
        <v>0.00862069</v>
      </c>
      <c r="E30" s="19" t="n">
        <f aca="false">$T30</f>
        <v>0.007758621</v>
      </c>
      <c r="F30" s="19" t="n">
        <f aca="false">$S30</f>
        <v>0.00862069</v>
      </c>
      <c r="G30" s="19" t="n">
        <f aca="false">$T30</f>
        <v>0.007758621</v>
      </c>
      <c r="H30" s="19" t="n">
        <f aca="false">$S30</f>
        <v>0.00862069</v>
      </c>
      <c r="I30" s="19" t="n">
        <f aca="false">$T30</f>
        <v>0.007758621</v>
      </c>
      <c r="J30" s="19" t="n">
        <f aca="false">$S30</f>
        <v>0.00862069</v>
      </c>
      <c r="K30" s="19" t="n">
        <f aca="false">$T30</f>
        <v>0.007758621</v>
      </c>
      <c r="L30" s="19" t="n">
        <f aca="false">$S30</f>
        <v>0.00862069</v>
      </c>
      <c r="M30" s="19" t="n">
        <f aca="false">$T30</f>
        <v>0.007758621</v>
      </c>
      <c r="N30" s="19" t="n">
        <f aca="false">$S30</f>
        <v>0.00862069</v>
      </c>
      <c r="O30" s="19" t="n">
        <f aca="false">$T30</f>
        <v>0.007758621</v>
      </c>
      <c r="P30" s="19" t="n">
        <f aca="false">$S30</f>
        <v>0.00862069</v>
      </c>
      <c r="Q30" s="19" t="n">
        <f aca="false">$T30</f>
        <v>0.007758621</v>
      </c>
      <c r="S30" s="19" t="n">
        <v>0.00862069</v>
      </c>
      <c r="T30" s="19" t="n">
        <v>0.007758621</v>
      </c>
      <c r="U30" s="19" t="s">
        <v>197</v>
      </c>
      <c r="V30" s="19" t="str">
        <f aca="false">VLOOKUP($A30,[1]BloodFlowPercentage!$A$1:$H$1048576,8,0)</f>
        <v>assumed to be the same as for Thyroid</v>
      </c>
    </row>
    <row r="31" customFormat="false" ht="16" hidden="false" customHeight="false" outlineLevel="0" collapsed="false">
      <c r="A31" s="0" t="str">
        <f aca="false">OrganFlowScaled!A31</f>
        <v>Rectum</v>
      </c>
      <c r="B31" s="0" t="n">
        <f aca="false">B13/3</f>
        <v>0.0586306546626653</v>
      </c>
      <c r="C31" s="0" t="n">
        <f aca="false">C13/3</f>
        <v>0.0610948191593353</v>
      </c>
      <c r="D31" s="0" t="n">
        <f aca="false">D13/3</f>
        <v>0</v>
      </c>
      <c r="E31" s="0" t="n">
        <f aca="false">E13/3</f>
        <v>0</v>
      </c>
      <c r="F31" s="0" t="n">
        <f aca="false">F13/3</f>
        <v>0</v>
      </c>
      <c r="G31" s="0" t="n">
        <f aca="false">G13/3</f>
        <v>0</v>
      </c>
      <c r="H31" s="0" t="n">
        <f aca="false">H13/3</f>
        <v>0</v>
      </c>
      <c r="I31" s="0" t="n">
        <f aca="false">I13/3</f>
        <v>0</v>
      </c>
      <c r="J31" s="0" t="n">
        <f aca="false">J13/3</f>
        <v>0</v>
      </c>
      <c r="K31" s="0" t="n">
        <f aca="false">K13/3</f>
        <v>0</v>
      </c>
      <c r="L31" s="0" t="n">
        <f aca="false">L13/3</f>
        <v>0</v>
      </c>
      <c r="M31" s="0" t="n">
        <f aca="false">M13/3</f>
        <v>0</v>
      </c>
      <c r="N31" s="0" t="n">
        <f aca="false">N13/3</f>
        <v>0</v>
      </c>
      <c r="O31" s="0" t="n">
        <f aca="false">O13/3</f>
        <v>0</v>
      </c>
      <c r="P31" s="0" t="n">
        <f aca="false">P13/3</f>
        <v>0.0451712521884438</v>
      </c>
      <c r="Q31" s="0" t="n">
        <f aca="false">Q13/3</f>
        <v>0.0508770703752883</v>
      </c>
      <c r="S31" s="0" t="n">
        <v>0.02137931</v>
      </c>
      <c r="T31" s="0" t="n">
        <v>0.02091954</v>
      </c>
      <c r="U31" s="0" t="s">
        <v>197</v>
      </c>
      <c r="V31" s="0" t="str">
        <f aca="false">VLOOKUP($A31,[1]BloodFlowPercentage!$A$1:$H$1048576,8,0)</f>
        <v/>
      </c>
    </row>
    <row r="32" s="19" customFormat="true" ht="16" hidden="false" customHeight="false" outlineLevel="0" collapsed="false">
      <c r="A32" s="19" t="str">
        <f aca="false">OrganFlowScaled!A32</f>
        <v>Retina</v>
      </c>
      <c r="B32" s="19" t="n">
        <f aca="false">$S32</f>
        <v>0.000909091</v>
      </c>
      <c r="C32" s="19" t="n">
        <f aca="false">$T32</f>
        <v>0.000909091</v>
      </c>
      <c r="D32" s="19" t="n">
        <f aca="false">$S32</f>
        <v>0.000909091</v>
      </c>
      <c r="E32" s="19" t="n">
        <f aca="false">$T32</f>
        <v>0.000909091</v>
      </c>
      <c r="F32" s="19" t="n">
        <f aca="false">$S32</f>
        <v>0.000909091</v>
      </c>
      <c r="G32" s="19" t="n">
        <f aca="false">$T32</f>
        <v>0.000909091</v>
      </c>
      <c r="H32" s="19" t="n">
        <f aca="false">$S32</f>
        <v>0.000909091</v>
      </c>
      <c r="I32" s="19" t="n">
        <f aca="false">$T32</f>
        <v>0.000909091</v>
      </c>
      <c r="J32" s="19" t="n">
        <f aca="false">$S32</f>
        <v>0.000909091</v>
      </c>
      <c r="K32" s="19" t="n">
        <f aca="false">$T32</f>
        <v>0.000909091</v>
      </c>
      <c r="L32" s="19" t="n">
        <f aca="false">$S32</f>
        <v>0.000909091</v>
      </c>
      <c r="M32" s="19" t="n">
        <f aca="false">$T32</f>
        <v>0.000909091</v>
      </c>
      <c r="N32" s="19" t="n">
        <f aca="false">$S32</f>
        <v>0.000909091</v>
      </c>
      <c r="O32" s="19" t="n">
        <f aca="false">$T32</f>
        <v>0.000909091</v>
      </c>
      <c r="P32" s="19" t="n">
        <f aca="false">$S32</f>
        <v>0.000909091</v>
      </c>
      <c r="Q32" s="19" t="n">
        <f aca="false">$T32</f>
        <v>0.000909091</v>
      </c>
      <c r="S32" s="19" t="n">
        <v>0.000909091</v>
      </c>
      <c r="T32" s="19" t="n">
        <v>0.000909091</v>
      </c>
      <c r="U32" s="19" t="s">
        <v>201</v>
      </c>
      <c r="V32" s="19" t="str">
        <f aca="false">VLOOKUP($A32,[1]BloodFlowPercentage!$A$1:$H$1048576,8,0)</f>
        <v/>
      </c>
    </row>
    <row r="33" s="19" customFormat="true" ht="16" hidden="false" customHeight="false" outlineLevel="0" collapsed="false">
      <c r="A33" s="19" t="str">
        <f aca="false">OrganFlowScaled!A33</f>
        <v>Scord</v>
      </c>
      <c r="B33" s="19" t="n">
        <f aca="false">$S33</f>
        <v>0.000909091</v>
      </c>
      <c r="C33" s="19" t="n">
        <f aca="false">$T33</f>
        <v>0.000909091</v>
      </c>
      <c r="D33" s="19" t="n">
        <f aca="false">$S33</f>
        <v>0.000909091</v>
      </c>
      <c r="E33" s="19" t="n">
        <f aca="false">$T33</f>
        <v>0.000909091</v>
      </c>
      <c r="F33" s="19" t="n">
        <f aca="false">$S33</f>
        <v>0.000909091</v>
      </c>
      <c r="G33" s="19" t="n">
        <f aca="false">$T33</f>
        <v>0.000909091</v>
      </c>
      <c r="H33" s="19" t="n">
        <f aca="false">$S33</f>
        <v>0.000909091</v>
      </c>
      <c r="I33" s="19" t="n">
        <f aca="false">$T33</f>
        <v>0.000909091</v>
      </c>
      <c r="J33" s="19" t="n">
        <f aca="false">$S33</f>
        <v>0.000909091</v>
      </c>
      <c r="K33" s="19" t="n">
        <f aca="false">$T33</f>
        <v>0.000909091</v>
      </c>
      <c r="L33" s="19" t="n">
        <f aca="false">$S33</f>
        <v>0.000909091</v>
      </c>
      <c r="M33" s="19" t="n">
        <f aca="false">$T33</f>
        <v>0.000909091</v>
      </c>
      <c r="N33" s="19" t="n">
        <f aca="false">$S33</f>
        <v>0.000909091</v>
      </c>
      <c r="O33" s="19" t="n">
        <f aca="false">$T33</f>
        <v>0.000909091</v>
      </c>
      <c r="P33" s="19" t="n">
        <f aca="false">$S33</f>
        <v>0.000909091</v>
      </c>
      <c r="Q33" s="19" t="n">
        <f aca="false">$T33</f>
        <v>0.000909091</v>
      </c>
      <c r="S33" s="19" t="n">
        <v>0.000909091</v>
      </c>
      <c r="T33" s="19" t="n">
        <v>0.000909091</v>
      </c>
      <c r="U33" s="19" t="s">
        <v>201</v>
      </c>
      <c r="V33" s="19" t="str">
        <f aca="false">VLOOKUP($A33,[1]BloodFlowPercentage!$A$1:$H$1048576,8,0)</f>
        <v/>
      </c>
    </row>
    <row r="34" customFormat="false" ht="16" hidden="false" customHeight="false" outlineLevel="0" collapsed="false">
      <c r="A34" s="0" t="str">
        <f aca="false">OrganFlowScaled!A34</f>
        <v>sIEC</v>
      </c>
      <c r="B34" s="0" t="n">
        <f aca="false">B13/3</f>
        <v>0.0586306546626653</v>
      </c>
      <c r="C34" s="0" t="n">
        <f aca="false">C13/3</f>
        <v>0.0610948191593353</v>
      </c>
      <c r="D34" s="0" t="n">
        <f aca="false">D13/3</f>
        <v>0</v>
      </c>
      <c r="E34" s="0" t="n">
        <f aca="false">E13/3</f>
        <v>0</v>
      </c>
      <c r="F34" s="0" t="n">
        <f aca="false">F13/3</f>
        <v>0</v>
      </c>
      <c r="G34" s="0" t="n">
        <f aca="false">G13/3</f>
        <v>0</v>
      </c>
      <c r="H34" s="0" t="n">
        <f aca="false">H13/3</f>
        <v>0</v>
      </c>
      <c r="I34" s="0" t="n">
        <f aca="false">I13/3</f>
        <v>0</v>
      </c>
      <c r="J34" s="0" t="n">
        <f aca="false">J13/3</f>
        <v>0</v>
      </c>
      <c r="K34" s="0" t="n">
        <f aca="false">K13/3</f>
        <v>0</v>
      </c>
      <c r="L34" s="0" t="n">
        <f aca="false">L13/3</f>
        <v>0</v>
      </c>
      <c r="M34" s="0" t="n">
        <f aca="false">M13/3</f>
        <v>0</v>
      </c>
      <c r="N34" s="0" t="n">
        <f aca="false">N13/3</f>
        <v>0</v>
      </c>
      <c r="O34" s="0" t="n">
        <f aca="false">O13/3</f>
        <v>0</v>
      </c>
      <c r="P34" s="0" t="n">
        <f aca="false">P13/3</f>
        <v>0.0451712521884438</v>
      </c>
      <c r="Q34" s="0" t="n">
        <f aca="false">Q13/3</f>
        <v>0.0508770703752883</v>
      </c>
      <c r="S34" s="0" t="n">
        <v>0.048103448</v>
      </c>
      <c r="T34" s="0" t="n">
        <v>0.047068966</v>
      </c>
      <c r="U34" s="0" t="s">
        <v>197</v>
      </c>
      <c r="V34" s="0" t="str">
        <f aca="false">VLOOKUP($A34,[1]BloodFlowPercentage!$A$1:$H$1048576,8,0)</f>
        <v/>
      </c>
    </row>
    <row r="35" customFormat="false" ht="16" hidden="false" customHeight="false" outlineLevel="0" collapsed="false">
      <c r="A35" s="0" t="str">
        <f aca="false">OrganFlowScaled!A35</f>
        <v>Spleen</v>
      </c>
      <c r="B35" s="0" t="n">
        <f aca="false">B14</f>
        <v>0.0726908969656552</v>
      </c>
      <c r="C35" s="0" t="n">
        <f aca="false">C14</f>
        <v>0.0377297761247407</v>
      </c>
      <c r="D35" s="0" t="n">
        <f aca="false">D14</f>
        <v>0</v>
      </c>
      <c r="E35" s="0" t="n">
        <f aca="false">E14</f>
        <v>0</v>
      </c>
      <c r="F35" s="0" t="n">
        <f aca="false">F14</f>
        <v>0</v>
      </c>
      <c r="G35" s="0" t="n">
        <f aca="false">G14</f>
        <v>0</v>
      </c>
      <c r="H35" s="0" t="n">
        <f aca="false">H14</f>
        <v>0</v>
      </c>
      <c r="I35" s="0" t="n">
        <f aca="false">I14</f>
        <v>0</v>
      </c>
      <c r="J35" s="0" t="n">
        <f aca="false">J14</f>
        <v>0</v>
      </c>
      <c r="K35" s="0" t="n">
        <f aca="false">K14</f>
        <v>0</v>
      </c>
      <c r="L35" s="0" t="n">
        <f aca="false">L14</f>
        <v>0</v>
      </c>
      <c r="M35" s="0" t="n">
        <f aca="false">M14</f>
        <v>0</v>
      </c>
      <c r="N35" s="0" t="n">
        <f aca="false">N14</f>
        <v>0</v>
      </c>
      <c r="O35" s="0" t="n">
        <f aca="false">O14</f>
        <v>0</v>
      </c>
      <c r="P35" s="0" t="n">
        <f aca="false">P14</f>
        <v>0.0398127016837363</v>
      </c>
      <c r="Q35" s="0" t="n">
        <f aca="false">Q14</f>
        <v>0.0401844992661961</v>
      </c>
      <c r="S35" s="0" t="n">
        <v>0.034482759</v>
      </c>
      <c r="T35" s="0" t="n">
        <v>0.034482759</v>
      </c>
      <c r="U35" s="0" t="s">
        <v>197</v>
      </c>
      <c r="V35" s="0" t="str">
        <f aca="false">VLOOKUP($A35,[1]BloodFlowPercentage!$A$1:$H$1048576,8,0)</f>
        <v/>
      </c>
    </row>
    <row r="36" s="19" customFormat="true" ht="16" hidden="false" customHeight="false" outlineLevel="0" collapsed="false">
      <c r="A36" s="19" t="str">
        <f aca="false">OrganFlowScaled!A36</f>
        <v>Testis</v>
      </c>
      <c r="B36" s="19" t="n">
        <f aca="false">$S36</f>
        <v>0.000909091</v>
      </c>
      <c r="C36" s="19" t="n">
        <v>0</v>
      </c>
      <c r="D36" s="19" t="n">
        <f aca="false">$S36</f>
        <v>0.000909091</v>
      </c>
      <c r="E36" s="19" t="n">
        <v>0</v>
      </c>
      <c r="F36" s="19" t="n">
        <f aca="false">$S36</f>
        <v>0.000909091</v>
      </c>
      <c r="G36" s="19" t="n">
        <v>0</v>
      </c>
      <c r="H36" s="19" t="n">
        <f aca="false">$S36</f>
        <v>0.000909091</v>
      </c>
      <c r="I36" s="19" t="n">
        <v>0</v>
      </c>
      <c r="J36" s="19" t="n">
        <f aca="false">$S36</f>
        <v>0.000909091</v>
      </c>
      <c r="K36" s="19" t="n">
        <v>0</v>
      </c>
      <c r="L36" s="19" t="n">
        <f aca="false">$S36</f>
        <v>0.000909091</v>
      </c>
      <c r="M36" s="19" t="n">
        <v>0</v>
      </c>
      <c r="N36" s="19" t="n">
        <f aca="false">$S36</f>
        <v>0.000909091</v>
      </c>
      <c r="O36" s="19" t="n">
        <v>0</v>
      </c>
      <c r="P36" s="19" t="n">
        <f aca="false">$S36</f>
        <v>0.000909091</v>
      </c>
      <c r="Q36" s="19" t="n">
        <v>0</v>
      </c>
      <c r="S36" s="19" t="n">
        <v>0.000909091</v>
      </c>
      <c r="T36" s="19" t="n">
        <v>0.000909091</v>
      </c>
      <c r="U36" s="19" t="s">
        <v>201</v>
      </c>
      <c r="V36" s="19" t="str">
        <f aca="false">VLOOKUP($A36,[1]BloodFlowPercentage!$A$1:$H$1048576,8,0)</f>
        <v/>
      </c>
    </row>
    <row r="37" customFormat="false" ht="16" hidden="false" customHeight="false" outlineLevel="0" collapsed="false">
      <c r="A37" s="0" t="str">
        <f aca="false">OrganFlowScaled!A37</f>
        <v>Thyroidgland</v>
      </c>
      <c r="B37" s="0" t="n">
        <f aca="false">$S37</f>
        <v>0.00862069</v>
      </c>
      <c r="C37" s="0" t="n">
        <f aca="false">$T37</f>
        <v>0.007758621</v>
      </c>
      <c r="D37" s="0" t="n">
        <f aca="false">$S37</f>
        <v>0.00862069</v>
      </c>
      <c r="E37" s="0" t="n">
        <f aca="false">$T37</f>
        <v>0.007758621</v>
      </c>
      <c r="F37" s="0" t="n">
        <f aca="false">$S37</f>
        <v>0.00862069</v>
      </c>
      <c r="G37" s="0" t="n">
        <f aca="false">$T37</f>
        <v>0.007758621</v>
      </c>
      <c r="H37" s="0" t="n">
        <f aca="false">$S37</f>
        <v>0.00862069</v>
      </c>
      <c r="I37" s="0" t="n">
        <f aca="false">$T37</f>
        <v>0.007758621</v>
      </c>
      <c r="J37" s="0" t="n">
        <f aca="false">$S37</f>
        <v>0.00862069</v>
      </c>
      <c r="K37" s="0" t="n">
        <f aca="false">$T37</f>
        <v>0.007758621</v>
      </c>
      <c r="L37" s="0" t="n">
        <f aca="false">$S37</f>
        <v>0.00862069</v>
      </c>
      <c r="M37" s="0" t="n">
        <f aca="false">$T37</f>
        <v>0.007758621</v>
      </c>
      <c r="N37" s="0" t="n">
        <f aca="false">$S37</f>
        <v>0.00862069</v>
      </c>
      <c r="O37" s="0" t="n">
        <f aca="false">$T37</f>
        <v>0.007758621</v>
      </c>
      <c r="P37" s="0" t="n">
        <f aca="false">$S37</f>
        <v>0.00862069</v>
      </c>
      <c r="Q37" s="0" t="n">
        <f aca="false">$T37</f>
        <v>0.007758621</v>
      </c>
      <c r="S37" s="0" t="n">
        <v>0.00862069</v>
      </c>
      <c r="T37" s="0" t="n">
        <v>0.007758621</v>
      </c>
      <c r="U37" s="0" t="s">
        <v>197</v>
      </c>
      <c r="V37" s="0" t="str">
        <f aca="false">VLOOKUP($A37,[1]BloodFlowPercentage!$A$1:$H$1048576,8,0)</f>
        <v/>
      </c>
    </row>
    <row r="38" customFormat="false" ht="16" hidden="false" customHeight="false" outlineLevel="0" collapsed="false">
      <c r="A38" s="0" t="str">
        <f aca="false">OrganFlowScaled!A38</f>
        <v>Urinarybladder</v>
      </c>
      <c r="B38" s="0" t="n">
        <f aca="false">$S38</f>
        <v>0.000909091</v>
      </c>
      <c r="C38" s="0" t="n">
        <f aca="false">$T38</f>
        <v>0.000909091</v>
      </c>
      <c r="D38" s="0" t="n">
        <f aca="false">$S38</f>
        <v>0.000909091</v>
      </c>
      <c r="E38" s="0" t="n">
        <f aca="false">$T38</f>
        <v>0.000909091</v>
      </c>
      <c r="F38" s="0" t="n">
        <f aca="false">$S38</f>
        <v>0.000909091</v>
      </c>
      <c r="G38" s="0" t="n">
        <f aca="false">$T38</f>
        <v>0.000909091</v>
      </c>
      <c r="H38" s="0" t="n">
        <f aca="false">$S38</f>
        <v>0.000909091</v>
      </c>
      <c r="I38" s="0" t="n">
        <f aca="false">$T38</f>
        <v>0.000909091</v>
      </c>
      <c r="J38" s="0" t="n">
        <f aca="false">$S38</f>
        <v>0.000909091</v>
      </c>
      <c r="K38" s="0" t="n">
        <f aca="false">$T38</f>
        <v>0.000909091</v>
      </c>
      <c r="L38" s="0" t="n">
        <f aca="false">$S38</f>
        <v>0.000909091</v>
      </c>
      <c r="M38" s="0" t="n">
        <f aca="false">$T38</f>
        <v>0.000909091</v>
      </c>
      <c r="N38" s="0" t="n">
        <f aca="false">$S38</f>
        <v>0.000909091</v>
      </c>
      <c r="O38" s="0" t="n">
        <f aca="false">$T38</f>
        <v>0.000909091</v>
      </c>
      <c r="P38" s="0" t="n">
        <f aca="false">$S38</f>
        <v>0.000909091</v>
      </c>
      <c r="Q38" s="0" t="n">
        <f aca="false">$T38</f>
        <v>0.000909091</v>
      </c>
      <c r="S38" s="0" t="n">
        <v>0.000909091</v>
      </c>
      <c r="T38" s="0" t="n">
        <v>0.000909091</v>
      </c>
      <c r="U38" s="0" t="s">
        <v>201</v>
      </c>
      <c r="V38" s="0" t="str">
        <f aca="false">VLOOKUP($A38,[1]BloodFlowPercentage!$A$1:$H$1048576,8,0)</f>
        <v/>
      </c>
    </row>
    <row r="39" customFormat="false" ht="16" hidden="false" customHeight="false" outlineLevel="0" collapsed="false">
      <c r="A39" s="0" t="str">
        <f aca="false">OrganFlowScaled!A39</f>
        <v>Urine in bladder</v>
      </c>
      <c r="B39" s="0" t="n">
        <f aca="false">$S39</f>
        <v>0</v>
      </c>
      <c r="C39" s="0" t="n">
        <f aca="false">$T39</f>
        <v>0</v>
      </c>
      <c r="D39" s="0" t="n">
        <f aca="false">$S39</f>
        <v>0</v>
      </c>
      <c r="E39" s="0" t="n">
        <f aca="false">$T39</f>
        <v>0</v>
      </c>
      <c r="F39" s="0" t="n">
        <f aca="false">$S39</f>
        <v>0</v>
      </c>
      <c r="G39" s="0" t="n">
        <f aca="false">$T39</f>
        <v>0</v>
      </c>
      <c r="H39" s="0" t="n">
        <f aca="false">$S39</f>
        <v>0</v>
      </c>
      <c r="I39" s="0" t="n">
        <f aca="false">$T39</f>
        <v>0</v>
      </c>
      <c r="J39" s="0" t="n">
        <f aca="false">$S39</f>
        <v>0</v>
      </c>
      <c r="K39" s="0" t="n">
        <f aca="false">$T39</f>
        <v>0</v>
      </c>
      <c r="L39" s="0" t="n">
        <f aca="false">$S39</f>
        <v>0</v>
      </c>
      <c r="M39" s="0" t="n">
        <f aca="false">$T39</f>
        <v>0</v>
      </c>
      <c r="N39" s="0" t="n">
        <f aca="false">$S39</f>
        <v>0</v>
      </c>
      <c r="O39" s="0" t="n">
        <f aca="false">$T39</f>
        <v>0</v>
      </c>
      <c r="P39" s="0" t="n">
        <f aca="false">$S39</f>
        <v>0</v>
      </c>
      <c r="Q39" s="0" t="n">
        <f aca="false">$T39</f>
        <v>0</v>
      </c>
    </row>
    <row r="40" customFormat="false" ht="16" hidden="false" customHeight="false" outlineLevel="0" collapsed="false">
      <c r="A40" s="0" t="str">
        <f aca="false">OrganFlowScaled!A40</f>
        <v>Uterus</v>
      </c>
      <c r="B40" s="0" t="n">
        <v>0</v>
      </c>
      <c r="C40" s="0" t="n">
        <f aca="false">$T40</f>
        <v>0.000909091</v>
      </c>
      <c r="D40" s="0" t="n">
        <v>0</v>
      </c>
      <c r="E40" s="0" t="n">
        <f aca="false">$T40</f>
        <v>0.000909091</v>
      </c>
      <c r="F40" s="0" t="n">
        <v>0</v>
      </c>
      <c r="G40" s="0" t="n">
        <f aca="false">$T40</f>
        <v>0.000909091</v>
      </c>
      <c r="H40" s="0" t="n">
        <v>0</v>
      </c>
      <c r="I40" s="0" t="n">
        <f aca="false">$T40</f>
        <v>0.000909091</v>
      </c>
      <c r="J40" s="0" t="n">
        <v>0</v>
      </c>
      <c r="K40" s="0" t="n">
        <f aca="false">$T40</f>
        <v>0.000909091</v>
      </c>
      <c r="L40" s="0" t="n">
        <v>0</v>
      </c>
      <c r="M40" s="0" t="n">
        <f aca="false">$T40</f>
        <v>0.000909091</v>
      </c>
      <c r="N40" s="0" t="n">
        <v>0</v>
      </c>
      <c r="O40" s="0" t="n">
        <f aca="false">$T40</f>
        <v>0.000909091</v>
      </c>
      <c r="P40" s="0" t="n">
        <v>0</v>
      </c>
      <c r="Q40" s="0" t="n">
        <f aca="false">$T40</f>
        <v>0.000909091</v>
      </c>
      <c r="S40" s="0" t="n">
        <v>0.000909091</v>
      </c>
      <c r="T40" s="0" t="n">
        <v>0.000909091</v>
      </c>
      <c r="U40" s="0" t="s">
        <v>201</v>
      </c>
      <c r="V40" s="0" t="str">
        <f aca="false">VLOOKUP($A40,[1]BloodFlowPercentage!$A$1:$H$1048576,8,0)</f>
        <v/>
      </c>
    </row>
    <row r="41" customFormat="false" ht="16" hidden="false" customHeight="false" outlineLevel="0" collapsed="false">
      <c r="A41" s="0" t="str">
        <f aca="false">OrganFlowScaled!A41</f>
        <v>WBC</v>
      </c>
      <c r="B41" s="0" t="n">
        <f aca="false">$S41</f>
        <v>0</v>
      </c>
      <c r="C41" s="0" t="n">
        <f aca="false">$T41</f>
        <v>0</v>
      </c>
      <c r="D41" s="0" t="n">
        <f aca="false">$S41</f>
        <v>0</v>
      </c>
      <c r="E41" s="0" t="n">
        <f aca="false">$T41</f>
        <v>0</v>
      </c>
      <c r="F41" s="0" t="n">
        <f aca="false">$S41</f>
        <v>0</v>
      </c>
      <c r="G41" s="0" t="n">
        <f aca="false">$T41</f>
        <v>0</v>
      </c>
      <c r="H41" s="0" t="n">
        <f aca="false">$S41</f>
        <v>0</v>
      </c>
      <c r="I41" s="0" t="n">
        <f aca="false">$T41</f>
        <v>0</v>
      </c>
      <c r="J41" s="0" t="n">
        <f aca="false">$S41</f>
        <v>0</v>
      </c>
      <c r="K41" s="0" t="n">
        <f aca="false">$T41</f>
        <v>0</v>
      </c>
      <c r="L41" s="0" t="n">
        <f aca="false">$S41</f>
        <v>0</v>
      </c>
      <c r="M41" s="0" t="n">
        <f aca="false">$T41</f>
        <v>0</v>
      </c>
      <c r="N41" s="0" t="n">
        <f aca="false">$S41</f>
        <v>0</v>
      </c>
      <c r="O41" s="0" t="n">
        <f aca="false">$T41</f>
        <v>0</v>
      </c>
      <c r="P41" s="0" t="n">
        <f aca="false">$S41</f>
        <v>0</v>
      </c>
      <c r="Q41" s="0" t="n">
        <f aca="false">$T41</f>
        <v>0</v>
      </c>
    </row>
    <row r="42" customFormat="false" ht="16" hidden="false" customHeight="false" outlineLevel="0" collapsed="false">
      <c r="A42" s="0" t="str">
        <f aca="false">OrganFlowScaled!A42</f>
        <v>Lymphocytes</v>
      </c>
      <c r="B42" s="0" t="n">
        <f aca="false">$S42</f>
        <v>0</v>
      </c>
      <c r="C42" s="0" t="n">
        <f aca="false">$T42</f>
        <v>0</v>
      </c>
      <c r="D42" s="0" t="n">
        <f aca="false">$S42</f>
        <v>0</v>
      </c>
      <c r="E42" s="0" t="n">
        <f aca="false">$T42</f>
        <v>0</v>
      </c>
      <c r="F42" s="0" t="n">
        <f aca="false">$S42</f>
        <v>0</v>
      </c>
      <c r="G42" s="0" t="n">
        <f aca="false">$T42</f>
        <v>0</v>
      </c>
      <c r="H42" s="0" t="n">
        <f aca="false">$S42</f>
        <v>0</v>
      </c>
      <c r="I42" s="0" t="n">
        <f aca="false">$T42</f>
        <v>0</v>
      </c>
      <c r="J42" s="0" t="n">
        <f aca="false">$S42</f>
        <v>0</v>
      </c>
      <c r="K42" s="0" t="n">
        <f aca="false">$T42</f>
        <v>0</v>
      </c>
      <c r="L42" s="0" t="n">
        <f aca="false">$S42</f>
        <v>0</v>
      </c>
      <c r="M42" s="0" t="n">
        <f aca="false">$T42</f>
        <v>0</v>
      </c>
      <c r="N42" s="0" t="n">
        <f aca="false">$S42</f>
        <v>0</v>
      </c>
      <c r="O42" s="0" t="n">
        <f aca="false">$T42</f>
        <v>0</v>
      </c>
      <c r="P42" s="0" t="n">
        <f aca="false">$S42</f>
        <v>0</v>
      </c>
      <c r="Q42" s="0" t="n">
        <f aca="false">$T42</f>
        <v>0</v>
      </c>
    </row>
    <row r="43" customFormat="false" ht="16" hidden="false" customHeight="false" outlineLevel="0" collapsed="false">
      <c r="A43" s="0" t="str">
        <f aca="false">OrganFlowScaled!A43</f>
        <v>Bcells</v>
      </c>
      <c r="B43" s="0" t="n">
        <f aca="false">$S43</f>
        <v>0</v>
      </c>
      <c r="C43" s="0" t="n">
        <f aca="false">$T43</f>
        <v>0</v>
      </c>
      <c r="D43" s="0" t="n">
        <f aca="false">$S43</f>
        <v>0</v>
      </c>
      <c r="E43" s="0" t="n">
        <f aca="false">$T43</f>
        <v>0</v>
      </c>
      <c r="F43" s="0" t="n">
        <f aca="false">$S43</f>
        <v>0</v>
      </c>
      <c r="G43" s="0" t="n">
        <f aca="false">$T43</f>
        <v>0</v>
      </c>
      <c r="H43" s="0" t="n">
        <f aca="false">$S43</f>
        <v>0</v>
      </c>
      <c r="I43" s="0" t="n">
        <f aca="false">$T43</f>
        <v>0</v>
      </c>
      <c r="J43" s="0" t="n">
        <f aca="false">$S43</f>
        <v>0</v>
      </c>
      <c r="K43" s="0" t="n">
        <f aca="false">$T43</f>
        <v>0</v>
      </c>
      <c r="L43" s="0" t="n">
        <f aca="false">$S43</f>
        <v>0</v>
      </c>
      <c r="M43" s="0" t="n">
        <f aca="false">$T43</f>
        <v>0</v>
      </c>
      <c r="N43" s="0" t="n">
        <f aca="false">$S43</f>
        <v>0</v>
      </c>
      <c r="O43" s="0" t="n">
        <f aca="false">$T43</f>
        <v>0</v>
      </c>
      <c r="P43" s="0" t="n">
        <f aca="false">$S43</f>
        <v>0</v>
      </c>
      <c r="Q43" s="0" t="n">
        <f aca="false">$T43</f>
        <v>0</v>
      </c>
    </row>
    <row r="44" s="19" customFormat="true" ht="16" hidden="false" customHeight="false" outlineLevel="0" collapsed="false">
      <c r="A44" s="19" t="str">
        <f aca="false">OrganFlowScaled!A44</f>
        <v>CD4Tcells</v>
      </c>
      <c r="B44" s="19" t="n">
        <f aca="false">$S44</f>
        <v>0</v>
      </c>
      <c r="C44" s="19" t="n">
        <f aca="false">$T44</f>
        <v>0</v>
      </c>
      <c r="D44" s="19" t="n">
        <f aca="false">$S44</f>
        <v>0</v>
      </c>
      <c r="E44" s="19" t="n">
        <f aca="false">$T44</f>
        <v>0</v>
      </c>
      <c r="F44" s="19" t="n">
        <f aca="false">$S44</f>
        <v>0</v>
      </c>
      <c r="G44" s="19" t="n">
        <f aca="false">$T44</f>
        <v>0</v>
      </c>
      <c r="H44" s="19" t="n">
        <f aca="false">$S44</f>
        <v>0</v>
      </c>
      <c r="I44" s="19" t="n">
        <f aca="false">$T44</f>
        <v>0</v>
      </c>
      <c r="J44" s="19" t="n">
        <f aca="false">$S44</f>
        <v>0</v>
      </c>
      <c r="K44" s="19" t="n">
        <f aca="false">$T44</f>
        <v>0</v>
      </c>
      <c r="L44" s="19" t="n">
        <f aca="false">$S44</f>
        <v>0</v>
      </c>
      <c r="M44" s="19" t="n">
        <f aca="false">$T44</f>
        <v>0</v>
      </c>
      <c r="N44" s="19" t="n">
        <f aca="false">$S44</f>
        <v>0</v>
      </c>
      <c r="O44" s="19" t="n">
        <f aca="false">$T44</f>
        <v>0</v>
      </c>
      <c r="P44" s="19" t="n">
        <f aca="false">$S44</f>
        <v>0</v>
      </c>
      <c r="Q44" s="19" t="n">
        <f aca="false">$T44</f>
        <v>0</v>
      </c>
    </row>
    <row r="45" s="19" customFormat="true" ht="16" hidden="false" customHeight="false" outlineLevel="0" collapsed="false">
      <c r="A45" s="19" t="str">
        <f aca="false">OrganFlowScaled!A45</f>
        <v>CD8Tcells</v>
      </c>
      <c r="B45" s="19" t="n">
        <f aca="false">$S45</f>
        <v>0</v>
      </c>
      <c r="C45" s="19" t="n">
        <f aca="false">$T45</f>
        <v>0</v>
      </c>
      <c r="D45" s="19" t="n">
        <f aca="false">$S45</f>
        <v>0</v>
      </c>
      <c r="E45" s="19" t="n">
        <f aca="false">$T45</f>
        <v>0</v>
      </c>
      <c r="F45" s="19" t="n">
        <f aca="false">$S45</f>
        <v>0</v>
      </c>
      <c r="G45" s="19" t="n">
        <f aca="false">$T45</f>
        <v>0</v>
      </c>
      <c r="H45" s="19" t="n">
        <f aca="false">$S45</f>
        <v>0</v>
      </c>
      <c r="I45" s="19" t="n">
        <f aca="false">$T45</f>
        <v>0</v>
      </c>
      <c r="J45" s="19" t="n">
        <f aca="false">$S45</f>
        <v>0</v>
      </c>
      <c r="K45" s="19" t="n">
        <f aca="false">$T45</f>
        <v>0</v>
      </c>
      <c r="L45" s="19" t="n">
        <f aca="false">$S45</f>
        <v>0</v>
      </c>
      <c r="M45" s="19" t="n">
        <f aca="false">$T45</f>
        <v>0</v>
      </c>
      <c r="N45" s="19" t="n">
        <f aca="false">$S45</f>
        <v>0</v>
      </c>
      <c r="O45" s="19" t="n">
        <f aca="false">$T45</f>
        <v>0</v>
      </c>
      <c r="P45" s="19" t="n">
        <f aca="false">$S45</f>
        <v>0</v>
      </c>
      <c r="Q45" s="19" t="n">
        <f aca="false">$T45</f>
        <v>0</v>
      </c>
    </row>
    <row r="46" customFormat="false" ht="16" hidden="false" customHeight="false" outlineLevel="0" collapsed="false">
      <c r="A46" s="0" t="str">
        <f aca="false">OrganFlowScaled!A46</f>
        <v>Nkcells</v>
      </c>
      <c r="B46" s="0" t="n">
        <f aca="false">$S46</f>
        <v>0</v>
      </c>
      <c r="C46" s="0" t="n">
        <f aca="false">$T46</f>
        <v>0</v>
      </c>
      <c r="D46" s="0" t="n">
        <f aca="false">$S46</f>
        <v>0</v>
      </c>
      <c r="E46" s="0" t="n">
        <f aca="false">$T46</f>
        <v>0</v>
      </c>
      <c r="F46" s="0" t="n">
        <f aca="false">$S46</f>
        <v>0</v>
      </c>
      <c r="G46" s="0" t="n">
        <f aca="false">$T46</f>
        <v>0</v>
      </c>
      <c r="H46" s="0" t="n">
        <f aca="false">$S46</f>
        <v>0</v>
      </c>
      <c r="I46" s="0" t="n">
        <f aca="false">$T46</f>
        <v>0</v>
      </c>
      <c r="J46" s="0" t="n">
        <f aca="false">$S46</f>
        <v>0</v>
      </c>
      <c r="K46" s="0" t="n">
        <f aca="false">$T46</f>
        <v>0</v>
      </c>
      <c r="L46" s="0" t="n">
        <f aca="false">$S46</f>
        <v>0</v>
      </c>
      <c r="M46" s="0" t="n">
        <f aca="false">$T46</f>
        <v>0</v>
      </c>
      <c r="N46" s="0" t="n">
        <f aca="false">$S46</f>
        <v>0</v>
      </c>
      <c r="O46" s="0" t="n">
        <f aca="false">$T46</f>
        <v>0</v>
      </c>
      <c r="P46" s="0" t="n">
        <f aca="false">$S46</f>
        <v>0</v>
      </c>
      <c r="Q46" s="0" t="n">
        <f aca="false">$T46</f>
        <v>0</v>
      </c>
    </row>
    <row r="47" customFormat="false" ht="16" hidden="false" customHeight="false" outlineLevel="0" collapsed="false">
      <c r="A47" s="0" t="str">
        <f aca="false">OrganFlowScaled!A47</f>
        <v>Monocyte</v>
      </c>
      <c r="B47" s="0" t="n">
        <f aca="false">$S47</f>
        <v>0</v>
      </c>
      <c r="C47" s="0" t="n">
        <f aca="false">$T47</f>
        <v>0</v>
      </c>
      <c r="D47" s="0" t="n">
        <f aca="false">$S47</f>
        <v>0</v>
      </c>
      <c r="E47" s="0" t="n">
        <f aca="false">$T47</f>
        <v>0</v>
      </c>
      <c r="F47" s="0" t="n">
        <f aca="false">$S47</f>
        <v>0</v>
      </c>
      <c r="G47" s="0" t="n">
        <f aca="false">$T47</f>
        <v>0</v>
      </c>
      <c r="H47" s="0" t="n">
        <f aca="false">$S47</f>
        <v>0</v>
      </c>
      <c r="I47" s="0" t="n">
        <f aca="false">$T47</f>
        <v>0</v>
      </c>
      <c r="J47" s="0" t="n">
        <f aca="false">$S47</f>
        <v>0</v>
      </c>
      <c r="K47" s="0" t="n">
        <f aca="false">$T47</f>
        <v>0</v>
      </c>
      <c r="L47" s="0" t="n">
        <f aca="false">$S47</f>
        <v>0</v>
      </c>
      <c r="M47" s="0" t="n">
        <f aca="false">$T47</f>
        <v>0</v>
      </c>
      <c r="N47" s="0" t="n">
        <f aca="false">$S47</f>
        <v>0</v>
      </c>
      <c r="O47" s="0" t="n">
        <f aca="false">$T47</f>
        <v>0</v>
      </c>
      <c r="P47" s="0" t="n">
        <f aca="false">$S47</f>
        <v>0</v>
      </c>
      <c r="Q47" s="0" t="n">
        <f aca="false">$T47</f>
        <v>0</v>
      </c>
    </row>
    <row r="48" s="19" customFormat="true" ht="16" hidden="false" customHeight="false" outlineLevel="0" collapsed="false">
      <c r="A48" s="19" t="str">
        <f aca="false">OrganFlowScaled!A48</f>
        <v>Platelet</v>
      </c>
      <c r="B48" s="19" t="n">
        <f aca="false">$S48</f>
        <v>0</v>
      </c>
      <c r="C48" s="19" t="n">
        <f aca="false">$T48</f>
        <v>0</v>
      </c>
      <c r="D48" s="19" t="n">
        <f aca="false">$S48</f>
        <v>0</v>
      </c>
      <c r="E48" s="19" t="n">
        <f aca="false">$T48</f>
        <v>0</v>
      </c>
      <c r="F48" s="19" t="n">
        <f aca="false">$S48</f>
        <v>0</v>
      </c>
      <c r="G48" s="19" t="n">
        <f aca="false">$T48</f>
        <v>0</v>
      </c>
      <c r="H48" s="19" t="n">
        <f aca="false">$S48</f>
        <v>0</v>
      </c>
      <c r="I48" s="19" t="n">
        <f aca="false">$T48</f>
        <v>0</v>
      </c>
      <c r="J48" s="19" t="n">
        <f aca="false">$S48</f>
        <v>0</v>
      </c>
      <c r="K48" s="19" t="n">
        <f aca="false">$T48</f>
        <v>0</v>
      </c>
      <c r="L48" s="19" t="n">
        <f aca="false">$S48</f>
        <v>0</v>
      </c>
      <c r="M48" s="19" t="n">
        <f aca="false">$T48</f>
        <v>0</v>
      </c>
      <c r="N48" s="19" t="n">
        <f aca="false">$S48</f>
        <v>0</v>
      </c>
      <c r="O48" s="19" t="n">
        <f aca="false">$T48</f>
        <v>0</v>
      </c>
      <c r="P48" s="19" t="n">
        <f aca="false">$S48</f>
        <v>0</v>
      </c>
      <c r="Q48" s="19" t="n">
        <f aca="false">$T48</f>
        <v>0</v>
      </c>
    </row>
    <row r="49" s="19" customFormat="true" ht="16" hidden="false" customHeight="false" outlineLevel="0" collapsed="false">
      <c r="A49" s="19" t="str">
        <f aca="false">OrganFlowScaled!A49</f>
        <v>RBC</v>
      </c>
      <c r="B49" s="19" t="n">
        <f aca="false">$S49</f>
        <v>0</v>
      </c>
      <c r="C49" s="19" t="n">
        <f aca="false">$T49</f>
        <v>0</v>
      </c>
      <c r="D49" s="19" t="n">
        <f aca="false">$S49</f>
        <v>0</v>
      </c>
      <c r="E49" s="19" t="n">
        <f aca="false">$T49</f>
        <v>0</v>
      </c>
      <c r="F49" s="19" t="n">
        <f aca="false">$S49</f>
        <v>0</v>
      </c>
      <c r="G49" s="19" t="n">
        <f aca="false">$T49</f>
        <v>0</v>
      </c>
      <c r="H49" s="19" t="n">
        <f aca="false">$S49</f>
        <v>0</v>
      </c>
      <c r="I49" s="19" t="n">
        <f aca="false">$T49</f>
        <v>0</v>
      </c>
      <c r="J49" s="19" t="n">
        <f aca="false">$S49</f>
        <v>0</v>
      </c>
      <c r="K49" s="19" t="n">
        <f aca="false">$T49</f>
        <v>0</v>
      </c>
      <c r="L49" s="19" t="n">
        <f aca="false">$S49</f>
        <v>0</v>
      </c>
      <c r="M49" s="19" t="n">
        <f aca="false">$T49</f>
        <v>0</v>
      </c>
      <c r="N49" s="19" t="n">
        <f aca="false">$S49</f>
        <v>0</v>
      </c>
      <c r="O49" s="19" t="n">
        <f aca="false">$T49</f>
        <v>0</v>
      </c>
      <c r="P49" s="19" t="n">
        <f aca="false">$S49</f>
        <v>0</v>
      </c>
      <c r="Q49" s="19" t="n">
        <f aca="false">$T49</f>
        <v>0</v>
      </c>
    </row>
    <row r="50" customFormat="false" ht="16" hidden="false" customHeight="false" outlineLevel="0" collapsed="false">
      <c r="A50" s="0" t="str">
        <f aca="false">OrganFlowScaled!A50</f>
        <v>Tendrons etc</v>
      </c>
      <c r="B50" s="0" t="n">
        <f aca="false">$S50</f>
        <v>0</v>
      </c>
      <c r="C50" s="0" t="n">
        <f aca="false">$T50</f>
        <v>0</v>
      </c>
      <c r="D50" s="0" t="n">
        <f aca="false">$S50</f>
        <v>0</v>
      </c>
      <c r="E50" s="0" t="n">
        <f aca="false">$T50</f>
        <v>0</v>
      </c>
      <c r="F50" s="0" t="n">
        <f aca="false">$S50</f>
        <v>0</v>
      </c>
      <c r="G50" s="0" t="n">
        <f aca="false">$T50</f>
        <v>0</v>
      </c>
      <c r="H50" s="0" t="n">
        <f aca="false">$S50</f>
        <v>0</v>
      </c>
      <c r="I50" s="0" t="n">
        <f aca="false">$T50</f>
        <v>0</v>
      </c>
      <c r="J50" s="0" t="n">
        <f aca="false">$S50</f>
        <v>0</v>
      </c>
      <c r="K50" s="0" t="n">
        <f aca="false">$T50</f>
        <v>0</v>
      </c>
      <c r="L50" s="0" t="n">
        <f aca="false">$S50</f>
        <v>0</v>
      </c>
      <c r="M50" s="0" t="n">
        <f aca="false">$T50</f>
        <v>0</v>
      </c>
      <c r="N50" s="0" t="n">
        <f aca="false">$S50</f>
        <v>0</v>
      </c>
      <c r="O50" s="0" t="n">
        <f aca="false">$T50</f>
        <v>0</v>
      </c>
      <c r="P50" s="0" t="n">
        <f aca="false">$S50</f>
        <v>0</v>
      </c>
      <c r="Q50" s="0" t="n">
        <f aca="false">$T50</f>
        <v>0</v>
      </c>
    </row>
    <row r="51" s="19" customFormat="true" ht="16" hidden="false" customHeight="false" outlineLevel="0" collapsed="false">
      <c r="A51" s="19" t="str">
        <f aca="false">OrganFlowScaled!A51</f>
        <v>Cervix</v>
      </c>
      <c r="B51" s="19" t="n">
        <v>0</v>
      </c>
      <c r="C51" s="19" t="n">
        <f aca="false">$T51</f>
        <v>0.000909091</v>
      </c>
      <c r="D51" s="19" t="n">
        <v>0</v>
      </c>
      <c r="E51" s="19" t="n">
        <f aca="false">$T51</f>
        <v>0.000909091</v>
      </c>
      <c r="F51" s="19" t="n">
        <v>0</v>
      </c>
      <c r="G51" s="19" t="n">
        <f aca="false">$T51</f>
        <v>0.000909091</v>
      </c>
      <c r="H51" s="19" t="n">
        <v>0</v>
      </c>
      <c r="I51" s="19" t="n">
        <f aca="false">$T51</f>
        <v>0.000909091</v>
      </c>
      <c r="J51" s="19" t="n">
        <v>0</v>
      </c>
      <c r="K51" s="19" t="n">
        <f aca="false">$T51</f>
        <v>0.000909091</v>
      </c>
      <c r="L51" s="19" t="n">
        <v>0</v>
      </c>
      <c r="M51" s="19" t="n">
        <f aca="false">$T51</f>
        <v>0.000909091</v>
      </c>
      <c r="N51" s="19" t="n">
        <v>0</v>
      </c>
      <c r="O51" s="19" t="n">
        <f aca="false">$T51</f>
        <v>0.000909091</v>
      </c>
      <c r="P51" s="19" t="n">
        <v>0</v>
      </c>
      <c r="Q51" s="19" t="n">
        <f aca="false">$T51</f>
        <v>0.000909091</v>
      </c>
      <c r="S51" s="19" t="n">
        <v>0.000909091</v>
      </c>
      <c r="T51" s="19" t="n">
        <v>0.000909091</v>
      </c>
      <c r="U51" s="19" t="s">
        <v>201</v>
      </c>
      <c r="V51" s="19" t="str">
        <f aca="false">VLOOKUP($A51,[1]BloodFlowPercentage!$A$1:$H$1048576,8,0)</f>
        <v/>
      </c>
    </row>
    <row r="52" s="19" customFormat="true" ht="16" hidden="false" customHeight="false" outlineLevel="0" collapsed="false">
      <c r="A52" s="19" t="str">
        <f aca="false">OrganFlowScaled!A52</f>
        <v>Gall</v>
      </c>
      <c r="B52" s="19" t="n">
        <f aca="false">$S52</f>
        <v>0.000909091</v>
      </c>
      <c r="C52" s="19" t="n">
        <f aca="false">$T52</f>
        <v>0.000909091</v>
      </c>
      <c r="D52" s="19" t="n">
        <f aca="false">$S52</f>
        <v>0.000909091</v>
      </c>
      <c r="E52" s="19" t="n">
        <f aca="false">$T52</f>
        <v>0.000909091</v>
      </c>
      <c r="F52" s="19" t="n">
        <f aca="false">$S52</f>
        <v>0.000909091</v>
      </c>
      <c r="G52" s="19" t="n">
        <f aca="false">$T52</f>
        <v>0.000909091</v>
      </c>
      <c r="H52" s="19" t="n">
        <f aca="false">$S52</f>
        <v>0.000909091</v>
      </c>
      <c r="I52" s="19" t="n">
        <f aca="false">$T52</f>
        <v>0.000909091</v>
      </c>
      <c r="J52" s="19" t="n">
        <f aca="false">$S52</f>
        <v>0.000909091</v>
      </c>
      <c r="K52" s="19" t="n">
        <f aca="false">$T52</f>
        <v>0.000909091</v>
      </c>
      <c r="L52" s="19" t="n">
        <f aca="false">$S52</f>
        <v>0.000909091</v>
      </c>
      <c r="M52" s="19" t="n">
        <f aca="false">$T52</f>
        <v>0.000909091</v>
      </c>
      <c r="N52" s="19" t="n">
        <f aca="false">$S52</f>
        <v>0.000909091</v>
      </c>
      <c r="O52" s="19" t="n">
        <f aca="false">$T52</f>
        <v>0.000909091</v>
      </c>
      <c r="P52" s="19" t="n">
        <f aca="false">$S52</f>
        <v>0.000909091</v>
      </c>
      <c r="Q52" s="19" t="n">
        <f aca="false">$T52</f>
        <v>0.000909091</v>
      </c>
      <c r="S52" s="19" t="n">
        <v>0.000909091</v>
      </c>
      <c r="T52" s="19" t="n">
        <v>0.000909091</v>
      </c>
      <c r="U52" s="19" t="s">
        <v>201</v>
      </c>
      <c r="V52" s="19" t="str">
        <f aca="false">VLOOKUP($A52,[1]BloodFlowPercentage!$A$1:$H$1048576,8,0)</f>
        <v/>
      </c>
    </row>
    <row r="53" s="19" customFormat="true" ht="16" hidden="false" customHeight="false" outlineLevel="0" collapsed="false">
      <c r="A53" s="19" t="str">
        <f aca="false">OrganFlowScaled!A53</f>
        <v>Gut</v>
      </c>
      <c r="B53" s="19" t="n">
        <f aca="false">$S53</f>
        <v>0</v>
      </c>
      <c r="C53" s="19" t="n">
        <f aca="false">$T53</f>
        <v>0</v>
      </c>
      <c r="D53" s="19" t="n">
        <f aca="false">$S53</f>
        <v>0</v>
      </c>
      <c r="E53" s="19" t="n">
        <f aca="false">$T53</f>
        <v>0</v>
      </c>
      <c r="F53" s="19" t="n">
        <f aca="false">$S53</f>
        <v>0</v>
      </c>
      <c r="G53" s="19" t="n">
        <f aca="false">$T53</f>
        <v>0</v>
      </c>
      <c r="H53" s="19" t="n">
        <f aca="false">$S53</f>
        <v>0</v>
      </c>
      <c r="I53" s="19" t="n">
        <f aca="false">$T53</f>
        <v>0</v>
      </c>
      <c r="J53" s="19" t="n">
        <f aca="false">$S53</f>
        <v>0</v>
      </c>
      <c r="K53" s="19" t="n">
        <f aca="false">$T53</f>
        <v>0</v>
      </c>
      <c r="L53" s="19" t="n">
        <f aca="false">$S53</f>
        <v>0</v>
      </c>
      <c r="M53" s="19" t="n">
        <f aca="false">$T53</f>
        <v>0</v>
      </c>
      <c r="N53" s="19" t="n">
        <f aca="false">$S53</f>
        <v>0</v>
      </c>
      <c r="O53" s="19" t="n">
        <f aca="false">$T53</f>
        <v>0</v>
      </c>
      <c r="P53" s="19" t="n">
        <f aca="false">$S53</f>
        <v>0</v>
      </c>
      <c r="Q53" s="19" t="n">
        <f aca="false">$T53</f>
        <v>0</v>
      </c>
    </row>
    <row r="54" s="19" customFormat="true" ht="16" hidden="false" customHeight="false" outlineLevel="0" collapsed="false">
      <c r="A54" s="19" t="str">
        <f aca="false">OrganFlowScaled!A54</f>
        <v>Salvary glands</v>
      </c>
      <c r="B54" s="19" t="n">
        <f aca="false">$S54</f>
        <v>0</v>
      </c>
      <c r="C54" s="19" t="n">
        <f aca="false">$T54</f>
        <v>0</v>
      </c>
      <c r="D54" s="19" t="n">
        <f aca="false">$S54</f>
        <v>0</v>
      </c>
      <c r="E54" s="19" t="n">
        <f aca="false">$T54</f>
        <v>0</v>
      </c>
      <c r="F54" s="19" t="n">
        <f aca="false">$S54</f>
        <v>0</v>
      </c>
      <c r="G54" s="19" t="n">
        <f aca="false">$T54</f>
        <v>0</v>
      </c>
      <c r="H54" s="19" t="n">
        <f aca="false">$S54</f>
        <v>0</v>
      </c>
      <c r="I54" s="19" t="n">
        <f aca="false">$T54</f>
        <v>0</v>
      </c>
      <c r="J54" s="19" t="n">
        <f aca="false">$S54</f>
        <v>0</v>
      </c>
      <c r="K54" s="19" t="n">
        <f aca="false">$T54</f>
        <v>0</v>
      </c>
      <c r="L54" s="19" t="n">
        <f aca="false">$S54</f>
        <v>0</v>
      </c>
      <c r="M54" s="19" t="n">
        <f aca="false">$T54</f>
        <v>0</v>
      </c>
      <c r="N54" s="19" t="n">
        <f aca="false">$S54</f>
        <v>0</v>
      </c>
      <c r="O54" s="19" t="n">
        <f aca="false">$T54</f>
        <v>0</v>
      </c>
      <c r="P54" s="19" t="n">
        <f aca="false">$S54</f>
        <v>0</v>
      </c>
      <c r="Q54" s="19" t="n">
        <f aca="false">$T54</f>
        <v>0</v>
      </c>
    </row>
    <row r="55" customFormat="false" ht="16" hidden="false" customHeight="false" outlineLevel="0" collapsed="false">
      <c r="A55" s="0" t="str">
        <f aca="false">OrganFlowScaled!A55</f>
        <v>Ureter</v>
      </c>
      <c r="B55" s="0" t="n">
        <f aca="false">$S55</f>
        <v>0</v>
      </c>
      <c r="C55" s="0" t="n">
        <f aca="false">$T55</f>
        <v>0</v>
      </c>
      <c r="D55" s="0" t="n">
        <f aca="false">$S55</f>
        <v>0</v>
      </c>
      <c r="E55" s="0" t="n">
        <f aca="false">$T55</f>
        <v>0</v>
      </c>
      <c r="F55" s="0" t="n">
        <f aca="false">$S55</f>
        <v>0</v>
      </c>
      <c r="G55" s="0" t="n">
        <f aca="false">$T55</f>
        <v>0</v>
      </c>
      <c r="H55" s="0" t="n">
        <f aca="false">$S55</f>
        <v>0</v>
      </c>
      <c r="I55" s="0" t="n">
        <f aca="false">$T55</f>
        <v>0</v>
      </c>
      <c r="J55" s="0" t="n">
        <f aca="false">$S55</f>
        <v>0</v>
      </c>
      <c r="K55" s="0" t="n">
        <f aca="false">$T55</f>
        <v>0</v>
      </c>
      <c r="L55" s="0" t="n">
        <f aca="false">$S55</f>
        <v>0</v>
      </c>
      <c r="M55" s="0" t="n">
        <f aca="false">$T55</f>
        <v>0</v>
      </c>
      <c r="N55" s="0" t="n">
        <f aca="false">$S55</f>
        <v>0</v>
      </c>
      <c r="O55" s="0" t="n">
        <f aca="false">$T55</f>
        <v>0</v>
      </c>
      <c r="P55" s="0" t="n">
        <f aca="false">$S55</f>
        <v>0</v>
      </c>
      <c r="Q55" s="0" t="n">
        <f aca="false">$T55</f>
        <v>0</v>
      </c>
    </row>
    <row r="56" customFormat="false" ht="16" hidden="false" customHeight="false" outlineLevel="0" collapsed="false">
      <c r="A56" s="0" t="str">
        <f aca="false">OrganFlowScaled!A56</f>
        <v>Urethra</v>
      </c>
      <c r="B56" s="0" t="n">
        <f aca="false">$S56</f>
        <v>0</v>
      </c>
      <c r="C56" s="0" t="n">
        <f aca="false">$T56</f>
        <v>0</v>
      </c>
      <c r="D56" s="0" t="n">
        <f aca="false">$S56</f>
        <v>0</v>
      </c>
      <c r="E56" s="0" t="n">
        <f aca="false">$T56</f>
        <v>0</v>
      </c>
      <c r="F56" s="0" t="n">
        <f aca="false">$S56</f>
        <v>0</v>
      </c>
      <c r="G56" s="0" t="n">
        <f aca="false">$T56</f>
        <v>0</v>
      </c>
      <c r="H56" s="0" t="n">
        <f aca="false">$S56</f>
        <v>0</v>
      </c>
      <c r="I56" s="0" t="n">
        <f aca="false">$T56</f>
        <v>0</v>
      </c>
      <c r="J56" s="0" t="n">
        <f aca="false">$S56</f>
        <v>0</v>
      </c>
      <c r="K56" s="0" t="n">
        <f aca="false">$T56</f>
        <v>0</v>
      </c>
      <c r="L56" s="0" t="n">
        <f aca="false">$S56</f>
        <v>0</v>
      </c>
      <c r="M56" s="0" t="n">
        <f aca="false">$T56</f>
        <v>0</v>
      </c>
      <c r="N56" s="0" t="n">
        <f aca="false">$S56</f>
        <v>0</v>
      </c>
      <c r="O56" s="0" t="n">
        <f aca="false">$T56</f>
        <v>0</v>
      </c>
      <c r="P56" s="0" t="n">
        <f aca="false">$S56</f>
        <v>0</v>
      </c>
      <c r="Q56" s="0" t="n">
        <f aca="false">$T56</f>
        <v>0</v>
      </c>
    </row>
    <row r="57" customFormat="false" ht="16" hidden="false" customHeight="false" outlineLevel="0" collapsed="false">
      <c r="A57" s="0" t="str">
        <f aca="false">OrganFlowScaled!A57</f>
        <v>Teeth</v>
      </c>
      <c r="B57" s="0" t="n">
        <f aca="false">$S57</f>
        <v>0</v>
      </c>
      <c r="C57" s="0" t="n">
        <f aca="false">$T57</f>
        <v>0</v>
      </c>
      <c r="D57" s="0" t="n">
        <f aca="false">$S57</f>
        <v>0</v>
      </c>
      <c r="E57" s="0" t="n">
        <f aca="false">$T57</f>
        <v>0</v>
      </c>
      <c r="F57" s="0" t="n">
        <f aca="false">$S57</f>
        <v>0</v>
      </c>
      <c r="G57" s="0" t="n">
        <f aca="false">$T57</f>
        <v>0</v>
      </c>
      <c r="H57" s="0" t="n">
        <f aca="false">$S57</f>
        <v>0</v>
      </c>
      <c r="I57" s="0" t="n">
        <f aca="false">$T57</f>
        <v>0</v>
      </c>
      <c r="J57" s="0" t="n">
        <f aca="false">$S57</f>
        <v>0</v>
      </c>
      <c r="K57" s="0" t="n">
        <f aca="false">$T57</f>
        <v>0</v>
      </c>
      <c r="L57" s="0" t="n">
        <f aca="false">$S57</f>
        <v>0</v>
      </c>
      <c r="M57" s="0" t="n">
        <f aca="false">$T57</f>
        <v>0</v>
      </c>
      <c r="N57" s="0" t="n">
        <f aca="false">$S57</f>
        <v>0</v>
      </c>
      <c r="O57" s="0" t="n">
        <f aca="false">$T57</f>
        <v>0</v>
      </c>
      <c r="P57" s="0" t="n">
        <f aca="false">$S57</f>
        <v>0</v>
      </c>
      <c r="Q57" s="0" t="n">
        <f aca="false">$T57</f>
        <v>0</v>
      </c>
    </row>
    <row r="58" customFormat="false" ht="16" hidden="false" customHeight="false" outlineLevel="0" collapsed="false">
      <c r="A58" s="0" t="str">
        <f aca="false">OrganFlowScaled!A58</f>
        <v>Nails</v>
      </c>
      <c r="B58" s="0" t="n">
        <f aca="false">$S58</f>
        <v>0</v>
      </c>
      <c r="C58" s="0" t="n">
        <f aca="false">$T58</f>
        <v>0</v>
      </c>
      <c r="D58" s="0" t="n">
        <f aca="false">$S58</f>
        <v>0</v>
      </c>
      <c r="E58" s="0" t="n">
        <f aca="false">$T58</f>
        <v>0</v>
      </c>
      <c r="F58" s="0" t="n">
        <f aca="false">$S58</f>
        <v>0</v>
      </c>
      <c r="G58" s="0" t="n">
        <f aca="false">$T58</f>
        <v>0</v>
      </c>
      <c r="H58" s="0" t="n">
        <f aca="false">$S58</f>
        <v>0</v>
      </c>
      <c r="I58" s="0" t="n">
        <f aca="false">$T58</f>
        <v>0</v>
      </c>
      <c r="J58" s="0" t="n">
        <f aca="false">$S58</f>
        <v>0</v>
      </c>
      <c r="K58" s="0" t="n">
        <f aca="false">$T58</f>
        <v>0</v>
      </c>
      <c r="L58" s="0" t="n">
        <f aca="false">$S58</f>
        <v>0</v>
      </c>
      <c r="M58" s="0" t="n">
        <f aca="false">$T58</f>
        <v>0</v>
      </c>
      <c r="N58" s="0" t="n">
        <f aca="false">$S58</f>
        <v>0</v>
      </c>
      <c r="O58" s="0" t="n">
        <f aca="false">$T58</f>
        <v>0</v>
      </c>
      <c r="P58" s="0" t="n">
        <f aca="false">$S58</f>
        <v>0</v>
      </c>
      <c r="Q58" s="0" t="n">
        <f aca="false">$T58</f>
        <v>0</v>
      </c>
    </row>
    <row r="59" customFormat="false" ht="16" hidden="false" customHeight="false" outlineLevel="0" collapsed="false">
      <c r="A59" s="0" t="str">
        <f aca="false">OrganFlowScaled!A59</f>
        <v>Nose mucosa</v>
      </c>
      <c r="B59" s="0" t="n">
        <f aca="false">$S59</f>
        <v>0</v>
      </c>
      <c r="C59" s="0" t="n">
        <f aca="false">$T59</f>
        <v>0</v>
      </c>
      <c r="D59" s="0" t="n">
        <f aca="false">$S59</f>
        <v>0</v>
      </c>
      <c r="E59" s="0" t="n">
        <f aca="false">$T59</f>
        <v>0</v>
      </c>
      <c r="F59" s="0" t="n">
        <f aca="false">$S59</f>
        <v>0</v>
      </c>
      <c r="G59" s="0" t="n">
        <f aca="false">$T59</f>
        <v>0</v>
      </c>
      <c r="H59" s="0" t="n">
        <f aca="false">$S59</f>
        <v>0</v>
      </c>
      <c r="I59" s="0" t="n">
        <f aca="false">$T59</f>
        <v>0</v>
      </c>
      <c r="J59" s="0" t="n">
        <f aca="false">$S59</f>
        <v>0</v>
      </c>
      <c r="K59" s="0" t="n">
        <f aca="false">$T59</f>
        <v>0</v>
      </c>
      <c r="L59" s="0" t="n">
        <f aca="false">$S59</f>
        <v>0</v>
      </c>
      <c r="M59" s="0" t="n">
        <f aca="false">$T59</f>
        <v>0</v>
      </c>
      <c r="N59" s="0" t="n">
        <f aca="false">$S59</f>
        <v>0</v>
      </c>
      <c r="O59" s="0" t="n">
        <f aca="false">$T59</f>
        <v>0</v>
      </c>
      <c r="P59" s="0" t="n">
        <f aca="false">$S59</f>
        <v>0</v>
      </c>
      <c r="Q59" s="0" t="n">
        <f aca="false">$T59</f>
        <v>0</v>
      </c>
    </row>
    <row r="60" s="19" customFormat="true" ht="16" hidden="false" customHeight="false" outlineLevel="0" collapsed="false">
      <c r="A60" s="19" t="str">
        <f aca="false">OrganFlowScaled!A60</f>
        <v>Hair</v>
      </c>
      <c r="B60" s="19" t="n">
        <f aca="false">$S60</f>
        <v>0</v>
      </c>
      <c r="C60" s="19" t="n">
        <f aca="false">$T60</f>
        <v>0</v>
      </c>
      <c r="D60" s="19" t="n">
        <f aca="false">$S60</f>
        <v>0</v>
      </c>
      <c r="E60" s="19" t="n">
        <f aca="false">$T60</f>
        <v>0</v>
      </c>
      <c r="F60" s="19" t="n">
        <f aca="false">$S60</f>
        <v>0</v>
      </c>
      <c r="G60" s="19" t="n">
        <f aca="false">$T60</f>
        <v>0</v>
      </c>
      <c r="H60" s="19" t="n">
        <f aca="false">$S60</f>
        <v>0</v>
      </c>
      <c r="I60" s="19" t="n">
        <f aca="false">$T60</f>
        <v>0</v>
      </c>
      <c r="J60" s="19" t="n">
        <f aca="false">$S60</f>
        <v>0</v>
      </c>
      <c r="K60" s="19" t="n">
        <f aca="false">$T60</f>
        <v>0</v>
      </c>
      <c r="L60" s="19" t="n">
        <f aca="false">$S60</f>
        <v>0</v>
      </c>
      <c r="M60" s="19" t="n">
        <f aca="false">$T60</f>
        <v>0</v>
      </c>
      <c r="N60" s="19" t="n">
        <f aca="false">$S60</f>
        <v>0</v>
      </c>
      <c r="O60" s="19" t="n">
        <f aca="false">$T60</f>
        <v>0</v>
      </c>
      <c r="P60" s="19" t="n">
        <f aca="false">$S60</f>
        <v>0</v>
      </c>
      <c r="Q60" s="19" t="n">
        <f aca="false">$T60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U60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C4" activeCellId="0" sqref="C4"/>
    </sheetView>
  </sheetViews>
  <sheetFormatPr defaultColWidth="10.5390625" defaultRowHeight="16" zeroHeight="false" outlineLevelRow="0" outlineLevelCol="0"/>
  <sheetData>
    <row r="2" customFormat="false" ht="20" hidden="false" customHeight="true" outlineLevel="0" collapsed="false">
      <c r="A2" s="0" t="s">
        <v>2</v>
      </c>
      <c r="B2" s="0" t="s">
        <v>3</v>
      </c>
      <c r="C2" s="0" t="s">
        <v>3</v>
      </c>
      <c r="D2" s="0" t="s">
        <v>4</v>
      </c>
      <c r="E2" s="0" t="s">
        <v>4</v>
      </c>
      <c r="F2" s="0" t="s">
        <v>5</v>
      </c>
      <c r="G2" s="0" t="s">
        <v>5</v>
      </c>
      <c r="H2" s="0" t="s">
        <v>6</v>
      </c>
      <c r="I2" s="0" t="s">
        <v>6</v>
      </c>
      <c r="J2" s="0" t="s">
        <v>7</v>
      </c>
      <c r="K2" s="0" t="s">
        <v>7</v>
      </c>
      <c r="L2" s="0" t="s">
        <v>8</v>
      </c>
      <c r="M2" s="0" t="s">
        <v>8</v>
      </c>
      <c r="N2" s="0" t="s">
        <v>9</v>
      </c>
      <c r="O2" s="0" t="s">
        <v>9</v>
      </c>
      <c r="P2" s="0" t="s">
        <v>10</v>
      </c>
      <c r="Q2" s="0" t="s">
        <v>10</v>
      </c>
      <c r="R2" s="0" t="s">
        <v>11</v>
      </c>
      <c r="S2" s="0" t="s">
        <v>12</v>
      </c>
    </row>
    <row r="3" s="1" customFormat="true" ht="20" hidden="false" customHeight="true" outlineLevel="0" collapsed="false">
      <c r="A3" s="1" t="s">
        <v>13</v>
      </c>
      <c r="B3" s="1" t="s">
        <v>14</v>
      </c>
      <c r="C3" s="1" t="s">
        <v>15</v>
      </c>
      <c r="D3" s="1" t="s">
        <v>14</v>
      </c>
      <c r="E3" s="1" t="s">
        <v>15</v>
      </c>
      <c r="F3" s="1" t="s">
        <v>14</v>
      </c>
      <c r="G3" s="1" t="s">
        <v>15</v>
      </c>
      <c r="H3" s="1" t="s">
        <v>14</v>
      </c>
      <c r="I3" s="1" t="s">
        <v>14</v>
      </c>
      <c r="J3" s="1" t="s">
        <v>15</v>
      </c>
      <c r="K3" s="1" t="s">
        <v>14</v>
      </c>
      <c r="L3" s="1" t="s">
        <v>15</v>
      </c>
      <c r="M3" s="1" t="s">
        <v>14</v>
      </c>
      <c r="N3" s="1" t="s">
        <v>14</v>
      </c>
      <c r="O3" s="1" t="s">
        <v>15</v>
      </c>
      <c r="P3" s="1" t="s">
        <v>14</v>
      </c>
      <c r="Q3" s="1" t="s">
        <v>15</v>
      </c>
      <c r="S3" s="1" t="s">
        <v>14</v>
      </c>
      <c r="T3" s="1" t="s">
        <v>15</v>
      </c>
    </row>
    <row r="4" customFormat="false" ht="16" hidden="false" customHeight="false" outlineLevel="0" collapsed="false">
      <c r="A4" s="0" t="s">
        <v>194</v>
      </c>
      <c r="B4" s="0" t="n">
        <v>1</v>
      </c>
      <c r="C4" s="0" t="n">
        <v>0.999999999999999</v>
      </c>
      <c r="D4" s="0" t="n">
        <v>1</v>
      </c>
      <c r="E4" s="0" t="n">
        <v>1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1</v>
      </c>
      <c r="Q4" s="0" t="n">
        <v>1</v>
      </c>
      <c r="R4" s="0" t="n">
        <v>0</v>
      </c>
      <c r="S4" s="0" t="n">
        <v>1.010000001</v>
      </c>
      <c r="T4" s="0" t="n">
        <v>0.993218394</v>
      </c>
      <c r="U4" s="0" t="n">
        <v>0</v>
      </c>
    </row>
    <row r="5" customFormat="false" ht="16" hidden="false" customHeight="false" outlineLevel="0" collapsed="false">
      <c r="A5" s="0" t="s">
        <v>19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</row>
    <row r="6" customFormat="false" ht="16" hidden="false" customHeight="false" outlineLevel="0" collapsed="false">
      <c r="A6" s="0" t="s">
        <v>23</v>
      </c>
      <c r="B6" s="0" t="n">
        <v>0.281236286827976</v>
      </c>
      <c r="C6" s="0" t="n">
        <v>0.304634408339189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0.116148049002062</v>
      </c>
      <c r="Q6" s="0" t="n">
        <v>0.120823331374223</v>
      </c>
      <c r="R6" s="0" t="s">
        <v>20</v>
      </c>
      <c r="S6" s="0" t="n">
        <v>0.117241379</v>
      </c>
      <c r="T6" s="0" t="n">
        <v>0.10862069</v>
      </c>
      <c r="U6" s="0" t="s">
        <v>197</v>
      </c>
    </row>
    <row r="7" customFormat="false" ht="16" hidden="false" customHeight="false" outlineLevel="0" collapsed="false">
      <c r="A7" s="0" t="s">
        <v>26</v>
      </c>
      <c r="B7" s="0" t="n">
        <v>0.0253916190393258</v>
      </c>
      <c r="C7" s="0" t="n">
        <v>0.0376005898292941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0.0386715151658207</v>
      </c>
      <c r="Q7" s="0" t="n">
        <v>0.0482578394542013</v>
      </c>
      <c r="R7" s="0" t="s">
        <v>20</v>
      </c>
      <c r="S7" s="0" t="n">
        <v>0.05</v>
      </c>
      <c r="T7" s="0" t="n">
        <v>0.05</v>
      </c>
      <c r="U7" s="0" t="s">
        <v>198</v>
      </c>
    </row>
    <row r="8" customFormat="false" ht="16" hidden="false" customHeight="false" outlineLevel="0" collapsed="false">
      <c r="A8" s="0" t="s">
        <v>29</v>
      </c>
      <c r="B8" s="0" t="n">
        <v>0.0154278191631347</v>
      </c>
      <c r="C8" s="0" t="n">
        <v>0.0139261443812201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0.0284807476480152</v>
      </c>
      <c r="Q8" s="0" t="n">
        <v>0.0271673762853282</v>
      </c>
      <c r="R8" s="0" t="s">
        <v>20</v>
      </c>
      <c r="S8" s="0" t="n">
        <v>0.025</v>
      </c>
      <c r="T8" s="0" t="n">
        <v>0.025</v>
      </c>
      <c r="U8" s="0" t="s">
        <v>198</v>
      </c>
    </row>
    <row r="9" customFormat="false" ht="16" hidden="false" customHeight="false" outlineLevel="0" collapsed="false">
      <c r="A9" s="0" t="s">
        <v>32</v>
      </c>
      <c r="B9" s="0" t="n">
        <v>0.113780166328118</v>
      </c>
      <c r="C9" s="0" t="n">
        <v>0.128990912331051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0.0667517523000357</v>
      </c>
      <c r="Q9" s="0" t="n">
        <v>0.0625564585517425</v>
      </c>
      <c r="R9" s="0" t="s">
        <v>20</v>
      </c>
      <c r="S9" s="0" t="n">
        <v>0.1</v>
      </c>
      <c r="T9" s="0" t="n">
        <v>0.1</v>
      </c>
      <c r="U9" s="0" t="s">
        <v>198</v>
      </c>
    </row>
    <row r="10" customFormat="false" ht="16" hidden="false" customHeight="false" outlineLevel="0" collapsed="false">
      <c r="A10" s="0" t="s">
        <v>35</v>
      </c>
      <c r="B10" s="0" t="n">
        <v>0.0646039927456264</v>
      </c>
      <c r="C10" s="0" t="n">
        <v>0.0564008847439412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0.183938161893432</v>
      </c>
      <c r="Q10" s="0" t="n">
        <v>0.174657632276465</v>
      </c>
      <c r="R10" s="0" t="s">
        <v>20</v>
      </c>
      <c r="S10" s="0" t="n">
        <v>0.201724138</v>
      </c>
      <c r="T10" s="0" t="n">
        <v>0.2</v>
      </c>
      <c r="U10" s="0" t="s">
        <v>199</v>
      </c>
    </row>
    <row r="11" customFormat="false" ht="16" hidden="false" customHeight="false" outlineLevel="0" collapsed="false">
      <c r="A11" s="0" t="s">
        <v>38</v>
      </c>
      <c r="B11" s="0" t="n">
        <v>0.0437121542955482</v>
      </c>
      <c r="C11" s="0" t="n">
        <v>0.0473488908961482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0.0587415420240314</v>
      </c>
      <c r="Q11" s="0" t="n">
        <v>0.0493302358865169</v>
      </c>
      <c r="R11" s="0" t="s">
        <v>20</v>
      </c>
      <c r="S11" s="0" t="n">
        <v>0.05</v>
      </c>
      <c r="T11" s="0" t="n">
        <v>0.05</v>
      </c>
      <c r="U11" s="0" t="s">
        <v>198</v>
      </c>
    </row>
    <row r="12" customFormat="false" ht="16" hidden="false" customHeight="false" outlineLevel="0" collapsed="false">
      <c r="A12" s="0" t="s">
        <v>39</v>
      </c>
      <c r="B12" s="0" t="n">
        <v>0.0200883062019983</v>
      </c>
      <c r="C12" s="0" t="n">
        <v>0.0196706789384733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0.0117928095730063</v>
      </c>
      <c r="Q12" s="0" t="n">
        <v>0.0125112917103485</v>
      </c>
      <c r="R12" s="0" t="s">
        <v>20</v>
      </c>
      <c r="S12" s="0" t="n">
        <v>0.02137931</v>
      </c>
      <c r="T12" s="0" t="n">
        <v>0.02091954</v>
      </c>
      <c r="U12" s="0" t="s">
        <v>197</v>
      </c>
    </row>
    <row r="13" customFormat="false" ht="16" hidden="false" customHeight="false" outlineLevel="0" collapsed="false">
      <c r="A13" s="0" t="s">
        <v>40</v>
      </c>
      <c r="B13" s="0" t="n">
        <v>0.169545304344865</v>
      </c>
      <c r="C13" s="0" t="n">
        <v>0.178428724884382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0.136173574692073</v>
      </c>
      <c r="Q13" s="0" t="n">
        <v>0.156140920545149</v>
      </c>
      <c r="R13" s="0" t="s">
        <v>20</v>
      </c>
      <c r="S13" s="0" t="n">
        <v>0</v>
      </c>
      <c r="T13" s="0" t="n">
        <v>0</v>
      </c>
      <c r="U13" s="0" t="n">
        <v>0</v>
      </c>
    </row>
    <row r="14" customFormat="false" ht="16" hidden="false" customHeight="false" outlineLevel="0" collapsed="false">
      <c r="A14" s="0" t="s">
        <v>41</v>
      </c>
      <c r="B14" s="0" t="n">
        <v>0.0700680120325699</v>
      </c>
      <c r="C14" s="0" t="n">
        <v>0.0367302058054679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0.0400065502118214</v>
      </c>
      <c r="Q14" s="0" t="n">
        <v>0.0411085299054308</v>
      </c>
      <c r="R14" s="0" t="s">
        <v>20</v>
      </c>
      <c r="S14" s="0" t="n">
        <v>0</v>
      </c>
      <c r="T14" s="0" t="n">
        <v>0</v>
      </c>
      <c r="U14" s="0" t="n">
        <v>0</v>
      </c>
    </row>
    <row r="15" customFormat="false" ht="16" hidden="false" customHeight="false" outlineLevel="0" collapsed="false">
      <c r="A15" s="0" t="s">
        <v>42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0.00882903177088472</v>
      </c>
      <c r="Q15" s="0" t="n">
        <v>0.00836469217206157</v>
      </c>
      <c r="R15" s="0" t="s">
        <v>20</v>
      </c>
      <c r="S15" s="0" t="n">
        <v>0</v>
      </c>
      <c r="T15" s="0" t="n">
        <v>0</v>
      </c>
      <c r="U15" s="0" t="n">
        <v>0</v>
      </c>
    </row>
    <row r="16" customFormat="false" ht="16" hidden="false" customHeight="false" outlineLevel="0" collapsed="false">
      <c r="A16" s="0" t="s">
        <v>43</v>
      </c>
      <c r="B16" s="0" t="n">
        <v>0.0501404122801876</v>
      </c>
      <c r="C16" s="0" t="n">
        <v>0.0543119630867582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0.16776940411409</v>
      </c>
      <c r="Q16" s="0" t="n">
        <v>0.121985094175898</v>
      </c>
      <c r="R16" s="0" t="s">
        <v>20</v>
      </c>
      <c r="S16" s="0" t="n">
        <v>0.15</v>
      </c>
      <c r="T16" s="0" t="n">
        <v>0.15</v>
      </c>
      <c r="U16" s="0" t="s">
        <v>197</v>
      </c>
    </row>
    <row r="17" customFormat="false" ht="16" hidden="false" customHeight="false" outlineLevel="0" collapsed="false">
      <c r="A17" s="0" t="s">
        <v>46</v>
      </c>
      <c r="B17" s="0" t="n">
        <v>0.0343268976379746</v>
      </c>
      <c r="C17" s="0" t="n">
        <v>0.040281372622679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0.0516213551120276</v>
      </c>
      <c r="Q17" s="0" t="n">
        <v>0.0882939729273165</v>
      </c>
      <c r="R17" s="0" t="s">
        <v>20</v>
      </c>
      <c r="S17" s="0" t="n">
        <v>0.05</v>
      </c>
      <c r="T17" s="0" t="n">
        <v>0.05</v>
      </c>
      <c r="U17" s="0" t="s">
        <v>198</v>
      </c>
    </row>
    <row r="18" customFormat="false" ht="16" hidden="false" customHeight="false" outlineLevel="0" collapsed="false">
      <c r="A18" s="0" t="s">
        <v>48</v>
      </c>
      <c r="B18" s="0" t="n">
        <v>0.0809690519229215</v>
      </c>
      <c r="C18" s="0" t="n">
        <v>0.0878663116660889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0.0959445186392513</v>
      </c>
      <c r="Q18" s="0" t="n">
        <v>0.1117973280689</v>
      </c>
      <c r="R18" s="0" t="s">
        <v>20</v>
      </c>
      <c r="S18" s="0" t="n">
        <v>0</v>
      </c>
      <c r="T18" s="0" t="n">
        <v>0</v>
      </c>
      <c r="U18" s="0" t="n">
        <v>0</v>
      </c>
    </row>
    <row r="19" customFormat="false" ht="16" hidden="false" customHeight="false" outlineLevel="0" collapsed="false">
      <c r="A19" s="0" t="s">
        <v>49</v>
      </c>
      <c r="B19" s="0" t="n">
        <v>0.0481958642398342</v>
      </c>
      <c r="C19" s="0" t="n">
        <v>0.0488146175922716</v>
      </c>
      <c r="D19" s="0" t="n">
        <v>0.628819227903557</v>
      </c>
      <c r="E19" s="0" t="n">
        <v>0.397557321941609</v>
      </c>
      <c r="F19" s="0" t="n">
        <v>0.628819227903557</v>
      </c>
      <c r="G19" s="0" t="n">
        <v>0.397557321941609</v>
      </c>
      <c r="H19" s="0" t="n">
        <v>0.628819227903557</v>
      </c>
      <c r="I19" s="0" t="n">
        <v>0.397557321941609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0.0502434506073276</v>
      </c>
      <c r="Q19" s="0" t="n">
        <v>0.051149735166679</v>
      </c>
      <c r="R19" s="0" t="s">
        <v>20</v>
      </c>
      <c r="S19" s="0" t="n">
        <v>0.05</v>
      </c>
      <c r="T19" s="0" t="n">
        <v>0.05</v>
      </c>
      <c r="U19" s="0" t="s">
        <v>198</v>
      </c>
    </row>
    <row r="20" customFormat="false" ht="16" hidden="false" customHeight="false" outlineLevel="0" collapsed="false">
      <c r="A20" s="0" t="s">
        <v>51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</row>
    <row r="21" customFormat="false" ht="16" hidden="false" customHeight="false" outlineLevel="0" collapsed="false">
      <c r="A21" s="0" t="s">
        <v>52</v>
      </c>
      <c r="B21" s="0" t="n">
        <v>0.000876288528353102</v>
      </c>
      <c r="C21" s="0" t="n">
        <v>0.000887538590431515</v>
      </c>
      <c r="D21" s="0" t="n">
        <v>0.0114330780142814</v>
      </c>
      <c r="E21" s="0" t="n">
        <v>0.00722831566722439</v>
      </c>
      <c r="F21" s="0" t="n">
        <v>0.0114330780142814</v>
      </c>
      <c r="G21" s="0" t="n">
        <v>0.00722831566722439</v>
      </c>
      <c r="H21" s="0" t="n">
        <v>0.0114330780142814</v>
      </c>
      <c r="I21" s="0" t="n">
        <v>0.00722831566722439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0.00091351737512132</v>
      </c>
      <c r="Q21" s="0" t="n">
        <v>0.000929995277848228</v>
      </c>
      <c r="R21" s="0" t="n">
        <v>0</v>
      </c>
      <c r="S21" s="0" t="n">
        <v>0.000909091</v>
      </c>
      <c r="T21" s="0" t="n">
        <v>0.000909091</v>
      </c>
      <c r="U21" s="0" t="s">
        <v>201</v>
      </c>
    </row>
    <row r="22" customFormat="false" ht="16" hidden="false" customHeight="false" outlineLevel="0" collapsed="false">
      <c r="A22" s="0" t="s">
        <v>56</v>
      </c>
      <c r="B22" s="0" t="n">
        <v>0.000876288528353102</v>
      </c>
      <c r="C22" s="0" t="n">
        <v>0.000887538590431515</v>
      </c>
      <c r="D22" s="0" t="n">
        <v>0.0114330780142814</v>
      </c>
      <c r="E22" s="0" t="n">
        <v>0.00722831566722439</v>
      </c>
      <c r="F22" s="0" t="n">
        <v>0.0114330780142814</v>
      </c>
      <c r="G22" s="0" t="n">
        <v>0.00722831566722439</v>
      </c>
      <c r="H22" s="0" t="n">
        <v>0.0114330780142814</v>
      </c>
      <c r="I22" s="0" t="n">
        <v>0.00722831566722439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0.00091351737512132</v>
      </c>
      <c r="Q22" s="0" t="n">
        <v>0.000929995277848228</v>
      </c>
      <c r="R22" s="0" t="n">
        <v>0</v>
      </c>
      <c r="S22" s="0" t="n">
        <v>0.000909091</v>
      </c>
      <c r="T22" s="0" t="n">
        <v>0.000909091</v>
      </c>
      <c r="U22" s="0" t="s">
        <v>201</v>
      </c>
    </row>
    <row r="23" customFormat="false" ht="16" hidden="false" customHeight="false" outlineLevel="0" collapsed="false">
      <c r="A23" s="0" t="s">
        <v>59</v>
      </c>
      <c r="B23" s="0" t="n">
        <v>0.0565151014482884</v>
      </c>
      <c r="C23" s="0" t="n">
        <v>0.0459530715150727</v>
      </c>
      <c r="D23" s="0" t="n">
        <v>0</v>
      </c>
      <c r="E23" s="0" t="n">
        <v>0.374252241390413</v>
      </c>
      <c r="F23" s="0" t="n">
        <v>0</v>
      </c>
      <c r="G23" s="0" t="n">
        <v>0.374252241390413</v>
      </c>
      <c r="H23" s="0" t="n">
        <v>0</v>
      </c>
      <c r="I23" s="0" t="n">
        <v>0.374252241390413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0.0453911915640243</v>
      </c>
      <c r="Q23" s="0" t="n">
        <v>0.0481513029093884</v>
      </c>
      <c r="R23" s="0" t="n">
        <v>0</v>
      </c>
      <c r="S23" s="0" t="n">
        <v>0.048103448</v>
      </c>
      <c r="T23" s="0" t="n">
        <v>0.047068966</v>
      </c>
      <c r="U23" s="0" t="s">
        <v>197</v>
      </c>
    </row>
    <row r="24" customFormat="false" ht="16" hidden="false" customHeight="false" outlineLevel="0" collapsed="false">
      <c r="A24" s="0" t="s">
        <v>63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</row>
    <row r="25" customFormat="false" ht="16" hidden="false" customHeight="false" outlineLevel="0" collapsed="false">
      <c r="A25" s="0" t="s">
        <v>67</v>
      </c>
      <c r="B25" s="0" t="n">
        <v>0.00481958642398342</v>
      </c>
      <c r="C25" s="0" t="n">
        <v>0.00488146175922716</v>
      </c>
      <c r="D25" s="0" t="n">
        <v>0.0628819227903556</v>
      </c>
      <c r="E25" s="0" t="n">
        <v>0.0397557321941609</v>
      </c>
      <c r="F25" s="0" t="n">
        <v>0.0628819227903556</v>
      </c>
      <c r="G25" s="0" t="n">
        <v>0.0397557321941609</v>
      </c>
      <c r="H25" s="0" t="n">
        <v>0.0628819227903556</v>
      </c>
      <c r="I25" s="0" t="n">
        <v>0.0397557321941609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0.00502434506073276</v>
      </c>
      <c r="Q25" s="0" t="n">
        <v>0.0051149735166679</v>
      </c>
      <c r="R25" s="0" t="n">
        <v>0</v>
      </c>
      <c r="S25" s="0" t="n">
        <v>0.005</v>
      </c>
      <c r="T25" s="0" t="n">
        <v>0.005</v>
      </c>
      <c r="U25" s="0" t="s">
        <v>202</v>
      </c>
    </row>
    <row r="26" customFormat="false" ht="16" hidden="false" customHeight="false" outlineLevel="0" collapsed="false">
      <c r="A26" s="0" t="s">
        <v>70</v>
      </c>
      <c r="B26" s="0" t="n">
        <v>0</v>
      </c>
      <c r="C26" s="0" t="n">
        <v>0.000887538590431515</v>
      </c>
      <c r="D26" s="0" t="n">
        <v>0</v>
      </c>
      <c r="E26" s="0" t="n">
        <v>0.00722831566722439</v>
      </c>
      <c r="F26" s="0" t="n">
        <v>0</v>
      </c>
      <c r="G26" s="0" t="n">
        <v>0.00722831566722439</v>
      </c>
      <c r="H26" s="0" t="n">
        <v>0</v>
      </c>
      <c r="I26" s="0" t="n">
        <v>0.00722831566722439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0.000929995277848228</v>
      </c>
      <c r="R26" s="0" t="n">
        <v>0</v>
      </c>
      <c r="S26" s="0" t="n">
        <v>0.000909091</v>
      </c>
      <c r="T26" s="0" t="n">
        <v>0.000909091</v>
      </c>
      <c r="U26" s="0" t="s">
        <v>201</v>
      </c>
    </row>
    <row r="27" customFormat="false" ht="16" hidden="false" customHeight="false" outlineLevel="0" collapsed="false">
      <c r="A27" s="0" t="s">
        <v>74</v>
      </c>
      <c r="B27" s="0" t="n">
        <v>0.035034006016285</v>
      </c>
      <c r="C27" s="0" t="n">
        <v>0.0183651029027339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0.0200032751059107</v>
      </c>
      <c r="Q27" s="0" t="n">
        <v>0.0205542649527154</v>
      </c>
      <c r="R27" s="0" t="n">
        <v>0</v>
      </c>
      <c r="S27" s="0" t="n">
        <v>0.010344828</v>
      </c>
      <c r="T27" s="0" t="n">
        <v>0.00862069</v>
      </c>
      <c r="U27" s="0" t="s">
        <v>197</v>
      </c>
    </row>
    <row r="28" customFormat="false" ht="15" hidden="false" customHeight="false" outlineLevel="0" collapsed="false">
      <c r="A28" s="0" t="s">
        <v>78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</row>
    <row r="29" customFormat="false" ht="16" hidden="false" customHeight="false" outlineLevel="0" collapsed="false">
      <c r="A29" s="0" t="s">
        <v>82</v>
      </c>
      <c r="B29" s="0" t="n">
        <v>0.000876288528353102</v>
      </c>
      <c r="C29" s="0" t="n">
        <v>0</v>
      </c>
      <c r="D29" s="0" t="n">
        <v>0.0114330780142814</v>
      </c>
      <c r="E29" s="0" t="n">
        <v>0</v>
      </c>
      <c r="F29" s="0" t="n">
        <v>0.0114330780142814</v>
      </c>
      <c r="G29" s="0" t="n">
        <v>0</v>
      </c>
      <c r="H29" s="0" t="n">
        <v>0.0114330780142814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0.00091351737512132</v>
      </c>
      <c r="Q29" s="0" t="n">
        <v>0</v>
      </c>
      <c r="R29" s="0" t="n">
        <v>0</v>
      </c>
      <c r="S29" s="0" t="n">
        <v>0.000909091</v>
      </c>
      <c r="T29" s="0" t="n">
        <v>0.000909091</v>
      </c>
      <c r="U29" s="0" t="s">
        <v>201</v>
      </c>
    </row>
    <row r="30" customFormat="false" ht="16" hidden="false" customHeight="false" outlineLevel="0" collapsed="false">
      <c r="A30" s="0" t="s">
        <v>85</v>
      </c>
      <c r="B30" s="0" t="n">
        <v>0.00830963209787393</v>
      </c>
      <c r="C30" s="0" t="n">
        <v>0.00757468234316736</v>
      </c>
      <c r="D30" s="0" t="n">
        <v>0.108417112595918</v>
      </c>
      <c r="E30" s="0" t="n">
        <v>0.0616899317343986</v>
      </c>
      <c r="F30" s="0" t="n">
        <v>0.108417112595918</v>
      </c>
      <c r="G30" s="0" t="n">
        <v>0.0616899317343986</v>
      </c>
      <c r="H30" s="0" t="n">
        <v>0.108417112595918</v>
      </c>
      <c r="I30" s="0" t="n">
        <v>0.0616899317343986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0.00866266424432165</v>
      </c>
      <c r="Q30" s="0" t="n">
        <v>0.00793702818817269</v>
      </c>
      <c r="R30" s="0" t="n">
        <v>0</v>
      </c>
      <c r="S30" s="0" t="n">
        <v>0.00862069</v>
      </c>
      <c r="T30" s="0" t="n">
        <v>0.007758621</v>
      </c>
      <c r="U30" s="0" t="s">
        <v>197</v>
      </c>
    </row>
    <row r="31" customFormat="false" ht="16" hidden="false" customHeight="false" outlineLevel="0" collapsed="false">
      <c r="A31" s="0" t="s">
        <v>89</v>
      </c>
      <c r="B31" s="0" t="n">
        <v>0.0565151014482884</v>
      </c>
      <c r="C31" s="0" t="n">
        <v>0.0594762416281273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0.0453911915640243</v>
      </c>
      <c r="Q31" s="0" t="n">
        <v>0.0520469735150497</v>
      </c>
      <c r="R31" s="0" t="n">
        <v>0</v>
      </c>
      <c r="S31" s="0" t="n">
        <v>0.02137931</v>
      </c>
      <c r="T31" s="0" t="n">
        <v>0.02091954</v>
      </c>
      <c r="U31" s="0" t="s">
        <v>197</v>
      </c>
    </row>
    <row r="32" customFormat="false" ht="16" hidden="false" customHeight="false" outlineLevel="0" collapsed="false">
      <c r="A32" s="0" t="s">
        <v>92</v>
      </c>
      <c r="B32" s="0" t="n">
        <v>0.000876288528353102</v>
      </c>
      <c r="C32" s="0" t="n">
        <v>0.000887538590431515</v>
      </c>
      <c r="D32" s="0" t="n">
        <v>0.0114330780142814</v>
      </c>
      <c r="E32" s="0" t="n">
        <v>0.00722831566722439</v>
      </c>
      <c r="F32" s="0" t="n">
        <v>0.0114330780142814</v>
      </c>
      <c r="G32" s="0" t="n">
        <v>0.00722831566722439</v>
      </c>
      <c r="H32" s="0" t="n">
        <v>0.0114330780142814</v>
      </c>
      <c r="I32" s="0" t="n">
        <v>0.00722831566722439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0.00091351737512132</v>
      </c>
      <c r="Q32" s="0" t="n">
        <v>0.000929995277848228</v>
      </c>
      <c r="R32" s="0" t="n">
        <v>0</v>
      </c>
      <c r="S32" s="0" t="n">
        <v>0.000909091</v>
      </c>
      <c r="T32" s="0" t="n">
        <v>0.000909091</v>
      </c>
      <c r="U32" s="0" t="s">
        <v>201</v>
      </c>
    </row>
    <row r="33" customFormat="false" ht="16" hidden="false" customHeight="false" outlineLevel="0" collapsed="false">
      <c r="A33" s="0" t="s">
        <v>96</v>
      </c>
      <c r="B33" s="0" t="n">
        <v>0.000876288528353102</v>
      </c>
      <c r="C33" s="0" t="n">
        <v>0.000887538590431515</v>
      </c>
      <c r="D33" s="0" t="n">
        <v>0.0114330780142814</v>
      </c>
      <c r="E33" s="0" t="n">
        <v>0.00722831566722439</v>
      </c>
      <c r="F33" s="0" t="n">
        <v>0.0114330780142814</v>
      </c>
      <c r="G33" s="0" t="n">
        <v>0.00722831566722439</v>
      </c>
      <c r="H33" s="0" t="n">
        <v>0.0114330780142814</v>
      </c>
      <c r="I33" s="0" t="n">
        <v>0.00722831566722439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0.00091351737512132</v>
      </c>
      <c r="Q33" s="0" t="n">
        <v>0.000929995277848228</v>
      </c>
      <c r="R33" s="0" t="n">
        <v>0</v>
      </c>
      <c r="S33" s="0" t="n">
        <v>0.000909091</v>
      </c>
      <c r="T33" s="0" t="n">
        <v>0.000909091</v>
      </c>
      <c r="U33" s="0" t="s">
        <v>201</v>
      </c>
    </row>
    <row r="34" customFormat="false" ht="16" hidden="false" customHeight="false" outlineLevel="0" collapsed="false">
      <c r="A34" s="0" t="s">
        <v>100</v>
      </c>
      <c r="B34" s="0" t="n">
        <v>0.0565151014482884</v>
      </c>
      <c r="C34" s="0" t="n">
        <v>0.0594762416281273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0.0453911915640243</v>
      </c>
      <c r="Q34" s="0" t="n">
        <v>0.0520469735150497</v>
      </c>
      <c r="R34" s="0" t="n">
        <v>0</v>
      </c>
      <c r="S34" s="0" t="n">
        <v>0.048103448</v>
      </c>
      <c r="T34" s="0" t="n">
        <v>0.047068966</v>
      </c>
      <c r="U34" s="0" t="s">
        <v>197</v>
      </c>
    </row>
    <row r="35" customFormat="false" ht="16" hidden="false" customHeight="false" outlineLevel="0" collapsed="false">
      <c r="A35" s="0" t="s">
        <v>104</v>
      </c>
      <c r="B35" s="0" t="n">
        <v>0.0700680120325699</v>
      </c>
      <c r="C35" s="0" t="n">
        <v>0.0367302058054679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0.0400065502118214</v>
      </c>
      <c r="Q35" s="0" t="n">
        <v>0.0411085299054308</v>
      </c>
      <c r="R35" s="0" t="n">
        <v>0</v>
      </c>
      <c r="S35" s="0" t="n">
        <v>0.034482759</v>
      </c>
      <c r="T35" s="0" t="n">
        <v>0.034482759</v>
      </c>
      <c r="U35" s="0" t="s">
        <v>197</v>
      </c>
    </row>
    <row r="36" customFormat="false" ht="16" hidden="false" customHeight="false" outlineLevel="0" collapsed="false">
      <c r="A36" s="0" t="s">
        <v>108</v>
      </c>
      <c r="B36" s="0" t="n">
        <v>0.000876288528353102</v>
      </c>
      <c r="C36" s="0" t="n">
        <v>0</v>
      </c>
      <c r="D36" s="0" t="n">
        <v>0.0114330780142814</v>
      </c>
      <c r="E36" s="0" t="n">
        <v>0</v>
      </c>
      <c r="F36" s="0" t="n">
        <v>0.0114330780142814</v>
      </c>
      <c r="G36" s="0" t="n">
        <v>0</v>
      </c>
      <c r="H36" s="0" t="n">
        <v>0.0114330780142814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0.00091351737512132</v>
      </c>
      <c r="Q36" s="0" t="n">
        <v>0</v>
      </c>
      <c r="R36" s="0" t="n">
        <v>0</v>
      </c>
      <c r="S36" s="0" t="n">
        <v>0.000909091</v>
      </c>
      <c r="T36" s="0" t="n">
        <v>0.000909091</v>
      </c>
      <c r="U36" s="0" t="s">
        <v>201</v>
      </c>
    </row>
    <row r="37" customFormat="false" ht="16" hidden="false" customHeight="false" outlineLevel="0" collapsed="false">
      <c r="A37" s="0" t="s">
        <v>112</v>
      </c>
      <c r="B37" s="0" t="n">
        <v>0.00830963209787393</v>
      </c>
      <c r="C37" s="0" t="n">
        <v>0.00757468234316736</v>
      </c>
      <c r="D37" s="0" t="n">
        <v>0.108417112595918</v>
      </c>
      <c r="E37" s="0" t="n">
        <v>0.0616899317343986</v>
      </c>
      <c r="F37" s="0" t="n">
        <v>0.108417112595918</v>
      </c>
      <c r="G37" s="0" t="n">
        <v>0.0616899317343986</v>
      </c>
      <c r="H37" s="0" t="n">
        <v>0.108417112595918</v>
      </c>
      <c r="I37" s="0" t="n">
        <v>0.0616899317343986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0.00866266424432165</v>
      </c>
      <c r="Q37" s="0" t="n">
        <v>0.00793702818817269</v>
      </c>
      <c r="R37" s="0" t="n">
        <v>0</v>
      </c>
      <c r="S37" s="0" t="n">
        <v>0.00862069</v>
      </c>
      <c r="T37" s="0" t="n">
        <v>0.007758621</v>
      </c>
      <c r="U37" s="0" t="s">
        <v>197</v>
      </c>
    </row>
    <row r="38" customFormat="false" ht="16" hidden="false" customHeight="false" outlineLevel="0" collapsed="false">
      <c r="A38" s="0" t="s">
        <v>116</v>
      </c>
      <c r="B38" s="0" t="n">
        <v>0.000876288528353102</v>
      </c>
      <c r="C38" s="0" t="n">
        <v>0.000887538590431515</v>
      </c>
      <c r="D38" s="0" t="n">
        <v>0.0114330780142814</v>
      </c>
      <c r="E38" s="0" t="n">
        <v>0.00722831566722439</v>
      </c>
      <c r="F38" s="0" t="n">
        <v>0.0114330780142814</v>
      </c>
      <c r="G38" s="0" t="n">
        <v>0.00722831566722439</v>
      </c>
      <c r="H38" s="0" t="n">
        <v>0.0114330780142814</v>
      </c>
      <c r="I38" s="0" t="n">
        <v>0.00722831566722439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0.00091351737512132</v>
      </c>
      <c r="Q38" s="0" t="n">
        <v>0.000929995277848228</v>
      </c>
      <c r="R38" s="0" t="n">
        <v>0</v>
      </c>
      <c r="S38" s="0" t="n">
        <v>0.000909091</v>
      </c>
      <c r="T38" s="0" t="n">
        <v>0.000909091</v>
      </c>
      <c r="U38" s="0" t="s">
        <v>201</v>
      </c>
    </row>
    <row r="39" customFormat="false" ht="16" hidden="false" customHeight="false" outlineLevel="0" collapsed="false">
      <c r="A39" s="0" t="s">
        <v>119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</row>
    <row r="40" customFormat="false" ht="16" hidden="false" customHeight="false" outlineLevel="0" collapsed="false">
      <c r="A40" s="0" t="s">
        <v>123</v>
      </c>
      <c r="B40" s="0" t="n">
        <v>0</v>
      </c>
      <c r="C40" s="0" t="n">
        <v>0.000887538590431515</v>
      </c>
      <c r="D40" s="0" t="n">
        <v>0</v>
      </c>
      <c r="E40" s="0" t="n">
        <v>0.00722831566722439</v>
      </c>
      <c r="F40" s="0" t="n">
        <v>0</v>
      </c>
      <c r="G40" s="0" t="n">
        <v>0.00722831566722439</v>
      </c>
      <c r="H40" s="0" t="n">
        <v>0</v>
      </c>
      <c r="I40" s="0" t="n">
        <v>0.00722831566722439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0.000929995277848228</v>
      </c>
      <c r="R40" s="0" t="n">
        <v>0</v>
      </c>
      <c r="S40" s="0" t="n">
        <v>0.000909091</v>
      </c>
      <c r="T40" s="0" t="n">
        <v>0.000909091</v>
      </c>
      <c r="U40" s="0" t="s">
        <v>201</v>
      </c>
    </row>
    <row r="41" customFormat="false" ht="16" hidden="false" customHeight="false" outlineLevel="0" collapsed="false">
      <c r="A41" s="0" t="s">
        <v>126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</row>
    <row r="42" customFormat="false" ht="16" hidden="false" customHeight="false" outlineLevel="0" collapsed="false">
      <c r="A42" s="0" t="s">
        <v>130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</row>
    <row r="43" customFormat="false" ht="16" hidden="false" customHeight="false" outlineLevel="0" collapsed="false">
      <c r="A43" s="0" t="s">
        <v>134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</row>
    <row r="44" customFormat="false" ht="16" hidden="false" customHeight="false" outlineLevel="0" collapsed="false">
      <c r="A44" s="0" t="s">
        <v>138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</row>
    <row r="45" customFormat="false" ht="16" hidden="false" customHeight="false" outlineLevel="0" collapsed="false">
      <c r="A45" s="0" t="s">
        <v>142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</row>
    <row r="46" customFormat="false" ht="16" hidden="false" customHeight="false" outlineLevel="0" collapsed="false">
      <c r="A46" s="0" t="s">
        <v>145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</row>
    <row r="47" customFormat="false" ht="16" hidden="false" customHeight="false" outlineLevel="0" collapsed="false">
      <c r="A47" s="0" t="s">
        <v>147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</row>
    <row r="48" customFormat="false" ht="16" hidden="false" customHeight="false" outlineLevel="0" collapsed="false">
      <c r="A48" s="0" t="s">
        <v>149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</row>
    <row r="49" customFormat="false" ht="16" hidden="false" customHeight="false" outlineLevel="0" collapsed="false">
      <c r="A49" s="0" t="s">
        <v>153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</row>
    <row r="50" customFormat="false" ht="16" hidden="false" customHeight="false" outlineLevel="0" collapsed="false">
      <c r="A50" s="0" t="s">
        <v>157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</row>
    <row r="51" customFormat="false" ht="16" hidden="false" customHeight="false" outlineLevel="0" collapsed="false">
      <c r="A51" s="0" t="s">
        <v>160</v>
      </c>
      <c r="B51" s="0" t="n">
        <v>0</v>
      </c>
      <c r="C51" s="0" t="n">
        <v>0.000887538590431515</v>
      </c>
      <c r="D51" s="0" t="n">
        <v>0</v>
      </c>
      <c r="E51" s="0" t="n">
        <v>0.00722831566722439</v>
      </c>
      <c r="F51" s="0" t="n">
        <v>0</v>
      </c>
      <c r="G51" s="0" t="n">
        <v>0.00722831566722439</v>
      </c>
      <c r="H51" s="0" t="n">
        <v>0</v>
      </c>
      <c r="I51" s="0" t="n">
        <v>0.00722831566722439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0.000929995277848228</v>
      </c>
      <c r="R51" s="0" t="n">
        <v>0</v>
      </c>
      <c r="S51" s="0" t="n">
        <v>0.000909091</v>
      </c>
      <c r="T51" s="0" t="n">
        <v>0.000909091</v>
      </c>
      <c r="U51" s="0" t="s">
        <v>201</v>
      </c>
    </row>
    <row r="52" customFormat="false" ht="16" hidden="false" customHeight="false" outlineLevel="0" collapsed="false">
      <c r="A52" s="0" t="s">
        <v>162</v>
      </c>
      <c r="B52" s="0" t="n">
        <v>0.000876288528353102</v>
      </c>
      <c r="C52" s="0" t="n">
        <v>0.000887538590431515</v>
      </c>
      <c r="D52" s="0" t="n">
        <v>0.0114330780142814</v>
      </c>
      <c r="E52" s="0" t="n">
        <v>0.00722831566722439</v>
      </c>
      <c r="F52" s="0" t="n">
        <v>0.0114330780142814</v>
      </c>
      <c r="G52" s="0" t="n">
        <v>0.00722831566722439</v>
      </c>
      <c r="H52" s="0" t="n">
        <v>0.0114330780142814</v>
      </c>
      <c r="I52" s="0" t="n">
        <v>0.00722831566722439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0.00091351737512132</v>
      </c>
      <c r="Q52" s="0" t="n">
        <v>0.000929995277848228</v>
      </c>
      <c r="R52" s="0" t="n">
        <v>0</v>
      </c>
      <c r="S52" s="0" t="n">
        <v>0.000909091</v>
      </c>
      <c r="T52" s="0" t="n">
        <v>0.000909091</v>
      </c>
      <c r="U52" s="0" t="s">
        <v>201</v>
      </c>
    </row>
    <row r="53" customFormat="false" ht="16" hidden="false" customHeight="false" outlineLevel="0" collapsed="false">
      <c r="A53" s="0" t="s">
        <v>165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</row>
    <row r="54" customFormat="false" ht="16" hidden="false" customHeight="false" outlineLevel="0" collapsed="false">
      <c r="A54" s="0" t="s">
        <v>168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</row>
    <row r="55" customFormat="false" ht="16" hidden="false" customHeight="false" outlineLevel="0" collapsed="false">
      <c r="A55" s="0" t="s">
        <v>171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</row>
    <row r="56" customFormat="false" ht="16" hidden="false" customHeight="false" outlineLevel="0" collapsed="false">
      <c r="A56" s="0" t="s">
        <v>174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</row>
    <row r="57" customFormat="false" ht="16" hidden="false" customHeight="false" outlineLevel="0" collapsed="false">
      <c r="A57" s="0" t="s">
        <v>177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</row>
    <row r="58" customFormat="false" ht="16" hidden="false" customHeight="false" outlineLevel="0" collapsed="false">
      <c r="A58" s="0" t="s">
        <v>180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</row>
    <row r="59" customFormat="false" ht="16" hidden="false" customHeight="false" outlineLevel="0" collapsed="false">
      <c r="A59" s="0" t="s">
        <v>183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</row>
    <row r="60" customFormat="false" ht="16" hidden="false" customHeight="false" outlineLevel="0" collapsed="false">
      <c r="A60" s="0" t="s">
        <v>186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2022-12-16T19:46:39Z</dcterms:created>
  <dc:creator>Thiele, Ines</dc:creator>
  <dc:description/>
  <dc:language>en-US</dc:language>
  <cp:lastModifiedBy/>
  <dcterms:modified xsi:type="dcterms:W3CDTF">2023-07-05T14:12:23Z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