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0" autoFilterDateGrouping="1"/>
  </bookViews>
  <sheets>
    <sheet name="W-2Generate5" sheetId="1" state="visible" r:id="rId1"/>
    <sheet name="W-2Generate4" sheetId="2" state="visible" r:id="rId2"/>
    <sheet name="W-2Generate3" sheetId="3" state="visible" r:id="rId3"/>
    <sheet name="W-2Generate2" sheetId="4" state="visible" r:id="rId4"/>
    <sheet name="W-2Generate1" sheetId="5" state="visible" r:id="rId5"/>
    <sheet name="W-2Generate" sheetId="6" state="visible" r:id="rId6"/>
    <sheet name="1040" sheetId="7" state="visible" r:id="rId7"/>
    <sheet name="W-2" sheetId="8" state="visible" r:id="rId8"/>
    <sheet name="Schedule C" sheetId="9" state="visible" r:id="rId9"/>
    <sheet name="Schedule D" sheetId="10" state="visible" r:id="rId10"/>
    <sheet name="Tax Bracket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(&quot;$&quot;* #,##0_);_(&quot;$&quot;* \(#,##0\);_(&quot;$&quot;* &quot;-&quot;??_);_(@_)"/>
    <numFmt numFmtId="165" formatCode="_(* #,##0_);_(* \(#,##0\);_(* &quot;-&quot;??_);_(@_)"/>
    <numFmt numFmtId="166" formatCode="000000000"/>
    <numFmt numFmtId="167" formatCode="_(&quot;$&quot;* #,##0.00_);_(&quot;$&quot;* \(#,##0.00\);_(&quot;$&quot;* &quot;-&quot;??_);_(@_)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u val="single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11"/>
      <scheme val="minor"/>
    </font>
    <font>
      <name val="Calibri"/>
      <family val="2"/>
      <sz val="9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Segoe UI"/>
      <family val="2"/>
      <b val="1"/>
      <color rgb="FF000000"/>
      <sz val="14"/>
    </font>
    <font>
      <name val="Segoe UI"/>
      <family val="2"/>
      <color rgb="FF000000"/>
      <sz val="14"/>
    </font>
    <font>
      <name val="Calibri"/>
      <family val="2"/>
      <color rgb="FFFF0000"/>
      <sz val="9"/>
      <scheme val="minor"/>
    </font>
  </fonts>
  <fills count="1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FFDDA"/>
        <bgColor indexed="64"/>
      </patternFill>
    </fill>
    <fill>
      <patternFill patternType="solid">
        <fgColor theme="4" tint="0.799981688894314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D8D9DA"/>
      </left>
      <right style="medium">
        <color rgb="FFD8D9DA"/>
      </right>
      <top style="medium">
        <color rgb="FFD8D9DA"/>
      </top>
      <bottom style="medium">
        <color rgb="FFD8D9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1" fillId="0" borderId="0"/>
    <xf numFmtId="43" fontId="1" fillId="0" borderId="0"/>
    <xf numFmtId="44" fontId="1" fillId="0" borderId="0"/>
    <xf numFmtId="9" fontId="1" fillId="0" borderId="0"/>
    <xf numFmtId="0" fontId="19" fillId="0" borderId="0"/>
  </cellStyleXfs>
  <cellXfs count="30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164" fontId="0" fillId="0" borderId="0" pivotButton="0" quotePrefix="0" xfId="2"/>
    <xf numFmtId="165" fontId="0" fillId="0" borderId="0" pivotButton="0" quotePrefix="0" xfId="1"/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4" fillId="0" borderId="2" pivotButton="0" quotePrefix="0" xfId="0"/>
    <xf numFmtId="0" fontId="0" fillId="0" borderId="3" pivotButton="0" quotePrefix="0" xfId="0"/>
    <xf numFmtId="49" fontId="5" fillId="0" borderId="4" applyAlignment="1" pivotButton="0" quotePrefix="0" xfId="1">
      <alignment horizontal="center"/>
    </xf>
    <xf numFmtId="0" fontId="0" fillId="0" borderId="5" pivotButton="0" quotePrefix="0" xfId="0"/>
    <xf numFmtId="0" fontId="3" fillId="0" borderId="0" pivotButton="0" quotePrefix="0" xfId="0"/>
    <xf numFmtId="165" fontId="0" fillId="0" borderId="6" pivotButton="0" quotePrefix="0" xfId="1"/>
    <xf numFmtId="0" fontId="0" fillId="0" borderId="7" pivotButton="0" quotePrefix="0" xfId="0"/>
    <xf numFmtId="0" fontId="0" fillId="0" borderId="8" pivotButton="0" quotePrefix="0" xfId="0"/>
    <xf numFmtId="165" fontId="0" fillId="0" borderId="9" pivotButton="0" quotePrefix="0" xfId="1"/>
    <xf numFmtId="0" fontId="0" fillId="0" borderId="10" applyAlignment="1" pivotButton="0" quotePrefix="0" xfId="0">
      <alignment horizontal="left"/>
    </xf>
    <xf numFmtId="0" fontId="0" fillId="0" borderId="11" pivotButton="0" quotePrefix="0" xfId="0"/>
    <xf numFmtId="0" fontId="3" fillId="0" borderId="3" applyAlignment="1" pivotButton="0" quotePrefix="0" xfId="0">
      <alignment horizontal="right"/>
    </xf>
    <xf numFmtId="164" fontId="0" fillId="0" borderId="4" pivotButton="0" quotePrefix="0" xfId="2"/>
    <xf numFmtId="0" fontId="0" fillId="0" borderId="2" applyAlignment="1" pivotButton="0" quotePrefix="0" xfId="0">
      <alignment horizontal="left"/>
    </xf>
    <xf numFmtId="0" fontId="3" fillId="0" borderId="11" applyAlignment="1" pivotButton="0" quotePrefix="0" xfId="0">
      <alignment horizontal="right"/>
    </xf>
    <xf numFmtId="165" fontId="0" fillId="0" borderId="4" pivotButton="0" quotePrefix="0" xfId="1"/>
    <xf numFmtId="0" fontId="0" fillId="0" borderId="5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3" fillId="0" borderId="12" applyAlignment="1" pivotButton="0" quotePrefix="0" xfId="0">
      <alignment horizontal="right"/>
    </xf>
    <xf numFmtId="165" fontId="0" fillId="0" borderId="13" pivotButton="0" quotePrefix="0" xfId="1"/>
    <xf numFmtId="0" fontId="0" fillId="0" borderId="15" applyAlignment="1" pivotButton="0" quotePrefix="0" xfId="0">
      <alignment horizontal="right"/>
    </xf>
    <xf numFmtId="0" fontId="3" fillId="0" borderId="15" applyAlignment="1" pivotButton="0" quotePrefix="0" xfId="0">
      <alignment horizontal="right"/>
    </xf>
    <xf numFmtId="165" fontId="0" fillId="0" borderId="16" pivotButton="0" quotePrefix="0" xfId="1"/>
    <xf numFmtId="0" fontId="3" fillId="0" borderId="17" applyAlignment="1" pivotButton="0" quotePrefix="0" xfId="0">
      <alignment horizontal="right"/>
    </xf>
    <xf numFmtId="0" fontId="0" fillId="0" borderId="17" pivotButton="0" quotePrefix="0" xfId="0"/>
    <xf numFmtId="165" fontId="6" fillId="0" borderId="6" pivotButton="0" quotePrefix="0" xfId="1"/>
    <xf numFmtId="0" fontId="0" fillId="0" borderId="19" applyAlignment="1" pivotButton="0" quotePrefix="0" xfId="0">
      <alignment horizontal="right"/>
    </xf>
    <xf numFmtId="0" fontId="7" fillId="0" borderId="19" applyAlignment="1" pivotButton="0" quotePrefix="0" xfId="0">
      <alignment horizontal="right"/>
    </xf>
    <xf numFmtId="0" fontId="3" fillId="0" borderId="19" applyAlignment="1" pivotButton="0" quotePrefix="0" xfId="0">
      <alignment horizontal="right"/>
    </xf>
    <xf numFmtId="0" fontId="0" fillId="0" borderId="21" applyAlignment="1" pivotButton="0" quotePrefix="0" xfId="0">
      <alignment horizontal="lef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15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3" fillId="0" borderId="8" applyAlignment="1" pivotButton="0" quotePrefix="0" xfId="0">
      <alignment horizontal="right"/>
    </xf>
    <xf numFmtId="0" fontId="3" fillId="0" borderId="17" pivotButton="0" quotePrefix="0" xfId="0"/>
    <xf numFmtId="165" fontId="6" fillId="0" borderId="9" pivotButton="0" quotePrefix="0" xfId="1"/>
    <xf numFmtId="0" fontId="9" fillId="0" borderId="0" applyAlignment="1" pivotButton="0" quotePrefix="0" xfId="0">
      <alignment horizontal="left"/>
    </xf>
    <xf numFmtId="165" fontId="6" fillId="0" borderId="0" pivotButton="0" quotePrefix="0" xfId="1"/>
    <xf numFmtId="0" fontId="3" fillId="0" borderId="15" applyAlignment="1" pivotButton="0" quotePrefix="0" xfId="0">
      <alignment horizontal="left"/>
    </xf>
    <xf numFmtId="164" fontId="0" fillId="3" borderId="20" pivotButton="0" quotePrefix="0" xfId="2"/>
    <xf numFmtId="165" fontId="0" fillId="0" borderId="25" pivotButton="0" quotePrefix="0" xfId="1"/>
    <xf numFmtId="165" fontId="0" fillId="2" borderId="25" pivotButton="0" quotePrefix="0" xfId="1"/>
    <xf numFmtId="164" fontId="0" fillId="3" borderId="26" pivotButton="0" quotePrefix="0" xfId="2"/>
    <xf numFmtId="165" fontId="0" fillId="0" borderId="25" pivotButton="0" quotePrefix="0" xfId="1"/>
    <xf numFmtId="164" fontId="0" fillId="0" borderId="25" pivotButton="0" quotePrefix="0" xfId="2"/>
    <xf numFmtId="43" fontId="0" fillId="0" borderId="0" applyAlignment="1" pivotButton="0" quotePrefix="0" xfId="1">
      <alignment horizontal="left"/>
    </xf>
    <xf numFmtId="165" fontId="0" fillId="4" borderId="25" pivotButton="0" quotePrefix="0" xfId="1"/>
    <xf numFmtId="164" fontId="3" fillId="5" borderId="25" pivotButton="0" quotePrefix="0" xfId="2"/>
    <xf numFmtId="164" fontId="0" fillId="0" borderId="0" pivotButton="0" quotePrefix="0" xfId="2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5" fontId="6" fillId="4" borderId="6" pivotButton="0" quotePrefix="0" xfId="1"/>
    <xf numFmtId="0" fontId="0" fillId="0" borderId="21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3" fillId="7" borderId="0" applyAlignment="1" pivotButton="0" quotePrefix="0" xfId="0">
      <alignment horizontal="right"/>
    </xf>
    <xf numFmtId="164" fontId="0" fillId="3" borderId="9" pivotButton="0" quotePrefix="0" xfId="2"/>
    <xf numFmtId="165" fontId="0" fillId="4" borderId="13" pivotButton="0" quotePrefix="0" xfId="1"/>
    <xf numFmtId="165" fontId="0" fillId="4" borderId="27" pivotButton="0" quotePrefix="0" xfId="1"/>
    <xf numFmtId="165" fontId="0" fillId="3" borderId="25" pivotButton="0" quotePrefix="0" xfId="1"/>
    <xf numFmtId="164" fontId="0" fillId="3" borderId="13" pivotButton="0" quotePrefix="0" xfId="2"/>
    <xf numFmtId="0" fontId="0" fillId="8" borderId="17" pivotButton="0" quotePrefix="0" xfId="0"/>
    <xf numFmtId="165" fontId="0" fillId="8" borderId="25" pivotButton="0" quotePrefix="0" xfId="1"/>
    <xf numFmtId="0" fontId="0" fillId="8" borderId="1" pivotButton="0" quotePrefix="0" xfId="0"/>
    <xf numFmtId="164" fontId="0" fillId="0" borderId="26" pivotButton="0" quotePrefix="0" xfId="2"/>
    <xf numFmtId="165" fontId="0" fillId="6" borderId="6" pivotButton="0" quotePrefix="0" xfId="1"/>
    <xf numFmtId="164" fontId="1" fillId="2" borderId="28" pivotButton="0" quotePrefix="0" xfId="2"/>
    <xf numFmtId="165" fontId="0" fillId="0" borderId="24" pivotButton="0" quotePrefix="0" xfId="1"/>
    <xf numFmtId="165" fontId="6" fillId="0" borderId="25" pivotButton="0" quotePrefix="0" xfId="1"/>
    <xf numFmtId="165" fontId="6" fillId="2" borderId="25" pivotButton="0" quotePrefix="0" xfId="1"/>
    <xf numFmtId="0" fontId="0" fillId="0" borderId="2" applyAlignment="1" applyProtection="1" pivotButton="0" quotePrefix="0" xfId="0">
      <alignment horizontal="left" vertical="top" wrapText="1"/>
      <protection locked="0" hidden="0"/>
    </xf>
    <xf numFmtId="0" fontId="0" fillId="0" borderId="7" applyAlignment="1" pivotButton="0" quotePrefix="0" xfId="0">
      <alignment horizontal="left" vertical="top"/>
    </xf>
    <xf numFmtId="0" fontId="0" fillId="0" borderId="9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166" fontId="3" fillId="0" borderId="5" applyAlignment="1" pivotButton="0" quotePrefix="0" xfId="0">
      <alignment horizontal="left" vertical="top"/>
    </xf>
    <xf numFmtId="167" fontId="0" fillId="0" borderId="0" applyAlignment="1" pivotButton="0" quotePrefix="0" xfId="2">
      <alignment horizontal="left" vertical="top"/>
    </xf>
    <xf numFmtId="167" fontId="0" fillId="0" borderId="6" applyAlignment="1" pivotButton="0" quotePrefix="0" xfId="2">
      <alignment horizontal="left" vertical="top"/>
    </xf>
    <xf numFmtId="167" fontId="0" fillId="0" borderId="8" applyAlignment="1" pivotButton="0" quotePrefix="0" xfId="2">
      <alignment horizontal="left" vertical="top"/>
    </xf>
    <xf numFmtId="0" fontId="0" fillId="0" borderId="2" applyAlignment="1" applyProtection="1" pivotButton="0" quotePrefix="0" xfId="0">
      <alignment horizontal="left" vertical="top"/>
      <protection locked="0" hidden="0"/>
    </xf>
    <xf numFmtId="0" fontId="0" fillId="0" borderId="32" applyAlignment="1" applyProtection="1" pivotButton="0" quotePrefix="0" xfId="0">
      <alignment horizontal="left" vertical="top"/>
      <protection locked="0" hidden="0"/>
    </xf>
    <xf numFmtId="0" fontId="0" fillId="0" borderId="35" applyAlignment="1" applyProtection="1" pivotButton="0" quotePrefix="0" xfId="0">
      <alignment horizontal="left" vertical="top" wrapText="1"/>
      <protection locked="0" hidden="0"/>
    </xf>
    <xf numFmtId="0" fontId="0" fillId="0" borderId="31" applyAlignment="1" applyProtection="1" pivotButton="0" quotePrefix="0" xfId="0">
      <alignment horizontal="left" vertical="top"/>
      <protection locked="0" hidden="0"/>
    </xf>
    <xf numFmtId="0" fontId="0" fillId="0" borderId="37" applyAlignment="1" applyProtection="1" pivotButton="0" quotePrefix="0" xfId="0">
      <alignment horizontal="left" vertical="top"/>
      <protection locked="0" hidden="0"/>
    </xf>
    <xf numFmtId="0" fontId="0" fillId="0" borderId="4" applyAlignment="1" pivotButton="0" quotePrefix="0" xfId="0">
      <alignment horizontal="left" vertical="top"/>
    </xf>
    <xf numFmtId="167" fontId="0" fillId="0" borderId="0" applyAlignment="1" pivotButton="0" quotePrefix="0" xfId="2">
      <alignment horizontal="left" vertical="center"/>
    </xf>
    <xf numFmtId="167" fontId="0" fillId="0" borderId="8" applyAlignment="1" pivotButton="0" quotePrefix="0" xfId="2">
      <alignment horizontal="left" vertical="center"/>
    </xf>
    <xf numFmtId="167" fontId="1" fillId="0" borderId="6" applyAlignment="1" pivotButton="0" quotePrefix="0" xfId="2">
      <alignment horizontal="left" vertical="center"/>
    </xf>
    <xf numFmtId="167" fontId="0" fillId="0" borderId="6" applyAlignment="1" pivotButton="0" quotePrefix="0" xfId="2">
      <alignment horizontal="left" vertical="center"/>
    </xf>
    <xf numFmtId="0" fontId="11" fillId="0" borderId="0" applyAlignment="1" pivotButton="0" quotePrefix="0" xfId="0">
      <alignment horizontal="left"/>
    </xf>
    <xf numFmtId="164" fontId="3" fillId="0" borderId="0" pivotButton="0" quotePrefix="0" xfId="2"/>
    <xf numFmtId="0" fontId="3" fillId="0" borderId="5" pivotButton="0" quotePrefix="0" xfId="0"/>
    <xf numFmtId="165" fontId="3" fillId="0" borderId="6" applyAlignment="1" pivotButton="0" quotePrefix="0" xfId="1">
      <alignment horizontal="center"/>
    </xf>
    <xf numFmtId="164" fontId="0" fillId="0" borderId="38" pivotButton="0" quotePrefix="0" xfId="2"/>
    <xf numFmtId="0" fontId="3" fillId="0" borderId="10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5" applyAlignment="1" pivotButton="0" quotePrefix="0" xfId="0">
      <alignment horizontal="right"/>
    </xf>
    <xf numFmtId="0" fontId="3" fillId="0" borderId="1" pivotButton="0" quotePrefix="0" xfId="0"/>
    <xf numFmtId="0" fontId="3" fillId="0" borderId="29" applyAlignment="1" pivotButton="0" quotePrefix="0" xfId="0">
      <alignment horizontal="left"/>
    </xf>
    <xf numFmtId="164" fontId="0" fillId="0" borderId="30" pivotButton="0" quotePrefix="0" xfId="2"/>
    <xf numFmtId="0" fontId="3" fillId="0" borderId="22" applyAlignment="1" pivotButton="0" quotePrefix="0" xfId="0">
      <alignment horizontal="right"/>
    </xf>
    <xf numFmtId="0" fontId="3" fillId="0" borderId="23" applyAlignment="1" pivotButton="0" quotePrefix="0" xfId="0">
      <alignment horizontal="right"/>
    </xf>
    <xf numFmtId="0" fontId="3" fillId="0" borderId="19" applyAlignment="1" pivotButton="0" quotePrefix="0" xfId="0">
      <alignment horizontal="left"/>
    </xf>
    <xf numFmtId="0" fontId="0" fillId="0" borderId="19" pivotButton="0" quotePrefix="0" xfId="0"/>
    <xf numFmtId="165" fontId="0" fillId="0" borderId="1" pivotButton="0" quotePrefix="0" xfId="1"/>
    <xf numFmtId="164" fontId="3" fillId="0" borderId="1" pivotButton="0" quotePrefix="0" xfId="2"/>
    <xf numFmtId="43" fontId="0" fillId="0" borderId="1" pivotButton="0" quotePrefix="0" xfId="1"/>
    <xf numFmtId="165" fontId="0" fillId="0" borderId="1" pivotButton="0" quotePrefix="0" xfId="1"/>
    <xf numFmtId="0" fontId="13" fillId="0" borderId="0" applyAlignment="1" pivotButton="0" quotePrefix="0" xfId="0">
      <alignment horizontal="left"/>
    </xf>
    <xf numFmtId="164" fontId="3" fillId="4" borderId="1" pivotButton="0" quotePrefix="0" xfId="2"/>
    <xf numFmtId="165" fontId="0" fillId="3" borderId="17" pivotButton="0" quotePrefix="0" xfId="1"/>
    <xf numFmtId="165" fontId="0" fillId="0" borderId="39" pivotButton="0" quotePrefix="0" xfId="1"/>
    <xf numFmtId="164" fontId="3" fillId="5" borderId="17" pivotButton="0" quotePrefix="0" xfId="2"/>
    <xf numFmtId="165" fontId="0" fillId="2" borderId="13" pivotButton="0" quotePrefix="0" xfId="0"/>
    <xf numFmtId="0" fontId="3" fillId="0" borderId="4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3" fillId="0" borderId="19" applyAlignment="1" pivotButton="0" quotePrefix="0" xfId="0">
      <alignment horizontal="center"/>
    </xf>
    <xf numFmtId="164" fontId="3" fillId="9" borderId="1" pivotButton="0" quotePrefix="0" xfId="2"/>
    <xf numFmtId="164" fontId="0" fillId="5" borderId="1" pivotButton="0" quotePrefix="0" xfId="2"/>
    <xf numFmtId="165" fontId="0" fillId="4" borderId="6" pivotButton="0" quotePrefix="0" xfId="1"/>
    <xf numFmtId="0" fontId="3" fillId="0" borderId="41" applyAlignment="1" pivotButton="0" quotePrefix="0" xfId="0">
      <alignment horizontal="right"/>
    </xf>
    <xf numFmtId="43" fontId="0" fillId="2" borderId="40" pivotButton="0" quotePrefix="0" xfId="1"/>
    <xf numFmtId="0" fontId="3" fillId="0" borderId="22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166" fontId="3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6" borderId="1" pivotButton="0" quotePrefix="0" xfId="0"/>
    <xf numFmtId="167" fontId="11" fillId="0" borderId="7" applyAlignment="1" applyProtection="1" pivotButton="0" quotePrefix="0" xfId="2">
      <alignment horizontal="left" vertical="top"/>
      <protection locked="0" hidden="0"/>
    </xf>
    <xf numFmtId="167" fontId="11" fillId="0" borderId="36" applyAlignment="1" applyProtection="1" pivotButton="0" quotePrefix="0" xfId="2">
      <alignment horizontal="left" vertical="top"/>
      <protection locked="0" hidden="0"/>
    </xf>
    <xf numFmtId="0" fontId="0" fillId="0" borderId="2" pivotButton="0" quotePrefix="0" xfId="0"/>
    <xf numFmtId="10" fontId="3" fillId="0" borderId="3" pivotButton="0" quotePrefix="0" xfId="3"/>
    <xf numFmtId="10" fontId="3" fillId="0" borderId="8" pivotButton="0" quotePrefix="0" xfId="3"/>
    <xf numFmtId="164" fontId="0" fillId="0" borderId="9" pivotButton="0" quotePrefix="0" xfId="2"/>
    <xf numFmtId="43" fontId="11" fillId="0" borderId="36" applyAlignment="1" applyProtection="1" pivotButton="0" quotePrefix="0" xfId="1">
      <alignment horizontal="left" vertical="top"/>
      <protection locked="0" hidden="0"/>
    </xf>
    <xf numFmtId="164" fontId="0" fillId="3" borderId="6" pivotButton="0" quotePrefix="0" xfId="2"/>
    <xf numFmtId="165" fontId="0" fillId="0" borderId="42" pivotButton="0" quotePrefix="0" xfId="1"/>
    <xf numFmtId="165" fontId="0" fillId="0" borderId="43" pivotButton="0" quotePrefix="0" xfId="1"/>
    <xf numFmtId="165" fontId="0" fillId="0" borderId="40" pivotButton="0" quotePrefix="0" xfId="1"/>
    <xf numFmtId="165" fontId="1" fillId="0" borderId="1" applyAlignment="1" pivotButton="0" quotePrefix="0" xfId="1">
      <alignment horizontal="right"/>
    </xf>
    <xf numFmtId="0" fontId="0" fillId="0" borderId="8" applyAlignment="1" pivotButton="0" quotePrefix="0" xfId="0">
      <alignment horizontal="left"/>
    </xf>
    <xf numFmtId="0" fontId="3" fillId="0" borderId="11" applyAlignment="1" pivotButton="0" quotePrefix="0" xfId="0">
      <alignment horizontal="center"/>
    </xf>
    <xf numFmtId="165" fontId="0" fillId="2" borderId="6" pivotButton="0" quotePrefix="0" xfId="1"/>
    <xf numFmtId="165" fontId="0" fillId="2" borderId="20" pivotButton="0" quotePrefix="0" xfId="1"/>
    <xf numFmtId="165" fontId="0" fillId="7" borderId="6" pivotButton="0" quotePrefix="0" xfId="1"/>
    <xf numFmtId="165" fontId="0" fillId="0" borderId="6" pivotButton="0" quotePrefix="0" xfId="1"/>
    <xf numFmtId="0" fontId="15" fillId="7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165" fontId="6" fillId="2" borderId="6" pivotButton="0" quotePrefix="0" xfId="1"/>
    <xf numFmtId="0" fontId="1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6" fillId="0" borderId="15" applyAlignment="1" pivotButton="0" quotePrefix="0" xfId="0">
      <alignment horizontal="right"/>
    </xf>
    <xf numFmtId="0" fontId="16" fillId="0" borderId="15" applyAlignment="1" pivotButton="0" quotePrefix="0" xfId="0">
      <alignment horizontal="right"/>
    </xf>
    <xf numFmtId="165" fontId="6" fillId="0" borderId="16" pivotButton="0" quotePrefix="0" xfId="1"/>
    <xf numFmtId="0" fontId="6" fillId="0" borderId="0" pivotButton="0" quotePrefix="0" xfId="0"/>
    <xf numFmtId="0" fontId="6" fillId="0" borderId="21" applyAlignment="1" pivotButton="0" quotePrefix="0" xfId="0">
      <alignment horizontal="right"/>
    </xf>
    <xf numFmtId="0" fontId="6" fillId="0" borderId="12" pivotButton="0" quotePrefix="0" xfId="0"/>
    <xf numFmtId="0" fontId="6" fillId="0" borderId="12" applyAlignment="1" pivotButton="0" quotePrefix="0" xfId="0">
      <alignment horizontal="left"/>
    </xf>
    <xf numFmtId="0" fontId="17" fillId="0" borderId="0" applyAlignment="1" pivotButton="0" quotePrefix="0" xfId="0">
      <alignment horizontal="right"/>
    </xf>
    <xf numFmtId="0" fontId="16" fillId="0" borderId="12" applyAlignment="1" pivotButton="0" quotePrefix="0" xfId="0">
      <alignment horizontal="right"/>
    </xf>
    <xf numFmtId="165" fontId="6" fillId="0" borderId="24" pivotButton="0" quotePrefix="0" xfId="1"/>
    <xf numFmtId="0" fontId="6" fillId="0" borderId="5" applyAlignment="1" pivotButton="0" quotePrefix="0" xfId="0">
      <alignment horizontal="right"/>
    </xf>
    <xf numFmtId="0" fontId="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16" fillId="7" borderId="0" applyAlignment="1" pivotButton="0" quotePrefix="0" xfId="0">
      <alignment horizontal="right"/>
    </xf>
    <xf numFmtId="0" fontId="6" fillId="0" borderId="7" applyAlignment="1" pivotButton="0" quotePrefix="0" xfId="0">
      <alignment horizontal="right"/>
    </xf>
    <xf numFmtId="0" fontId="6" fillId="0" borderId="8" pivotButton="0" quotePrefix="0" xfId="0"/>
    <xf numFmtId="0" fontId="6" fillId="0" borderId="8" applyAlignment="1" pivotButton="0" quotePrefix="0" xfId="0">
      <alignment horizontal="left"/>
    </xf>
    <xf numFmtId="0" fontId="17" fillId="0" borderId="8" applyAlignment="1" pivotButton="0" quotePrefix="0" xfId="0">
      <alignment horizontal="right"/>
    </xf>
    <xf numFmtId="0" fontId="16" fillId="0" borderId="8" applyAlignment="1" pivotButton="0" quotePrefix="0" xfId="0">
      <alignment horizontal="right"/>
    </xf>
    <xf numFmtId="164" fontId="6" fillId="3" borderId="27" pivotButton="0" quotePrefix="0" xfId="2"/>
    <xf numFmtId="164" fontId="3" fillId="2" borderId="26" pivotButton="0" quotePrefix="0" xfId="2"/>
    <xf numFmtId="0" fontId="0" fillId="4" borderId="1" pivotButton="0" quotePrefix="0" xfId="0"/>
    <xf numFmtId="0" fontId="18" fillId="10" borderId="12" applyAlignment="1" pivotButton="0" quotePrefix="0" xfId="0">
      <alignment horizontal="center" vertical="center"/>
    </xf>
    <xf numFmtId="0" fontId="3" fillId="0" borderId="12" applyAlignment="1" pivotButton="0" quotePrefix="0" xfId="0">
      <alignment vertical="center"/>
    </xf>
    <xf numFmtId="0" fontId="7" fillId="0" borderId="12" applyAlignment="1" pivotButton="0" quotePrefix="0" xfId="0">
      <alignment horizontal="center" vertical="top" wrapText="1"/>
    </xf>
    <xf numFmtId="0" fontId="0" fillId="0" borderId="15" applyAlignment="1" pivotButton="0" quotePrefix="0" xfId="0">
      <alignment horizontal="right" vertical="top"/>
    </xf>
    <xf numFmtId="0" fontId="0" fillId="0" borderId="15" applyAlignment="1" pivotButton="0" quotePrefix="0" xfId="0">
      <alignment wrapText="1"/>
    </xf>
    <xf numFmtId="43" fontId="0" fillId="0" borderId="1" pivotButton="0" quotePrefix="0" xfId="1"/>
    <xf numFmtId="43" fontId="0" fillId="7" borderId="1" pivotButton="0" quotePrefix="0" xfId="1"/>
    <xf numFmtId="0" fontId="0" fillId="0" borderId="0" applyAlignment="1" pivotButton="0" quotePrefix="0" xfId="0">
      <alignment horizontal="right" vertical="top"/>
    </xf>
    <xf numFmtId="0" fontId="0" fillId="0" borderId="41" pivotButton="0" quotePrefix="0" xfId="0"/>
    <xf numFmtId="0" fontId="0" fillId="0" borderId="19" applyAlignment="1" pivotButton="0" quotePrefix="0" xfId="0">
      <alignment horizontal="right" vertical="top"/>
    </xf>
    <xf numFmtId="0" fontId="0" fillId="0" borderId="40" pivotButton="0" quotePrefix="0" xfId="0"/>
    <xf numFmtId="164" fontId="3" fillId="3" borderId="26" pivotButton="0" quotePrefix="0" xfId="2"/>
    <xf numFmtId="0" fontId="7" fillId="0" borderId="17" applyAlignment="1" pivotButton="0" quotePrefix="0" xfId="0">
      <alignment horizontal="right"/>
    </xf>
    <xf numFmtId="165" fontId="7" fillId="0" borderId="17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14" fillId="0" borderId="0" pivotButton="0" quotePrefix="0" xfId="0"/>
    <xf numFmtId="9" fontId="0" fillId="0" borderId="0" pivotButton="0" quotePrefix="0" xfId="3"/>
    <xf numFmtId="165" fontId="0" fillId="0" borderId="0" pivotButton="0" quotePrefix="0" xfId="0"/>
    <xf numFmtId="0" fontId="14" fillId="0" borderId="15" applyAlignment="1" pivotButton="0" quotePrefix="0" xfId="0">
      <alignment horizontal="center"/>
    </xf>
    <xf numFmtId="0" fontId="14" fillId="0" borderId="15" applyAlignment="1" pivotButton="0" quotePrefix="0" xfId="0">
      <alignment horizontal="center" wrapText="1"/>
    </xf>
    <xf numFmtId="0" fontId="13" fillId="0" borderId="0" applyAlignment="1" pivotButton="0" quotePrefix="0" xfId="0">
      <alignment horizontal="left" indent="1"/>
    </xf>
    <xf numFmtId="0" fontId="20" fillId="11" borderId="44" applyAlignment="1" pivotButton="0" quotePrefix="0" xfId="0">
      <alignment horizontal="left" vertical="center" wrapText="1"/>
    </xf>
    <xf numFmtId="9" fontId="21" fillId="12" borderId="44" applyAlignment="1" pivotButton="0" quotePrefix="0" xfId="0">
      <alignment vertical="center" wrapText="1"/>
    </xf>
    <xf numFmtId="0" fontId="21" fillId="12" borderId="44" applyAlignment="1" pivotButton="0" quotePrefix="0" xfId="0">
      <alignment vertical="center" wrapText="1"/>
    </xf>
    <xf numFmtId="9" fontId="21" fillId="11" borderId="44" applyAlignment="1" pivotButton="0" quotePrefix="0" xfId="0">
      <alignment vertical="center" wrapText="1"/>
    </xf>
    <xf numFmtId="0" fontId="21" fillId="11" borderId="44" applyAlignment="1" pivotButton="0" quotePrefix="0" xfId="0">
      <alignment vertical="center" wrapText="1"/>
    </xf>
    <xf numFmtId="0" fontId="22" fillId="0" borderId="0" applyAlignment="1" pivotButton="0" quotePrefix="0" xfId="0">
      <alignment vertical="center"/>
    </xf>
    <xf numFmtId="165" fontId="2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left" indent="1"/>
    </xf>
    <xf numFmtId="165" fontId="0" fillId="14" borderId="24" pivotButton="0" quotePrefix="0" xfId="1"/>
    <xf numFmtId="0" fontId="0" fillId="14" borderId="1" pivotButton="0" quotePrefix="0" xfId="0"/>
    <xf numFmtId="165" fontId="0" fillId="0" borderId="12" pivotButton="0" quotePrefix="0" xfId="1"/>
    <xf numFmtId="165" fontId="0" fillId="15" borderId="0" pivotButton="0" quotePrefix="0" xfId="1"/>
    <xf numFmtId="9" fontId="0" fillId="15" borderId="0" pivotButton="0" quotePrefix="0" xfId="3"/>
    <xf numFmtId="0" fontId="19" fillId="0" borderId="0" pivotButton="0" quotePrefix="0" xfId="4"/>
    <xf numFmtId="10" fontId="0" fillId="15" borderId="0" pivotButton="0" quotePrefix="0" xfId="3"/>
    <xf numFmtId="164" fontId="2" fillId="6" borderId="6" pivotButton="0" quotePrefix="0" xfId="2"/>
    <xf numFmtId="0" fontId="20" fillId="0" borderId="0" applyAlignment="1" pivotButton="0" quotePrefix="0" xfId="0">
      <alignment vertical="center" wrapText="1"/>
    </xf>
    <xf numFmtId="0" fontId="20" fillId="0" borderId="0" pivotButton="0" quotePrefix="0" xfId="0"/>
    <xf numFmtId="164" fontId="0" fillId="0" borderId="6" pivotButton="0" quotePrefix="0" xfId="2"/>
    <xf numFmtId="0" fontId="0" fillId="0" borderId="18" applyAlignment="1" pivotButton="0" quotePrefix="0" xfId="0">
      <alignment horizontal="left"/>
    </xf>
    <xf numFmtId="164" fontId="3" fillId="5" borderId="26" pivotButton="0" quotePrefix="0" xfId="2"/>
    <xf numFmtId="165" fontId="0" fillId="4" borderId="23" pivotButton="0" quotePrefix="0" xfId="1"/>
    <xf numFmtId="165" fontId="0" fillId="0" borderId="29" pivotButton="0" quotePrefix="0" xfId="1"/>
    <xf numFmtId="165" fontId="0" fillId="0" borderId="23" pivotButton="0" quotePrefix="0" xfId="1"/>
    <xf numFmtId="0" fontId="0" fillId="8" borderId="23" pivotButton="0" quotePrefix="0" xfId="0"/>
    <xf numFmtId="0" fontId="0" fillId="8" borderId="29" pivotButton="0" quotePrefix="0" xfId="0"/>
    <xf numFmtId="0" fontId="3" fillId="7" borderId="45" applyAlignment="1" pivotButton="0" quotePrefix="0" xfId="0">
      <alignment horizontal="right"/>
    </xf>
    <xf numFmtId="0" fontId="3" fillId="7" borderId="46" applyAlignment="1" pivotButton="0" quotePrefix="0" xfId="0">
      <alignment horizontal="right"/>
    </xf>
    <xf numFmtId="0" fontId="3" fillId="7" borderId="1" applyAlignment="1" pivotButton="0" quotePrefix="0" xfId="0">
      <alignment horizontal="right"/>
    </xf>
    <xf numFmtId="0" fontId="0" fillId="0" borderId="23" pivotButton="0" quotePrefix="0" xfId="0"/>
    <xf numFmtId="164" fontId="0" fillId="4" borderId="13" pivotButton="0" quotePrefix="0" xfId="2"/>
    <xf numFmtId="164" fontId="3" fillId="2" borderId="20" pivotButton="0" quotePrefix="0" xfId="2"/>
    <xf numFmtId="164" fontId="0" fillId="4" borderId="20" pivotButton="0" quotePrefix="0" xfId="0"/>
    <xf numFmtId="164" fontId="3" fillId="2" borderId="6" pivotButton="0" quotePrefix="0" xfId="2"/>
    <xf numFmtId="165" fontId="0" fillId="8" borderId="6" pivotButton="0" quotePrefix="0" xfId="1"/>
    <xf numFmtId="165" fontId="0" fillId="3" borderId="9" pivotButton="0" quotePrefix="0" xfId="1"/>
    <xf numFmtId="164" fontId="3" fillId="5" borderId="6" pivotButton="0" quotePrefix="0" xfId="2"/>
    <xf numFmtId="0" fontId="0" fillId="0" borderId="0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1" applyAlignment="1" pivotButton="0" quotePrefix="0" xfId="0">
      <alignment horizontal="center"/>
    </xf>
    <xf numFmtId="165" fontId="0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19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5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0" fontId="0" fillId="0" borderId="8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15" applyAlignment="1" pivotButton="0" quotePrefix="0" xfId="0">
      <alignment horizontal="left"/>
    </xf>
    <xf numFmtId="0" fontId="9" fillId="0" borderId="8" applyAlignment="1" pivotButton="0" quotePrefix="0" xfId="0">
      <alignment horizontal="left"/>
    </xf>
    <xf numFmtId="0" fontId="0" fillId="0" borderId="0" applyAlignment="1" pivotButton="0" quotePrefix="0" xfId="0">
      <alignment horizontal="left" indent="3"/>
    </xf>
    <xf numFmtId="0" fontId="0" fillId="0" borderId="0" pivotButton="0" quotePrefix="0" xfId="0"/>
    <xf numFmtId="0" fontId="8" fillId="0" borderId="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9" fillId="0" borderId="0" applyAlignment="1" pivotButton="0" quotePrefix="0" xfId="0">
      <alignment horizontal="left" indent="3"/>
    </xf>
    <xf numFmtId="0" fontId="15" fillId="0" borderId="0" applyAlignment="1" pivotButton="0" quotePrefix="0" xfId="0">
      <alignment horizontal="right"/>
    </xf>
    <xf numFmtId="166" fontId="12" fillId="0" borderId="32" applyAlignment="1" pivotButton="0" quotePrefix="0" xfId="0">
      <alignment horizontal="center" vertical="center"/>
    </xf>
    <xf numFmtId="166" fontId="12" fillId="0" borderId="33" applyAlignment="1" pivotButton="0" quotePrefix="0" xfId="0">
      <alignment horizontal="center" vertical="center"/>
    </xf>
    <xf numFmtId="166" fontId="12" fillId="0" borderId="34" applyAlignment="1" pivotButton="0" quotePrefix="0" xfId="0">
      <alignment horizontal="center" vertical="center"/>
    </xf>
    <xf numFmtId="166" fontId="3" fillId="0" borderId="5" applyAlignment="1" pivotButton="0" quotePrefix="0" xfId="0">
      <alignment horizontal="center" vertical="center" wrapText="1"/>
    </xf>
    <xf numFmtId="166" fontId="3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3" fillId="0" borderId="19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42" applyAlignment="1" pivotButton="0" quotePrefix="0" xfId="0">
      <alignment horizontal="center"/>
    </xf>
    <xf numFmtId="0" fontId="0" fillId="0" borderId="1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3" fillId="0" borderId="19" applyAlignment="1" pivotButton="0" quotePrefix="0" xfId="0">
      <alignment horizontal="left" vertical="top"/>
    </xf>
    <xf numFmtId="0" fontId="18" fillId="13" borderId="19" applyAlignment="1" pivotButton="0" quotePrefix="0" xfId="0">
      <alignment horizontal="center" vertical="center"/>
    </xf>
    <xf numFmtId="166" fontId="12" fillId="0" borderId="31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167" fontId="0" fillId="0" borderId="0" applyAlignment="1" pivotButton="0" quotePrefix="0" xfId="2">
      <alignment horizontal="left" vertical="center"/>
    </xf>
    <xf numFmtId="167" fontId="1" fillId="0" borderId="6" applyAlignment="1" pivotButton="0" quotePrefix="0" xfId="2">
      <alignment horizontal="left" vertical="center"/>
    </xf>
    <xf numFmtId="167" fontId="11" fillId="0" borderId="7" applyAlignment="1" applyProtection="1" pivotButton="0" quotePrefix="0" xfId="2">
      <alignment horizontal="left" vertical="top"/>
      <protection locked="0" hidden="0"/>
    </xf>
    <xf numFmtId="167" fontId="0" fillId="0" borderId="6" applyAlignment="1" pivotButton="0" quotePrefix="0" xfId="2">
      <alignment horizontal="left" vertical="center"/>
    </xf>
    <xf numFmtId="167" fontId="0" fillId="0" borderId="6" applyAlignment="1" pivotButton="0" quotePrefix="0" xfId="2">
      <alignment horizontal="left" vertical="top"/>
    </xf>
    <xf numFmtId="167" fontId="11" fillId="0" borderId="36" applyAlignment="1" applyProtection="1" pivotButton="0" quotePrefix="0" xfId="2">
      <alignment horizontal="left" vertical="top"/>
      <protection locked="0" hidden="0"/>
    </xf>
    <xf numFmtId="167" fontId="0" fillId="0" borderId="0" applyAlignment="1" pivotButton="0" quotePrefix="0" xfId="2">
      <alignment horizontal="left" vertical="top"/>
    </xf>
    <xf numFmtId="167" fontId="0" fillId="0" borderId="8" applyAlignment="1" pivotButton="0" quotePrefix="0" xfId="2">
      <alignment horizontal="left" vertical="center"/>
    </xf>
    <xf numFmtId="167" fontId="0" fillId="0" borderId="8" applyAlignment="1" pivotButton="0" quotePrefix="0" xfId="2">
      <alignment horizontal="left" vertical="top"/>
    </xf>
    <xf numFmtId="0" fontId="5" fillId="0" borderId="35" applyAlignment="1" pivotButton="0" quotePrefix="0" xfId="0">
      <alignment horizontal="center"/>
    </xf>
    <xf numFmtId="0" fontId="0" fillId="0" borderId="4" pivotButton="0" quotePrefix="0" xfId="0"/>
    <xf numFmtId="0" fontId="0" fillId="0" borderId="42" pivotButton="0" quotePrefix="0" xfId="0"/>
    <xf numFmtId="0" fontId="0" fillId="0" borderId="43" pivotButton="0" quotePrefix="0" xfId="0"/>
  </cellXfs>
  <cellStyles count="5">
    <cellStyle name="Normal" xfId="0" builtinId="0"/>
    <cellStyle name="Comma" xfId="1" builtinId="3"/>
    <cellStyle name="Currency" xfId="2" builtinId="4"/>
    <cellStyle name="Percent" xfId="3" builtinId="5"/>
    <cellStyle name="Hyperlink" xfId="4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Relationships xmlns="http://schemas.openxmlformats.org/package/2006/relationships"><Relationship Type="http://schemas.openxmlformats.org/officeDocument/2006/relationships/hyperlink" Target="https://www.nerdwallet.com/article/taxes/federal-income-tax-brackets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Employer’s name</t>
        </is>
      </c>
      <c r="B1" t="inlineStr">
        <is>
          <t>Employee’s name</t>
        </is>
      </c>
      <c r="C1" t="inlineStr">
        <is>
          <t>Employer’s FED ID</t>
        </is>
      </c>
      <c r="D1" t="inlineStr">
        <is>
          <t>Employee’s SSA number</t>
        </is>
      </c>
      <c r="E1" t="inlineStr">
        <is>
          <t>Wages, tips,</t>
        </is>
      </c>
      <c r="F1" t="inlineStr">
        <is>
          <t>Federal income</t>
        </is>
      </c>
      <c r="G1" t="inlineStr">
        <is>
          <t>Social security</t>
        </is>
      </c>
      <c r="H1" t="inlineStr">
        <is>
          <t>Social security tax withheld</t>
        </is>
      </c>
      <c r="I1" t="inlineStr">
        <is>
          <t>Medicare wages</t>
        </is>
      </c>
      <c r="J1" t="inlineStr">
        <is>
          <t>tips Medicare tax withheld</t>
        </is>
      </c>
    </row>
    <row r="2">
      <c r="A2" t="inlineStr">
        <is>
          <t>INFOSYS LIMITED 2400 N GLENVILLE DR C150 RICHARDSON TX 75082</t>
        </is>
      </c>
      <c r="B2" t="inlineStr">
        <is>
          <t>THIEN B NGUYEN  12108 REINDEER DR</t>
        </is>
      </c>
      <c r="C2" t="inlineStr">
        <is>
          <t>58-1760235</t>
        </is>
      </c>
      <c r="D2" t="inlineStr">
        <is>
          <t>XXX-XX-5967</t>
        </is>
      </c>
      <c r="E2" t="inlineStr">
        <is>
          <t>56434.22</t>
        </is>
      </c>
      <c r="F2" t="inlineStr">
        <is>
          <t>8855.69</t>
        </is>
      </c>
      <c r="G2" t="inlineStr">
        <is>
          <t>56434.22</t>
        </is>
      </c>
      <c r="H2" t="inlineStr">
        <is>
          <t>8855.69</t>
        </is>
      </c>
      <c r="I2" t="inlineStr">
        <is>
          <t>56434.22</t>
        </is>
      </c>
      <c r="J2" t="inlineStr">
        <is>
          <t>8855.69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Employer’s name</t>
        </is>
      </c>
      <c r="B1" t="inlineStr">
        <is>
          <t>Employee’s name</t>
        </is>
      </c>
      <c r="C1" t="inlineStr">
        <is>
          <t>Employer’s FED ID</t>
        </is>
      </c>
      <c r="D1" t="inlineStr">
        <is>
          <t>Employee’s SSA number</t>
        </is>
      </c>
      <c r="E1" t="inlineStr">
        <is>
          <t>Wages, tips,</t>
        </is>
      </c>
      <c r="F1" t="inlineStr">
        <is>
          <t>Federal income</t>
        </is>
      </c>
      <c r="G1" t="inlineStr">
        <is>
          <t>Social security</t>
        </is>
      </c>
      <c r="H1" t="inlineStr">
        <is>
          <t>Social security tax withheld</t>
        </is>
      </c>
      <c r="I1" t="inlineStr">
        <is>
          <t>Medicare wages</t>
        </is>
      </c>
      <c r="J1" t="inlineStr">
        <is>
          <t>tips Medicare tax withheld</t>
        </is>
      </c>
    </row>
    <row r="2">
      <c r="A2" t="inlineStr">
        <is>
          <t>INFOSYS LIMITED 2400 N GLENVILLE DR C150 RICHARDSON TX 75082</t>
        </is>
      </c>
      <c r="B2" t="inlineStr">
        <is>
          <t>THIEN B NGUYEN  12108 REINDEER DR</t>
        </is>
      </c>
      <c r="C2" t="inlineStr">
        <is>
          <t>58-1760235</t>
        </is>
      </c>
      <c r="D2" t="inlineStr">
        <is>
          <t>XXX-XX-5967</t>
        </is>
      </c>
      <c r="E2" t="inlineStr">
        <is>
          <t>56434.22</t>
        </is>
      </c>
      <c r="F2" t="inlineStr">
        <is>
          <t>8855.69</t>
        </is>
      </c>
      <c r="G2" t="inlineStr">
        <is>
          <t>56434.22</t>
        </is>
      </c>
      <c r="H2" t="inlineStr">
        <is>
          <t>8855.69</t>
        </is>
      </c>
      <c r="I2" t="inlineStr">
        <is>
          <t>56434.22</t>
        </is>
      </c>
      <c r="J2" t="inlineStr">
        <is>
          <t>8855.69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Employer’s name</t>
        </is>
      </c>
      <c r="B1" t="inlineStr">
        <is>
          <t>Employee’s name</t>
        </is>
      </c>
      <c r="C1" t="inlineStr">
        <is>
          <t>Employer’s FED ID</t>
        </is>
      </c>
      <c r="D1" t="inlineStr">
        <is>
          <t>Employee’s SSA number</t>
        </is>
      </c>
      <c r="E1" t="inlineStr">
        <is>
          <t>Wages, tips,</t>
        </is>
      </c>
      <c r="F1" t="inlineStr">
        <is>
          <t>Federal income</t>
        </is>
      </c>
      <c r="G1" t="inlineStr">
        <is>
          <t>Social security</t>
        </is>
      </c>
      <c r="H1" t="inlineStr">
        <is>
          <t>Social security tax withheld</t>
        </is>
      </c>
      <c r="I1" t="inlineStr">
        <is>
          <t>Medicare wages</t>
        </is>
      </c>
      <c r="J1" t="inlineStr">
        <is>
          <t>tips Medicare tax withheld</t>
        </is>
      </c>
    </row>
    <row r="2">
      <c r="A2" t="inlineStr">
        <is>
          <t>INFOSYS LIMITED 2400 N GLENVILLE DR C150 RICHARDSON TX 75082</t>
        </is>
      </c>
      <c r="B2" t="inlineStr">
        <is>
          <t>THIEN B NGUYEN  12108 REINDEER DR</t>
        </is>
      </c>
      <c r="C2" t="inlineStr">
        <is>
          <t>58-1760235</t>
        </is>
      </c>
      <c r="D2" t="inlineStr">
        <is>
          <t>XXX-XX-5967</t>
        </is>
      </c>
      <c r="E2" t="inlineStr">
        <is>
          <t>56434.22</t>
        </is>
      </c>
      <c r="F2" t="inlineStr">
        <is>
          <t>8855.69</t>
        </is>
      </c>
      <c r="G2" t="inlineStr">
        <is>
          <t>56434.22</t>
        </is>
      </c>
      <c r="H2" t="inlineStr">
        <is>
          <t>8855.69</t>
        </is>
      </c>
      <c r="I2" t="inlineStr">
        <is>
          <t>56434.22</t>
        </is>
      </c>
      <c r="J2" t="inlineStr">
        <is>
          <t>8855.69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Employer’s name</t>
        </is>
      </c>
      <c r="B1" t="inlineStr">
        <is>
          <t>Employee’s name</t>
        </is>
      </c>
      <c r="C1" t="inlineStr">
        <is>
          <t>Employer’s FED ID</t>
        </is>
      </c>
      <c r="D1" t="inlineStr">
        <is>
          <t>Employee’s SSA number</t>
        </is>
      </c>
      <c r="E1" t="inlineStr">
        <is>
          <t>Wages, tips,</t>
        </is>
      </c>
      <c r="F1" t="inlineStr">
        <is>
          <t>Federal income</t>
        </is>
      </c>
      <c r="G1" t="inlineStr">
        <is>
          <t>Social security</t>
        </is>
      </c>
      <c r="H1" t="inlineStr">
        <is>
          <t>Social security tax withheld</t>
        </is>
      </c>
      <c r="I1" t="inlineStr">
        <is>
          <t>Medicare wages</t>
        </is>
      </c>
      <c r="J1" t="inlineStr">
        <is>
          <t>tips Medicare tax withheld</t>
        </is>
      </c>
    </row>
    <row r="2">
      <c r="A2" t="inlineStr">
        <is>
          <t>INFOSYS LIMITED 2400 N GLENVILLE DR C150 RICHARDSON TX 75082</t>
        </is>
      </c>
      <c r="B2" t="inlineStr">
        <is>
          <t>THIEN B NGUYEN  12108 REINDEER DR</t>
        </is>
      </c>
      <c r="C2" t="inlineStr">
        <is>
          <t>58-1760235</t>
        </is>
      </c>
      <c r="D2" t="inlineStr">
        <is>
          <t>XXX-XX-5967</t>
        </is>
      </c>
      <c r="E2" t="inlineStr">
        <is>
          <t>56434.22</t>
        </is>
      </c>
      <c r="F2" t="inlineStr">
        <is>
          <t>8855.69</t>
        </is>
      </c>
      <c r="G2" t="inlineStr">
        <is>
          <t>56434.22</t>
        </is>
      </c>
      <c r="H2" t="inlineStr">
        <is>
          <t>8855.69</t>
        </is>
      </c>
      <c r="I2" t="inlineStr">
        <is>
          <t>56434.22</t>
        </is>
      </c>
      <c r="J2" t="inlineStr">
        <is>
          <t>8855.69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Employer’s name</t>
        </is>
      </c>
      <c r="B1" t="inlineStr">
        <is>
          <t>Employee’s name</t>
        </is>
      </c>
      <c r="C1" t="inlineStr">
        <is>
          <t>Employer’s FED ID</t>
        </is>
      </c>
      <c r="D1" t="inlineStr">
        <is>
          <t>Employee’s SSA number</t>
        </is>
      </c>
      <c r="E1" t="inlineStr">
        <is>
          <t>Wages, tips,</t>
        </is>
      </c>
      <c r="F1" t="inlineStr">
        <is>
          <t>Federal income</t>
        </is>
      </c>
      <c r="G1" t="inlineStr">
        <is>
          <t>Social security</t>
        </is>
      </c>
      <c r="H1" t="inlineStr">
        <is>
          <t>Social security tax withheld</t>
        </is>
      </c>
      <c r="I1" t="inlineStr">
        <is>
          <t>Medicare wages</t>
        </is>
      </c>
      <c r="J1" t="inlineStr">
        <is>
          <t>tips Medicare tax withheld</t>
        </is>
      </c>
    </row>
    <row r="2">
      <c r="A2" t="inlineStr">
        <is>
          <t>INFOSYS LIMITED 2400 N GLENVILLE DR C150 RICHARDSON TX 75082</t>
        </is>
      </c>
      <c r="B2" t="inlineStr">
        <is>
          <t>THIEN B NGUYEN  12108 REINDEER DR</t>
        </is>
      </c>
      <c r="C2" t="inlineStr">
        <is>
          <t>58-1760235</t>
        </is>
      </c>
      <c r="D2" t="inlineStr">
        <is>
          <t>XXX-XX-5967</t>
        </is>
      </c>
      <c r="E2" t="inlineStr">
        <is>
          <t>56434.22</t>
        </is>
      </c>
      <c r="F2" t="inlineStr">
        <is>
          <t>8855.69</t>
        </is>
      </c>
      <c r="G2" t="inlineStr">
        <is>
          <t>56434.22</t>
        </is>
      </c>
      <c r="H2" t="inlineStr">
        <is>
          <t>8855.69</t>
        </is>
      </c>
      <c r="I2" t="inlineStr">
        <is>
          <t>56434.22</t>
        </is>
      </c>
      <c r="J2" t="inlineStr">
        <is>
          <t>8855.69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Employer’s name</t>
        </is>
      </c>
      <c r="B1" t="inlineStr">
        <is>
          <t>Employee’s name</t>
        </is>
      </c>
      <c r="C1" t="inlineStr">
        <is>
          <t>Employer’s FED ID</t>
        </is>
      </c>
      <c r="D1" t="inlineStr">
        <is>
          <t>Employee’s SSA number</t>
        </is>
      </c>
      <c r="E1" t="inlineStr">
        <is>
          <t>Wages, tips,</t>
        </is>
      </c>
      <c r="F1" t="inlineStr">
        <is>
          <t>Federal income</t>
        </is>
      </c>
      <c r="G1" t="inlineStr">
        <is>
          <t>Social security</t>
        </is>
      </c>
      <c r="H1" t="inlineStr">
        <is>
          <t>Social security tax withheld</t>
        </is>
      </c>
      <c r="I1" t="inlineStr">
        <is>
          <t>Medicare wages</t>
        </is>
      </c>
      <c r="J1" t="inlineStr">
        <is>
          <t>tips Medicare tax withheld</t>
        </is>
      </c>
    </row>
    <row r="2">
      <c r="A2" t="inlineStr">
        <is>
          <t>INFOSYS LIMITED 2400 N GLENVILLE DR C150 RICHARDSON TX 75082</t>
        </is>
      </c>
      <c r="B2" t="inlineStr">
        <is>
          <t>THIEN B NGUYEN  12108 REINDEER DR</t>
        </is>
      </c>
      <c r="C2" t="inlineStr">
        <is>
          <t>58-1760235</t>
        </is>
      </c>
      <c r="D2" t="inlineStr">
        <is>
          <t>XXX-XX-5967</t>
        </is>
      </c>
      <c r="E2" t="inlineStr">
        <is>
          <t>56434.22</t>
        </is>
      </c>
      <c r="F2" t="inlineStr">
        <is>
          <t>8855.69</t>
        </is>
      </c>
      <c r="G2" t="inlineStr">
        <is>
          <t>56434.22</t>
        </is>
      </c>
      <c r="H2" t="inlineStr">
        <is>
          <t>8855.69</t>
        </is>
      </c>
      <c r="I2" t="inlineStr">
        <is>
          <t>56434.22</t>
        </is>
      </c>
      <c r="J2" t="inlineStr">
        <is>
          <t>8855.69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M85"/>
  <sheetViews>
    <sheetView tabSelected="1" topLeftCell="A28" zoomScale="65" zoomScaleNormal="50" workbookViewId="0">
      <selection activeCell="K46" sqref="K46"/>
    </sheetView>
  </sheetViews>
  <sheetFormatPr baseColWidth="8" defaultRowHeight="14.5"/>
  <cols>
    <col width="1.1796875" customWidth="1" style="265" min="1" max="1"/>
    <col width="4.08984375" customWidth="1" style="249" min="2" max="2"/>
    <col width="4" customWidth="1" style="265" min="3" max="3"/>
    <col width="24.1796875" customWidth="1" style="265" min="4" max="4"/>
    <col width="8.90625" customWidth="1" style="265" min="5" max="5"/>
    <col width="50.08984375" customWidth="1" style="265" min="6" max="6"/>
    <col width="20.81640625" bestFit="1" customWidth="1" style="2" min="7" max="7"/>
    <col width="4.6328125" customWidth="1" style="265" min="8" max="8"/>
    <col width="17.54296875" customWidth="1" style="265" min="9" max="9"/>
    <col width="4.90625" customWidth="1" style="3" min="10" max="10"/>
    <col width="18.08984375" customWidth="1" style="61" min="11" max="11"/>
    <col width="3.90625" customWidth="1" style="265" min="13" max="14"/>
    <col width="24.81640625" customWidth="1" style="265" min="15" max="15"/>
    <col width="15.08984375" customWidth="1" style="5" min="16" max="16"/>
    <col width="49" customWidth="1" style="265" min="17" max="17"/>
    <col width="15.26953125" customWidth="1" style="265" min="18" max="18"/>
    <col width="4.54296875" customWidth="1" style="265" min="19" max="19"/>
    <col width="14.6328125" customWidth="1" style="265" min="20" max="20"/>
    <col width="3.26953125" bestFit="1" customWidth="1" style="265" min="22" max="22"/>
    <col width="4.08984375" customWidth="1" style="265" min="23" max="23"/>
    <col width="93.26953125" customWidth="1" style="265" min="24" max="24"/>
    <col width="14.08984375" bestFit="1" customWidth="1" style="265" min="25" max="25"/>
    <col width="14.08984375" customWidth="1" style="265" min="26" max="26"/>
    <col width="4.453125" bestFit="1" customWidth="1" style="265" min="27" max="27"/>
    <col width="4.453125" customWidth="1" style="265" min="28" max="28"/>
    <col width="15.453125" customWidth="1" style="265" min="29" max="29"/>
    <col width="3.26953125" bestFit="1" customWidth="1" style="265" min="31" max="31"/>
    <col width="4.08984375" bestFit="1" customWidth="1" style="265" min="32" max="32"/>
    <col width="80.1796875" customWidth="1" style="265" min="33" max="33"/>
    <col width="16.54296875" customWidth="1" style="265" min="34" max="34"/>
    <col width="14" customWidth="1" style="265" min="35" max="35"/>
    <col width="4.453125" bestFit="1" customWidth="1" style="265" min="36" max="36"/>
    <col width="4.1796875" customWidth="1" style="265" min="37" max="37"/>
    <col width="21.54296875" customWidth="1" style="265" min="38" max="38"/>
  </cols>
  <sheetData>
    <row r="1" ht="15" customHeight="1" s="265" thickBot="1">
      <c r="M1" s="255" t="n"/>
    </row>
    <row r="2">
      <c r="B2" s="257" t="inlineStr">
        <is>
          <t>Taxpayer Name:</t>
        </is>
      </c>
      <c r="E2" s="249" t="inlineStr">
        <is>
          <t>THIEN B NGUYEN  12108 REINDEER DR</t>
        </is>
      </c>
      <c r="H2" s="3" t="n"/>
      <c r="I2" s="2" t="inlineStr">
        <is>
          <t>SSN:</t>
        </is>
      </c>
      <c r="J2" t="inlineStr">
        <is>
          <t>XXX-XX-5967</t>
        </is>
      </c>
      <c r="K2" s="61" t="n"/>
      <c r="M2" s="8" t="inlineStr">
        <is>
          <t>Standard Deduction:</t>
        </is>
      </c>
      <c r="N2" s="9" t="n"/>
      <c r="O2" s="9" t="n"/>
      <c r="P2" s="10" t="inlineStr">
        <is>
          <t>2022</t>
        </is>
      </c>
    </row>
    <row r="3">
      <c r="B3" s="249" t="inlineStr">
        <is>
          <t>Spouse Name:</t>
        </is>
      </c>
      <c r="E3" s="249" t="n"/>
      <c r="H3" s="3" t="n"/>
      <c r="I3" s="2" t="inlineStr">
        <is>
          <t>SSN:</t>
        </is>
      </c>
      <c r="K3" s="61" t="n"/>
      <c r="M3" s="11" t="n"/>
      <c r="N3" s="12" t="n"/>
      <c r="O3" t="inlineStr">
        <is>
          <t>Single</t>
        </is>
      </c>
      <c r="P3" s="162" t="n">
        <v>12950</v>
      </c>
    </row>
    <row r="4">
      <c r="D4" t="inlineStr">
        <is>
          <t>Filing Status:</t>
        </is>
      </c>
      <c r="E4" s="253">
        <f>O3</f>
        <v/>
      </c>
      <c r="H4" s="2" t="n"/>
      <c r="I4" s="3" t="n"/>
      <c r="M4" s="11" t="n"/>
      <c r="O4" t="inlineStr">
        <is>
          <t>Head of Household</t>
        </is>
      </c>
      <c r="P4" s="162" t="n">
        <v>19400</v>
      </c>
    </row>
    <row r="5">
      <c r="E5" s="255" t="n"/>
      <c r="F5" s="255" t="n"/>
      <c r="H5" s="3" t="n"/>
      <c r="I5" s="2" t="n"/>
      <c r="M5" s="11" t="n"/>
      <c r="O5" t="inlineStr">
        <is>
          <t>Married Filing Jointly</t>
        </is>
      </c>
      <c r="P5" s="162" t="n">
        <v>25900</v>
      </c>
    </row>
    <row r="6">
      <c r="D6" t="inlineStr">
        <is>
          <t>Dependents:</t>
        </is>
      </c>
      <c r="E6" s="249" t="n"/>
      <c r="H6" s="3" t="n"/>
      <c r="I6" s="2" t="inlineStr">
        <is>
          <t>SSN:</t>
        </is>
      </c>
      <c r="K6" s="61" t="n"/>
      <c r="M6" s="11" t="n"/>
      <c r="O6" t="inlineStr">
        <is>
          <t>Married Filing Separately</t>
        </is>
      </c>
      <c r="P6" s="162">
        <f>P3</f>
        <v/>
      </c>
    </row>
    <row r="7" ht="15" customHeight="1" s="265" thickBot="1">
      <c r="E7" s="249" t="n"/>
      <c r="H7" s="3" t="n"/>
      <c r="I7" s="2" t="inlineStr">
        <is>
          <t>SSN:</t>
        </is>
      </c>
      <c r="K7" s="61" t="n"/>
      <c r="M7" s="14" t="n"/>
      <c r="N7" s="15" t="n"/>
      <c r="O7" s="15" t="inlineStr">
        <is>
          <t>Qualifying Widower</t>
        </is>
      </c>
      <c r="P7" s="16">
        <f>P5</f>
        <v/>
      </c>
    </row>
    <row r="8">
      <c r="E8" s="249" t="n"/>
      <c r="H8" s="3" t="n"/>
      <c r="I8" s="2" t="inlineStr">
        <is>
          <t>SSN:</t>
        </is>
      </c>
      <c r="K8" s="61" t="n"/>
    </row>
    <row r="9">
      <c r="E9" s="249" t="n"/>
      <c r="H9" s="3" t="n"/>
      <c r="I9" s="2" t="inlineStr">
        <is>
          <t>SSN:</t>
        </is>
      </c>
      <c r="K9" s="61" t="n"/>
    </row>
    <row r="10">
      <c r="E10" s="63" t="n"/>
      <c r="F10" s="3" t="n"/>
      <c r="G10" s="3" t="n"/>
      <c r="H10" s="2" t="n"/>
    </row>
    <row r="11">
      <c r="D11" t="inlineStr">
        <is>
          <t>Address:</t>
        </is>
      </c>
      <c r="E11" s="249" t="n"/>
    </row>
    <row r="12">
      <c r="E12" s="249" t="n"/>
    </row>
    <row r="13" ht="15" customHeight="1" s="265" thickBot="1"/>
    <row r="14">
      <c r="B14" s="17" t="n"/>
      <c r="C14" s="18" t="n"/>
      <c r="D14" s="252" t="inlineStr">
        <is>
          <t>INCOME and ADJUSTMENTS</t>
        </is>
      </c>
      <c r="E14" s="18" t="n"/>
      <c r="F14" s="18" t="n"/>
      <c r="G14" s="18" t="n"/>
      <c r="H14" s="18" t="n"/>
      <c r="I14" s="18" t="n"/>
      <c r="J14" s="19" t="n"/>
      <c r="K14" s="20" t="n"/>
      <c r="M14" s="21" t="n"/>
      <c r="N14" s="9" t="n"/>
      <c r="O14" s="252" t="inlineStr">
        <is>
          <t>SCHEDULE 1 - Additional Income and Adjustments to Income</t>
        </is>
      </c>
      <c r="P14" s="18" t="n"/>
      <c r="Q14" s="18" t="n"/>
      <c r="R14" s="18" t="n"/>
      <c r="S14" s="22" t="n"/>
      <c r="T14" s="23" t="n"/>
      <c r="V14" s="21" t="n"/>
      <c r="W14" s="9" t="n"/>
      <c r="X14" s="252" t="inlineStr">
        <is>
          <t>SCHEDULE 2 - Additional Taxes</t>
        </is>
      </c>
      <c r="Y14" s="18" t="n"/>
      <c r="Z14" s="252" t="n"/>
      <c r="AA14" s="22" t="n"/>
      <c r="AB14" s="19" t="n"/>
      <c r="AC14" s="23" t="n"/>
      <c r="AE14" s="21" t="n"/>
      <c r="AF14" s="9" t="n"/>
      <c r="AG14" s="252" t="inlineStr">
        <is>
          <t>SCHEDULE 3 - Additional Credits and Payments</t>
        </is>
      </c>
      <c r="AH14" s="18" t="n"/>
      <c r="AI14" s="252" t="n"/>
      <c r="AJ14" s="22" t="n"/>
      <c r="AK14" s="19" t="n"/>
      <c r="AL14" s="23" t="n"/>
    </row>
    <row r="15">
      <c r="B15" s="66" t="n">
        <v>1</v>
      </c>
      <c r="C15" t="inlineStr">
        <is>
          <t>a</t>
        </is>
      </c>
      <c r="D15" s="249" t="inlineStr">
        <is>
          <t>Total amount from Form(s) W-2, box 1</t>
        </is>
      </c>
      <c r="G15" s="25" t="inlineStr">
        <is>
          <t>W-2</t>
        </is>
      </c>
      <c r="J15" s="7" t="n">
        <v>1</v>
      </c>
      <c r="K15" s="242">
        <f>SUM('W-2'!E3,'W-2'!E17,'W-2'!E31)</f>
        <v/>
      </c>
      <c r="M15" s="250" t="inlineStr">
        <is>
          <t>Part I: Additional Income</t>
        </is>
      </c>
      <c r="N15" s="40" t="n"/>
      <c r="O15" s="40" t="n"/>
      <c r="P15" s="40" t="n"/>
      <c r="Q15" s="40" t="n"/>
      <c r="R15" s="28" t="n"/>
      <c r="S15" s="29" t="n"/>
      <c r="T15" s="30" t="n"/>
      <c r="V15" s="250" t="inlineStr">
        <is>
          <t>Part I: Tax</t>
        </is>
      </c>
      <c r="W15" s="40" t="n"/>
      <c r="X15" s="40" t="n"/>
      <c r="Y15" s="28" t="n"/>
      <c r="Z15" s="28" t="n"/>
      <c r="AA15" s="29" t="n"/>
      <c r="AB15" s="29" t="n"/>
      <c r="AC15" s="30" t="n"/>
      <c r="AE15" s="250" t="inlineStr">
        <is>
          <t>Part I: Nonrefundable Credits</t>
        </is>
      </c>
      <c r="AF15" s="40" t="n"/>
      <c r="AG15" s="40" t="n"/>
      <c r="AH15" s="28" t="n"/>
      <c r="AI15" s="28" t="n"/>
      <c r="AJ15" s="29" t="n"/>
      <c r="AK15" s="29" t="n"/>
      <c r="AL15" s="30" t="n"/>
    </row>
    <row r="16">
      <c r="B16" s="24" t="n"/>
      <c r="C16" t="inlineStr">
        <is>
          <t>b</t>
        </is>
      </c>
      <c r="D16" s="249" t="inlineStr">
        <is>
          <t>Household employee wages not reported on Form(s) W-2</t>
        </is>
      </c>
      <c r="G16" s="25" t="n"/>
      <c r="J16" s="7" t="inlineStr">
        <is>
          <t>1b</t>
        </is>
      </c>
      <c r="K16" s="230" t="n"/>
      <c r="M16" s="65" t="n">
        <v>1</v>
      </c>
      <c r="N16" s="2" t="n"/>
      <c r="O16" s="249" t="inlineStr">
        <is>
          <t>Taxable refunds, credits, or offsets of state and local income taxes</t>
        </is>
      </c>
      <c r="R16" s="25" t="n"/>
      <c r="S16" s="3" t="n">
        <v>1</v>
      </c>
      <c r="T16" s="162" t="inlineStr">
        <is>
          <t>,</t>
        </is>
      </c>
      <c r="V16" s="66" t="n">
        <v>1</v>
      </c>
      <c r="X16" s="249" t="inlineStr">
        <is>
          <t>Alternative minimum tax</t>
        </is>
      </c>
      <c r="Y16" s="25" t="inlineStr">
        <is>
          <t>Form 6251</t>
        </is>
      </c>
      <c r="Z16" s="25" t="n"/>
      <c r="AA16" s="3" t="n">
        <v>1</v>
      </c>
      <c r="AB16" s="3" t="n"/>
      <c r="AC16" s="162" t="n"/>
      <c r="AE16" s="66" t="n">
        <v>1</v>
      </c>
      <c r="AG16" s="249" t="inlineStr">
        <is>
          <t>Foreign tax credit</t>
        </is>
      </c>
      <c r="AH16" s="25" t="inlineStr">
        <is>
          <t>Form 1116</t>
        </is>
      </c>
      <c r="AI16" s="25" t="n"/>
      <c r="AJ16" s="3">
        <f>AE16</f>
        <v/>
      </c>
      <c r="AK16" s="3" t="n"/>
      <c r="AL16" s="81" t="n"/>
    </row>
    <row r="17">
      <c r="B17" s="24" t="n"/>
      <c r="C17" t="inlineStr">
        <is>
          <t>c</t>
        </is>
      </c>
      <c r="D17" s="249" t="inlineStr">
        <is>
          <t>Tip income not reported on line 1a</t>
        </is>
      </c>
      <c r="G17" s="25" t="n"/>
      <c r="J17" s="7" t="inlineStr">
        <is>
          <t>1c</t>
        </is>
      </c>
      <c r="K17" s="230" t="n"/>
      <c r="M17" s="66" t="inlineStr">
        <is>
          <t>2a</t>
        </is>
      </c>
      <c r="N17" s="2" t="n"/>
      <c r="O17" s="249" t="inlineStr">
        <is>
          <t>Alimony received</t>
        </is>
      </c>
      <c r="R17" s="25" t="n"/>
      <c r="S17" s="3" t="inlineStr">
        <is>
          <t>2a</t>
        </is>
      </c>
      <c r="T17" s="162" t="n"/>
      <c r="V17" s="66" t="n">
        <v>2</v>
      </c>
      <c r="X17" s="249" t="inlineStr">
        <is>
          <t>Excess advance premium tax credit repayment</t>
        </is>
      </c>
      <c r="Y17" s="25" t="inlineStr">
        <is>
          <t>Form 8962</t>
        </is>
      </c>
      <c r="Z17" s="25" t="n"/>
      <c r="AA17" s="3" t="n">
        <v>2</v>
      </c>
      <c r="AB17" s="3" t="n"/>
      <c r="AC17" s="162" t="n"/>
      <c r="AE17" s="66" t="n">
        <v>2</v>
      </c>
      <c r="AG17" s="249" t="inlineStr">
        <is>
          <t>Credit for child and dependent care expenses</t>
        </is>
      </c>
      <c r="AH17" s="25" t="inlineStr">
        <is>
          <t>Form 2441, line 11</t>
        </is>
      </c>
      <c r="AI17" s="25" t="n"/>
      <c r="AJ17" s="3">
        <f>AE17</f>
        <v/>
      </c>
      <c r="AK17" s="3" t="n"/>
      <c r="AL17" s="56" t="n"/>
    </row>
    <row r="18">
      <c r="B18" s="24" t="n"/>
      <c r="C18" t="inlineStr">
        <is>
          <t>d</t>
        </is>
      </c>
      <c r="D18" s="249" t="inlineStr">
        <is>
          <t>Medicaid waiver payments not reported on Form(s) W-2</t>
        </is>
      </c>
      <c r="G18" s="25" t="n"/>
      <c r="J18" s="7" t="inlineStr">
        <is>
          <t>1d</t>
        </is>
      </c>
      <c r="K18" s="230" t="n"/>
      <c r="M18" s="66" t="inlineStr">
        <is>
          <t>2b</t>
        </is>
      </c>
      <c r="N18" s="2" t="n"/>
      <c r="O18" s="249" t="inlineStr">
        <is>
          <t>Date of original divorce or separation agreement</t>
        </is>
      </c>
      <c r="R18" s="32" t="n"/>
      <c r="S18" s="69" t="n"/>
      <c r="T18" s="162" t="n"/>
      <c r="V18" s="66" t="n">
        <v>3</v>
      </c>
      <c r="X18" s="249" t="inlineStr">
        <is>
          <t>Add line 1 and 2. Enter here and include on Form 1040, line 17</t>
        </is>
      </c>
      <c r="Y18" s="25" t="n"/>
      <c r="Z18" s="25" t="n"/>
      <c r="AA18" s="3" t="n">
        <v>3</v>
      </c>
      <c r="AB18" s="3" t="n"/>
      <c r="AC18" s="152">
        <f>SUM(AC16:AC17)</f>
        <v/>
      </c>
      <c r="AE18" s="66" t="n">
        <v>3</v>
      </c>
      <c r="AG18" s="249" t="inlineStr">
        <is>
          <t xml:space="preserve">Education credit </t>
        </is>
      </c>
      <c r="AH18" s="25" t="inlineStr">
        <is>
          <t>Form 8863, line 19</t>
        </is>
      </c>
      <c r="AI18" s="25" t="n"/>
      <c r="AJ18" s="3">
        <f>AE18</f>
        <v/>
      </c>
      <c r="AK18" s="3" t="n"/>
      <c r="AL18" s="56" t="n"/>
    </row>
    <row r="19">
      <c r="B19" s="24" t="n"/>
      <c r="C19" t="inlineStr">
        <is>
          <t>e</t>
        </is>
      </c>
      <c r="D19" s="249" t="inlineStr">
        <is>
          <t>Taxable dependent care benefits from Form 2441, line 26</t>
        </is>
      </c>
      <c r="G19" s="25" t="n"/>
      <c r="J19" s="7" t="inlineStr">
        <is>
          <t>1e</t>
        </is>
      </c>
      <c r="K19" s="230" t="n"/>
      <c r="M19" s="66" t="n">
        <v>3</v>
      </c>
      <c r="N19" s="2" t="n"/>
      <c r="O19" s="249" t="inlineStr">
        <is>
          <t>Business income or (loss)</t>
        </is>
      </c>
      <c r="R19" s="25" t="inlineStr">
        <is>
          <t>Schedule C</t>
        </is>
      </c>
      <c r="S19" s="3" t="n">
        <v>3</v>
      </c>
      <c r="T19" s="135">
        <f>'Schedule C'!I39</f>
        <v/>
      </c>
      <c r="V19" s="250" t="inlineStr">
        <is>
          <t>Part II: Other Taxes</t>
        </is>
      </c>
      <c r="W19" s="40" t="n"/>
      <c r="X19" s="40" t="n"/>
      <c r="Y19" s="28" t="n"/>
      <c r="Z19" s="28" t="n"/>
      <c r="AA19" s="29" t="n"/>
      <c r="AB19" s="29" t="n"/>
      <c r="AC19" s="30" t="n"/>
      <c r="AE19" s="66" t="n">
        <v>4</v>
      </c>
      <c r="AG19" s="249" t="inlineStr">
        <is>
          <t>Retirement savings contributions credit</t>
        </is>
      </c>
      <c r="AH19" s="25" t="inlineStr">
        <is>
          <t>Form 8880</t>
        </is>
      </c>
      <c r="AI19" s="25" t="n"/>
      <c r="AJ19" s="3">
        <f>AE19</f>
        <v/>
      </c>
      <c r="AK19" s="3" t="n"/>
      <c r="AL19" s="56" t="n"/>
    </row>
    <row r="20">
      <c r="B20" s="24" t="n"/>
      <c r="C20" t="inlineStr">
        <is>
          <t>f</t>
        </is>
      </c>
      <c r="D20" s="249" t="inlineStr">
        <is>
          <t>Employer-provided adoption benefits from Form 8839, line 29</t>
        </is>
      </c>
      <c r="G20" s="25" t="n"/>
      <c r="J20" s="7" t="inlineStr">
        <is>
          <t>1f</t>
        </is>
      </c>
      <c r="K20" s="230" t="n"/>
      <c r="M20" s="66" t="n">
        <v>4</v>
      </c>
      <c r="N20" s="2" t="n"/>
      <c r="O20" s="249" t="inlineStr">
        <is>
          <t>Other gains or (losses)</t>
        </is>
      </c>
      <c r="R20" s="25" t="inlineStr">
        <is>
          <t>Form 4797</t>
        </is>
      </c>
      <c r="S20" s="3" t="n">
        <v>4</v>
      </c>
      <c r="T20" s="162" t="n"/>
      <c r="V20" s="65" t="n">
        <v>4</v>
      </c>
      <c r="W20" s="38" t="n"/>
      <c r="X20" s="267" t="inlineStr">
        <is>
          <t>Self-employment tax</t>
        </is>
      </c>
      <c r="Y20" s="25" t="inlineStr">
        <is>
          <t>Schedule SE</t>
        </is>
      </c>
      <c r="Z20" s="25" t="n"/>
      <c r="AA20" s="26">
        <f>V20</f>
        <v/>
      </c>
      <c r="AB20" s="26" t="n"/>
      <c r="AC20" s="71">
        <f>'Schedule C'!I59</f>
        <v/>
      </c>
      <c r="AE20" s="66" t="n">
        <v>5</v>
      </c>
      <c r="AG20" s="249" t="inlineStr">
        <is>
          <t>Residential energy credits</t>
        </is>
      </c>
      <c r="AH20" s="25" t="inlineStr">
        <is>
          <t>Form 5695</t>
        </is>
      </c>
      <c r="AI20" s="25" t="n"/>
      <c r="AJ20" s="3">
        <f>AE20</f>
        <v/>
      </c>
      <c r="AK20" s="3" t="n"/>
      <c r="AL20" s="56" t="n"/>
    </row>
    <row r="21">
      <c r="B21" s="24" t="n"/>
      <c r="C21" t="inlineStr">
        <is>
          <t>g</t>
        </is>
      </c>
      <c r="D21" s="249" t="inlineStr">
        <is>
          <t>Wages from Form 8919, line 6</t>
        </is>
      </c>
      <c r="G21" s="25" t="n"/>
      <c r="J21" s="7" t="inlineStr">
        <is>
          <t>1g</t>
        </is>
      </c>
      <c r="K21" s="230" t="n"/>
      <c r="M21" s="66" t="n">
        <v>5</v>
      </c>
      <c r="N21" s="2" t="n"/>
      <c r="O21" s="249" t="inlineStr">
        <is>
          <t>Rental real estate, royalties, partnerships, S Corporation, trusts, etc.</t>
        </is>
      </c>
      <c r="R21" s="25" t="inlineStr">
        <is>
          <t>Schedule E</t>
        </is>
      </c>
      <c r="S21" s="3" t="n">
        <v>5</v>
      </c>
      <c r="T21" s="162" t="n"/>
      <c r="V21" s="66">
        <f>V20+1</f>
        <v/>
      </c>
      <c r="W21" s="2" t="n"/>
      <c r="X21" s="259" t="inlineStr">
        <is>
          <t>Social security and Medicare tax on unreported tip income</t>
        </is>
      </c>
      <c r="Y21" s="25" t="inlineStr">
        <is>
          <t>Form 4137</t>
        </is>
      </c>
      <c r="Z21" s="203" t="n"/>
      <c r="AA21" s="3" t="n">
        <v>5</v>
      </c>
      <c r="AB21" s="69" t="n"/>
      <c r="AC21" s="33" t="n"/>
      <c r="AE21" s="66" t="n">
        <v>6</v>
      </c>
      <c r="AG21" s="249" t="inlineStr">
        <is>
          <t>Other nonrefundable credits:</t>
        </is>
      </c>
      <c r="AH21" s="25" t="n"/>
      <c r="AI21" s="25" t="n"/>
      <c r="AJ21" s="167" t="n"/>
      <c r="AK21" s="69" t="n"/>
      <c r="AL21" s="82" t="n"/>
    </row>
    <row r="22">
      <c r="B22" s="24" t="n"/>
      <c r="C22" t="inlineStr">
        <is>
          <t>h</t>
        </is>
      </c>
      <c r="D22" s="249" t="inlineStr">
        <is>
          <t>Other earned income</t>
        </is>
      </c>
      <c r="G22" s="25" t="n"/>
      <c r="J22" s="7" t="inlineStr">
        <is>
          <t>1h</t>
        </is>
      </c>
      <c r="K22" s="230" t="n"/>
      <c r="M22" s="66" t="n">
        <v>6</v>
      </c>
      <c r="N22" s="2" t="n"/>
      <c r="O22" s="249" t="inlineStr">
        <is>
          <t>Farm income or (loss)</t>
        </is>
      </c>
      <c r="R22" s="25" t="inlineStr">
        <is>
          <t>Schedule F</t>
        </is>
      </c>
      <c r="S22" s="3" t="n">
        <v>6</v>
      </c>
      <c r="T22" s="33" t="n"/>
      <c r="V22" s="66">
        <f>V21+1</f>
        <v/>
      </c>
      <c r="W22" s="2" t="n"/>
      <c r="X22" s="249" t="inlineStr">
        <is>
          <t>Uncollected social security and Medicare tax on wages</t>
        </is>
      </c>
      <c r="Y22" s="25" t="inlineStr">
        <is>
          <t>Form 8919</t>
        </is>
      </c>
      <c r="Z22" s="42" t="n"/>
      <c r="AA22" s="3">
        <f>V22</f>
        <v/>
      </c>
      <c r="AB22" s="69" t="n"/>
      <c r="AC22" s="33" t="n"/>
      <c r="AE22" s="66" t="n"/>
      <c r="AF22" t="inlineStr">
        <is>
          <t>a</t>
        </is>
      </c>
      <c r="AG22" s="249" t="inlineStr">
        <is>
          <t>General business credit.</t>
        </is>
      </c>
      <c r="AH22" s="25" t="inlineStr">
        <is>
          <t>Form 3800</t>
        </is>
      </c>
      <c r="AI22" s="203" t="n"/>
      <c r="AJ22" s="167">
        <f>CONCATENATE($AE$21,AF22)</f>
        <v/>
      </c>
      <c r="AK22" s="69" t="n"/>
      <c r="AL22" s="82" t="n"/>
    </row>
    <row r="23">
      <c r="B23" s="24" t="n"/>
      <c r="C23" t="inlineStr">
        <is>
          <t>i</t>
        </is>
      </c>
      <c r="D23" s="249" t="inlineStr">
        <is>
          <t>Nontaxable combat pay election</t>
        </is>
      </c>
      <c r="G23" s="25" t="n"/>
      <c r="H23" s="31" t="inlineStr">
        <is>
          <t>1i</t>
        </is>
      </c>
      <c r="I23" s="241" t="n"/>
      <c r="J23" s="240" t="n"/>
      <c r="K23" s="230" t="n"/>
      <c r="M23" s="66" t="n">
        <v>7</v>
      </c>
      <c r="N23" s="2" t="n"/>
      <c r="O23" s="249" t="inlineStr">
        <is>
          <t>Unemployment compensation</t>
        </is>
      </c>
      <c r="R23" s="25" t="n"/>
      <c r="S23" s="3" t="n">
        <v>7</v>
      </c>
      <c r="T23" s="162" t="n"/>
      <c r="V23" s="66">
        <f>V22+1</f>
        <v/>
      </c>
      <c r="W23" s="2" t="n"/>
      <c r="X23" s="249" t="inlineStr">
        <is>
          <t>Total additional social security and Medicare tax</t>
        </is>
      </c>
      <c r="Y23" s="25" t="n"/>
      <c r="Z23" s="25" t="n"/>
      <c r="AA23" s="3">
        <f>V23</f>
        <v/>
      </c>
      <c r="AB23" s="3" t="n"/>
      <c r="AC23" s="165">
        <f>SUM(Z21:Z22)</f>
        <v/>
      </c>
      <c r="AE23" s="66" t="n"/>
      <c r="AF23" t="inlineStr">
        <is>
          <t>b</t>
        </is>
      </c>
      <c r="AG23" s="249" t="inlineStr">
        <is>
          <t>Credit for prior year minimum tax</t>
        </is>
      </c>
      <c r="AH23" s="25" t="inlineStr">
        <is>
          <t>Form 8801</t>
        </is>
      </c>
      <c r="AI23" s="204" t="n"/>
      <c r="AJ23" s="167">
        <f>CONCATENATE($AE$21,AF23)</f>
        <v/>
      </c>
      <c r="AK23" s="69" t="n"/>
      <c r="AL23" s="82" t="n"/>
    </row>
    <row r="24">
      <c r="B24" s="24" t="n"/>
      <c r="C24" t="inlineStr">
        <is>
          <t>z</t>
        </is>
      </c>
      <c r="D24" s="249" t="inlineStr">
        <is>
          <t>Add line 1a through 1h</t>
        </is>
      </c>
      <c r="G24" s="25" t="n"/>
      <c r="J24" s="7" t="inlineStr">
        <is>
          <t>1z</t>
        </is>
      </c>
      <c r="K24" s="230" t="n"/>
      <c r="M24" s="66" t="n">
        <v>8</v>
      </c>
      <c r="N24" s="2" t="n"/>
      <c r="O24" s="249" t="inlineStr">
        <is>
          <t>Other income:</t>
        </is>
      </c>
      <c r="R24" s="25" t="n"/>
      <c r="S24" s="3" t="n"/>
      <c r="T24" s="162" t="n"/>
      <c r="V24" s="66">
        <f>V23+1</f>
        <v/>
      </c>
      <c r="W24" s="2" t="n"/>
      <c r="X24" s="249" t="inlineStr">
        <is>
          <t xml:space="preserve">Additional tax on IRAs or other tax-favored accounts. </t>
        </is>
      </c>
      <c r="Y24" s="25" t="inlineStr">
        <is>
          <t>Form 5329</t>
        </is>
      </c>
      <c r="Z24" s="25" t="n"/>
      <c r="AA24" s="3">
        <f>V24</f>
        <v/>
      </c>
      <c r="AB24" s="3" t="n"/>
      <c r="AC24" s="33" t="n"/>
      <c r="AE24" s="66" t="n"/>
      <c r="AF24" t="inlineStr">
        <is>
          <t>c</t>
        </is>
      </c>
      <c r="AG24" s="249" t="inlineStr">
        <is>
          <t>Adoption credit</t>
        </is>
      </c>
      <c r="AH24" s="25" t="inlineStr">
        <is>
          <t>Form 8839</t>
        </is>
      </c>
      <c r="AI24" s="205" t="n"/>
      <c r="AJ24" s="167">
        <f>CONCATENATE($AE$21,AF24)</f>
        <v/>
      </c>
      <c r="AK24" s="69" t="n"/>
      <c r="AL24" s="82" t="n"/>
    </row>
    <row r="25">
      <c r="B25" s="24" t="inlineStr">
        <is>
          <t>2a</t>
        </is>
      </c>
      <c r="D25" s="249" t="inlineStr">
        <is>
          <t>Tax-Exempt interest income</t>
        </is>
      </c>
      <c r="G25" s="25" t="inlineStr">
        <is>
          <t>Schedule B</t>
        </is>
      </c>
      <c r="H25" s="31" t="inlineStr">
        <is>
          <t>2a</t>
        </is>
      </c>
      <c r="I25" s="241" t="n"/>
      <c r="J25" s="240" t="n"/>
      <c r="K25" s="162" t="n"/>
      <c r="M25" s="66" t="n"/>
      <c r="N25" s="2" t="inlineStr">
        <is>
          <t>a</t>
        </is>
      </c>
      <c r="O25" s="249" t="inlineStr">
        <is>
          <t>Net operating loss</t>
        </is>
      </c>
      <c r="R25" s="203" t="n"/>
      <c r="S25" s="25">
        <f>CONCATENATE($M$24,N25)</f>
        <v/>
      </c>
      <c r="T25" s="162" t="n"/>
      <c r="V25" s="66">
        <f>V24+1</f>
        <v/>
      </c>
      <c r="W25" s="2" t="n"/>
      <c r="X25" s="249" t="inlineStr">
        <is>
          <t>Household employment taxes</t>
        </is>
      </c>
      <c r="Y25" s="25" t="inlineStr">
        <is>
          <t>Schedule H</t>
        </is>
      </c>
      <c r="Z25" s="25" t="n"/>
      <c r="AA25" s="3">
        <f>V25</f>
        <v/>
      </c>
      <c r="AB25" s="3" t="n"/>
      <c r="AC25" s="33" t="n"/>
      <c r="AE25" s="66" t="n"/>
      <c r="AF25" t="inlineStr">
        <is>
          <t>d</t>
        </is>
      </c>
      <c r="AG25" s="249" t="inlineStr">
        <is>
          <t>Credit for the elderly or disabled</t>
        </is>
      </c>
      <c r="AH25" s="25" t="inlineStr">
        <is>
          <t>Schedule R</t>
        </is>
      </c>
      <c r="AI25" s="205" t="n"/>
      <c r="AJ25" s="167">
        <f>CONCATENATE($AE$21,AF25)</f>
        <v/>
      </c>
      <c r="AK25" s="69" t="n"/>
      <c r="AL25" s="82" t="n"/>
    </row>
    <row r="26">
      <c r="B26" s="24" t="n"/>
      <c r="C26" t="inlineStr">
        <is>
          <t>2b</t>
        </is>
      </c>
      <c r="D26" s="249" t="inlineStr">
        <is>
          <t>Taxable interest income</t>
        </is>
      </c>
      <c r="G26" s="25" t="n"/>
      <c r="H26" s="2" t="n"/>
      <c r="J26" s="7" t="inlineStr">
        <is>
          <t>2b</t>
        </is>
      </c>
      <c r="K26" s="162" t="n"/>
      <c r="M26" s="66" t="n"/>
      <c r="N26" s="2" t="inlineStr">
        <is>
          <t>b</t>
        </is>
      </c>
      <c r="O26" s="249" t="inlineStr">
        <is>
          <t>Gambling income</t>
        </is>
      </c>
      <c r="R26" s="42" t="n"/>
      <c r="S26" s="25">
        <f>CONCATENATE($M$24,N26)</f>
        <v/>
      </c>
      <c r="T26" s="162" t="n"/>
      <c r="V26" s="66">
        <f>V25+1</f>
        <v/>
      </c>
      <c r="W26" s="2" t="n"/>
      <c r="X26" s="249" t="inlineStr">
        <is>
          <t>Repayment of first-time homebuyer credit</t>
        </is>
      </c>
      <c r="Y26" s="25" t="inlineStr">
        <is>
          <t>Form 5405</t>
        </is>
      </c>
      <c r="Z26" s="25" t="n"/>
      <c r="AA26" s="3">
        <f>V26</f>
        <v/>
      </c>
      <c r="AB26" s="3" t="n"/>
      <c r="AC26" s="33" t="n"/>
      <c r="AE26" s="66" t="n"/>
      <c r="AF26" t="inlineStr">
        <is>
          <t>e</t>
        </is>
      </c>
      <c r="AG26" s="249" t="inlineStr">
        <is>
          <t>Alternative motor vehicle credit</t>
        </is>
      </c>
      <c r="AH26" s="25" t="inlineStr">
        <is>
          <t>Form 8910</t>
        </is>
      </c>
      <c r="AI26" s="205" t="n"/>
      <c r="AJ26" s="167">
        <f>CONCATENATE($AE$21,AF26)</f>
        <v/>
      </c>
      <c r="AK26" s="69" t="n"/>
      <c r="AL26" s="82" t="n"/>
    </row>
    <row r="27">
      <c r="B27" s="24" t="inlineStr">
        <is>
          <t>3a</t>
        </is>
      </c>
      <c r="D27" s="249" t="inlineStr">
        <is>
          <t>Qualified dividends</t>
        </is>
      </c>
      <c r="G27" s="25" t="inlineStr">
        <is>
          <t>Schedule B</t>
        </is>
      </c>
      <c r="H27" s="31" t="inlineStr">
        <is>
          <t>3a</t>
        </is>
      </c>
      <c r="I27" s="241" t="n"/>
      <c r="J27" s="240" t="n"/>
      <c r="K27" s="162" t="n"/>
      <c r="M27" s="66" t="n"/>
      <c r="N27" s="2" t="inlineStr">
        <is>
          <t>c</t>
        </is>
      </c>
      <c r="O27" s="249" t="inlineStr">
        <is>
          <t>Cancellation of debt</t>
        </is>
      </c>
      <c r="R27" s="42" t="n"/>
      <c r="S27" s="25">
        <f>CONCATENATE($M$24,N27)</f>
        <v/>
      </c>
      <c r="T27" s="162" t="n"/>
      <c r="V27" s="66">
        <f>V26+1</f>
        <v/>
      </c>
      <c r="W27" s="2" t="n"/>
      <c r="X27" s="249" t="inlineStr">
        <is>
          <t>Additional Medicare Tax</t>
        </is>
      </c>
      <c r="Y27" s="25" t="inlineStr">
        <is>
          <t>Form 8959</t>
        </is>
      </c>
      <c r="Z27" s="25" t="n"/>
      <c r="AA27" s="3">
        <f>V27</f>
        <v/>
      </c>
      <c r="AB27" s="3" t="n"/>
      <c r="AC27" s="33" t="n"/>
      <c r="AE27" s="66" t="n"/>
      <c r="AF27" t="inlineStr">
        <is>
          <t>f</t>
        </is>
      </c>
      <c r="AG27" s="249" t="inlineStr">
        <is>
          <t>Qualified plug-in motor vehicle credit</t>
        </is>
      </c>
      <c r="AH27" s="25" t="inlineStr">
        <is>
          <t>Form 8910</t>
        </is>
      </c>
      <c r="AI27" s="205" t="n"/>
      <c r="AJ27" s="167">
        <f>CONCATENATE($AE$21,AF27)</f>
        <v/>
      </c>
      <c r="AK27" s="69" t="n"/>
      <c r="AL27" s="82" t="n"/>
    </row>
    <row r="28">
      <c r="B28" s="24" t="n"/>
      <c r="C28" t="inlineStr">
        <is>
          <t>3b</t>
        </is>
      </c>
      <c r="D28" s="249" t="inlineStr">
        <is>
          <t>Ordinary dividends</t>
        </is>
      </c>
      <c r="G28" s="25" t="n"/>
      <c r="H28" s="2" t="n"/>
      <c r="J28" s="7" t="inlineStr">
        <is>
          <t>3b</t>
        </is>
      </c>
      <c r="K28" s="162" t="n"/>
      <c r="M28" s="66" t="n"/>
      <c r="N28" s="2" t="inlineStr">
        <is>
          <t>d</t>
        </is>
      </c>
      <c r="O28" s="249" t="inlineStr">
        <is>
          <t>Foreign earned income exclusion from Form 2555</t>
        </is>
      </c>
      <c r="R28" s="42" t="n"/>
      <c r="S28" s="25">
        <f>CONCATENATE($M$24,N28)</f>
        <v/>
      </c>
      <c r="T28" s="162" t="n"/>
      <c r="V28" s="66">
        <f>V27+1</f>
        <v/>
      </c>
      <c r="W28" s="2" t="n"/>
      <c r="X28" s="249" t="inlineStr">
        <is>
          <t>Net investment income tax</t>
        </is>
      </c>
      <c r="Y28" s="25" t="inlineStr">
        <is>
          <t>Form 8960</t>
        </is>
      </c>
      <c r="Z28" s="25" t="n"/>
      <c r="AA28" s="3">
        <f>V28</f>
        <v/>
      </c>
      <c r="AB28" s="3" t="n"/>
      <c r="AC28" s="33" t="n"/>
      <c r="AE28" s="66" t="n"/>
      <c r="AF28" t="inlineStr">
        <is>
          <t>g</t>
        </is>
      </c>
      <c r="AG28" s="249" t="inlineStr">
        <is>
          <t>Mortgage interest credit</t>
        </is>
      </c>
      <c r="AH28" s="25" t="inlineStr">
        <is>
          <t>Form 8396</t>
        </is>
      </c>
      <c r="AI28" s="205" t="n"/>
      <c r="AJ28" s="167">
        <f>CONCATENATE($AE$21,AF28)</f>
        <v/>
      </c>
      <c r="AK28" s="69" t="n"/>
      <c r="AL28" s="82" t="n"/>
    </row>
    <row r="29">
      <c r="B29" s="24" t="inlineStr">
        <is>
          <t>4a</t>
        </is>
      </c>
      <c r="D29" s="249" t="inlineStr">
        <is>
          <t>IRA Distributions</t>
        </is>
      </c>
      <c r="G29" s="25" t="inlineStr">
        <is>
          <t>1099-R</t>
        </is>
      </c>
      <c r="H29" s="31" t="inlineStr">
        <is>
          <t>4a</t>
        </is>
      </c>
      <c r="I29" s="241" t="n"/>
      <c r="J29" s="240" t="n"/>
      <c r="K29" s="162" t="n"/>
      <c r="M29" s="66" t="n"/>
      <c r="N29" s="2" t="inlineStr">
        <is>
          <t>e</t>
        </is>
      </c>
      <c r="O29" s="249" t="inlineStr">
        <is>
          <t>Taxable Health Savings Account distribution</t>
        </is>
      </c>
      <c r="R29" s="42" t="n"/>
      <c r="S29" s="25">
        <f>CONCATENATE($M$24,N29)</f>
        <v/>
      </c>
      <c r="T29" s="162" t="n"/>
      <c r="V29" s="66">
        <f>V28+1</f>
        <v/>
      </c>
      <c r="W29" s="2" t="n"/>
      <c r="X29" s="249" t="inlineStr">
        <is>
          <t>Uncollected SS and Medicare or RRTA tax on tips or group-term life ins W-2 box 12</t>
        </is>
      </c>
      <c r="Y29" s="25" t="n"/>
      <c r="Z29" s="25" t="n"/>
      <c r="AA29" s="3">
        <f>V29</f>
        <v/>
      </c>
      <c r="AB29" s="3" t="n"/>
      <c r="AC29" s="33" t="n"/>
      <c r="AE29" s="66" t="n"/>
      <c r="AF29" t="inlineStr">
        <is>
          <t>h</t>
        </is>
      </c>
      <c r="AG29" s="249" t="inlineStr">
        <is>
          <t>District of Columbia first-time homebuyer credit</t>
        </is>
      </c>
      <c r="AH29" s="25" t="inlineStr">
        <is>
          <t>Form 8859</t>
        </is>
      </c>
      <c r="AI29" s="205" t="n"/>
      <c r="AJ29" s="167">
        <f>CONCATENATE($AE$21,AF29)</f>
        <v/>
      </c>
      <c r="AK29" s="69" t="n"/>
      <c r="AL29" s="82" t="n"/>
    </row>
    <row r="30">
      <c r="B30" s="24" t="n"/>
      <c r="C30" t="inlineStr">
        <is>
          <t>4b</t>
        </is>
      </c>
      <c r="D30" s="249" t="inlineStr">
        <is>
          <t>Taxable amount</t>
        </is>
      </c>
      <c r="G30" s="25" t="n"/>
      <c r="H30" s="2" t="n"/>
      <c r="J30" s="7" t="inlineStr">
        <is>
          <t>4b</t>
        </is>
      </c>
      <c r="K30" s="162" t="n"/>
      <c r="M30" s="66" t="n"/>
      <c r="N30" s="2" t="inlineStr">
        <is>
          <t>f</t>
        </is>
      </c>
      <c r="O30" s="249" t="inlineStr">
        <is>
          <t>Alaska Permanent Fund dividends</t>
        </is>
      </c>
      <c r="R30" s="42" t="n"/>
      <c r="S30" s="25">
        <f>CONCATENATE($M$24,N30)</f>
        <v/>
      </c>
      <c r="T30" s="162" t="n"/>
      <c r="V30" s="66">
        <f>V29+1</f>
        <v/>
      </c>
      <c r="W30" s="2" t="n"/>
      <c r="X30" s="249" t="inlineStr">
        <is>
          <t xml:space="preserve">Interest on tax due on installment income from the sale of certain residential lots </t>
        </is>
      </c>
      <c r="Y30" s="25" t="n"/>
      <c r="Z30" s="25" t="n"/>
      <c r="AA30" s="3">
        <f>V30</f>
        <v/>
      </c>
      <c r="AB30" s="3" t="n"/>
      <c r="AC30" s="33" t="n"/>
      <c r="AE30" s="66" t="n"/>
      <c r="AF30" t="inlineStr">
        <is>
          <t>i</t>
        </is>
      </c>
      <c r="AG30" s="249" t="inlineStr">
        <is>
          <t>Qualified electric vehicle credit</t>
        </is>
      </c>
      <c r="AH30" s="25" t="inlineStr">
        <is>
          <t>Form 8834</t>
        </is>
      </c>
      <c r="AI30" s="205" t="n"/>
      <c r="AJ30" s="167">
        <f>CONCATENATE($AE$21,AF30)</f>
        <v/>
      </c>
      <c r="AK30" s="69" t="n"/>
      <c r="AL30" s="82" t="n"/>
    </row>
    <row r="31">
      <c r="B31" s="24" t="inlineStr">
        <is>
          <t>5a</t>
        </is>
      </c>
      <c r="D31" s="249" t="inlineStr">
        <is>
          <t>Pensions and annuities</t>
        </is>
      </c>
      <c r="H31" s="31" t="inlineStr">
        <is>
          <t>5a</t>
        </is>
      </c>
      <c r="I31" s="241" t="n"/>
      <c r="J31" s="240" t="n"/>
      <c r="K31" s="162" t="n"/>
      <c r="M31" s="66" t="n"/>
      <c r="N31" s="2" t="inlineStr">
        <is>
          <t>g</t>
        </is>
      </c>
      <c r="O31" s="249" t="inlineStr">
        <is>
          <t>Jury duty pay</t>
        </is>
      </c>
      <c r="R31" s="42" t="n"/>
      <c r="S31" s="25">
        <f>CONCATENATE($M$24,N31)</f>
        <v/>
      </c>
      <c r="T31" s="162" t="n"/>
      <c r="V31" s="66">
        <f>V30+1</f>
        <v/>
      </c>
      <c r="W31" s="249" t="n"/>
      <c r="X31" s="249" t="inlineStr">
        <is>
          <t>Interest on on the deferred tax on gain from certain installment sales with a sales price over $150k</t>
        </is>
      </c>
      <c r="Y31" s="25" t="n"/>
      <c r="Z31" s="25" t="n"/>
      <c r="AA31" s="3">
        <f>V31</f>
        <v/>
      </c>
      <c r="AB31" s="3" t="n"/>
      <c r="AC31" s="33" t="n"/>
      <c r="AE31" s="66" t="n"/>
      <c r="AF31" t="inlineStr">
        <is>
          <t>j</t>
        </is>
      </c>
      <c r="AG31" s="249" t="inlineStr">
        <is>
          <t>Alternative fuel vehicle refueling property credit</t>
        </is>
      </c>
      <c r="AH31" s="25" t="inlineStr">
        <is>
          <t>Form 8911</t>
        </is>
      </c>
      <c r="AI31" s="205" t="n"/>
      <c r="AJ31" s="167">
        <f>CONCATENATE($AE$21,AF31)</f>
        <v/>
      </c>
      <c r="AK31" s="69" t="n"/>
      <c r="AL31" s="82" t="n"/>
    </row>
    <row r="32">
      <c r="B32" s="24" t="n"/>
      <c r="C32" t="inlineStr">
        <is>
          <t>5b</t>
        </is>
      </c>
      <c r="D32" s="249" t="inlineStr">
        <is>
          <t>Taxable amount</t>
        </is>
      </c>
      <c r="G32" s="25" t="n"/>
      <c r="J32" s="7" t="inlineStr">
        <is>
          <t>5b</t>
        </is>
      </c>
      <c r="K32" s="162" t="n"/>
      <c r="M32" s="66" t="n"/>
      <c r="N32" s="2" t="inlineStr">
        <is>
          <t>h</t>
        </is>
      </c>
      <c r="O32" s="249" t="inlineStr">
        <is>
          <t>Prizes and awards</t>
        </is>
      </c>
      <c r="R32" s="42" t="n"/>
      <c r="S32" s="25">
        <f>CONCATENATE($M$24,N32)</f>
        <v/>
      </c>
      <c r="T32" s="162" t="n"/>
      <c r="V32" s="66">
        <f>V31+1</f>
        <v/>
      </c>
      <c r="W32" s="2" t="n"/>
      <c r="X32" s="249" t="inlineStr">
        <is>
          <t>Recapture of low-income housing credit</t>
        </is>
      </c>
      <c r="Y32" s="25" t="inlineStr">
        <is>
          <t>Form 8611</t>
        </is>
      </c>
      <c r="Z32" s="25" t="n"/>
      <c r="AA32" s="3">
        <f>V32</f>
        <v/>
      </c>
      <c r="AB32" s="3" t="n"/>
      <c r="AC32" s="33" t="n"/>
      <c r="AE32" s="66" t="n"/>
      <c r="AF32" t="inlineStr">
        <is>
          <t>k</t>
        </is>
      </c>
      <c r="AG32" s="249" t="inlineStr">
        <is>
          <t>Credit holders of tax credit bonds</t>
        </is>
      </c>
      <c r="AH32" s="25" t="inlineStr">
        <is>
          <t>Form 8912</t>
        </is>
      </c>
      <c r="AI32" s="205" t="n"/>
      <c r="AJ32" s="167">
        <f>CONCATENATE($AE$21,AF32)</f>
        <v/>
      </c>
      <c r="AK32" s="69" t="n"/>
      <c r="AL32" s="82" t="n"/>
    </row>
    <row r="33">
      <c r="B33" s="24" t="inlineStr">
        <is>
          <t>6a</t>
        </is>
      </c>
      <c r="D33" s="249" t="inlineStr">
        <is>
          <t>Social security benefits</t>
        </is>
      </c>
      <c r="G33" s="25" t="inlineStr">
        <is>
          <t>1099-SSA</t>
        </is>
      </c>
      <c r="H33" s="31" t="inlineStr">
        <is>
          <t>6a</t>
        </is>
      </c>
      <c r="I33" s="241" t="n"/>
      <c r="J33" s="240" t="n"/>
      <c r="K33" s="162" t="n"/>
      <c r="M33" s="66" t="n"/>
      <c r="N33" s="2" t="inlineStr">
        <is>
          <t>i</t>
        </is>
      </c>
      <c r="O33" s="249" t="inlineStr">
        <is>
          <t>Activity not engaged in for profit income</t>
        </is>
      </c>
      <c r="R33" s="42" t="n"/>
      <c r="S33" s="25">
        <f>CONCATENATE($M$24,N33)</f>
        <v/>
      </c>
      <c r="T33" s="162" t="n"/>
      <c r="V33" s="66" t="n">
        <v>17</v>
      </c>
      <c r="W33" s="2" t="n"/>
      <c r="X33" s="249" t="inlineStr">
        <is>
          <t>Other additional taxes:</t>
        </is>
      </c>
      <c r="Z33" s="25" t="n"/>
      <c r="AA33" s="269">
        <f>CONCATENATE($V$33,W34)</f>
        <v/>
      </c>
      <c r="AB33" s="69" t="n"/>
      <c r="AC33" s="33" t="n"/>
      <c r="AE33" s="66" t="n"/>
      <c r="AF33" t="inlineStr">
        <is>
          <t>l</t>
        </is>
      </c>
      <c r="AG33" s="249" t="inlineStr">
        <is>
          <t>Amount on Form 8978, line 14</t>
        </is>
      </c>
      <c r="AH33" s="25" t="n"/>
      <c r="AI33" s="205" t="n"/>
      <c r="AJ33" s="167">
        <f>CONCATENATE($AE$21,AF33)</f>
        <v/>
      </c>
      <c r="AK33" s="69" t="n"/>
      <c r="AL33" s="82" t="n"/>
    </row>
    <row r="34" ht="14.5" customHeight="1" s="265">
      <c r="B34" s="24" t="n"/>
      <c r="C34" t="inlineStr">
        <is>
          <t>6b</t>
        </is>
      </c>
      <c r="D34" s="249" t="inlineStr">
        <is>
          <t>Taxable amount</t>
        </is>
      </c>
      <c r="G34" s="25" t="n"/>
      <c r="J34" s="7" t="inlineStr">
        <is>
          <t>6b</t>
        </is>
      </c>
      <c r="K34" s="162" t="n"/>
      <c r="M34" s="66" t="n"/>
      <c r="N34" s="2" t="inlineStr">
        <is>
          <t>j</t>
        </is>
      </c>
      <c r="O34" s="249" t="inlineStr">
        <is>
          <t>Stock options</t>
        </is>
      </c>
      <c r="R34" s="42" t="n"/>
      <c r="S34" s="25">
        <f>CONCATENATE($M$24,N34)</f>
        <v/>
      </c>
      <c r="T34" s="162" t="n"/>
      <c r="V34" s="66" t="n"/>
      <c r="W34" s="2" t="inlineStr">
        <is>
          <t>a</t>
        </is>
      </c>
      <c r="X34" s="249" t="inlineStr">
        <is>
          <t>Recapture of other credits. List type, form number, and amount</t>
        </is>
      </c>
      <c r="Z34" s="203" t="n"/>
      <c r="AB34" s="69" t="n"/>
      <c r="AC34" s="33" t="n"/>
      <c r="AE34" s="66" t="n"/>
      <c r="AF34" t="inlineStr">
        <is>
          <t>z</t>
        </is>
      </c>
      <c r="AG34" s="249" t="inlineStr">
        <is>
          <t>Other nonrefundable credits. List type and amount</t>
        </is>
      </c>
      <c r="AH34" s="25" t="n"/>
      <c r="AI34" s="205" t="n"/>
      <c r="AJ34" s="167">
        <f>CONCATENATE($AE$21,AF34)</f>
        <v/>
      </c>
      <c r="AK34" s="69" t="n"/>
      <c r="AL34" s="82" t="n"/>
    </row>
    <row r="35">
      <c r="B35" s="24" t="n">
        <v>7</v>
      </c>
      <c r="D35" s="249" t="inlineStr">
        <is>
          <t>Capital gain (loss)</t>
        </is>
      </c>
      <c r="G35" s="25" t="inlineStr">
        <is>
          <t>Schedule D</t>
        </is>
      </c>
      <c r="J35" s="7" t="n">
        <v>7</v>
      </c>
      <c r="K35" s="135">
        <f>'Schedule D'!G27</f>
        <v/>
      </c>
      <c r="M35" s="66" t="n"/>
      <c r="N35" s="2" t="inlineStr">
        <is>
          <t>k</t>
        </is>
      </c>
      <c r="O35" s="249" t="inlineStr">
        <is>
          <t>Income from the rental of personal property (but not in renting business)</t>
        </is>
      </c>
      <c r="R35" s="42" t="n"/>
      <c r="S35" s="25">
        <f>CONCATENATE($M$24,N35)</f>
        <v/>
      </c>
      <c r="T35" s="162" t="n"/>
      <c r="V35" s="66" t="n"/>
      <c r="W35" s="2" t="inlineStr">
        <is>
          <t>b</t>
        </is>
      </c>
      <c r="X35" s="249" t="inlineStr">
        <is>
          <t>Recapture of federal mortgage subsidy. If you sold your home in 2021</t>
        </is>
      </c>
      <c r="Z35" s="42" t="n"/>
      <c r="AA35" s="269">
        <f>CONCATENATE($V$33,W35)</f>
        <v/>
      </c>
      <c r="AB35" s="69" t="n"/>
      <c r="AC35" s="33" t="n"/>
      <c r="AE35" s="66" t="n">
        <v>7</v>
      </c>
      <c r="AG35" s="249" t="inlineStr">
        <is>
          <t>Total other nonrefundable credits. List type and amount</t>
        </is>
      </c>
      <c r="AH35" s="25" t="n"/>
      <c r="AI35" s="25" t="n"/>
      <c r="AJ35" s="3">
        <f>AE35</f>
        <v/>
      </c>
      <c r="AK35" s="3" t="n"/>
      <c r="AL35" s="83">
        <f>SUM(AI22:AI34)</f>
        <v/>
      </c>
    </row>
    <row r="36">
      <c r="B36" s="24" t="n">
        <v>8</v>
      </c>
      <c r="D36" s="249" t="inlineStr">
        <is>
          <t>Other income from Schedule 1, line 9</t>
        </is>
      </c>
      <c r="G36" s="25" t="inlineStr">
        <is>
          <t>Schedule C, E, F and 4797</t>
        </is>
      </c>
      <c r="J36" s="7" t="n">
        <v>8</v>
      </c>
      <c r="K36" s="135">
        <f>T43</f>
        <v/>
      </c>
      <c r="M36" s="66" t="n"/>
      <c r="N36" s="2" t="inlineStr">
        <is>
          <t>l</t>
        </is>
      </c>
      <c r="O36" s="249" t="inlineStr">
        <is>
          <t>Olympic and Paralympic medals and USOC prize money</t>
        </is>
      </c>
      <c r="R36" s="42" t="n"/>
      <c r="S36" s="25">
        <f>CONCATENATE($M$24,N36)</f>
        <v/>
      </c>
      <c r="T36" s="162" t="n"/>
      <c r="V36" s="66" t="n"/>
      <c r="W36" s="2" t="inlineStr">
        <is>
          <t>c</t>
        </is>
      </c>
      <c r="X36" s="249" t="inlineStr">
        <is>
          <t>Additional tax on HSA distribution</t>
        </is>
      </c>
      <c r="Y36" s="25" t="inlineStr">
        <is>
          <t>Form 8889</t>
        </is>
      </c>
      <c r="Z36" s="42" t="n"/>
      <c r="AA36" s="269">
        <f>CONCATENATE($V$33,W36)</f>
        <v/>
      </c>
      <c r="AB36" s="69" t="n"/>
      <c r="AC36" s="33" t="n"/>
      <c r="AE36" s="66" t="n">
        <v>8</v>
      </c>
      <c r="AG36" s="249" t="inlineStr">
        <is>
          <t>Add lines 1 through 5 and 7. Form 1040, line 20</t>
        </is>
      </c>
      <c r="AH36" s="25" t="n"/>
      <c r="AI36" s="25" t="n"/>
      <c r="AJ36" s="3">
        <f>AE36</f>
        <v/>
      </c>
      <c r="AK36" s="3" t="n"/>
      <c r="AL36" s="55">
        <f>SUM(AL16:AL20,AL35)</f>
        <v/>
      </c>
    </row>
    <row r="37">
      <c r="B37" s="24" t="n">
        <v>9</v>
      </c>
      <c r="D37" s="257" t="inlineStr">
        <is>
          <t>Total income</t>
        </is>
      </c>
      <c r="G37" s="25" t="n"/>
      <c r="J37" s="7" t="n">
        <v>9</v>
      </c>
      <c r="K37" s="243">
        <f>SUM(K15:K36)</f>
        <v/>
      </c>
      <c r="M37" s="66" t="n"/>
      <c r="N37" s="2" t="inlineStr">
        <is>
          <t>m</t>
        </is>
      </c>
      <c r="O37" s="249" t="inlineStr">
        <is>
          <t>Section 951(a) inclusions</t>
        </is>
      </c>
      <c r="R37" s="42" t="n"/>
      <c r="S37" s="25">
        <f>CONCATENATE($M$24,N37)</f>
        <v/>
      </c>
      <c r="T37" s="162" t="n"/>
      <c r="V37" s="66" t="n"/>
      <c r="W37" s="2" t="inlineStr">
        <is>
          <t>d</t>
        </is>
      </c>
      <c r="X37" s="249" t="inlineStr">
        <is>
          <t>Additional tax on an HAS because you didn't remain an eligible individual</t>
        </is>
      </c>
      <c r="Y37" s="25" t="inlineStr">
        <is>
          <t>Form 8889</t>
        </is>
      </c>
      <c r="Z37" s="42" t="n"/>
      <c r="AA37" s="269">
        <f>CONCATENATE($V$33,W37)</f>
        <v/>
      </c>
      <c r="AB37" s="69" t="n"/>
      <c r="AC37" s="33" t="n"/>
      <c r="AE37" s="261" t="inlineStr">
        <is>
          <t>Part II: Other Payments and Refundable Credits</t>
        </is>
      </c>
      <c r="AF37" s="40" t="n"/>
      <c r="AG37" s="40" t="n"/>
      <c r="AH37" s="168" t="n"/>
      <c r="AI37" s="168" t="n"/>
      <c r="AJ37" s="169" t="n"/>
      <c r="AK37" s="169" t="n"/>
      <c r="AL37" s="170" t="n"/>
      <c r="AM37" s="171" t="n"/>
    </row>
    <row r="38">
      <c r="B38" s="24" t="n">
        <v>10</v>
      </c>
      <c r="D38" s="249" t="inlineStr">
        <is>
          <t>Adjustments to income from Schedule 1, line 26</t>
        </is>
      </c>
      <c r="G38" s="25" t="inlineStr">
        <is>
          <t>Schedule 1, line 26</t>
        </is>
      </c>
      <c r="J38" s="7" t="n">
        <v>10</v>
      </c>
      <c r="K38" s="244">
        <f>T74</f>
        <v/>
      </c>
      <c r="M38" s="66" t="n"/>
      <c r="N38" s="2" t="inlineStr">
        <is>
          <t>n</t>
        </is>
      </c>
      <c r="O38" s="249" t="inlineStr">
        <is>
          <t>Section 9512A(a) inclusion</t>
        </is>
      </c>
      <c r="R38" s="42" t="n"/>
      <c r="S38" s="25">
        <f>CONCATENATE($M$24,N38)</f>
        <v/>
      </c>
      <c r="T38" s="162" t="n"/>
      <c r="V38" s="66" t="n"/>
      <c r="W38" s="2" t="inlineStr">
        <is>
          <t>e</t>
        </is>
      </c>
      <c r="X38" s="249" t="inlineStr">
        <is>
          <t>Additional tax on Archer MSA distributions.</t>
        </is>
      </c>
      <c r="Y38" s="25" t="inlineStr">
        <is>
          <t>Form 8853</t>
        </is>
      </c>
      <c r="Z38" s="42" t="n"/>
      <c r="AA38" s="269">
        <f>CONCATENATE($V$33,W38)</f>
        <v/>
      </c>
      <c r="AB38" s="69" t="n"/>
      <c r="AC38" s="33" t="n"/>
      <c r="AE38" s="172" t="n">
        <v>9</v>
      </c>
      <c r="AF38" s="173" t="n"/>
      <c r="AG38" s="174" t="inlineStr">
        <is>
          <t>Net premium tax credit.</t>
        </is>
      </c>
      <c r="AH38" s="175" t="inlineStr">
        <is>
          <t>Form 8962</t>
        </is>
      </c>
      <c r="AI38" s="175" t="n"/>
      <c r="AJ38" s="176">
        <f>AE38</f>
        <v/>
      </c>
      <c r="AK38" s="176" t="n"/>
      <c r="AL38" s="177" t="n"/>
      <c r="AM38" s="171" t="n"/>
    </row>
    <row r="39">
      <c r="B39" s="24" t="n">
        <v>11</v>
      </c>
      <c r="D39" s="249" t="inlineStr">
        <is>
          <t>Subtract line 10c from line 9. This is your adjusted gross income (AGI)</t>
        </is>
      </c>
      <c r="G39" s="25" t="n"/>
      <c r="H39" s="3" t="n"/>
      <c r="I39" s="58" t="n"/>
      <c r="J39" s="7" t="n">
        <v>11</v>
      </c>
      <c r="K39" s="245">
        <f>K37-K38</f>
        <v/>
      </c>
      <c r="M39" s="66" t="n"/>
      <c r="N39" s="2" t="inlineStr">
        <is>
          <t>o</t>
        </is>
      </c>
      <c r="O39" s="249" t="inlineStr">
        <is>
          <t>Section 461(i) excess business loss adjustment</t>
        </is>
      </c>
      <c r="R39" s="42" t="n"/>
      <c r="S39" s="25">
        <f>CONCATENATE($M$24,N39)</f>
        <v/>
      </c>
      <c r="T39" s="162" t="n"/>
      <c r="V39" s="66" t="n"/>
      <c r="W39" s="2" t="inlineStr">
        <is>
          <t>f</t>
        </is>
      </c>
      <c r="X39" s="249" t="inlineStr">
        <is>
          <t>Additional tax on Medicare Advantage MSA distributions</t>
        </is>
      </c>
      <c r="Y39" s="25" t="inlineStr">
        <is>
          <t>Form 8853</t>
        </is>
      </c>
      <c r="Z39" s="42" t="n"/>
      <c r="AA39" s="269">
        <f>CONCATENATE($V$33,W39)</f>
        <v/>
      </c>
      <c r="AB39" s="69" t="n"/>
      <c r="AC39" s="33" t="n"/>
      <c r="AE39" s="178">
        <f>AE38+1</f>
        <v/>
      </c>
      <c r="AF39" s="171" t="n"/>
      <c r="AG39" s="179" t="inlineStr">
        <is>
          <t>Amount paid with request for extension to file (see instructions)</t>
        </is>
      </c>
      <c r="AH39" s="171" t="n"/>
      <c r="AI39" s="171" t="n"/>
      <c r="AJ39" s="180">
        <f>AE39</f>
        <v/>
      </c>
      <c r="AK39" s="180" t="n"/>
      <c r="AL39" s="82" t="n"/>
      <c r="AM39" s="171" t="n"/>
    </row>
    <row r="40">
      <c r="B40" s="24" t="inlineStr">
        <is>
          <t>12a</t>
        </is>
      </c>
      <c r="D40" s="249" t="inlineStr">
        <is>
          <t>Standard deduction or itemized deductions (from Schedule A)</t>
        </is>
      </c>
      <c r="G40" s="25" t="n"/>
      <c r="J40" s="7" t="n">
        <v>12</v>
      </c>
      <c r="K40" s="79">
        <f>IFERROR(INDEX($P$3:$P$7,MATCH($E$4,$O$3:$O$7,0)),0)</f>
        <v/>
      </c>
      <c r="M40" s="66" t="n"/>
      <c r="N40" s="2" t="inlineStr">
        <is>
          <t>p</t>
        </is>
      </c>
      <c r="O40" s="249" t="inlineStr">
        <is>
          <t>Taxable distributions from an ABLE account</t>
        </is>
      </c>
      <c r="R40" s="42" t="n"/>
      <c r="S40" s="25">
        <f>CONCATENATE($M$24,N40)</f>
        <v/>
      </c>
      <c r="T40" s="162" t="n"/>
      <c r="V40" s="66" t="n"/>
      <c r="W40" s="2" t="inlineStr">
        <is>
          <t>g</t>
        </is>
      </c>
      <c r="X40" s="249" t="inlineStr">
        <is>
          <t>Recapture of a chartiable contribution deduction related to a fractional interest in tangible PP</t>
        </is>
      </c>
      <c r="Y40" s="25" t="n"/>
      <c r="Z40" s="42" t="n"/>
      <c r="AA40" s="269">
        <f>CONCATENATE($V$33,W40)</f>
        <v/>
      </c>
      <c r="AB40" s="69" t="n"/>
      <c r="AC40" s="33" t="n"/>
      <c r="AE40" s="178">
        <f>AE39+1</f>
        <v/>
      </c>
      <c r="AF40" s="171" t="n"/>
      <c r="AG40" s="179" t="inlineStr">
        <is>
          <t>Excess social security and tier 1 RRTA tax withheld</t>
        </is>
      </c>
      <c r="AH40" s="175" t="n"/>
      <c r="AI40" s="175" t="n"/>
      <c r="AJ40" s="180">
        <f>AE40</f>
        <v/>
      </c>
      <c r="AK40" s="180" t="n"/>
      <c r="AL40" s="82" t="n"/>
      <c r="AM40" s="171" t="n"/>
    </row>
    <row r="41">
      <c r="B41" s="24" t="n">
        <v>13</v>
      </c>
      <c r="D41" s="249" t="inlineStr">
        <is>
          <t xml:space="preserve">Qualified business income deduction. </t>
        </is>
      </c>
      <c r="G41" s="25" t="inlineStr">
        <is>
          <t>Form 8998 or 8995-A</t>
        </is>
      </c>
      <c r="J41" s="7" t="n">
        <v>13</v>
      </c>
      <c r="K41" s="246" t="n"/>
      <c r="M41" s="66" t="n"/>
      <c r="N41" s="2" t="inlineStr">
        <is>
          <t>z</t>
        </is>
      </c>
      <c r="O41" s="249" t="inlineStr">
        <is>
          <t>Other income. List type and amount</t>
        </is>
      </c>
      <c r="R41" s="42" t="n"/>
      <c r="S41" s="25">
        <f>CONCATENATE($M$24,N41)</f>
        <v/>
      </c>
      <c r="T41" s="162" t="n"/>
      <c r="V41" s="66" t="n"/>
      <c r="W41" s="2" t="inlineStr">
        <is>
          <t>h</t>
        </is>
      </c>
      <c r="X41" s="249" t="inlineStr">
        <is>
          <t>Income you received from a nonqualified deferred compensation plan that didn't meet § 409A</t>
        </is>
      </c>
      <c r="Y41" s="25" t="n"/>
      <c r="Z41" s="42" t="n"/>
      <c r="AA41" s="269">
        <f>CONCATENATE($V$33,W41)</f>
        <v/>
      </c>
      <c r="AB41" s="69" t="n"/>
      <c r="AC41" s="33" t="n"/>
      <c r="AE41" s="178">
        <f>AE40+1</f>
        <v/>
      </c>
      <c r="AF41" s="171" t="n"/>
      <c r="AG41" s="179" t="inlineStr">
        <is>
          <t xml:space="preserve">Credit for federal tax on fuels. </t>
        </is>
      </c>
      <c r="AH41" s="175" t="inlineStr">
        <is>
          <t>Form 4136</t>
        </is>
      </c>
      <c r="AI41" s="175" t="n"/>
      <c r="AJ41" s="180">
        <f>AE41</f>
        <v/>
      </c>
      <c r="AK41" s="180" t="n"/>
      <c r="AL41" s="82" t="n"/>
      <c r="AM41" s="171" t="n"/>
    </row>
    <row r="42" ht="15" customHeight="1" s="265" thickBot="1">
      <c r="B42" s="24" t="n">
        <v>14</v>
      </c>
      <c r="D42" s="249" t="inlineStr">
        <is>
          <t>Add lines 12c and 13.</t>
        </is>
      </c>
      <c r="J42" s="7" t="n">
        <v>14</v>
      </c>
      <c r="K42" s="247">
        <f>K40+K41</f>
        <v/>
      </c>
      <c r="M42" s="66" t="n">
        <v>9</v>
      </c>
      <c r="N42" s="2" t="n"/>
      <c r="O42" s="249" t="inlineStr">
        <is>
          <t>Total other income. Add lines as through 8z</t>
        </is>
      </c>
      <c r="R42" s="25" t="n"/>
      <c r="S42" s="3" t="n"/>
      <c r="T42" s="160">
        <f>SUM(R25:R41)</f>
        <v/>
      </c>
      <c r="V42" s="66" t="n"/>
      <c r="W42" s="2" t="inlineStr">
        <is>
          <t>i</t>
        </is>
      </c>
      <c r="X42" s="249" t="inlineStr">
        <is>
          <t>Compensation you received from a nonqualified deferred compensation plan described in § 457A</t>
        </is>
      </c>
      <c r="Y42" s="25" t="n"/>
      <c r="Z42" s="42" t="n"/>
      <c r="AA42" s="269">
        <f>CONCATENATE($V$33,W42)</f>
        <v/>
      </c>
      <c r="AB42" s="69" t="n"/>
      <c r="AC42" s="33" t="n"/>
      <c r="AE42" s="178">
        <f>AE41+1</f>
        <v/>
      </c>
      <c r="AF42" s="171" t="n"/>
      <c r="AG42" s="181" t="inlineStr">
        <is>
          <t>Other payments or refundable credits</t>
        </is>
      </c>
      <c r="AH42" s="175" t="n"/>
      <c r="AI42" s="175" t="n"/>
      <c r="AJ42" s="180" t="n"/>
      <c r="AK42" s="182" t="n"/>
      <c r="AL42" s="82" t="n"/>
      <c r="AM42" s="171" t="n"/>
    </row>
    <row r="43">
      <c r="B43" s="24" t="n">
        <v>15</v>
      </c>
      <c r="D43" s="249" t="inlineStr">
        <is>
          <t>Taxable income. Subtract line 14 from line 11. If zero or less, enter -0-</t>
        </is>
      </c>
      <c r="J43" s="7" t="n">
        <v>15</v>
      </c>
      <c r="K43" s="248">
        <f>IF(K39-K42&lt;0,0,K39-K42)</f>
        <v/>
      </c>
      <c r="M43" s="67" t="n">
        <v>10</v>
      </c>
      <c r="N43" s="34" t="n"/>
      <c r="O43" s="256" t="inlineStr">
        <is>
          <t>Combine lines 1 through 7 and 9. Enter here and on Form 1040, line 8</t>
        </is>
      </c>
      <c r="P43" s="116" t="n"/>
      <c r="Q43" s="116" t="n"/>
      <c r="R43" s="35" t="n"/>
      <c r="S43" s="36" t="n">
        <v>9</v>
      </c>
      <c r="T43" s="52">
        <f>SUM(T16:T23,T42)</f>
        <v/>
      </c>
      <c r="V43" s="66" t="n"/>
      <c r="W43" s="2" t="inlineStr">
        <is>
          <t>j</t>
        </is>
      </c>
      <c r="X43" s="249" t="inlineStr">
        <is>
          <t>Section 72(m)(5) excess benefit tax</t>
        </is>
      </c>
      <c r="Y43" s="25" t="n"/>
      <c r="Z43" s="42" t="n"/>
      <c r="AA43" s="269">
        <f>CONCATENATE($V$33,W43)</f>
        <v/>
      </c>
      <c r="AB43" s="69" t="n"/>
      <c r="AC43" s="33" t="n"/>
      <c r="AE43" s="178" t="n"/>
      <c r="AF43" s="171" t="inlineStr">
        <is>
          <t>a</t>
        </is>
      </c>
      <c r="AG43" s="181" t="inlineStr">
        <is>
          <t>Form 2439</t>
        </is>
      </c>
      <c r="AH43" s="171" t="n"/>
      <c r="AI43" s="203" t="n"/>
      <c r="AJ43" s="180">
        <f>CONCATENATE($AE$42,AF43)</f>
        <v/>
      </c>
      <c r="AK43" s="182" t="n"/>
      <c r="AL43" s="82" t="n"/>
      <c r="AM43" s="171" t="n"/>
    </row>
    <row r="44">
      <c r="B44" s="39" t="n"/>
      <c r="C44" s="40" t="n"/>
      <c r="D44" s="258" t="inlineStr">
        <is>
          <t>TAX AND CREDITS</t>
        </is>
      </c>
      <c r="E44" s="40" t="n"/>
      <c r="F44" s="40" t="n"/>
      <c r="G44" s="40" t="n"/>
      <c r="H44" s="40" t="n"/>
      <c r="I44" s="40" t="n"/>
      <c r="J44" s="29" t="n"/>
      <c r="K44" s="30" t="n"/>
      <c r="M44" s="250" t="inlineStr">
        <is>
          <t>Part II: Adjustment to Income</t>
        </is>
      </c>
      <c r="N44" s="40" t="n"/>
      <c r="O44" s="40" t="n"/>
      <c r="P44" s="40" t="n"/>
      <c r="Q44" s="40" t="n"/>
      <c r="R44" s="34" t="n"/>
      <c r="S44" s="3" t="n"/>
      <c r="T44" s="162" t="n"/>
      <c r="V44" s="66" t="n"/>
      <c r="W44" s="2" t="inlineStr">
        <is>
          <t>k</t>
        </is>
      </c>
      <c r="X44" s="249" t="inlineStr">
        <is>
          <t>Golden parachute payments</t>
        </is>
      </c>
      <c r="Y44" s="25" t="n"/>
      <c r="Z44" s="42" t="n"/>
      <c r="AA44" s="269">
        <f>CONCATENATE($V$33,W44)</f>
        <v/>
      </c>
      <c r="AB44" s="69" t="n"/>
      <c r="AC44" s="33" t="n"/>
      <c r="AE44" s="178" t="n"/>
      <c r="AF44" s="171" t="inlineStr">
        <is>
          <t>b</t>
        </is>
      </c>
      <c r="AG44" s="181" t="inlineStr">
        <is>
          <t>Qualified sick and family leave credits from Schedule(s) H and Form(s) 7202</t>
        </is>
      </c>
      <c r="AH44" s="171" t="n"/>
      <c r="AI44" s="203" t="n"/>
      <c r="AJ44" s="180">
        <f>CONCATENATE($AE$42,AF44)</f>
        <v/>
      </c>
      <c r="AK44" s="182" t="n"/>
      <c r="AL44" s="82" t="n"/>
      <c r="AM44" s="171" t="n"/>
    </row>
    <row r="45">
      <c r="B45" s="37" t="n">
        <v>16</v>
      </c>
      <c r="C45" s="41" t="n"/>
      <c r="D45" s="257" t="inlineStr">
        <is>
          <t>Tax</t>
        </is>
      </c>
      <c r="H45" s="3" t="n"/>
      <c r="J45" s="7" t="n">
        <v>16</v>
      </c>
      <c r="K45" s="220">
        <f>'Tax Bracket'!G8+1</f>
        <v/>
      </c>
      <c r="M45" s="66" t="n">
        <v>11</v>
      </c>
      <c r="N45" s="2" t="n"/>
      <c r="O45" s="249" t="inlineStr">
        <is>
          <t>Educator expenses</t>
        </is>
      </c>
      <c r="R45" s="25" t="n"/>
      <c r="S45" s="26">
        <f>M45</f>
        <v/>
      </c>
      <c r="T45" s="27" t="n"/>
      <c r="V45" s="66" t="n"/>
      <c r="W45" s="2" t="inlineStr">
        <is>
          <t>l</t>
        </is>
      </c>
      <c r="X45" s="249" t="inlineStr">
        <is>
          <t>Tax on accumulation distribution of trusts</t>
        </is>
      </c>
      <c r="Y45" s="25" t="n"/>
      <c r="Z45" s="42" t="n"/>
      <c r="AA45" s="269">
        <f>CONCATENATE($V$33,W45)</f>
        <v/>
      </c>
      <c r="AB45" s="69" t="n"/>
      <c r="AC45" s="33" t="n"/>
      <c r="AE45" s="178" t="n"/>
      <c r="AF45" s="171" t="inlineStr">
        <is>
          <t>c</t>
        </is>
      </c>
      <c r="AG45" s="181" t="inlineStr">
        <is>
          <t>Health coverage tax credit from Form 8885</t>
        </is>
      </c>
      <c r="AH45" s="171" t="n"/>
      <c r="AI45" s="205" t="n"/>
      <c r="AJ45" s="180">
        <f>CONCATENATE($AE$42,AF45)</f>
        <v/>
      </c>
      <c r="AK45" s="182" t="n"/>
      <c r="AL45" s="82" t="n"/>
      <c r="AM45" s="171" t="n"/>
    </row>
    <row r="46" ht="15" customHeight="1" s="265" thickBot="1">
      <c r="B46" s="24" t="n">
        <v>17</v>
      </c>
      <c r="D46" s="249" t="inlineStr">
        <is>
          <t>Amount from Schedule 2, line 3</t>
        </is>
      </c>
      <c r="G46" s="25" t="inlineStr">
        <is>
          <t>Schedule 2, line 3</t>
        </is>
      </c>
      <c r="H46" s="2" t="n"/>
      <c r="J46" s="7" t="n">
        <v>17</v>
      </c>
      <c r="K46" s="72">
        <f>AC18</f>
        <v/>
      </c>
      <c r="M46" s="66" t="n">
        <v>12</v>
      </c>
      <c r="N46" s="2" t="n"/>
      <c r="O46" s="259" t="inlineStr">
        <is>
          <t>Certain business expenses of reservists, performing artists, and etc.</t>
        </is>
      </c>
      <c r="R46" s="25" t="inlineStr">
        <is>
          <t>Form 2106</t>
        </is>
      </c>
      <c r="S46" s="3">
        <f>M46</f>
        <v/>
      </c>
      <c r="T46" s="33" t="n"/>
      <c r="V46" s="66" t="n"/>
      <c r="W46" s="2" t="inlineStr">
        <is>
          <t>m</t>
        </is>
      </c>
      <c r="X46" s="249" t="inlineStr">
        <is>
          <t>Excise tax on insider stock compensation from an expatriated corporation</t>
        </is>
      </c>
      <c r="Y46" s="25" t="n"/>
      <c r="Z46" s="42" t="n"/>
      <c r="AA46" s="269">
        <f>CONCATENATE($V$33,W46)</f>
        <v/>
      </c>
      <c r="AB46" s="69" t="n"/>
      <c r="AC46" s="33" t="n"/>
      <c r="AE46" s="178" t="n"/>
      <c r="AF46" s="171" t="inlineStr">
        <is>
          <t>d</t>
        </is>
      </c>
      <c r="AG46" s="181" t="inlineStr">
        <is>
          <t>Credit for repayment of amounts included inincome from earlier years</t>
        </is>
      </c>
      <c r="AH46" s="171" t="n"/>
      <c r="AI46" s="205" t="n"/>
      <c r="AJ46" s="180">
        <f>CONCATENATE($AE$42,AF46)</f>
        <v/>
      </c>
      <c r="AK46" s="182" t="n"/>
      <c r="AL46" s="82" t="n"/>
      <c r="AM46" s="171" t="n"/>
    </row>
    <row r="47">
      <c r="B47" s="24" t="n">
        <v>18</v>
      </c>
      <c r="D47" s="249" t="inlineStr">
        <is>
          <t>Add lines 16 and 17</t>
        </is>
      </c>
      <c r="G47" s="25" t="n"/>
      <c r="H47" s="3" t="n"/>
      <c r="J47" s="7" t="n">
        <v>18</v>
      </c>
      <c r="K47" s="73">
        <f>SUM(K45:K46)</f>
        <v/>
      </c>
      <c r="M47" s="66">
        <f>M46+1</f>
        <v/>
      </c>
      <c r="N47" s="2" t="n"/>
      <c r="O47" s="249" t="inlineStr">
        <is>
          <t>Health savings account deduction.</t>
        </is>
      </c>
      <c r="R47" s="25" t="inlineStr">
        <is>
          <t>Form 8889</t>
        </is>
      </c>
      <c r="S47" s="3">
        <f>M47</f>
        <v/>
      </c>
      <c r="T47" s="33" t="n"/>
      <c r="V47" s="66" t="n"/>
      <c r="W47" s="2" t="inlineStr">
        <is>
          <t>n</t>
        </is>
      </c>
      <c r="X47" s="249" t="inlineStr">
        <is>
          <t>Look-back interest under § 167(g) or 460(b) from Form 8697 or 8866</t>
        </is>
      </c>
      <c r="Y47" s="25" t="n"/>
      <c r="Z47" s="42" t="n"/>
      <c r="AA47" s="269">
        <f>CONCATENATE($V$33,W47)</f>
        <v/>
      </c>
      <c r="AB47" s="69" t="n"/>
      <c r="AC47" s="33" t="n"/>
      <c r="AE47" s="178" t="n"/>
      <c r="AF47" s="171" t="inlineStr">
        <is>
          <t>e</t>
        </is>
      </c>
      <c r="AG47" s="181" t="inlineStr">
        <is>
          <t>Reserved for future use</t>
        </is>
      </c>
      <c r="AH47" s="171" t="n"/>
      <c r="AI47" s="205" t="n"/>
      <c r="AJ47" s="180">
        <f>CONCATENATE($AE$42,AF47)</f>
        <v/>
      </c>
      <c r="AK47" s="182" t="n"/>
      <c r="AL47" s="82" t="n"/>
      <c r="AM47" s="171" t="n"/>
    </row>
    <row r="48">
      <c r="B48" s="24" t="n">
        <v>19</v>
      </c>
      <c r="D48" s="249" t="inlineStr">
        <is>
          <t>Nonrefundable child tax credit or credit for other dependents</t>
        </is>
      </c>
      <c r="G48" s="25" t="inlineStr">
        <is>
          <t>Schedule 8812</t>
        </is>
      </c>
      <c r="J48" s="7" t="n">
        <v>19</v>
      </c>
      <c r="K48" s="76" t="n"/>
      <c r="M48" s="66">
        <f>M47+1</f>
        <v/>
      </c>
      <c r="N48" s="2" t="n"/>
      <c r="O48" s="249" t="inlineStr">
        <is>
          <t>Moving expenses for members of the Armed Forces</t>
        </is>
      </c>
      <c r="R48" s="25" t="inlineStr">
        <is>
          <t>Form 3903</t>
        </is>
      </c>
      <c r="S48" s="3">
        <f>M48</f>
        <v/>
      </c>
      <c r="T48" s="33" t="n"/>
      <c r="V48" s="66" t="n"/>
      <c r="W48" s="2" t="inlineStr">
        <is>
          <t>o</t>
        </is>
      </c>
      <c r="X48" s="249" t="inlineStr">
        <is>
          <t>Tax on non-effectively connected income for when you were a nonresident alien from Form 1040-NR</t>
        </is>
      </c>
      <c r="Y48" s="25" t="n"/>
      <c r="Z48" s="42" t="n"/>
      <c r="AA48" s="269">
        <f>CONCATENATE($V$33,W48)</f>
        <v/>
      </c>
      <c r="AB48" s="69" t="n"/>
      <c r="AC48" s="33" t="n"/>
      <c r="AE48" s="178" t="n"/>
      <c r="AF48" s="171" t="inlineStr">
        <is>
          <t>f</t>
        </is>
      </c>
      <c r="AG48" s="181" t="inlineStr">
        <is>
          <t>Deferred amount of net 965 tax liability</t>
        </is>
      </c>
      <c r="AH48" s="171" t="n"/>
      <c r="AI48" s="205" t="n"/>
      <c r="AJ48" s="180">
        <f>CONCATENATE($AE$42,AF48)</f>
        <v/>
      </c>
      <c r="AK48" s="182" t="n"/>
      <c r="AL48" s="82" t="n"/>
      <c r="AM48" s="171" t="n"/>
    </row>
    <row r="49">
      <c r="B49" s="24" t="n">
        <v>20</v>
      </c>
      <c r="D49" s="249" t="inlineStr">
        <is>
          <t>Amount from Schedule 3, line 8</t>
        </is>
      </c>
      <c r="G49" s="25" t="inlineStr">
        <is>
          <t>Schedule 3, line 7</t>
        </is>
      </c>
      <c r="J49" s="7" t="n">
        <v>20</v>
      </c>
      <c r="K49" s="59">
        <f>AL36</f>
        <v/>
      </c>
      <c r="M49" s="66">
        <f>M48+1</f>
        <v/>
      </c>
      <c r="N49" s="2" t="n"/>
      <c r="O49" s="249" t="inlineStr">
        <is>
          <t>Deductible part of self-employment tax</t>
        </is>
      </c>
      <c r="R49" s="25" t="inlineStr">
        <is>
          <t>Schedule SE</t>
        </is>
      </c>
      <c r="S49" s="3">
        <f>M49</f>
        <v/>
      </c>
      <c r="T49" s="64">
        <f>AC20/2</f>
        <v/>
      </c>
      <c r="V49" s="66" t="n"/>
      <c r="W49" s="2" t="inlineStr">
        <is>
          <t>p</t>
        </is>
      </c>
      <c r="X49" s="249" t="inlineStr">
        <is>
          <t>Any interest from Form 8621, line 16f, relating to distribution, and disposition of stock of a § 1291 fund</t>
        </is>
      </c>
      <c r="Y49" s="25" t="n"/>
      <c r="Z49" s="42" t="n"/>
      <c r="AA49" s="269">
        <f>CONCATENATE($V$33,W49)</f>
        <v/>
      </c>
      <c r="AB49" s="69" t="n"/>
      <c r="AC49" s="33" t="n"/>
      <c r="AE49" s="178" t="n"/>
      <c r="AF49" s="171" t="inlineStr">
        <is>
          <t>g</t>
        </is>
      </c>
      <c r="AG49" s="181" t="inlineStr">
        <is>
          <t>Credit for child and dependent care expenses</t>
        </is>
      </c>
      <c r="AH49" s="25" t="inlineStr">
        <is>
          <t>Form 2441, line 10</t>
        </is>
      </c>
      <c r="AI49" s="205" t="n"/>
      <c r="AJ49" s="180">
        <f>CONCATENATE($AE$42,AF49)</f>
        <v/>
      </c>
      <c r="AK49" s="182" t="n"/>
      <c r="AL49" s="82" t="n"/>
      <c r="AM49" s="171" t="n"/>
    </row>
    <row r="50">
      <c r="B50" s="24" t="n">
        <v>21</v>
      </c>
      <c r="D50" s="249" t="inlineStr">
        <is>
          <t>Add line 19 and 20</t>
        </is>
      </c>
      <c r="G50" s="25" t="n"/>
      <c r="J50" s="7" t="n">
        <v>21</v>
      </c>
      <c r="K50" s="73">
        <f>K48+K49</f>
        <v/>
      </c>
      <c r="M50" s="66">
        <f>M49+1</f>
        <v/>
      </c>
      <c r="N50" s="2" t="n"/>
      <c r="O50" s="249" t="inlineStr">
        <is>
          <t>Self-employed SEP, SIMPLE, and qualified plans</t>
        </is>
      </c>
      <c r="R50" s="25" t="n"/>
      <c r="S50" s="3">
        <f>M50</f>
        <v/>
      </c>
      <c r="T50" s="33" t="n"/>
      <c r="V50" s="66" t="n"/>
      <c r="W50" s="2" t="inlineStr">
        <is>
          <t>q</t>
        </is>
      </c>
      <c r="X50" s="249" t="inlineStr">
        <is>
          <t>Any interest from Form 8621, line 24</t>
        </is>
      </c>
      <c r="Y50" s="25" t="n"/>
      <c r="Z50" s="42" t="n"/>
      <c r="AA50" s="269">
        <f>CONCATENATE($V$33,W50)</f>
        <v/>
      </c>
      <c r="AB50" s="69" t="n"/>
      <c r="AC50" s="33" t="n"/>
      <c r="AE50" s="178" t="n"/>
      <c r="AF50" s="171" t="inlineStr">
        <is>
          <t>h</t>
        </is>
      </c>
      <c r="AG50" s="181" t="inlineStr">
        <is>
          <t>Qualified sick anf family leave credits Schedule(s) H and Form(s) 7202</t>
        </is>
      </c>
      <c r="AH50" s="171" t="n"/>
      <c r="AI50" s="205" t="n"/>
      <c r="AJ50" s="180">
        <f>CONCATENATE($AE$42,AF50)</f>
        <v/>
      </c>
      <c r="AK50" s="182" t="n"/>
      <c r="AL50" s="82" t="n"/>
      <c r="AM50" s="171" t="n"/>
    </row>
    <row r="51">
      <c r="B51" s="24" t="n">
        <v>22</v>
      </c>
      <c r="D51" s="249" t="inlineStr">
        <is>
          <t>Subtract line 21 from line 18. if zero or less, enter -0-</t>
        </is>
      </c>
      <c r="G51" s="25" t="n"/>
      <c r="J51" s="7" t="n">
        <v>22</v>
      </c>
      <c r="K51" s="73">
        <f>K47-K50</f>
        <v/>
      </c>
      <c r="M51" s="66">
        <f>M50+1</f>
        <v/>
      </c>
      <c r="N51" s="2" t="n"/>
      <c r="O51" s="249" t="inlineStr">
        <is>
          <t>Self-employed health insurance deduction</t>
        </is>
      </c>
      <c r="R51" s="25" t="n"/>
      <c r="S51" s="3">
        <f>M51</f>
        <v/>
      </c>
      <c r="T51" s="162" t="n"/>
      <c r="V51" s="66" t="n"/>
      <c r="W51" s="2" t="inlineStr">
        <is>
          <t>z</t>
        </is>
      </c>
      <c r="X51" s="249" t="inlineStr">
        <is>
          <t>Any other taxes. List type and amount</t>
        </is>
      </c>
      <c r="Y51" s="25" t="n"/>
      <c r="Z51" s="42" t="n"/>
      <c r="AA51" s="269">
        <f>CONCATENATE($V$33,W51)</f>
        <v/>
      </c>
      <c r="AB51" s="69" t="n"/>
      <c r="AC51" s="33" t="n"/>
      <c r="AE51" s="178" t="n"/>
      <c r="AF51" s="171" t="inlineStr">
        <is>
          <t>z</t>
        </is>
      </c>
      <c r="AG51" s="181" t="inlineStr">
        <is>
          <t>Other payments or refundable credits. List type and amount</t>
        </is>
      </c>
      <c r="AH51" s="171" t="n"/>
      <c r="AI51" s="205" t="n"/>
      <c r="AJ51" s="180">
        <f>CONCATENATE($AE$42,AF51)</f>
        <v/>
      </c>
      <c r="AK51" s="182" t="n"/>
      <c r="AL51" s="82" t="n"/>
      <c r="AM51" s="171" t="n"/>
    </row>
    <row r="52" ht="15" customHeight="1" s="265" thickBot="1">
      <c r="B52" s="24" t="n">
        <v>23</v>
      </c>
      <c r="D52" s="249" t="inlineStr">
        <is>
          <t>Other taxes, including self-employment tax, from Schedule 2 line 21</t>
        </is>
      </c>
      <c r="G52" s="25" t="inlineStr">
        <is>
          <t>Schedule 2, line 10</t>
        </is>
      </c>
      <c r="J52" s="7" t="n">
        <v>23</v>
      </c>
      <c r="K52" s="72">
        <f>AC55</f>
        <v/>
      </c>
      <c r="M52" s="66">
        <f>M51+1</f>
        <v/>
      </c>
      <c r="N52" s="2" t="n"/>
      <c r="O52" s="249" t="inlineStr">
        <is>
          <t>Penalty on early withdrawal of savings</t>
        </is>
      </c>
      <c r="R52" s="25" t="n"/>
      <c r="S52" s="3">
        <f>M52</f>
        <v/>
      </c>
      <c r="T52" s="162" t="n"/>
      <c r="V52" s="66" t="n">
        <v>18</v>
      </c>
      <c r="W52" s="2" t="n"/>
      <c r="X52" s="249" t="inlineStr">
        <is>
          <t>Total additional taxes. Add lines 17a through 17z</t>
        </is>
      </c>
      <c r="Y52" s="25" t="n"/>
      <c r="Z52" s="25" t="n"/>
      <c r="AA52" s="3">
        <f>V52</f>
        <v/>
      </c>
      <c r="AB52" s="3" t="n"/>
      <c r="AC52" s="165">
        <f>SUM(Z34:Z51)</f>
        <v/>
      </c>
      <c r="AE52" s="178" t="n">
        <v>14</v>
      </c>
      <c r="AF52" s="171" t="n"/>
      <c r="AG52" s="181" t="inlineStr">
        <is>
          <t>Total other payments or refundable creduts. Add lines 13a through 13z</t>
        </is>
      </c>
      <c r="AH52" s="175" t="n"/>
      <c r="AI52" s="175" t="n"/>
      <c r="AJ52" s="180">
        <f>AE52</f>
        <v/>
      </c>
      <c r="AK52" s="180" t="n"/>
      <c r="AL52" s="83">
        <f>SUM(AI43:AI51)</f>
        <v/>
      </c>
      <c r="AM52" s="171" t="n"/>
    </row>
    <row r="53" ht="15" customHeight="1" s="265" thickBot="1">
      <c r="B53" s="231" t="n">
        <v>24</v>
      </c>
      <c r="C53" s="116" t="n"/>
      <c r="D53" s="256" t="inlineStr">
        <is>
          <t>Add lines 22 and 23. This is your total tax</t>
        </is>
      </c>
      <c r="E53" s="116" t="n"/>
      <c r="F53" s="116" t="n"/>
      <c r="G53" s="35" t="n"/>
      <c r="H53" s="116" t="n"/>
      <c r="I53" s="116" t="n"/>
      <c r="J53" s="7" t="n">
        <v>24</v>
      </c>
      <c r="K53" s="232">
        <f>SUM(K51:K52)</f>
        <v/>
      </c>
      <c r="M53" s="66" t="inlineStr">
        <is>
          <t>19a</t>
        </is>
      </c>
      <c r="N53" s="2" t="n"/>
      <c r="O53" s="249" t="inlineStr">
        <is>
          <t>Alimony paid</t>
        </is>
      </c>
      <c r="R53" s="25" t="n"/>
      <c r="S53" s="3">
        <f>M53</f>
        <v/>
      </c>
      <c r="T53" s="162" t="n"/>
      <c r="V53" s="66" t="n">
        <v>19</v>
      </c>
      <c r="W53" s="2" t="n"/>
      <c r="X53" s="249" t="inlineStr">
        <is>
          <t>Additional tax from Schedule 8812</t>
        </is>
      </c>
      <c r="Y53" s="25" t="n"/>
      <c r="Z53" s="25" t="n"/>
      <c r="AA53" s="3">
        <f>V53</f>
        <v/>
      </c>
      <c r="AB53" s="3" t="n"/>
      <c r="AC53" s="33" t="n"/>
      <c r="AE53" s="183" t="n">
        <v>15</v>
      </c>
      <c r="AF53" s="184" t="n"/>
      <c r="AG53" s="185" t="inlineStr">
        <is>
          <t>Add lines 9 through 12 and 14. Enter on Form 1040, line 31</t>
        </is>
      </c>
      <c r="AH53" s="186" t="n"/>
      <c r="AI53" s="186" t="n"/>
      <c r="AJ53" s="187">
        <f>AE53</f>
        <v/>
      </c>
      <c r="AK53" s="187" t="n"/>
      <c r="AL53" s="188">
        <f>SUM(AL38:AL41,AL52)</f>
        <v/>
      </c>
      <c r="AM53" s="171" t="n"/>
    </row>
    <row r="54">
      <c r="B54" s="24" t="n">
        <v>25</v>
      </c>
      <c r="D54" s="249" t="inlineStr">
        <is>
          <t>Federal income tax withheld from:</t>
        </is>
      </c>
      <c r="J54" s="238" t="n"/>
      <c r="K54" s="56" t="n"/>
      <c r="M54" s="66" t="n"/>
      <c r="N54" s="249" t="inlineStr">
        <is>
          <t>19b</t>
        </is>
      </c>
      <c r="O54" s="249" t="inlineStr">
        <is>
          <t>Recipient's SSN</t>
        </is>
      </c>
      <c r="R54" s="32" t="n"/>
      <c r="S54" s="69" t="n"/>
      <c r="T54" s="162" t="n"/>
      <c r="V54" s="66" t="n">
        <v>20</v>
      </c>
      <c r="W54" s="2" t="n"/>
      <c r="X54" s="249" t="inlineStr">
        <is>
          <t>Section 965 net tax liability installment from Form 965-A</t>
        </is>
      </c>
      <c r="Y54" s="25" t="inlineStr">
        <is>
          <t>Form 965-A</t>
        </is>
      </c>
      <c r="Z54" s="25" t="n"/>
      <c r="AA54" s="3">
        <f>V54</f>
        <v/>
      </c>
      <c r="AB54" s="69" t="n"/>
      <c r="AC54" s="33" t="n"/>
      <c r="AE54" s="171" t="n"/>
      <c r="AF54" s="171" t="n"/>
      <c r="AG54" s="171" t="n"/>
      <c r="AH54" s="171" t="n"/>
      <c r="AI54" s="171" t="n"/>
      <c r="AJ54" s="171" t="n"/>
      <c r="AK54" s="171" t="n"/>
      <c r="AL54" s="171" t="n"/>
      <c r="AM54" s="171" t="n"/>
    </row>
    <row r="55" ht="15" customHeight="1" s="265" thickBot="1">
      <c r="B55" s="24" t="n"/>
      <c r="C55" t="inlineStr">
        <is>
          <t>a</t>
        </is>
      </c>
      <c r="D55" s="249" t="inlineStr">
        <is>
          <t>From(s) W-2</t>
        </is>
      </c>
      <c r="G55" s="25" t="inlineStr">
        <is>
          <t>W-2</t>
        </is>
      </c>
      <c r="H55" s="31" t="inlineStr">
        <is>
          <t>25a</t>
        </is>
      </c>
      <c r="I55" s="233">
        <f>SUM('W-2'!F3,'W-2'!F17,'W-2'!F31)</f>
        <v/>
      </c>
      <c r="J55" s="239" t="n"/>
      <c r="K55" s="56" t="n"/>
      <c r="M55" s="66" t="n"/>
      <c r="N55" s="249" t="inlineStr">
        <is>
          <t>19c</t>
        </is>
      </c>
      <c r="O55" s="249" t="inlineStr">
        <is>
          <t>Date of original divorce or separation agreement</t>
        </is>
      </c>
      <c r="R55" s="32" t="n"/>
      <c r="S55" s="69" t="n"/>
      <c r="T55" s="162" t="n"/>
      <c r="V55" s="68" t="n">
        <v>21</v>
      </c>
      <c r="W55" s="44" t="n"/>
      <c r="X55" s="260" t="inlineStr">
        <is>
          <t>Add lines 4, 7 through 16, 18, and 19. These are your total other taxes, Form 1040 line 23b</t>
        </is>
      </c>
      <c r="Y55" s="45" t="inlineStr">
        <is>
          <t>Form 8611</t>
        </is>
      </c>
      <c r="Z55" s="45" t="n"/>
      <c r="AA55" s="46">
        <f>V55</f>
        <v/>
      </c>
      <c r="AB55" s="46" t="n"/>
      <c r="AC55" s="70">
        <f>SUM(AC20,AC23:AC32,AC52:AC53)</f>
        <v/>
      </c>
      <c r="AE55" s="171" t="n"/>
      <c r="AF55" s="171" t="n"/>
      <c r="AG55" s="171" t="n"/>
      <c r="AH55" s="171" t="n"/>
      <c r="AI55" s="171" t="n"/>
      <c r="AJ55" s="171" t="n"/>
      <c r="AK55" s="171" t="n"/>
      <c r="AL55" s="171" t="n"/>
      <c r="AM55" s="171" t="n"/>
    </row>
    <row r="56">
      <c r="B56" s="24" t="n"/>
      <c r="C56" t="inlineStr">
        <is>
          <t>b</t>
        </is>
      </c>
      <c r="D56" s="249" t="inlineStr">
        <is>
          <t>Form(s) 1099</t>
        </is>
      </c>
      <c r="G56" s="25" t="n">
        <v>1099</v>
      </c>
      <c r="H56" s="7" t="inlineStr">
        <is>
          <t>25b</t>
        </is>
      </c>
      <c r="I56" s="234" t="n"/>
      <c r="J56" s="239" t="n"/>
      <c r="K56" s="56" t="n"/>
      <c r="M56" s="66" t="n">
        <v>20</v>
      </c>
      <c r="N56" s="2" t="n"/>
      <c r="O56" s="249" t="inlineStr">
        <is>
          <t>IRA deduction</t>
        </is>
      </c>
      <c r="R56" s="25" t="n"/>
      <c r="S56" s="3">
        <f>M56</f>
        <v/>
      </c>
      <c r="T56" s="162" t="n"/>
      <c r="V56" s="249" t="n"/>
      <c r="Y56" s="2" t="n"/>
      <c r="Z56" s="2" t="n"/>
      <c r="AA56" s="3" t="n"/>
      <c r="AB56" s="3" t="n"/>
      <c r="AC56" s="61" t="n"/>
      <c r="AE56" s="171" t="n"/>
      <c r="AF56" s="171" t="n"/>
      <c r="AG56" s="171" t="n"/>
      <c r="AH56" s="171" t="n"/>
      <c r="AI56" s="171" t="n"/>
      <c r="AJ56" s="171" t="n"/>
      <c r="AK56" s="171" t="n"/>
      <c r="AL56" s="171" t="n"/>
      <c r="AM56" s="171" t="n"/>
    </row>
    <row r="57">
      <c r="B57" s="24" t="n"/>
      <c r="C57" t="inlineStr">
        <is>
          <t>c</t>
        </is>
      </c>
      <c r="D57" s="249" t="inlineStr">
        <is>
          <t>Other forms (see instructions)</t>
        </is>
      </c>
      <c r="G57" s="25" t="inlineStr">
        <is>
          <t>Other forms</t>
        </is>
      </c>
      <c r="H57" s="31" t="inlineStr">
        <is>
          <t>25c</t>
        </is>
      </c>
      <c r="I57" s="235" t="n"/>
      <c r="J57" s="239" t="n"/>
      <c r="K57" s="56" t="n"/>
      <c r="M57" s="66" t="n">
        <v>21</v>
      </c>
      <c r="N57" s="2" t="n"/>
      <c r="O57" s="249" t="inlineStr">
        <is>
          <t>Student loan interest deduction</t>
        </is>
      </c>
      <c r="R57" s="25" t="n"/>
      <c r="S57" s="3">
        <f>M57</f>
        <v/>
      </c>
      <c r="T57" s="162" t="n"/>
      <c r="V57" s="249" t="n"/>
      <c r="Y57" s="2" t="n"/>
      <c r="Z57" s="2" t="n"/>
      <c r="AA57" s="3" t="n"/>
      <c r="AB57" s="3" t="n"/>
      <c r="AC57" s="61" t="n"/>
      <c r="AE57" s="171" t="n"/>
      <c r="AF57" s="171" t="n"/>
      <c r="AG57" s="171" t="n"/>
      <c r="AH57" s="171" t="n"/>
      <c r="AI57" s="171" t="n"/>
      <c r="AJ57" s="171" t="n"/>
      <c r="AK57" s="171" t="n"/>
      <c r="AL57" s="171" t="n"/>
    </row>
    <row r="58">
      <c r="B58" s="24" t="n"/>
      <c r="C58" t="inlineStr">
        <is>
          <t>d</t>
        </is>
      </c>
      <c r="D58" s="249" t="inlineStr">
        <is>
          <t>Add lines 25a through 25c</t>
        </is>
      </c>
      <c r="J58" s="7" t="inlineStr">
        <is>
          <t>25d</t>
        </is>
      </c>
      <c r="K58" s="54">
        <f>SUM(I55:I57)</f>
        <v/>
      </c>
      <c r="M58" s="66" t="n">
        <v>22</v>
      </c>
      <c r="N58" s="2" t="n"/>
      <c r="O58" s="249" t="inlineStr">
        <is>
          <t>Reserved for future use</t>
        </is>
      </c>
      <c r="R58" s="25" t="n"/>
      <c r="S58" s="3">
        <f>M58</f>
        <v/>
      </c>
      <c r="T58" s="161" t="n"/>
      <c r="AE58" s="171" t="n"/>
      <c r="AF58" s="171" t="n"/>
      <c r="AG58" s="171" t="n"/>
      <c r="AH58" s="171" t="n"/>
      <c r="AI58" s="171" t="n"/>
      <c r="AJ58" s="171" t="n"/>
      <c r="AK58" s="171" t="n"/>
      <c r="AL58" s="171" t="n"/>
    </row>
    <row r="59">
      <c r="B59" s="24" t="n">
        <v>26</v>
      </c>
      <c r="D59" s="249" t="inlineStr">
        <is>
          <t>2021 estimated tax payments and amount applied from 2020 return</t>
        </is>
      </c>
      <c r="J59" s="7" t="n">
        <v>26</v>
      </c>
      <c r="K59" s="57" t="n"/>
      <c r="M59" s="66" t="n">
        <v>23</v>
      </c>
      <c r="N59" s="2" t="n"/>
      <c r="O59" s="249" t="inlineStr">
        <is>
          <t>Archer MSA deduction</t>
        </is>
      </c>
      <c r="R59" s="25" t="n"/>
      <c r="S59" s="3">
        <f>M59</f>
        <v/>
      </c>
      <c r="T59" s="162" t="n"/>
      <c r="AE59" s="171" t="n"/>
      <c r="AF59" s="171" t="n"/>
      <c r="AG59" s="171" t="n"/>
      <c r="AH59" s="171" t="n"/>
      <c r="AI59" s="171" t="n"/>
      <c r="AJ59" s="171" t="n"/>
      <c r="AK59" s="171" t="n"/>
      <c r="AL59" s="171" t="n"/>
    </row>
    <row r="60">
      <c r="B60" s="24" t="n">
        <v>27</v>
      </c>
      <c r="D60" s="249" t="inlineStr">
        <is>
          <t>Earned Income credit (EIC)</t>
        </is>
      </c>
      <c r="H60" s="7" t="n">
        <v>27</v>
      </c>
      <c r="I60" s="75" t="n"/>
      <c r="J60" s="239" t="n"/>
      <c r="K60" s="57" t="n"/>
      <c r="M60" s="66" t="n">
        <v>24</v>
      </c>
      <c r="N60" s="2" t="n"/>
      <c r="O60" s="249" t="inlineStr">
        <is>
          <t>Other adjustments:</t>
        </is>
      </c>
      <c r="R60" s="25" t="n"/>
      <c r="S60" s="69" t="n"/>
      <c r="T60" s="162" t="n"/>
      <c r="AE60" s="171" t="n"/>
      <c r="AF60" s="171" t="n"/>
      <c r="AG60" s="171" t="n"/>
      <c r="AH60" s="171" t="n"/>
      <c r="AI60" s="171" t="n"/>
      <c r="AJ60" s="171" t="n"/>
      <c r="AK60" s="171" t="n"/>
      <c r="AL60" s="171" t="n"/>
    </row>
    <row r="61">
      <c r="B61" s="24" t="n">
        <v>28</v>
      </c>
      <c r="D61" s="249" t="inlineStr">
        <is>
          <t>Refundable child tax credit or additional child tax credit</t>
        </is>
      </c>
      <c r="G61" s="25" t="inlineStr">
        <is>
          <t>Schedule 8812</t>
        </is>
      </c>
      <c r="H61" s="31" t="n">
        <v>28</v>
      </c>
      <c r="I61" s="236" t="n"/>
      <c r="J61" s="239" t="n"/>
      <c r="K61" s="57" t="n"/>
      <c r="M61" s="66" t="n"/>
      <c r="N61" s="2" t="inlineStr">
        <is>
          <t>a</t>
        </is>
      </c>
      <c r="O61" s="249" t="inlineStr">
        <is>
          <t>Jury duty pay</t>
        </is>
      </c>
      <c r="R61" s="203" t="n"/>
      <c r="S61" s="163">
        <f>CONCATENATE($M$60,N61)</f>
        <v/>
      </c>
      <c r="T61" s="162" t="n"/>
    </row>
    <row r="62">
      <c r="B62" s="24" t="n">
        <v>29</v>
      </c>
      <c r="D62" s="249" t="inlineStr">
        <is>
          <t>Amercian opportunity credit</t>
        </is>
      </c>
      <c r="G62" s="25" t="inlineStr">
        <is>
          <t>Form 8863, line 8</t>
        </is>
      </c>
      <c r="H62" s="7" t="n">
        <v>29</v>
      </c>
      <c r="I62" s="237" t="n"/>
      <c r="J62" s="239" t="n"/>
      <c r="K62" s="57" t="n"/>
      <c r="M62" s="66" t="n"/>
      <c r="N62" s="2" t="inlineStr">
        <is>
          <t>b</t>
        </is>
      </c>
      <c r="O62" s="249" t="inlineStr">
        <is>
          <t>Deductible expenses related to income reported on line 8k</t>
        </is>
      </c>
      <c r="R62" s="42" t="n"/>
      <c r="S62" s="163">
        <f>CONCATENATE($M$60,N62)</f>
        <v/>
      </c>
      <c r="T62" s="162" t="n"/>
    </row>
    <row r="63">
      <c r="B63" s="24" t="n">
        <v>30</v>
      </c>
      <c r="D63" s="249" t="inlineStr">
        <is>
          <t>Recovery rebate credit. See instructions</t>
        </is>
      </c>
      <c r="H63" s="31" t="n">
        <v>30</v>
      </c>
      <c r="I63" s="236" t="n"/>
      <c r="J63" s="239" t="n"/>
      <c r="K63" s="57" t="n"/>
      <c r="M63" s="66" t="n"/>
      <c r="N63" s="2" t="inlineStr">
        <is>
          <t>c</t>
        </is>
      </c>
      <c r="O63" s="249" t="inlineStr">
        <is>
          <t>Nontaxable amount of the value of Olympic and Paralypic medals, line 8l</t>
        </is>
      </c>
      <c r="R63" s="42" t="n"/>
      <c r="S63" s="163">
        <f>CONCATENATE($M$60,N63)</f>
        <v/>
      </c>
      <c r="T63" s="162" t="n"/>
    </row>
    <row r="64">
      <c r="B64" s="24" t="n">
        <v>31</v>
      </c>
      <c r="D64" s="249" t="inlineStr">
        <is>
          <t>Amount from Schedule 3, line 15</t>
        </is>
      </c>
      <c r="G64" s="25" t="inlineStr">
        <is>
          <t>Schedule 3, line 13</t>
        </is>
      </c>
      <c r="H64" s="31" t="n">
        <v>31</v>
      </c>
      <c r="I64" s="233">
        <f>AL53</f>
        <v/>
      </c>
      <c r="J64" s="239" t="n"/>
      <c r="K64" s="78" t="n"/>
      <c r="M64" s="66" t="n"/>
      <c r="N64" s="2" t="inlineStr">
        <is>
          <t>d</t>
        </is>
      </c>
      <c r="O64" s="249" t="inlineStr">
        <is>
          <t>Reforestation of supplemental unemployment benefits under the Trade Acts of 1974</t>
        </is>
      </c>
      <c r="R64" s="42" t="n"/>
      <c r="S64" s="163">
        <f>CONCATENATE($M$60,N64)</f>
        <v/>
      </c>
      <c r="T64" s="162" t="n"/>
    </row>
    <row r="65" ht="15" customHeight="1" s="265" thickBot="1">
      <c r="B65" s="24" t="n">
        <v>32</v>
      </c>
      <c r="D65" s="249" t="inlineStr">
        <is>
          <t>Add lines 27a and 28 through 31. Total other payments and refundable credits</t>
        </is>
      </c>
      <c r="J65" s="3" t="n">
        <v>32</v>
      </c>
      <c r="K65" s="80">
        <f>SUM(I60,I61:I64)</f>
        <v/>
      </c>
      <c r="M65" s="66" t="n"/>
      <c r="N65" s="2" t="inlineStr">
        <is>
          <t>e</t>
        </is>
      </c>
      <c r="O65" s="249" t="inlineStr">
        <is>
          <t>Repayment of supplemental unemployment benefits under the Trade Acts of 1974</t>
        </is>
      </c>
      <c r="R65" s="42" t="n"/>
      <c r="S65" s="163">
        <f>CONCATENATE($M$60,N65)</f>
        <v/>
      </c>
      <c r="T65" s="162" t="n"/>
    </row>
    <row r="66">
      <c r="B66" s="24" t="n">
        <v>33</v>
      </c>
      <c r="D66" s="249" t="inlineStr">
        <is>
          <t>Add lines 25d, 26, and 32. These are your total payments</t>
        </is>
      </c>
      <c r="J66" s="3" t="n">
        <v>33</v>
      </c>
      <c r="K66" s="60">
        <f>K58+K59+K65</f>
        <v/>
      </c>
      <c r="M66" s="66" t="n"/>
      <c r="N66" s="2" t="inlineStr">
        <is>
          <t>f</t>
        </is>
      </c>
      <c r="O66" s="249" t="inlineStr">
        <is>
          <t>Contributions to section 501(c)(18)(D) pension plans</t>
        </is>
      </c>
      <c r="R66" s="42" t="n"/>
      <c r="S66" s="163">
        <f>CONCATENATE($M$60,N66)</f>
        <v/>
      </c>
      <c r="T66" s="162" t="n"/>
    </row>
    <row r="67">
      <c r="B67" s="39" t="n"/>
      <c r="C67" s="40" t="n"/>
      <c r="D67" s="258" t="inlineStr">
        <is>
          <t>REFUND (TAX DUE)</t>
        </is>
      </c>
      <c r="E67" s="40" t="n"/>
      <c r="F67" s="40" t="n"/>
      <c r="G67" s="40" t="n"/>
      <c r="H67" s="40" t="n"/>
      <c r="I67" s="40" t="n"/>
      <c r="J67" s="29" t="n"/>
      <c r="K67" s="30" t="n"/>
      <c r="M67" s="66" t="n"/>
      <c r="N67" s="2" t="inlineStr">
        <is>
          <t>g</t>
        </is>
      </c>
      <c r="O67" s="249" t="inlineStr">
        <is>
          <t>Contributions by certain chaplains to section 403(b) plans</t>
        </is>
      </c>
      <c r="R67" s="42" t="n"/>
      <c r="S67" s="163">
        <f>CONCATENATE($M$60,N67)</f>
        <v/>
      </c>
      <c r="T67" s="162" t="n"/>
    </row>
    <row r="68">
      <c r="B68" s="24" t="n">
        <v>34</v>
      </c>
      <c r="D68" s="267" t="inlineStr">
        <is>
          <t>If line 33 &gt; line 24, subtract line 24 from line 22. This is the amount you overpaid</t>
        </is>
      </c>
      <c r="E68" s="41" t="n"/>
      <c r="F68" s="41" t="n"/>
      <c r="J68" s="26" t="n">
        <v>34</v>
      </c>
      <c r="K68" s="74">
        <f>IF(K66&gt;K53,K66-K53,0)</f>
        <v/>
      </c>
      <c r="M68" s="66" t="n"/>
      <c r="N68" s="2" t="inlineStr">
        <is>
          <t>h</t>
        </is>
      </c>
      <c r="O68" s="249" t="inlineStr">
        <is>
          <t>Attorney fees and court costs for actions involving certain unlawful discrimination claims</t>
        </is>
      </c>
      <c r="R68" s="42" t="n"/>
      <c r="S68" s="163">
        <f>CONCATENATE($M$60,N68)</f>
        <v/>
      </c>
      <c r="T68" s="162" t="n"/>
    </row>
    <row r="69">
      <c r="B69" s="24" t="inlineStr">
        <is>
          <t>35a</t>
        </is>
      </c>
      <c r="D69" s="249" t="inlineStr">
        <is>
          <t>Amount of line 34 you want refunded to you</t>
        </is>
      </c>
      <c r="G69" s="25" t="inlineStr">
        <is>
          <t>Form 8888</t>
        </is>
      </c>
      <c r="H69" s="42" t="n"/>
      <c r="J69" s="3" t="inlineStr">
        <is>
          <t>35a</t>
        </is>
      </c>
      <c r="K69" s="79">
        <f>K68-I72</f>
        <v/>
      </c>
      <c r="M69" s="66" t="n"/>
      <c r="N69" s="2" t="inlineStr">
        <is>
          <t>i</t>
        </is>
      </c>
      <c r="O69" s="249" t="inlineStr">
        <is>
          <t xml:space="preserve">Attorney fees and court costs you paid in connection with an award from the IRS </t>
        </is>
      </c>
      <c r="P69" s="249" t="n"/>
      <c r="Q69" s="249" t="n"/>
      <c r="R69" s="42" t="n"/>
      <c r="S69" s="163">
        <f>CONCATENATE($M$60,N69)</f>
        <v/>
      </c>
      <c r="T69" s="162" t="n"/>
    </row>
    <row r="70">
      <c r="B70" s="24" t="n"/>
      <c r="C70" t="inlineStr">
        <is>
          <t>35b</t>
        </is>
      </c>
      <c r="D70" s="268" t="inlineStr">
        <is>
          <t>Routing number:</t>
        </is>
      </c>
      <c r="J70" s="69" t="n"/>
      <c r="K70" s="33" t="n"/>
      <c r="L70" s="61" t="n"/>
      <c r="M70" s="66" t="n"/>
      <c r="N70" s="2" t="inlineStr">
        <is>
          <t>j</t>
        </is>
      </c>
      <c r="O70" s="249" t="inlineStr">
        <is>
          <t>Housing deduction from Form 2555</t>
        </is>
      </c>
      <c r="R70" s="42" t="n"/>
      <c r="S70" s="163">
        <f>CONCATENATE($M$60,N70)</f>
        <v/>
      </c>
      <c r="T70" s="162" t="n"/>
    </row>
    <row r="71">
      <c r="B71" s="24" t="n"/>
      <c r="C71" t="inlineStr">
        <is>
          <t>35c</t>
        </is>
      </c>
      <c r="D71" s="264" t="inlineStr">
        <is>
          <t>Account number:</t>
        </is>
      </c>
      <c r="J71" s="69" t="n"/>
      <c r="K71" s="162" t="n"/>
      <c r="L71" s="61" t="n"/>
      <c r="M71" s="66" t="n"/>
      <c r="N71" s="2" t="inlineStr">
        <is>
          <t>k</t>
        </is>
      </c>
      <c r="O71" s="249" t="inlineStr">
        <is>
          <t>Excess deductions of section 67€ expenses from Schedule K-1 (Form 1041)</t>
        </is>
      </c>
      <c r="R71" s="42" t="n"/>
      <c r="S71" s="163">
        <f>CONCATENATE($M$60,N71)</f>
        <v/>
      </c>
      <c r="T71" s="162" t="n"/>
    </row>
    <row r="72">
      <c r="B72" s="24" t="n">
        <v>36</v>
      </c>
      <c r="D72" t="inlineStr">
        <is>
          <t>Amount of line 34 you want applied to your 2021 estimated tax</t>
        </is>
      </c>
      <c r="H72" s="47" t="n">
        <v>36</v>
      </c>
      <c r="I72" s="75" t="n"/>
      <c r="J72" s="69" t="n"/>
      <c r="K72" s="162" t="n"/>
      <c r="L72" s="61" t="n"/>
      <c r="M72" s="66" t="n"/>
      <c r="N72" s="2" t="inlineStr">
        <is>
          <t>z</t>
        </is>
      </c>
      <c r="O72" s="249" t="inlineStr">
        <is>
          <t>Other adjustments. List type and amount</t>
        </is>
      </c>
      <c r="R72" s="42" t="n"/>
      <c r="S72" s="163">
        <f>CONCATENATE($M$60,N72)</f>
        <v/>
      </c>
      <c r="T72" s="162" t="n"/>
    </row>
    <row r="73">
      <c r="B73" s="24" t="n">
        <v>37</v>
      </c>
      <c r="D73" s="266" t="inlineStr">
        <is>
          <t>Subtract line 33 from line 24. This is the amount you owe</t>
        </is>
      </c>
      <c r="J73" s="3" t="n">
        <v>37</v>
      </c>
      <c r="K73" s="227">
        <f>IF(K53&gt;K66,K53-K66,0)+I74</f>
        <v/>
      </c>
      <c r="L73" s="61" t="n"/>
      <c r="M73" s="66" t="n">
        <v>25</v>
      </c>
      <c r="N73" s="2" t="n"/>
      <c r="O73" s="249" t="inlineStr">
        <is>
          <t>Total other adjustments. Add lines 24a through 24z</t>
        </is>
      </c>
      <c r="R73" s="25" t="n"/>
      <c r="S73" s="3">
        <f>M73</f>
        <v/>
      </c>
      <c r="T73" s="159">
        <f>SUM(R61:R72)</f>
        <v/>
      </c>
    </row>
    <row r="74" ht="15" customHeight="1" s="265" thickBot="1">
      <c r="B74" s="24" t="n">
        <v>38</v>
      </c>
      <c r="D74" s="249" t="inlineStr">
        <is>
          <t>Estimated tax penalty</t>
        </is>
      </c>
      <c r="H74" s="47" t="n">
        <v>38</v>
      </c>
      <c r="I74" s="75" t="n"/>
      <c r="K74" s="162" t="n"/>
      <c r="M74" s="68" t="n">
        <v>26</v>
      </c>
      <c r="N74" s="44" t="n"/>
      <c r="O74" s="260" t="inlineStr">
        <is>
          <t>Add lines 11 through 23 and 25. Adjustments to income Form 1040, line 10a</t>
        </is>
      </c>
      <c r="P74" s="15" t="n"/>
      <c r="Q74" s="15" t="n"/>
      <c r="R74" s="45" t="n"/>
      <c r="S74" s="46">
        <f>M74</f>
        <v/>
      </c>
      <c r="T74" s="70">
        <f>SUM(T45:T59,T73)</f>
        <v/>
      </c>
    </row>
    <row r="75" ht="15" customHeight="1" s="265" thickBot="1">
      <c r="B75" s="43" t="n"/>
      <c r="C75" s="15" t="n"/>
      <c r="D75" s="263" t="n"/>
      <c r="E75" s="15" t="n"/>
      <c r="F75" s="15" t="n"/>
      <c r="G75" s="44" t="n"/>
      <c r="H75" s="15" t="n"/>
      <c r="I75" s="15" t="n"/>
      <c r="J75" s="46" t="n"/>
      <c r="K75" s="48" t="n"/>
      <c r="M75" s="249" t="n"/>
      <c r="O75" s="249" t="n"/>
      <c r="R75" s="2" t="n"/>
      <c r="S75" s="3" t="n"/>
      <c r="T75" s="5" t="n"/>
    </row>
    <row r="76">
      <c r="D76" s="49" t="n"/>
      <c r="E76" s="249" t="n"/>
      <c r="F76" s="249" t="n"/>
      <c r="K76" s="50" t="n"/>
      <c r="M76" s="249" t="n"/>
      <c r="R76" s="2" t="n"/>
      <c r="S76" s="3" t="n"/>
      <c r="T76" s="5" t="n"/>
    </row>
    <row r="77">
      <c r="D77" s="49" t="n"/>
      <c r="E77" s="249" t="n"/>
      <c r="F77" s="249" t="n"/>
      <c r="K77" s="50" t="n"/>
    </row>
    <row r="79">
      <c r="D79" s="141" t="inlineStr">
        <is>
          <t>Colors Legend:</t>
        </is>
      </c>
    </row>
    <row r="80">
      <c r="D80" s="142" t="inlineStr">
        <is>
          <t>Subtotal w/in the form</t>
        </is>
      </c>
    </row>
    <row r="81">
      <c r="D81" s="143" t="inlineStr">
        <is>
          <t>Total w/in the form</t>
        </is>
      </c>
    </row>
    <row r="82">
      <c r="D82" s="144" t="inlineStr">
        <is>
          <t>Calculated</t>
        </is>
      </c>
    </row>
    <row r="83">
      <c r="D83" s="77" t="inlineStr">
        <is>
          <t>Manually entered</t>
        </is>
      </c>
    </row>
    <row r="84">
      <c r="D84" s="190" t="inlineStr">
        <is>
          <t>Linking</t>
        </is>
      </c>
    </row>
    <row r="85">
      <c r="D85" s="221" t="inlineStr">
        <is>
          <t>Tax Calculated</t>
        </is>
      </c>
    </row>
    <row r="98" ht="14.4" customHeight="1" s="265"/>
    <row r="99" ht="14.4" customHeight="1" s="265"/>
  </sheetData>
  <mergeCells count="140">
    <mergeCell ref="O29:Q29"/>
    <mergeCell ref="O65:Q65"/>
    <mergeCell ref="O22:Q22"/>
    <mergeCell ref="D66:F66"/>
    <mergeCell ref="M44:Q44"/>
    <mergeCell ref="O31:Q31"/>
    <mergeCell ref="D75:F75"/>
    <mergeCell ref="D53:F53"/>
    <mergeCell ref="D47:F47"/>
    <mergeCell ref="O14:R14"/>
    <mergeCell ref="O21:Q21"/>
    <mergeCell ref="D28:F28"/>
    <mergeCell ref="O51:Q51"/>
    <mergeCell ref="D37:F37"/>
    <mergeCell ref="O47:Q47"/>
    <mergeCell ref="O62:Q62"/>
    <mergeCell ref="O56:Q56"/>
    <mergeCell ref="O70:Q70"/>
    <mergeCell ref="D39:F39"/>
    <mergeCell ref="D30:F30"/>
    <mergeCell ref="E7:G7"/>
    <mergeCell ref="D29:F29"/>
    <mergeCell ref="D23:F23"/>
    <mergeCell ref="D67:I67"/>
    <mergeCell ref="O19:Q19"/>
    <mergeCell ref="O33:Q33"/>
    <mergeCell ref="O39:Q39"/>
    <mergeCell ref="D57:F57"/>
    <mergeCell ref="D27:F27"/>
    <mergeCell ref="D41:F41"/>
    <mergeCell ref="D17:F17"/>
    <mergeCell ref="O75:Q75"/>
    <mergeCell ref="M1:N1"/>
    <mergeCell ref="O50:Q50"/>
    <mergeCell ref="D43:F43"/>
    <mergeCell ref="E6:G6"/>
    <mergeCell ref="O59:Q59"/>
    <mergeCell ref="O46:Q46"/>
    <mergeCell ref="O52:Q52"/>
    <mergeCell ref="O64:Q64"/>
    <mergeCell ref="D74:F74"/>
    <mergeCell ref="O61:Q61"/>
    <mergeCell ref="D68:F68"/>
    <mergeCell ref="D25:F25"/>
    <mergeCell ref="O48:Q48"/>
    <mergeCell ref="D55:F55"/>
    <mergeCell ref="AE37:AG37"/>
    <mergeCell ref="AE15:AG15"/>
    <mergeCell ref="O72:Q72"/>
    <mergeCell ref="O23:Q23"/>
    <mergeCell ref="O38:Q38"/>
    <mergeCell ref="M15:Q15"/>
    <mergeCell ref="D54:F54"/>
    <mergeCell ref="X14:Y14"/>
    <mergeCell ref="D60:F60"/>
    <mergeCell ref="D44:I44"/>
    <mergeCell ref="D69:F69"/>
    <mergeCell ref="O24:Q24"/>
    <mergeCell ref="D31:F31"/>
    <mergeCell ref="D46:F46"/>
    <mergeCell ref="O18:Q18"/>
    <mergeCell ref="E8:G8"/>
    <mergeCell ref="D40:F40"/>
    <mergeCell ref="D21:F21"/>
    <mergeCell ref="O49:Q49"/>
    <mergeCell ref="O63:Q63"/>
    <mergeCell ref="O41:Q41"/>
    <mergeCell ref="O35:Q35"/>
    <mergeCell ref="D32:F32"/>
    <mergeCell ref="E9:G9"/>
    <mergeCell ref="AA33:AA34"/>
    <mergeCell ref="O25:Q25"/>
    <mergeCell ref="V15:X15"/>
    <mergeCell ref="O43:Q43"/>
    <mergeCell ref="D16:F16"/>
    <mergeCell ref="E2:G2"/>
    <mergeCell ref="E11:G11"/>
    <mergeCell ref="O27:Q27"/>
    <mergeCell ref="D71:F71"/>
    <mergeCell ref="O42:Q42"/>
    <mergeCell ref="D58:F58"/>
    <mergeCell ref="D18:F18"/>
    <mergeCell ref="O17:Q17"/>
    <mergeCell ref="D33:F33"/>
    <mergeCell ref="D73:F73"/>
    <mergeCell ref="D51:F51"/>
    <mergeCell ref="D42:F42"/>
    <mergeCell ref="O67:Q67"/>
    <mergeCell ref="D35:F35"/>
    <mergeCell ref="D50:F50"/>
    <mergeCell ref="O37:Q37"/>
    <mergeCell ref="E12:G12"/>
    <mergeCell ref="D59:F59"/>
    <mergeCell ref="D20:F20"/>
    <mergeCell ref="D34:F34"/>
    <mergeCell ref="O53:Q53"/>
    <mergeCell ref="D22:F22"/>
    <mergeCell ref="D36:F36"/>
    <mergeCell ref="E4:G4"/>
    <mergeCell ref="D45:F45"/>
    <mergeCell ref="V19:X19"/>
    <mergeCell ref="O54:Q54"/>
    <mergeCell ref="O32:Q32"/>
    <mergeCell ref="D61:F61"/>
    <mergeCell ref="O26:Q26"/>
    <mergeCell ref="D70:F70"/>
    <mergeCell ref="D48:F48"/>
    <mergeCell ref="O74:Q74"/>
    <mergeCell ref="O16:Q16"/>
    <mergeCell ref="D72:F72"/>
    <mergeCell ref="O55:Q55"/>
    <mergeCell ref="O40:Q40"/>
    <mergeCell ref="O71:Q71"/>
    <mergeCell ref="D62:F62"/>
    <mergeCell ref="O58:Q58"/>
    <mergeCell ref="D56:F56"/>
    <mergeCell ref="O60:Q60"/>
    <mergeCell ref="D15:F15"/>
    <mergeCell ref="O73:Q73"/>
    <mergeCell ref="D24:F24"/>
    <mergeCell ref="D64:F64"/>
    <mergeCell ref="D38:F38"/>
    <mergeCell ref="D14:I14"/>
    <mergeCell ref="O57:Q57"/>
    <mergeCell ref="O66:Q66"/>
    <mergeCell ref="D26:F26"/>
    <mergeCell ref="E3:G3"/>
    <mergeCell ref="O34:Q34"/>
    <mergeCell ref="D63:F63"/>
    <mergeCell ref="O28:Q28"/>
    <mergeCell ref="O68:Q68"/>
    <mergeCell ref="D19:F19"/>
    <mergeCell ref="D65:F65"/>
    <mergeCell ref="O36:Q36"/>
    <mergeCell ref="O30:Q30"/>
    <mergeCell ref="AG14:AH14"/>
    <mergeCell ref="O45:Q45"/>
    <mergeCell ref="D52:F52"/>
    <mergeCell ref="O20:Q20"/>
    <mergeCell ref="D49:F49"/>
  </mergeCells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F41"/>
  <sheetViews>
    <sheetView zoomScale="90" zoomScaleNormal="90" workbookViewId="0">
      <selection activeCell="F3" sqref="F3"/>
    </sheetView>
  </sheetViews>
  <sheetFormatPr baseColWidth="8" defaultRowHeight="14.5"/>
  <cols>
    <col width="3.81640625" customWidth="1" style="265" min="1" max="1"/>
    <col width="21.7265625" customWidth="1" style="285" min="2" max="2"/>
    <col width="23" customWidth="1" style="285" min="3" max="3"/>
    <col width="32.54296875" customWidth="1" style="285" min="4" max="4"/>
    <col width="27.26953125" customWidth="1" style="285" min="5" max="5"/>
    <col width="25.81640625" customWidth="1" style="285" min="6" max="6"/>
  </cols>
  <sheetData>
    <row r="1" ht="10" customHeight="1" s="265" thickBot="1"/>
    <row r="2" ht="29.5" customHeight="1" s="265" thickBot="1">
      <c r="B2" s="288" t="inlineStr">
        <is>
          <t>Employer Information</t>
        </is>
      </c>
      <c r="C2" s="289" t="n"/>
      <c r="D2" s="290" t="n"/>
      <c r="E2" s="84" t="inlineStr">
        <is>
          <t>1 Wages, tips, other compensation</t>
        </is>
      </c>
      <c r="F2" s="94" t="inlineStr">
        <is>
          <t>2 Federal income tax withheld</t>
        </is>
      </c>
    </row>
    <row r="3" ht="26" customHeight="1" s="265" thickBot="1">
      <c r="B3" s="88" t="n"/>
      <c r="C3" s="291" t="inlineStr">
        <is>
          <t>EIN</t>
        </is>
      </c>
      <c r="D3" s="292" t="n"/>
      <c r="E3" s="293" t="n">
        <v>56434.22</v>
      </c>
      <c r="F3" s="151" t="n">
        <v>8855.690000000001</v>
      </c>
    </row>
    <row r="4">
      <c r="B4" s="274" t="inlineStr">
        <is>
          <t>Employer's name, address and ZIP code</t>
        </is>
      </c>
      <c r="C4" s="291" t="inlineStr">
        <is>
          <t>Name</t>
        </is>
      </c>
      <c r="D4" s="294" t="n"/>
      <c r="E4" s="84" t="inlineStr">
        <is>
          <t>3 Social security wages</t>
        </is>
      </c>
      <c r="F4" s="94" t="inlineStr">
        <is>
          <t>4 Social security tax withheld</t>
        </is>
      </c>
    </row>
    <row r="5" ht="16" customHeight="1" s="265" thickBot="1">
      <c r="B5" s="11" t="n"/>
      <c r="C5" s="291" t="inlineStr">
        <is>
          <t>Street Address</t>
        </is>
      </c>
      <c r="D5" s="294" t="n"/>
      <c r="E5" s="293" t="n"/>
      <c r="F5" s="151" t="n"/>
    </row>
    <row r="6">
      <c r="B6" s="11" t="n"/>
      <c r="C6" s="291" t="inlineStr">
        <is>
          <t>2nd Street Address</t>
        </is>
      </c>
      <c r="D6" s="294" t="n"/>
      <c r="E6" s="84" t="inlineStr">
        <is>
          <t>5 Medicare wages and tips</t>
        </is>
      </c>
      <c r="F6" s="94" t="inlineStr">
        <is>
          <t>6 Medicare tax withheld</t>
        </is>
      </c>
    </row>
    <row r="7" ht="16" customHeight="1" s="265" thickBot="1">
      <c r="B7" s="14" t="n"/>
      <c r="C7" s="291" t="inlineStr">
        <is>
          <t>City ST ZIP</t>
        </is>
      </c>
      <c r="D7" s="294" t="n"/>
      <c r="E7" s="293" t="n"/>
      <c r="F7" s="151" t="n"/>
    </row>
    <row r="8" ht="16" customHeight="1" s="265" thickBot="1">
      <c r="B8" s="288" t="inlineStr">
        <is>
          <t>Employee Information</t>
        </is>
      </c>
      <c r="C8" s="289" t="n"/>
      <c r="D8" s="290" t="n"/>
      <c r="E8" s="84" t="inlineStr">
        <is>
          <t>7 Social security tips</t>
        </is>
      </c>
      <c r="F8" s="94" t="inlineStr">
        <is>
          <t>8 Allocated tips</t>
        </is>
      </c>
    </row>
    <row r="9" ht="26" customHeight="1" s="265" thickBot="1">
      <c r="B9" s="88" t="n"/>
      <c r="C9" s="291" t="inlineStr">
        <is>
          <t>SSN</t>
        </is>
      </c>
      <c r="D9" s="295" t="n"/>
      <c r="E9" s="293" t="n"/>
      <c r="F9" s="296" t="n"/>
    </row>
    <row r="10" ht="15" customHeight="1" s="265" thickBot="1">
      <c r="B10" s="274" t="inlineStr">
        <is>
          <t>Employee's name, address and ZIP code</t>
        </is>
      </c>
      <c r="C10" s="291" t="inlineStr">
        <is>
          <t>Name</t>
        </is>
      </c>
      <c r="D10" s="295" t="n"/>
      <c r="E10" s="93" t="inlineStr">
        <is>
          <t>13 Retirement plan: (Y/N)</t>
        </is>
      </c>
      <c r="F10" s="95" t="inlineStr">
        <is>
          <t>10 Dependent care benefits</t>
        </is>
      </c>
    </row>
    <row r="11" ht="15" customHeight="1" s="265" thickBot="1">
      <c r="B11" s="11" t="n"/>
      <c r="C11" s="291" t="inlineStr">
        <is>
          <t>Street Address</t>
        </is>
      </c>
      <c r="D11" s="295" t="n"/>
      <c r="E11" s="92" t="inlineStr">
        <is>
          <t>14 Other</t>
        </is>
      </c>
      <c r="F11" s="96" t="inlineStr">
        <is>
          <t>12 See instructions</t>
        </is>
      </c>
    </row>
    <row r="12">
      <c r="B12" s="11" t="n"/>
      <c r="C12" s="291" t="inlineStr">
        <is>
          <t>2nd Street Address</t>
        </is>
      </c>
      <c r="D12" s="297" t="n"/>
      <c r="E12" s="92" t="n"/>
      <c r="F12" s="97" t="n"/>
    </row>
    <row r="13" ht="15" customHeight="1" s="265" thickBot="1">
      <c r="B13" s="14" t="n"/>
      <c r="C13" s="298" t="inlineStr">
        <is>
          <t>City ST ZIP</t>
        </is>
      </c>
      <c r="D13" s="299" t="n"/>
      <c r="E13" s="85" t="n"/>
      <c r="F13" s="86" t="n"/>
    </row>
    <row r="14" ht="26" customHeight="1" s="265">
      <c r="B14" s="140" t="n"/>
      <c r="C14" s="291" t="n"/>
      <c r="D14" s="297" t="n"/>
    </row>
    <row r="15" ht="15" customHeight="1" s="265" thickBot="1"/>
    <row r="16" ht="29.5" customHeight="1" s="265" thickBot="1">
      <c r="B16" s="288" t="inlineStr">
        <is>
          <t>Employer Information</t>
        </is>
      </c>
      <c r="C16" s="289" t="n"/>
      <c r="D16" s="290" t="n"/>
      <c r="E16" s="84" t="inlineStr">
        <is>
          <t>1 Wages, tips, other compensation</t>
        </is>
      </c>
      <c r="F16" s="94" t="inlineStr">
        <is>
          <t>2 Federal income tax withheld</t>
        </is>
      </c>
    </row>
    <row r="17" ht="26" customHeight="1" s="265" thickBot="1">
      <c r="B17" s="88" t="n"/>
      <c r="C17" s="291" t="inlineStr">
        <is>
          <t>EIN</t>
        </is>
      </c>
      <c r="D17" s="292" t="n"/>
      <c r="E17" s="293" t="n"/>
      <c r="F17" s="151" t="n"/>
    </row>
    <row r="18">
      <c r="B18" s="274" t="inlineStr">
        <is>
          <t>Employer's name, address and ZIP code</t>
        </is>
      </c>
      <c r="C18" s="291" t="inlineStr">
        <is>
          <t>Name</t>
        </is>
      </c>
      <c r="D18" s="294" t="n"/>
      <c r="E18" s="84" t="inlineStr">
        <is>
          <t>3 Social security wages</t>
        </is>
      </c>
      <c r="F18" s="94" t="inlineStr">
        <is>
          <t>4 Social security tax withheld</t>
        </is>
      </c>
    </row>
    <row r="19" ht="16" customHeight="1" s="265" thickBot="1">
      <c r="B19" s="11" t="n"/>
      <c r="C19" s="291" t="inlineStr">
        <is>
          <t>Street Address</t>
        </is>
      </c>
      <c r="D19" s="294" t="n"/>
      <c r="E19" s="293" t="n"/>
      <c r="F19" s="151" t="n"/>
    </row>
    <row r="20">
      <c r="B20" s="11" t="n"/>
      <c r="C20" s="291" t="inlineStr">
        <is>
          <t>2nd Street Address</t>
        </is>
      </c>
      <c r="D20" s="294" t="n"/>
      <c r="E20" s="84" t="inlineStr">
        <is>
          <t>5 Medicare wages and tips</t>
        </is>
      </c>
      <c r="F20" s="94" t="inlineStr">
        <is>
          <t>6 Medicare tax withheld</t>
        </is>
      </c>
    </row>
    <row r="21" ht="16" customHeight="1" s="265" thickBot="1">
      <c r="B21" s="14" t="n"/>
      <c r="C21" s="291" t="inlineStr">
        <is>
          <t>City ST ZIP</t>
        </is>
      </c>
      <c r="D21" s="294" t="n"/>
      <c r="E21" s="293" t="n"/>
      <c r="F21" s="151" t="n"/>
    </row>
    <row r="22" ht="16" customHeight="1" s="265" thickBot="1">
      <c r="B22" s="288" t="inlineStr">
        <is>
          <t>Employee Information</t>
        </is>
      </c>
      <c r="C22" s="289" t="n"/>
      <c r="D22" s="290" t="n"/>
      <c r="E22" s="84" t="inlineStr">
        <is>
          <t>7 Social security tips</t>
        </is>
      </c>
      <c r="F22" s="94" t="inlineStr">
        <is>
          <t>8 Allocated tips</t>
        </is>
      </c>
    </row>
    <row r="23" ht="26" customHeight="1" s="265" thickBot="1">
      <c r="B23" s="88" t="n"/>
      <c r="C23" s="291" t="inlineStr">
        <is>
          <t>SSN</t>
        </is>
      </c>
      <c r="D23" s="295" t="n"/>
      <c r="E23" s="293" t="n"/>
      <c r="F23" s="296" t="n"/>
    </row>
    <row r="24" ht="15" customHeight="1" s="265" thickBot="1">
      <c r="B24" s="274" t="inlineStr">
        <is>
          <t>Employee's name, address and ZIP code</t>
        </is>
      </c>
      <c r="C24" s="291" t="inlineStr">
        <is>
          <t>Name</t>
        </is>
      </c>
      <c r="D24" s="295" t="n"/>
      <c r="E24" s="93" t="inlineStr">
        <is>
          <t>13 Retirement plan: (Y/N)</t>
        </is>
      </c>
      <c r="F24" s="95" t="inlineStr">
        <is>
          <t>10 Dependent care benefits</t>
        </is>
      </c>
    </row>
    <row r="25" ht="15" customHeight="1" s="265" thickBot="1">
      <c r="B25" s="11" t="n"/>
      <c r="C25" s="291" t="inlineStr">
        <is>
          <t>Street Address</t>
        </is>
      </c>
      <c r="D25" s="295" t="n"/>
      <c r="E25" s="92" t="inlineStr">
        <is>
          <t>14 Other</t>
        </is>
      </c>
      <c r="F25" s="96" t="inlineStr">
        <is>
          <t>12 See instructions</t>
        </is>
      </c>
    </row>
    <row r="26">
      <c r="B26" s="11" t="n"/>
      <c r="C26" s="291" t="inlineStr">
        <is>
          <t>2nd Street Address</t>
        </is>
      </c>
      <c r="D26" s="297" t="n"/>
      <c r="E26" s="92" t="n"/>
      <c r="F26" s="97" t="n"/>
    </row>
    <row r="27" ht="15" customHeight="1" s="265" thickBot="1">
      <c r="B27" s="14" t="n"/>
      <c r="C27" s="298" t="inlineStr">
        <is>
          <t>City ST ZIP</t>
        </is>
      </c>
      <c r="D27" s="299" t="n"/>
      <c r="E27" s="85" t="n"/>
      <c r="F27" s="86" t="n"/>
    </row>
    <row r="29" ht="15" customHeight="1" s="265" thickBot="1"/>
    <row r="30" ht="29.5" customHeight="1" s="265" thickBot="1">
      <c r="B30" s="288" t="inlineStr">
        <is>
          <t>Employer Information</t>
        </is>
      </c>
      <c r="C30" s="289" t="n"/>
      <c r="D30" s="290" t="n"/>
      <c r="E30" s="84" t="inlineStr">
        <is>
          <t>1 Wages, tips, other compensation</t>
        </is>
      </c>
      <c r="F30" s="94" t="inlineStr">
        <is>
          <t>2 Federal income tax withheld</t>
        </is>
      </c>
    </row>
    <row r="31" ht="26" customHeight="1" s="265" thickBot="1">
      <c r="B31" s="88" t="n"/>
      <c r="C31" s="291" t="inlineStr">
        <is>
          <t>EIN</t>
        </is>
      </c>
      <c r="D31" s="292" t="n"/>
      <c r="E31" s="293" t="n"/>
      <c r="F31" s="151" t="n"/>
    </row>
    <row r="32">
      <c r="B32" s="274" t="inlineStr">
        <is>
          <t>Employer's name, address and ZIP code</t>
        </is>
      </c>
      <c r="C32" s="291" t="inlineStr">
        <is>
          <t>Name</t>
        </is>
      </c>
      <c r="D32" s="294" t="n"/>
      <c r="E32" s="84" t="inlineStr">
        <is>
          <t>3 Social security wages</t>
        </is>
      </c>
      <c r="F32" s="94" t="inlineStr">
        <is>
          <t>4 Social security tax withheld</t>
        </is>
      </c>
    </row>
    <row r="33" ht="16" customHeight="1" s="265" thickBot="1">
      <c r="B33" s="11" t="n"/>
      <c r="C33" s="291" t="inlineStr">
        <is>
          <t>Street Address</t>
        </is>
      </c>
      <c r="D33" s="294" t="n"/>
      <c r="E33" s="293" t="n"/>
      <c r="F33" s="151" t="n"/>
    </row>
    <row r="34">
      <c r="B34" s="11" t="n"/>
      <c r="C34" s="291" t="inlineStr">
        <is>
          <t>2nd Street Address</t>
        </is>
      </c>
      <c r="D34" s="294" t="n"/>
      <c r="E34" s="84" t="inlineStr">
        <is>
          <t>5 Medicare wages and tips</t>
        </is>
      </c>
      <c r="F34" s="94" t="inlineStr">
        <is>
          <t>6 Medicare tax withheld</t>
        </is>
      </c>
    </row>
    <row r="35" ht="16" customHeight="1" s="265" thickBot="1">
      <c r="B35" s="14" t="n"/>
      <c r="C35" s="291" t="inlineStr">
        <is>
          <t>City ST ZIP</t>
        </is>
      </c>
      <c r="D35" s="294" t="n"/>
      <c r="E35" s="293" t="n"/>
      <c r="F35" s="151" t="n"/>
    </row>
    <row r="36" ht="16" customHeight="1" s="265" thickBot="1">
      <c r="B36" s="288" t="inlineStr">
        <is>
          <t>Employee Information</t>
        </is>
      </c>
      <c r="C36" s="289" t="n"/>
      <c r="D36" s="290" t="n"/>
      <c r="E36" s="84" t="inlineStr">
        <is>
          <t>7 Social security tips</t>
        </is>
      </c>
      <c r="F36" s="94" t="inlineStr">
        <is>
          <t>8 Allocated tips</t>
        </is>
      </c>
    </row>
    <row r="37" ht="26" customHeight="1" s="265" thickBot="1">
      <c r="B37" s="88" t="n"/>
      <c r="C37" s="291" t="inlineStr">
        <is>
          <t>SSN</t>
        </is>
      </c>
      <c r="D37" s="295" t="n"/>
      <c r="E37" s="293" t="n"/>
      <c r="F37" s="296" t="n"/>
    </row>
    <row r="38" ht="15" customHeight="1" s="265" thickBot="1">
      <c r="B38" s="274" t="inlineStr">
        <is>
          <t>Employee's name, address and ZIP code</t>
        </is>
      </c>
      <c r="C38" s="291" t="inlineStr">
        <is>
          <t>Name</t>
        </is>
      </c>
      <c r="D38" s="295" t="n"/>
      <c r="E38" s="93" t="inlineStr">
        <is>
          <t>13 Retirement plan: (Y/N)</t>
        </is>
      </c>
      <c r="F38" s="95" t="inlineStr">
        <is>
          <t>10 Dependent care benefits</t>
        </is>
      </c>
    </row>
    <row r="39" ht="15" customHeight="1" s="265" thickBot="1">
      <c r="B39" s="11" t="n"/>
      <c r="C39" s="291" t="inlineStr">
        <is>
          <t>Street Address</t>
        </is>
      </c>
      <c r="D39" s="295" t="n"/>
      <c r="E39" s="92" t="inlineStr">
        <is>
          <t>14 Other</t>
        </is>
      </c>
      <c r="F39" s="96" t="inlineStr">
        <is>
          <t>12 See instructions</t>
        </is>
      </c>
    </row>
    <row r="40">
      <c r="B40" s="11" t="n"/>
      <c r="C40" s="291" t="inlineStr">
        <is>
          <t>2nd Street Address</t>
        </is>
      </c>
      <c r="D40" s="297" t="n"/>
      <c r="E40" s="92" t="n"/>
      <c r="F40" s="97" t="n"/>
    </row>
    <row r="41" ht="15" customHeight="1" s="265" thickBot="1">
      <c r="B41" s="14" t="n"/>
      <c r="C41" s="298" t="inlineStr">
        <is>
          <t>City ST ZIP</t>
        </is>
      </c>
      <c r="D41" s="299" t="n"/>
      <c r="E41" s="85" t="n"/>
      <c r="F41" s="86" t="n"/>
    </row>
  </sheetData>
  <mergeCells count="12">
    <mergeCell ref="B36:D36"/>
    <mergeCell ref="B22:D22"/>
    <mergeCell ref="B8:D8"/>
    <mergeCell ref="B4:B7"/>
    <mergeCell ref="B18:B21"/>
    <mergeCell ref="B38:B41"/>
    <mergeCell ref="B2:D2"/>
    <mergeCell ref="B30:D30"/>
    <mergeCell ref="B24:B27"/>
    <mergeCell ref="B10:B13"/>
    <mergeCell ref="B32:B35"/>
    <mergeCell ref="B16:D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2"/>
  <sheetViews>
    <sheetView topLeftCell="A37" zoomScale="80" zoomScaleNormal="80" workbookViewId="0">
      <selection activeCell="G59" sqref="G59"/>
    </sheetView>
  </sheetViews>
  <sheetFormatPr baseColWidth="8" defaultRowHeight="14.5"/>
  <cols>
    <col width="8" customWidth="1" style="12" min="1" max="1"/>
    <col width="3.6328125" customWidth="1" style="12" min="2" max="2"/>
    <col width="25.1796875" customWidth="1" style="12" min="3" max="3"/>
    <col width="5" customWidth="1" style="265" min="4" max="4"/>
    <col width="18.08984375" customWidth="1" style="265" min="5" max="5"/>
    <col width="4.1796875" customWidth="1" style="265" min="6" max="6"/>
    <col width="28.08984375" bestFit="1" customWidth="1" style="265" min="7" max="7"/>
    <col width="4.7265625" customWidth="1" style="265" min="8" max="8"/>
    <col width="20.90625" customWidth="1" style="61" min="9" max="9"/>
    <col width="19.90625" customWidth="1" style="265" min="11" max="11"/>
    <col width="28.08984375" bestFit="1" customWidth="1" style="265" min="12" max="12"/>
    <col width="17" customWidth="1" style="265" min="14" max="14"/>
    <col width="4.54296875" customWidth="1" style="265" min="15" max="15"/>
    <col width="14.6328125" customWidth="1" style="265" min="16" max="16"/>
  </cols>
  <sheetData>
    <row r="1" ht="18.5" customHeight="1" s="265">
      <c r="A1" s="102" t="inlineStr">
        <is>
          <t xml:space="preserve">Schedule C </t>
        </is>
      </c>
      <c r="B1" s="102" t="n"/>
      <c r="C1" s="277" t="inlineStr">
        <is>
          <t>Profit or Loss From Business</t>
        </is>
      </c>
      <c r="I1" s="61" t="n"/>
    </row>
    <row r="2">
      <c r="A2" s="257" t="inlineStr">
        <is>
          <t>(Form 1040)</t>
        </is>
      </c>
      <c r="B2" s="257" t="n"/>
      <c r="C2" s="278" t="inlineStr">
        <is>
          <t>(Sole Propriertorship)</t>
        </is>
      </c>
      <c r="I2" s="61" t="n"/>
    </row>
    <row r="3" ht="15" customHeight="1" s="265" thickBot="1">
      <c r="A3" s="257" t="n"/>
      <c r="B3" s="257" t="n"/>
      <c r="D3" s="249" t="n"/>
      <c r="E3" s="249" t="n"/>
      <c r="F3" s="249" t="n"/>
      <c r="G3" s="3" t="n"/>
      <c r="I3" s="61" t="n"/>
    </row>
    <row r="4">
      <c r="A4" s="257" t="inlineStr">
        <is>
          <t>Name of proprietor:</t>
        </is>
      </c>
      <c r="B4" s="257" t="n"/>
      <c r="D4" s="255" t="n"/>
      <c r="H4" s="2" t="inlineStr">
        <is>
          <t>SSN</t>
        </is>
      </c>
      <c r="I4" s="61" t="n"/>
      <c r="K4" s="300" t="inlineStr">
        <is>
          <t>Form 1099-NEC</t>
        </is>
      </c>
      <c r="L4" s="301" t="n"/>
    </row>
    <row r="5">
      <c r="B5" s="2" t="inlineStr">
        <is>
          <t>A</t>
        </is>
      </c>
      <c r="C5" s="249" t="inlineStr">
        <is>
          <t>Principal business or profession:</t>
        </is>
      </c>
      <c r="E5" s="255" t="n"/>
      <c r="H5" s="2" t="inlineStr">
        <is>
          <t>B</t>
        </is>
      </c>
      <c r="I5" s="61" t="inlineStr">
        <is>
          <t>Business Code</t>
        </is>
      </c>
      <c r="K5" s="104" t="inlineStr">
        <is>
          <t>Payer's Name</t>
        </is>
      </c>
      <c r="L5" s="105" t="inlineStr">
        <is>
          <t>Box 1</t>
        </is>
      </c>
    </row>
    <row r="6">
      <c r="B6" s="2" t="n"/>
      <c r="C6" s="255" t="n"/>
      <c r="H6" s="2" t="n"/>
      <c r="I6" s="61" t="n"/>
      <c r="K6" s="11" t="n"/>
      <c r="L6" s="162" t="n"/>
    </row>
    <row r="7">
      <c r="B7" s="2" t="inlineStr">
        <is>
          <t>C</t>
        </is>
      </c>
      <c r="C7" s="249" t="inlineStr">
        <is>
          <t>Business Name</t>
        </is>
      </c>
      <c r="E7" s="255" t="n"/>
      <c r="H7" s="2" t="inlineStr">
        <is>
          <t>D</t>
        </is>
      </c>
      <c r="I7" s="61" t="inlineStr">
        <is>
          <t>Employer ID number (EIN)</t>
        </is>
      </c>
      <c r="K7" s="11" t="n"/>
      <c r="L7" s="162" t="n"/>
    </row>
    <row r="8">
      <c r="B8" s="2" t="n"/>
      <c r="C8" s="255" t="n"/>
      <c r="H8" s="3" t="n"/>
      <c r="K8" s="11" t="n"/>
      <c r="L8" s="162" t="n"/>
    </row>
    <row r="9">
      <c r="B9" s="2" t="inlineStr">
        <is>
          <t>E</t>
        </is>
      </c>
      <c r="C9" s="249" t="inlineStr">
        <is>
          <t>Business Address</t>
        </is>
      </c>
      <c r="D9" s="255" t="n"/>
      <c r="E9" s="255" t="n"/>
      <c r="H9" s="3" t="n"/>
      <c r="K9" s="11" t="n"/>
      <c r="L9" s="126">
        <f>SUM(L6:L8)</f>
        <v/>
      </c>
    </row>
    <row r="10" ht="15" customHeight="1" s="265" thickBot="1">
      <c r="A10" s="257" t="n"/>
      <c r="B10" s="257" t="n"/>
      <c r="C10" s="255" t="n"/>
      <c r="E10" s="255" t="n"/>
      <c r="H10" s="3" t="n"/>
      <c r="K10" s="14" t="n"/>
      <c r="L10" s="16" t="n"/>
    </row>
    <row r="11" ht="15" customHeight="1" s="265" thickBot="1">
      <c r="A11" s="257" t="n"/>
      <c r="B11" s="257" t="n"/>
      <c r="F11" s="2" t="n"/>
      <c r="H11" s="3" t="n"/>
    </row>
    <row r="12">
      <c r="A12" s="107" t="inlineStr">
        <is>
          <t>Part I</t>
        </is>
      </c>
      <c r="B12" s="108" t="n"/>
      <c r="C12" s="252" t="inlineStr">
        <is>
          <t>Income</t>
        </is>
      </c>
      <c r="D12" s="18" t="n"/>
      <c r="E12" s="18" t="n"/>
      <c r="F12" s="18" t="n"/>
      <c r="G12" s="18" t="n"/>
      <c r="H12" s="22" t="n"/>
      <c r="I12" s="106" t="n"/>
    </row>
    <row r="13">
      <c r="A13" s="3" t="n">
        <v>1</v>
      </c>
      <c r="B13" s="257" t="n"/>
      <c r="C13" s="249" t="inlineStr">
        <is>
          <t>Gross receipts or sales</t>
        </is>
      </c>
      <c r="F13" s="25" t="n"/>
      <c r="H13" s="7" t="n">
        <v>1</v>
      </c>
      <c r="I13" s="122">
        <f>L9</f>
        <v/>
      </c>
    </row>
    <row r="14" ht="15" customHeight="1" s="265" thickBot="1">
      <c r="A14" s="3" t="n">
        <v>2</v>
      </c>
      <c r="B14" s="257" t="n"/>
      <c r="C14" s="249" t="inlineStr">
        <is>
          <t>Returns and allowances</t>
        </is>
      </c>
      <c r="F14" s="25" t="n"/>
      <c r="G14" s="3" t="n"/>
      <c r="H14" s="7" t="n">
        <v>2</v>
      </c>
      <c r="I14" s="124" t="n"/>
      <c r="O14" s="61" t="n"/>
    </row>
    <row r="15">
      <c r="A15" s="3" t="n">
        <v>3</v>
      </c>
      <c r="B15" s="257" t="n"/>
      <c r="C15" t="inlineStr">
        <is>
          <t>Subtract line 2 from line 1</t>
        </is>
      </c>
      <c r="D15" s="249" t="n"/>
      <c r="E15" s="249" t="n"/>
      <c r="F15" s="25" t="n"/>
      <c r="G15" s="2" t="n"/>
      <c r="H15" s="7" t="n">
        <v>3</v>
      </c>
      <c r="I15" s="123">
        <f>I13-I14</f>
        <v/>
      </c>
      <c r="O15" s="61" t="n"/>
    </row>
    <row r="16" ht="15" customHeight="1" s="265" thickBot="1">
      <c r="A16" s="3" t="n">
        <v>4</v>
      </c>
      <c r="B16" s="257" t="n"/>
      <c r="C16" s="249" t="inlineStr">
        <is>
          <t>Cost of goods sold (from line 42)</t>
        </is>
      </c>
      <c r="F16" s="25" t="n"/>
      <c r="G16" s="3" t="n"/>
      <c r="H16" s="7" t="n">
        <v>4</v>
      </c>
      <c r="I16" s="124" t="n"/>
      <c r="O16" s="61" t="n"/>
    </row>
    <row r="17">
      <c r="A17" s="3" t="n">
        <v>5</v>
      </c>
      <c r="B17" s="257" t="n"/>
      <c r="C17" s="249" t="inlineStr">
        <is>
          <t>Gross profit. Subtract line 4 from line 3</t>
        </is>
      </c>
      <c r="F17" s="25" t="n"/>
      <c r="G17" s="2" t="n"/>
      <c r="H17" s="7" t="n">
        <v>5</v>
      </c>
      <c r="I17" s="123">
        <f>I15-I16</f>
        <v/>
      </c>
      <c r="O17" s="61" t="n"/>
    </row>
    <row r="18" ht="15" customHeight="1" s="265" thickBot="1">
      <c r="A18" s="3" t="n">
        <v>6</v>
      </c>
      <c r="B18" s="257" t="n"/>
      <c r="C18" s="249" t="inlineStr">
        <is>
          <t>Other income</t>
        </is>
      </c>
      <c r="F18" s="25" t="n"/>
      <c r="G18" s="3" t="n"/>
      <c r="H18" s="7" t="n">
        <v>6</v>
      </c>
      <c r="I18" s="124" t="n"/>
      <c r="O18" s="61" t="n"/>
    </row>
    <row r="19">
      <c r="A19" s="3" t="n">
        <v>7</v>
      </c>
      <c r="B19" s="257" t="n"/>
      <c r="C19" s="257" t="inlineStr">
        <is>
          <t>Gross income. Add lines 5 and 6</t>
        </is>
      </c>
      <c r="F19" s="25" t="n"/>
      <c r="G19" s="2" t="n"/>
      <c r="H19" s="7" t="n">
        <v>7</v>
      </c>
      <c r="I19" s="125">
        <f>SUM(I17:I18)</f>
        <v/>
      </c>
      <c r="O19" s="61" t="n"/>
    </row>
    <row r="20">
      <c r="A20" s="111" t="inlineStr">
        <is>
          <t>Part II</t>
        </is>
      </c>
      <c r="B20" s="251" t="n"/>
      <c r="C20" s="258" t="inlineStr">
        <is>
          <t>Expenses</t>
        </is>
      </c>
      <c r="D20" s="40" t="n"/>
      <c r="E20" s="40" t="n"/>
      <c r="F20" s="40" t="n"/>
      <c r="G20" s="40" t="n"/>
      <c r="H20" s="29" t="n"/>
      <c r="I20" s="112" t="n"/>
      <c r="O20" s="61" t="n"/>
    </row>
    <row r="21">
      <c r="A21" s="113" t="n">
        <v>8</v>
      </c>
      <c r="B21" s="257" t="n"/>
      <c r="C21" t="inlineStr">
        <is>
          <t>Advertising</t>
        </is>
      </c>
      <c r="D21" s="110">
        <f>A21</f>
        <v/>
      </c>
      <c r="E21" s="42" t="n"/>
      <c r="F21" s="113" t="n">
        <v>18</v>
      </c>
      <c r="G21" s="249" t="inlineStr">
        <is>
          <t>Office expense</t>
        </is>
      </c>
      <c r="H21" s="7" t="n">
        <v>18</v>
      </c>
      <c r="I21" s="156" t="n"/>
      <c r="O21" s="61" t="n"/>
    </row>
    <row r="22">
      <c r="A22" s="113" t="n">
        <v>9</v>
      </c>
      <c r="B22" s="257" t="n"/>
      <c r="C22" t="inlineStr">
        <is>
          <t>Car and truck expenses</t>
        </is>
      </c>
      <c r="D22" s="110">
        <f>A22</f>
        <v/>
      </c>
      <c r="E22" s="42" t="n"/>
      <c r="F22" s="113" t="n">
        <v>19</v>
      </c>
      <c r="G22" s="249" t="inlineStr">
        <is>
          <t>Pension and profit-sharing plans</t>
        </is>
      </c>
      <c r="H22" s="7" t="n">
        <v>19</v>
      </c>
      <c r="I22" s="156" t="n"/>
      <c r="O22" s="61" t="n"/>
    </row>
    <row r="23">
      <c r="A23" s="113" t="n"/>
      <c r="B23" s="257" t="n"/>
      <c r="C23" t="inlineStr">
        <is>
          <t>(see instructions)</t>
        </is>
      </c>
      <c r="D23" s="110">
        <f>A23</f>
        <v/>
      </c>
      <c r="E23" s="42" t="n"/>
      <c r="F23" s="113" t="n">
        <v>20</v>
      </c>
      <c r="G23" s="249" t="inlineStr">
        <is>
          <t xml:space="preserve">Rent or lease </t>
        </is>
      </c>
      <c r="H23" s="7" t="n">
        <v>20</v>
      </c>
      <c r="I23" s="156" t="n"/>
      <c r="O23" s="61" t="n"/>
    </row>
    <row r="24">
      <c r="A24" s="113" t="n">
        <v>10</v>
      </c>
      <c r="B24" s="257" t="n"/>
      <c r="C24" t="inlineStr">
        <is>
          <t>Commissions and fees</t>
        </is>
      </c>
      <c r="D24" s="110">
        <f>A24</f>
        <v/>
      </c>
      <c r="E24" s="42" t="n"/>
      <c r="F24" s="113" t="inlineStr">
        <is>
          <t>a</t>
        </is>
      </c>
      <c r="G24" s="121" t="inlineStr">
        <is>
          <t>Vehicles, machinery, equipment</t>
        </is>
      </c>
      <c r="H24" s="7" t="inlineStr">
        <is>
          <t>a</t>
        </is>
      </c>
      <c r="I24" s="156" t="n"/>
      <c r="O24" s="61" t="n"/>
    </row>
    <row r="25">
      <c r="A25" s="113" t="n">
        <v>11</v>
      </c>
      <c r="B25" s="257" t="n"/>
      <c r="C25" t="inlineStr">
        <is>
          <t>Contract labor</t>
        </is>
      </c>
      <c r="D25" s="110">
        <f>A25</f>
        <v/>
      </c>
      <c r="E25" s="42" t="n"/>
      <c r="F25" s="113" t="inlineStr">
        <is>
          <t>b</t>
        </is>
      </c>
      <c r="G25" s="121" t="inlineStr">
        <is>
          <t>Other business property</t>
        </is>
      </c>
      <c r="H25" s="7" t="inlineStr">
        <is>
          <t>b</t>
        </is>
      </c>
      <c r="I25" s="156" t="n"/>
      <c r="O25" s="61" t="n"/>
    </row>
    <row r="26">
      <c r="A26" s="113" t="n">
        <v>12</v>
      </c>
      <c r="B26" s="257" t="n"/>
      <c r="C26" t="inlineStr">
        <is>
          <t>Depletion</t>
        </is>
      </c>
      <c r="D26" s="110">
        <f>A26</f>
        <v/>
      </c>
      <c r="E26" s="42" t="n"/>
      <c r="F26" s="113" t="n">
        <v>21</v>
      </c>
      <c r="G26" s="249" t="inlineStr">
        <is>
          <t>Repairs and maintenance</t>
        </is>
      </c>
      <c r="H26" s="7" t="n">
        <v>21</v>
      </c>
      <c r="I26" s="156" t="n"/>
      <c r="O26" s="61" t="n"/>
    </row>
    <row r="27">
      <c r="A27" s="113" t="n">
        <v>13</v>
      </c>
      <c r="B27" s="257" t="n"/>
      <c r="C27" t="inlineStr">
        <is>
          <t>Depreication and</t>
        </is>
      </c>
      <c r="D27" s="110" t="n">
        <v>13</v>
      </c>
      <c r="E27" s="42" t="n"/>
      <c r="F27" s="113" t="n">
        <v>22</v>
      </c>
      <c r="G27" s="249" t="inlineStr">
        <is>
          <t>Supplies</t>
        </is>
      </c>
      <c r="H27" s="7" t="n">
        <v>22</v>
      </c>
      <c r="I27" s="156" t="n"/>
      <c r="O27" s="61" t="n"/>
    </row>
    <row r="28">
      <c r="B28" s="257" t="n"/>
      <c r="C28" t="inlineStr">
        <is>
          <t>section 179 expense</t>
        </is>
      </c>
      <c r="D28" s="110" t="n"/>
      <c r="E28" s="42" t="n"/>
      <c r="F28" s="113" t="n">
        <v>23</v>
      </c>
      <c r="G28" s="249" t="inlineStr">
        <is>
          <t>Taxes and licenses</t>
        </is>
      </c>
      <c r="H28" s="7" t="n">
        <v>23</v>
      </c>
      <c r="I28" s="156" t="n"/>
      <c r="O28" s="61" t="n"/>
    </row>
    <row r="29">
      <c r="A29" s="113" t="n"/>
      <c r="B29" s="257" t="n"/>
      <c r="C29" t="inlineStr">
        <is>
          <t>(not included in Part III)</t>
        </is>
      </c>
      <c r="D29" s="110" t="n"/>
      <c r="E29" s="42" t="n"/>
      <c r="F29" s="113" t="n">
        <v>24</v>
      </c>
      <c r="G29" s="249" t="inlineStr">
        <is>
          <t>Travel and meals</t>
        </is>
      </c>
      <c r="H29" s="7" t="n">
        <v>24</v>
      </c>
      <c r="I29" s="156" t="n"/>
      <c r="O29" s="61" t="n"/>
    </row>
    <row r="30">
      <c r="A30" s="113" t="n">
        <v>14</v>
      </c>
      <c r="B30" s="257" t="n"/>
      <c r="C30" t="inlineStr">
        <is>
          <t>Employee benefit program</t>
        </is>
      </c>
      <c r="D30" s="110">
        <f>A30</f>
        <v/>
      </c>
      <c r="E30" s="42" t="n"/>
      <c r="F30" s="113" t="inlineStr">
        <is>
          <t>a</t>
        </is>
      </c>
      <c r="G30" s="121" t="inlineStr">
        <is>
          <t>Travel</t>
        </is>
      </c>
      <c r="H30" s="7" t="inlineStr">
        <is>
          <t>a</t>
        </is>
      </c>
      <c r="I30" s="156" t="n"/>
      <c r="O30" s="61" t="n"/>
    </row>
    <row r="31">
      <c r="A31" s="113" t="n">
        <v>15</v>
      </c>
      <c r="B31" s="257" t="n"/>
      <c r="C31" t="inlineStr">
        <is>
          <t>Insurance (other than health)</t>
        </is>
      </c>
      <c r="D31" s="110">
        <f>A31</f>
        <v/>
      </c>
      <c r="E31" s="42" t="n"/>
      <c r="F31" s="113" t="inlineStr">
        <is>
          <t>b</t>
        </is>
      </c>
      <c r="G31" s="121" t="inlineStr">
        <is>
          <t>Deductible meals</t>
        </is>
      </c>
      <c r="H31" s="7" t="inlineStr">
        <is>
          <t>b</t>
        </is>
      </c>
      <c r="I31" s="156" t="n"/>
      <c r="O31" s="61" t="n"/>
    </row>
    <row r="32">
      <c r="A32" s="113" t="n">
        <v>16</v>
      </c>
      <c r="B32" s="257" t="n"/>
      <c r="C32" t="inlineStr">
        <is>
          <t>Interest</t>
        </is>
      </c>
      <c r="D32" s="110">
        <f>A32</f>
        <v/>
      </c>
      <c r="E32" s="42" t="n"/>
      <c r="F32" s="113" t="n">
        <v>25</v>
      </c>
      <c r="G32" s="249" t="inlineStr">
        <is>
          <t>Utilities</t>
        </is>
      </c>
      <c r="H32" s="7" t="n">
        <v>25</v>
      </c>
      <c r="I32" s="156" t="n"/>
      <c r="O32" s="61" t="n"/>
    </row>
    <row r="33">
      <c r="A33" s="113" t="inlineStr">
        <is>
          <t>a</t>
        </is>
      </c>
      <c r="B33" s="257" t="n"/>
      <c r="C33" t="inlineStr">
        <is>
          <t>Mortgage</t>
        </is>
      </c>
      <c r="D33" s="7">
        <f>A33</f>
        <v/>
      </c>
      <c r="E33" s="42" t="n"/>
      <c r="F33" s="113" t="n">
        <v>26</v>
      </c>
      <c r="G33" s="249" t="inlineStr">
        <is>
          <t>Wages (less employment credit)</t>
        </is>
      </c>
      <c r="H33" s="7" t="n">
        <v>26</v>
      </c>
      <c r="I33" s="156" t="n"/>
      <c r="O33" s="61" t="n"/>
    </row>
    <row r="34">
      <c r="A34" s="113" t="inlineStr">
        <is>
          <t>b</t>
        </is>
      </c>
      <c r="B34" s="257" t="n"/>
      <c r="C34" t="inlineStr">
        <is>
          <t>Other</t>
        </is>
      </c>
      <c r="D34" s="7">
        <f>A34</f>
        <v/>
      </c>
      <c r="E34" s="42" t="n"/>
      <c r="F34" s="113" t="inlineStr">
        <is>
          <t>27a</t>
        </is>
      </c>
      <c r="G34" s="249" t="inlineStr">
        <is>
          <t>Other expenses (from line 48)</t>
        </is>
      </c>
      <c r="H34" s="7" t="inlineStr">
        <is>
          <t>27a</t>
        </is>
      </c>
      <c r="I34" s="122">
        <f>I55</f>
        <v/>
      </c>
      <c r="O34" s="61" t="n"/>
    </row>
    <row r="35">
      <c r="A35" s="114" t="n">
        <v>17</v>
      </c>
      <c r="B35" s="115" t="n"/>
      <c r="C35" s="116" t="inlineStr">
        <is>
          <t>Legal &amp; professional services</t>
        </is>
      </c>
      <c r="D35" s="110">
        <f>A35</f>
        <v/>
      </c>
      <c r="E35" s="42" t="n"/>
      <c r="F35" s="114" t="inlineStr">
        <is>
          <t>b</t>
        </is>
      </c>
      <c r="G35" s="115" t="inlineStr">
        <is>
          <t>Reserved for future use</t>
        </is>
      </c>
      <c r="H35" s="7" t="inlineStr">
        <is>
          <t>b</t>
        </is>
      </c>
      <c r="I35" s="120" t="n"/>
      <c r="O35" s="61" t="n"/>
    </row>
    <row r="36">
      <c r="A36" s="3" t="n">
        <v>28</v>
      </c>
      <c r="B36" s="257" t="n"/>
      <c r="C36" t="inlineStr">
        <is>
          <t>Total expenses before expenses for business use of home. Add lines 8 through 27a</t>
        </is>
      </c>
      <c r="D36" s="12" t="n"/>
      <c r="F36" s="25" t="n"/>
      <c r="H36" s="7" t="n">
        <v>28</v>
      </c>
      <c r="I36" s="134">
        <f>SUM(E21:E35,I21:I34)</f>
        <v/>
      </c>
      <c r="O36" s="61" t="n"/>
    </row>
    <row r="37">
      <c r="A37" s="3" t="n">
        <v>29</v>
      </c>
      <c r="B37" s="257" t="n"/>
      <c r="F37" s="25" t="n"/>
      <c r="G37" s="3" t="n"/>
      <c r="H37" s="7" t="n">
        <v>29</v>
      </c>
      <c r="I37" s="133">
        <f>I19-I36</f>
        <v/>
      </c>
      <c r="O37" s="61" t="n"/>
    </row>
    <row r="38">
      <c r="A38" s="109" t="n">
        <v>30</v>
      </c>
      <c r="B38" s="257" t="n"/>
      <c r="F38" s="25" t="n"/>
      <c r="H38" s="7" t="n">
        <v>30</v>
      </c>
      <c r="I38" s="120" t="n"/>
      <c r="O38" s="61" t="n"/>
    </row>
    <row r="39">
      <c r="A39" s="3" t="n">
        <v>31</v>
      </c>
      <c r="B39" s="257" t="n"/>
      <c r="F39" s="25" t="n"/>
      <c r="H39" s="7" t="n">
        <v>31</v>
      </c>
      <c r="I39" s="133">
        <f>I37</f>
        <v/>
      </c>
      <c r="O39" s="61" t="n"/>
    </row>
    <row r="40">
      <c r="A40" s="111" t="inlineStr">
        <is>
          <t>Part III</t>
        </is>
      </c>
      <c r="B40" s="251" t="n"/>
      <c r="C40" s="258" t="inlineStr">
        <is>
          <t>Cost of Goods Sold</t>
        </is>
      </c>
      <c r="D40" s="40" t="n"/>
      <c r="E40" s="40" t="n"/>
      <c r="F40" s="40" t="n"/>
      <c r="G40" s="40" t="n"/>
      <c r="H40" s="29" t="n"/>
      <c r="I40" s="112" t="n"/>
      <c r="O40" s="61" t="n"/>
    </row>
    <row r="41">
      <c r="A41" s="127" t="inlineStr">
        <is>
          <t>Part IV</t>
        </is>
      </c>
      <c r="B41" s="128" t="n"/>
      <c r="C41" s="280" t="inlineStr">
        <is>
          <t>Information on Your Vehicle</t>
        </is>
      </c>
      <c r="D41" s="41" t="n"/>
      <c r="E41" s="41" t="n"/>
      <c r="F41" s="41" t="n"/>
      <c r="G41" s="41" t="n"/>
      <c r="H41" s="29" t="n"/>
      <c r="I41" s="112" t="n"/>
      <c r="O41" s="61" t="n"/>
    </row>
    <row r="42">
      <c r="A42" s="127" t="n"/>
      <c r="B42" s="128" t="n"/>
      <c r="C42" s="267" t="inlineStr">
        <is>
          <t>Year, make, model:</t>
        </is>
      </c>
      <c r="D42" s="280" t="n"/>
      <c r="E42" s="280" t="n"/>
      <c r="F42" s="280" t="n"/>
      <c r="G42" s="280" t="n"/>
      <c r="H42" s="26" t="n"/>
      <c r="I42" s="153" t="n"/>
      <c r="O42" s="61" t="n"/>
    </row>
    <row r="43">
      <c r="A43" s="138" t="n"/>
      <c r="B43" s="257" t="n"/>
      <c r="C43" t="inlineStr">
        <is>
          <t>Place in service date:</t>
        </is>
      </c>
      <c r="D43" s="278" t="n"/>
      <c r="E43" s="278" t="n"/>
      <c r="F43" s="278" t="n"/>
      <c r="G43" s="278" t="n"/>
      <c r="H43" s="3" t="n"/>
      <c r="I43" s="154" t="n"/>
      <c r="O43" s="61" t="n"/>
    </row>
    <row r="44">
      <c r="A44" s="138" t="n"/>
      <c r="B44" s="257" t="n"/>
      <c r="C44" t="inlineStr">
        <is>
          <t>Total Milegage</t>
        </is>
      </c>
      <c r="D44" s="278" t="n"/>
      <c r="E44" s="278" t="n"/>
      <c r="F44" s="278" t="n"/>
      <c r="G44" s="278" t="n"/>
      <c r="H44" s="3" t="n"/>
      <c r="I44" s="154" t="n"/>
      <c r="O44" s="61" t="n"/>
    </row>
    <row r="45">
      <c r="A45" s="138" t="n"/>
      <c r="B45" s="257" t="n"/>
      <c r="D45" s="278" t="n"/>
      <c r="E45" s="278" t="n"/>
      <c r="F45" s="278" t="n"/>
      <c r="G45" s="278" t="n"/>
      <c r="H45" s="3" t="n"/>
      <c r="I45" s="154" t="n"/>
      <c r="O45" s="61" t="n"/>
    </row>
    <row r="46">
      <c r="A46" s="138" t="n"/>
      <c r="B46" s="257" t="n"/>
      <c r="C46" s="2" t="n"/>
      <c r="D46" s="278" t="n"/>
      <c r="E46" s="249" t="n"/>
      <c r="F46" s="278" t="n"/>
      <c r="G46" s="278" t="n"/>
      <c r="H46" s="3" t="n"/>
      <c r="I46" s="154" t="n"/>
      <c r="O46" s="61" t="n"/>
    </row>
    <row r="47">
      <c r="A47" s="138" t="n"/>
      <c r="B47" s="257" t="n"/>
      <c r="C47" s="2" t="n"/>
      <c r="D47" s="278" t="n"/>
      <c r="E47" s="249" t="n"/>
      <c r="F47" s="278" t="n"/>
      <c r="G47" s="278" t="n"/>
      <c r="H47" s="3" t="n"/>
      <c r="I47" s="154" t="n"/>
      <c r="O47" s="61" t="n"/>
    </row>
    <row r="48">
      <c r="A48" s="129" t="n"/>
      <c r="B48" s="115" t="n"/>
      <c r="C48" s="281" t="n"/>
      <c r="D48" s="281" t="n"/>
      <c r="E48" s="281" t="n"/>
      <c r="F48" s="281" t="n"/>
      <c r="G48" s="281" t="n"/>
      <c r="H48" s="36" t="n"/>
      <c r="I48" s="155" t="n"/>
      <c r="O48" s="61" t="n"/>
    </row>
    <row r="49">
      <c r="A49" s="129" t="inlineStr">
        <is>
          <t>Part V</t>
        </is>
      </c>
      <c r="B49" s="115" t="n"/>
      <c r="C49" s="281" t="inlineStr">
        <is>
          <t>Other Expenses</t>
        </is>
      </c>
      <c r="D49" s="116" t="n"/>
      <c r="E49" s="116" t="n"/>
      <c r="F49" s="116" t="n"/>
      <c r="G49" s="116" t="n"/>
      <c r="H49" s="29" t="n"/>
      <c r="I49" s="112" t="n"/>
      <c r="O49" s="61" t="n"/>
    </row>
    <row r="50">
      <c r="A50" s="136" t="n"/>
      <c r="B50" s="128" t="n"/>
      <c r="C50" s="283" t="n"/>
      <c r="D50" s="41" t="n"/>
      <c r="E50" s="41" t="n"/>
      <c r="F50" s="41" t="n"/>
      <c r="G50" s="302" t="n"/>
      <c r="H50" s="7" t="n"/>
      <c r="I50" s="120" t="n"/>
      <c r="O50" s="61" t="n"/>
    </row>
    <row r="51">
      <c r="A51" s="113" t="n"/>
      <c r="B51" s="257" t="n"/>
      <c r="C51" s="279" t="n"/>
      <c r="G51" s="303" t="n"/>
      <c r="H51" s="7" t="n"/>
      <c r="I51" s="196" t="n"/>
      <c r="O51" s="61" t="n"/>
    </row>
    <row r="52">
      <c r="A52" s="113" t="n"/>
      <c r="B52" s="257" t="n"/>
      <c r="C52" s="279" t="n"/>
      <c r="G52" s="303" t="n"/>
      <c r="H52" s="7" t="n"/>
      <c r="I52" s="118" t="n"/>
      <c r="O52" s="61" t="n"/>
    </row>
    <row r="53">
      <c r="A53" s="113" t="n"/>
      <c r="B53" s="257" t="n"/>
      <c r="C53" s="279" t="n"/>
      <c r="G53" s="303" t="n"/>
      <c r="H53" s="7" t="n"/>
      <c r="I53" s="120" t="n"/>
      <c r="O53" s="61" t="n"/>
    </row>
    <row r="54">
      <c r="A54" s="113" t="n"/>
      <c r="B54" s="257" t="n"/>
      <c r="C54" s="279" t="n"/>
      <c r="G54" s="303" t="n"/>
      <c r="H54" s="7" t="n"/>
      <c r="I54" s="120" t="n"/>
      <c r="O54" s="61" t="n"/>
    </row>
    <row r="55">
      <c r="A55" s="114" t="n">
        <v>48</v>
      </c>
      <c r="B55" s="115" t="n"/>
      <c r="C55" s="116" t="inlineStr">
        <is>
          <t>Total other expenses</t>
        </is>
      </c>
      <c r="D55" s="116" t="n"/>
      <c r="E55" s="116" t="n"/>
      <c r="F55" s="34" t="n"/>
      <c r="G55" s="116" t="n"/>
      <c r="H55" s="31" t="n">
        <v>48</v>
      </c>
      <c r="I55" s="137">
        <f>SUM(I50:I54)</f>
        <v/>
      </c>
      <c r="O55" s="61" t="n"/>
    </row>
    <row r="56">
      <c r="A56" s="3" t="n"/>
      <c r="B56" s="257" t="n"/>
      <c r="F56" s="2" t="n"/>
      <c r="H56" s="3" t="n"/>
      <c r="I56" s="103" t="n"/>
      <c r="O56" s="61" t="n"/>
    </row>
    <row r="57" ht="15" customHeight="1" s="265" thickBot="1">
      <c r="A57" s="3" t="n"/>
      <c r="G57" s="279" t="n"/>
      <c r="K57" s="303" t="n"/>
      <c r="O57" s="61" t="n"/>
    </row>
    <row r="58">
      <c r="A58" s="3" t="n"/>
      <c r="C58" s="147" t="inlineStr">
        <is>
          <t>Self-Employment Income</t>
        </is>
      </c>
      <c r="D58" s="9" t="n"/>
      <c r="E58" s="9" t="n"/>
      <c r="F58" s="9" t="n"/>
      <c r="G58" s="148" t="n">
        <v>0.9235</v>
      </c>
      <c r="H58" s="148" t="n"/>
      <c r="I58" s="20">
        <f>I39*G58</f>
        <v/>
      </c>
      <c r="O58" s="61" t="n"/>
    </row>
    <row r="59" ht="15" customHeight="1" s="265" thickBot="1">
      <c r="A59" s="3" t="n"/>
      <c r="C59" s="14" t="inlineStr">
        <is>
          <t>Self-Employment Tax</t>
        </is>
      </c>
      <c r="D59" s="15" t="n"/>
      <c r="E59" s="15" t="n"/>
      <c r="F59" s="15" t="n"/>
      <c r="G59" s="149" t="n">
        <v>0.153</v>
      </c>
      <c r="H59" s="149" t="n"/>
      <c r="I59" s="150">
        <f>I58*G59</f>
        <v/>
      </c>
      <c r="O59" s="61" t="n"/>
    </row>
    <row r="60">
      <c r="A60" s="3" t="n"/>
      <c r="O60" s="61" t="n"/>
    </row>
    <row r="61">
      <c r="A61" s="3" t="n"/>
      <c r="O61" s="61" t="n"/>
    </row>
    <row r="62">
      <c r="A62" s="3" t="n"/>
      <c r="O62" s="61" t="n"/>
    </row>
    <row r="63">
      <c r="A63" s="3" t="n"/>
      <c r="O63" s="61" t="n"/>
    </row>
    <row r="64">
      <c r="A64" s="3" t="n"/>
      <c r="O64" s="61" t="n"/>
    </row>
    <row r="65">
      <c r="A65" s="3" t="n"/>
      <c r="O65" s="61" t="n"/>
    </row>
    <row r="66">
      <c r="A66" s="3" t="n"/>
      <c r="O66" s="61" t="n"/>
    </row>
    <row r="67">
      <c r="A67" s="3" t="n"/>
      <c r="O67" s="61" t="n"/>
    </row>
    <row r="68">
      <c r="O68" s="61" t="n"/>
    </row>
    <row r="69">
      <c r="O69" s="61" t="n"/>
    </row>
    <row r="70">
      <c r="O70" s="61" t="n"/>
    </row>
    <row r="71">
      <c r="O71" s="61" t="n"/>
    </row>
    <row r="72">
      <c r="O72" s="61" t="n"/>
    </row>
  </sheetData>
  <mergeCells count="30">
    <mergeCell ref="C16:E16"/>
    <mergeCell ref="C49:G49"/>
    <mergeCell ref="E10:G10"/>
    <mergeCell ref="C6:G6"/>
    <mergeCell ref="C5:D5"/>
    <mergeCell ref="E9:G9"/>
    <mergeCell ref="C20:G20"/>
    <mergeCell ref="C10:D10"/>
    <mergeCell ref="C54:G54"/>
    <mergeCell ref="C1:G1"/>
    <mergeCell ref="C50:G50"/>
    <mergeCell ref="C41:G41"/>
    <mergeCell ref="C17:E17"/>
    <mergeCell ref="G57:K57"/>
    <mergeCell ref="C40:G40"/>
    <mergeCell ref="E7:G7"/>
    <mergeCell ref="C12:G12"/>
    <mergeCell ref="C19:E19"/>
    <mergeCell ref="C13:E13"/>
    <mergeCell ref="C2:G2"/>
    <mergeCell ref="C51:G51"/>
    <mergeCell ref="C18:E18"/>
    <mergeCell ref="C52:G52"/>
    <mergeCell ref="C8:G8"/>
    <mergeCell ref="C14:E14"/>
    <mergeCell ref="C7:D7"/>
    <mergeCell ref="E5:G5"/>
    <mergeCell ref="C53:G53"/>
    <mergeCell ref="K4:L4"/>
    <mergeCell ref="D4:G4"/>
  </mergeCells>
  <pageMargins left="0.7" right="0.7" top="0.75" bottom="0.75" header="0.3" footer="0.3"/>
  <pageSetup orientation="portrait" horizontalDpi="1200" verticalDpi="12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topLeftCell="A6" zoomScale="80" zoomScaleNormal="80" workbookViewId="0">
      <selection activeCell="F7" sqref="F7"/>
    </sheetView>
  </sheetViews>
  <sheetFormatPr baseColWidth="8" defaultRowHeight="14.5"/>
  <cols>
    <col width="6.90625" customWidth="1" style="265" min="1" max="2"/>
    <col width="40" customWidth="1" style="265" min="3" max="3"/>
    <col width="14.26953125" customWidth="1" style="265" min="4" max="7"/>
  </cols>
  <sheetData>
    <row r="1" ht="18.5" customHeight="1" s="265">
      <c r="A1" s="102" t="inlineStr">
        <is>
          <t>Schedule D</t>
        </is>
      </c>
      <c r="B1" s="102" t="n"/>
      <c r="C1" s="277" t="inlineStr">
        <is>
          <t>Capital Gains &amp; Losses</t>
        </is>
      </c>
      <c r="K1" s="61" t="n"/>
    </row>
    <row r="2">
      <c r="A2" s="257" t="inlineStr">
        <is>
          <t>(Form 1040)</t>
        </is>
      </c>
      <c r="B2" s="257" t="n"/>
      <c r="C2" s="278" t="inlineStr">
        <is>
          <t>Schedule D</t>
        </is>
      </c>
      <c r="K2" s="61" t="n"/>
    </row>
    <row r="4" ht="23.5" customHeight="1" s="265">
      <c r="B4" s="191" t="inlineStr">
        <is>
          <t>Part I</t>
        </is>
      </c>
      <c r="C4" s="192" t="inlineStr">
        <is>
          <t>Short-term Capital Gains &amp; Losses (Held &lt; 1 year)</t>
        </is>
      </c>
      <c r="D4" s="41" t="n"/>
      <c r="E4" s="41" t="n"/>
      <c r="F4" s="41" t="n"/>
      <c r="G4" s="41" t="n"/>
    </row>
    <row r="5" ht="41.5" customHeight="1" s="265">
      <c r="C5" s="41" t="n"/>
      <c r="D5" s="193" t="inlineStr">
        <is>
          <t>(d)
Proceeds
(sales price)</t>
        </is>
      </c>
      <c r="E5" s="193" t="inlineStr">
        <is>
          <t>(c)
Cost
(or other basis)</t>
        </is>
      </c>
      <c r="F5" s="193" t="inlineStr">
        <is>
          <t>(g)
Adjustments
from Forms 8849</t>
        </is>
      </c>
      <c r="G5" s="193" t="inlineStr">
        <is>
          <t>(h)
Gain or (loss)</t>
        </is>
      </c>
    </row>
    <row r="6" ht="43.5" customHeight="1" s="265">
      <c r="B6" s="194" t="inlineStr">
        <is>
          <t>1a</t>
        </is>
      </c>
      <c r="C6" s="195" t="inlineStr">
        <is>
          <t>Totals for all ST transactions reported on Form 1099-B for which basis was reported to the IRS and for which you have no adjustments</t>
        </is>
      </c>
      <c r="D6" s="196" t="n"/>
      <c r="E6" s="196" t="n"/>
      <c r="F6" s="197" t="n"/>
      <c r="G6" s="196" t="n"/>
    </row>
    <row r="7" ht="32" customHeight="1" s="265">
      <c r="A7" s="198" t="n"/>
      <c r="B7" s="194" t="inlineStr">
        <is>
          <t>1b</t>
        </is>
      </c>
      <c r="C7" s="195" t="inlineStr">
        <is>
          <t>Totals for all transactions reported on Form(s) 8949 with Box A checked</t>
        </is>
      </c>
      <c r="D7" s="120" t="n">
        <v>999.99</v>
      </c>
      <c r="E7" s="120" t="n">
        <v>562.7</v>
      </c>
      <c r="F7" s="120" t="n"/>
      <c r="G7" s="120">
        <f>D7-E7-F7</f>
        <v/>
      </c>
    </row>
    <row r="8" ht="32" customHeight="1" s="265">
      <c r="A8" s="198" t="n"/>
      <c r="B8" s="194" t="n">
        <v>2</v>
      </c>
      <c r="C8" s="195" t="inlineStr">
        <is>
          <t>Totals for all transactions reported on Form(s) 8949 with Box B checked</t>
        </is>
      </c>
      <c r="D8" s="120" t="n"/>
      <c r="E8" s="120" t="n"/>
      <c r="F8" s="120" t="n"/>
      <c r="G8" s="120">
        <f>D8-E8-F8</f>
        <v/>
      </c>
    </row>
    <row r="9" ht="32" customHeight="1" s="265">
      <c r="A9" s="198" t="n"/>
      <c r="B9" s="194" t="n">
        <v>3</v>
      </c>
      <c r="C9" s="195" t="inlineStr">
        <is>
          <t>Totals for all transactions reported on Form(s) 8949 with Box C checked</t>
        </is>
      </c>
      <c r="D9" s="120" t="n"/>
      <c r="E9" s="120" t="n"/>
      <c r="F9" s="120" t="n"/>
      <c r="G9" s="120">
        <f>ROUND(D9-E9-F9,0)</f>
        <v/>
      </c>
    </row>
    <row r="10">
      <c r="A10" s="198" t="n"/>
      <c r="B10" s="198" t="n">
        <v>4</v>
      </c>
      <c r="C10" s="284" t="inlineStr">
        <is>
          <t>Short-term gain from Form 6252 and short-term gain or (loss) from Forms 4684, 6781, and 8824</t>
        </is>
      </c>
      <c r="D10" s="41" t="n"/>
      <c r="E10" s="41" t="n"/>
      <c r="F10" s="41" t="n"/>
      <c r="G10" s="199" t="n"/>
    </row>
    <row r="11">
      <c r="A11" s="198" t="n"/>
      <c r="B11" s="198" t="n">
        <v>5</v>
      </c>
      <c r="C11" s="285" t="inlineStr">
        <is>
          <t xml:space="preserve">Net short-term gain or (loss) from partnerships, S corporations, estates, and trusts </t>
        </is>
      </c>
      <c r="G11" s="199" t="n"/>
    </row>
    <row r="12">
      <c r="A12" s="198" t="n"/>
      <c r="B12" s="198" t="n">
        <v>6</v>
      </c>
      <c r="C12" s="285" t="inlineStr">
        <is>
          <t>Short-term capital loss carryover</t>
        </is>
      </c>
      <c r="G12" s="199" t="n"/>
    </row>
    <row r="13">
      <c r="B13" s="200" t="n">
        <v>7</v>
      </c>
      <c r="C13" s="286" t="inlineStr">
        <is>
          <t>Net short-term capital gain or (loss)</t>
        </is>
      </c>
      <c r="D13" s="116" t="n"/>
      <c r="E13" s="116" t="n"/>
      <c r="F13" s="116" t="n"/>
      <c r="G13" s="189">
        <f>SUM(G6:G12)</f>
        <v/>
      </c>
    </row>
    <row r="15" ht="31" customHeight="1" s="265">
      <c r="B15" s="191" t="inlineStr">
        <is>
          <t>Part II</t>
        </is>
      </c>
      <c r="C15" s="192" t="inlineStr">
        <is>
          <t>Long-term Capital Gains &amp; Losses (Held &gt; 1 year)</t>
        </is>
      </c>
      <c r="D15" s="41" t="n"/>
      <c r="E15" s="41" t="n"/>
      <c r="F15" s="41" t="n"/>
      <c r="G15" s="41" t="n"/>
    </row>
    <row r="16" ht="36" customHeight="1" s="265">
      <c r="C16" s="41" t="n"/>
      <c r="D16" s="193" t="inlineStr">
        <is>
          <t>(d)
Proceeds
(sales price)</t>
        </is>
      </c>
      <c r="E16" s="193" t="inlineStr">
        <is>
          <t>(c)
Cost
(or other basis)</t>
        </is>
      </c>
      <c r="F16" s="193" t="inlineStr">
        <is>
          <t>(g)
Adjustments
from Forms 8849</t>
        </is>
      </c>
      <c r="G16" s="193" t="inlineStr">
        <is>
          <t>(h)
Gain or (loss)</t>
        </is>
      </c>
    </row>
    <row r="17" ht="43.5" customHeight="1" s="265">
      <c r="B17" s="194" t="inlineStr">
        <is>
          <t>8a</t>
        </is>
      </c>
      <c r="C17" s="195" t="inlineStr">
        <is>
          <t>Totals for all ST transactions reported on Form 1099-B for which basis was reported to the IRS and for which you have no adjustments</t>
        </is>
      </c>
      <c r="D17" s="196" t="n"/>
      <c r="E17" s="196" t="n"/>
      <c r="F17" s="197" t="n"/>
      <c r="G17" s="196">
        <f>D17-E17-F17</f>
        <v/>
      </c>
    </row>
    <row r="18" ht="29" customHeight="1" s="265">
      <c r="B18" s="194" t="inlineStr">
        <is>
          <t>8b</t>
        </is>
      </c>
      <c r="C18" s="195" t="inlineStr">
        <is>
          <t>Totals for all transactions reported on Form(s) 8949 with Box D checked</t>
        </is>
      </c>
      <c r="D18" s="120" t="n"/>
      <c r="E18" s="120" t="n"/>
      <c r="F18" s="120" t="n"/>
      <c r="G18" s="120">
        <f>D18-E18-F18</f>
        <v/>
      </c>
    </row>
    <row r="19" ht="29" customHeight="1" s="265">
      <c r="B19" s="194" t="n">
        <v>9</v>
      </c>
      <c r="C19" s="195" t="inlineStr">
        <is>
          <t>Totals for all transactions reported on Form(s) 8949 with Box E checked</t>
        </is>
      </c>
      <c r="D19" s="120" t="n"/>
      <c r="E19" s="120" t="n"/>
      <c r="F19" s="120" t="n"/>
      <c r="G19" s="120">
        <f>D19-E19-F19</f>
        <v/>
      </c>
    </row>
    <row r="20" ht="29" customHeight="1" s="265">
      <c r="B20" s="194" t="n">
        <v>10</v>
      </c>
      <c r="C20" s="195" t="inlineStr">
        <is>
          <t>Totals for all transactions reported on Form(s) 8949 with Box F checked</t>
        </is>
      </c>
      <c r="D20" s="120" t="n"/>
      <c r="E20" s="120" t="n"/>
      <c r="F20" s="120" t="n"/>
      <c r="G20" s="120">
        <f>D20-E20-F20</f>
        <v/>
      </c>
    </row>
    <row r="21">
      <c r="B21" s="198" t="n">
        <v>11</v>
      </c>
      <c r="C21" s="284" t="inlineStr">
        <is>
          <t>Gain from Form 4797 Part I; long-term gain form Forms 2439 and 6252</t>
        </is>
      </c>
      <c r="D21" s="41" t="n"/>
      <c r="E21" s="41" t="n"/>
      <c r="F21" s="41" t="n"/>
      <c r="G21" s="199" t="n"/>
    </row>
    <row r="22">
      <c r="B22" s="198" t="n">
        <v>12</v>
      </c>
      <c r="C22" s="285" t="inlineStr">
        <is>
          <t xml:space="preserve">Net long-term gain or (loss) from partnerships, S corporations, estates, and trusts </t>
        </is>
      </c>
      <c r="G22" s="199" t="n"/>
    </row>
    <row r="23">
      <c r="B23" s="198" t="n">
        <v>13</v>
      </c>
      <c r="C23" s="285" t="inlineStr">
        <is>
          <t>Capital gain distributions.</t>
        </is>
      </c>
      <c r="G23" s="199" t="n"/>
    </row>
    <row r="24">
      <c r="B24" s="198" t="n">
        <v>14</v>
      </c>
      <c r="C24" s="285" t="inlineStr">
        <is>
          <t xml:space="preserve">Long-term capital loss carryover. </t>
        </is>
      </c>
      <c r="D24" s="285" t="n"/>
      <c r="E24" s="285" t="n"/>
      <c r="F24" s="285" t="n"/>
      <c r="G24" s="199" t="n"/>
    </row>
    <row r="25">
      <c r="B25" s="200" t="n">
        <v>15</v>
      </c>
      <c r="C25" s="286" t="inlineStr">
        <is>
          <t>Net long-term capital gain or (loss)</t>
        </is>
      </c>
      <c r="D25" s="116" t="n"/>
      <c r="E25" s="116" t="n"/>
      <c r="F25" s="116" t="n"/>
      <c r="G25" s="189">
        <f>SUM(G17:G24)</f>
        <v/>
      </c>
    </row>
    <row r="27">
      <c r="B27" s="200" t="n">
        <v>16</v>
      </c>
      <c r="C27" s="116" t="inlineStr">
        <is>
          <t>Combine lines 7 and 15 and enter the result</t>
        </is>
      </c>
      <c r="D27" s="116" t="n"/>
      <c r="E27" s="116" t="n"/>
      <c r="F27" s="201" t="n">
        <v>16</v>
      </c>
      <c r="G27" s="202">
        <f>G13+G25</f>
        <v/>
      </c>
    </row>
  </sheetData>
  <mergeCells count="10">
    <mergeCell ref="C22:F22"/>
    <mergeCell ref="C13:F13"/>
    <mergeCell ref="C23:F23"/>
    <mergeCell ref="C12:F12"/>
    <mergeCell ref="C21:F21"/>
    <mergeCell ref="C25:F25"/>
    <mergeCell ref="C2:I2"/>
    <mergeCell ref="C1:I1"/>
    <mergeCell ref="C11:F11"/>
    <mergeCell ref="C10:F10"/>
  </mergeCell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5"/>
  <sheetViews>
    <sheetView topLeftCell="A6" zoomScale="92" zoomScaleNormal="70" workbookViewId="0">
      <selection activeCell="G10" sqref="G10"/>
    </sheetView>
  </sheetViews>
  <sheetFormatPr baseColWidth="8" defaultRowHeight="14.5"/>
  <cols>
    <col width="4.26953125" customWidth="1" style="265" min="1" max="1"/>
    <col width="12.6328125" customWidth="1" style="265" min="2" max="3"/>
    <col width="24" customWidth="1" style="265" min="4" max="4"/>
    <col width="20.81640625" customWidth="1" style="265" min="6" max="6"/>
    <col width="17.36328125" customWidth="1" style="265" min="7" max="7"/>
    <col width="17.6328125" customWidth="1" style="217" min="8" max="8"/>
    <col width="16.81640625" customWidth="1" style="265" min="10" max="10"/>
    <col width="31.90625" customWidth="1" style="265" min="11" max="11"/>
    <col width="63.81640625" customWidth="1" style="265" min="12" max="12"/>
  </cols>
  <sheetData>
    <row r="1">
      <c r="A1" s="12" t="inlineStr">
        <is>
          <t>Federal Income Tax</t>
        </is>
      </c>
    </row>
    <row r="2">
      <c r="A2" s="225" t="inlineStr">
        <is>
          <t>2022 Tax Bracket</t>
        </is>
      </c>
    </row>
    <row r="3">
      <c r="A3" s="12" t="inlineStr">
        <is>
          <t>Tax Calculation</t>
        </is>
      </c>
    </row>
    <row r="5" ht="23.5" customHeight="1" s="265" thickBot="1">
      <c r="B5" s="287" t="inlineStr">
        <is>
          <t>Single</t>
        </is>
      </c>
      <c r="C5" s="116" t="n"/>
      <c r="D5" s="116" t="n"/>
      <c r="F5" s="12" t="inlineStr">
        <is>
          <t>Adjusted Gross Income</t>
        </is>
      </c>
      <c r="G5" s="5">
        <f>'1040'!K39</f>
        <v/>
      </c>
      <c r="J5" s="228" t="inlineStr">
        <is>
          <t>Single filers</t>
        </is>
      </c>
    </row>
    <row r="6" ht="21.5" customHeight="1" s="265" thickBot="1">
      <c r="B6" s="209" t="inlineStr">
        <is>
          <t>Income</t>
        </is>
      </c>
      <c r="C6" s="209" t="inlineStr">
        <is>
          <t>Rate</t>
        </is>
      </c>
      <c r="D6" s="210" t="inlineStr">
        <is>
          <t>Cummultative Tax</t>
        </is>
      </c>
      <c r="F6" s="219" t="inlineStr">
        <is>
          <t>Deductions</t>
        </is>
      </c>
      <c r="G6" s="5">
        <f>'1040'!K42</f>
        <v/>
      </c>
      <c r="J6" s="212" t="inlineStr">
        <is>
          <t>Tax rate</t>
        </is>
      </c>
      <c r="K6" s="212" t="inlineStr">
        <is>
          <t>Taxable income bracket</t>
        </is>
      </c>
      <c r="L6" s="212" t="inlineStr">
        <is>
          <t>Tax owed</t>
        </is>
      </c>
    </row>
    <row r="7" ht="21.5" customHeight="1" s="265" thickBot="1">
      <c r="B7" s="5" t="n">
        <v>0</v>
      </c>
      <c r="C7" s="207" t="n">
        <v>0.1</v>
      </c>
      <c r="D7" s="5" t="n">
        <v>0</v>
      </c>
      <c r="F7" s="206" t="inlineStr">
        <is>
          <t>Taxable income</t>
        </is>
      </c>
      <c r="G7" s="222">
        <f>G5-G6</f>
        <v/>
      </c>
      <c r="H7" s="217" t="inlineStr">
        <is>
          <t>Form 1040 line 15</t>
        </is>
      </c>
      <c r="J7" s="213" t="n">
        <v>0.1</v>
      </c>
      <c r="K7" s="214" t="inlineStr">
        <is>
          <t>$0 to $10,275.</t>
        </is>
      </c>
      <c r="L7" s="214" t="inlineStr">
        <is>
          <t>10% of taxable income.</t>
        </is>
      </c>
    </row>
    <row r="8" ht="21.5" customHeight="1" s="265" thickBot="1">
      <c r="B8" s="5" t="n">
        <v>10276</v>
      </c>
      <c r="C8" s="207" t="n">
        <v>0.12</v>
      </c>
      <c r="D8" s="5">
        <f>((B8-B7)*C7)+D7</f>
        <v/>
      </c>
      <c r="F8" s="211" t="inlineStr">
        <is>
          <t>Tax</t>
        </is>
      </c>
      <c r="G8" s="223">
        <f>VLOOKUP(G7,B7:D13,3,TRUE)+(G7-VLOOKUP(G7,B7:D13,1,TRUE))*VLOOKUP(G7,B7:D13,2)</f>
        <v/>
      </c>
      <c r="H8" s="217" t="inlineStr">
        <is>
          <t>Form 1040 line 16</t>
        </is>
      </c>
      <c r="J8" s="215" t="n">
        <v>0.12</v>
      </c>
      <c r="K8" s="216" t="inlineStr">
        <is>
          <t>$10,276 to $41,775.</t>
        </is>
      </c>
      <c r="L8" s="216" t="inlineStr">
        <is>
          <t>$1,027.50 plus 12% of the amount over $10,275.</t>
        </is>
      </c>
    </row>
    <row r="9" ht="21.5" customHeight="1" s="265" thickBot="1">
      <c r="B9" s="5" t="n">
        <v>41776</v>
      </c>
      <c r="C9" s="207" t="n">
        <v>0.22</v>
      </c>
      <c r="D9" s="5">
        <f>((B9-B8)*C8)+D8</f>
        <v/>
      </c>
      <c r="F9" s="211" t="inlineStr">
        <is>
          <t>Marginal Rate</t>
        </is>
      </c>
      <c r="G9" s="224">
        <f>VLOOKUP(G7,B7:D13,2,TRUE)</f>
        <v/>
      </c>
      <c r="J9" s="213" t="n">
        <v>0.22</v>
      </c>
      <c r="K9" s="214" t="inlineStr">
        <is>
          <t>$41,776 to $89,075.</t>
        </is>
      </c>
      <c r="L9" s="214" t="inlineStr">
        <is>
          <t>$4,807.50 plus 22% of the amount over $41,775.</t>
        </is>
      </c>
    </row>
    <row r="10" ht="21.5" customHeight="1" s="265" thickBot="1">
      <c r="B10" s="5" t="n">
        <v>89076</v>
      </c>
      <c r="C10" s="207" t="n">
        <v>0.24</v>
      </c>
      <c r="D10" s="5">
        <f>((B10-B9)*C9)+D9</f>
        <v/>
      </c>
      <c r="F10" s="211" t="inlineStr">
        <is>
          <t>Effective Rate</t>
        </is>
      </c>
      <c r="G10" s="226">
        <f>G8/G5</f>
        <v/>
      </c>
      <c r="J10" s="215" t="n">
        <v>0.24</v>
      </c>
      <c r="K10" s="216" t="inlineStr">
        <is>
          <t>$89,076 to $170,050.</t>
        </is>
      </c>
      <c r="L10" s="216" t="inlineStr">
        <is>
          <t>$15,213.50 plus 24% of the amount over $89,075.</t>
        </is>
      </c>
    </row>
    <row r="11" ht="21.5" customHeight="1" s="265" thickBot="1">
      <c r="B11" s="5" t="n">
        <v>170051</v>
      </c>
      <c r="C11" s="207" t="n">
        <v>0.32</v>
      </c>
      <c r="D11" s="5">
        <f>((B11-B10)*C10)+D10</f>
        <v/>
      </c>
      <c r="J11" s="213" t="n">
        <v>0.32</v>
      </c>
      <c r="K11" s="214" t="inlineStr">
        <is>
          <t>$170,051 to $215,950.</t>
        </is>
      </c>
      <c r="L11" s="214" t="inlineStr">
        <is>
          <t>$34,647.50 plus 32% of the amount over $170,050.</t>
        </is>
      </c>
    </row>
    <row r="12" ht="21.5" customHeight="1" s="265" thickBot="1">
      <c r="B12" s="5" t="n">
        <v>215951</v>
      </c>
      <c r="C12" s="207" t="n">
        <v>0.35</v>
      </c>
      <c r="D12" s="5">
        <f>((B12-B11)*C11)+D11</f>
        <v/>
      </c>
      <c r="G12" s="5">
        <f>VLOOKUP(G7,B7:D13,3,TRUE)</f>
        <v/>
      </c>
      <c r="J12" s="215" t="n">
        <v>0.35</v>
      </c>
      <c r="K12" s="216" t="inlineStr">
        <is>
          <t>$215,951 to $539,900.</t>
        </is>
      </c>
      <c r="L12" s="216" t="inlineStr">
        <is>
          <t>$49,335.50 plus 35% of the amount over $215,950.</t>
        </is>
      </c>
    </row>
    <row r="13" ht="21.5" customHeight="1" s="265" thickBot="1">
      <c r="B13" s="5" t="n">
        <v>539901</v>
      </c>
      <c r="C13" s="207" t="n">
        <v>0.37</v>
      </c>
      <c r="D13" s="5">
        <f>((B13-B12)*C12)+D12</f>
        <v/>
      </c>
      <c r="G13" s="5">
        <f>+(G7-VLOOKUP(G7,B7:D13,1,TRUE))*VLOOKUP(G7,B7:D13,2)</f>
        <v/>
      </c>
      <c r="H13" s="217" t="inlineStr">
        <is>
          <t>At Marginal rate</t>
        </is>
      </c>
      <c r="J13" s="213" t="n">
        <v>0.37</v>
      </c>
      <c r="K13" s="214" t="inlineStr">
        <is>
          <t>$539,901 or more.</t>
        </is>
      </c>
      <c r="L13" s="214" t="inlineStr">
        <is>
          <t>$162,718 plus 37% of the amount over $539,900.</t>
        </is>
      </c>
    </row>
    <row r="16" ht="22" customHeight="1" s="265" thickBot="1">
      <c r="B16" s="287" t="inlineStr">
        <is>
          <t>Head of Household</t>
        </is>
      </c>
      <c r="C16" s="116" t="n"/>
      <c r="D16" s="116" t="n"/>
      <c r="F16" s="12" t="inlineStr">
        <is>
          <t>Adjusted Gross Income</t>
        </is>
      </c>
      <c r="G16" s="5">
        <f>'1040'!K39</f>
        <v/>
      </c>
      <c r="J16" s="229" t="inlineStr">
        <is>
          <t>Head of household</t>
        </is>
      </c>
    </row>
    <row r="17" ht="21.5" customHeight="1" s="265" thickBot="1">
      <c r="B17" s="209" t="inlineStr">
        <is>
          <t>Income</t>
        </is>
      </c>
      <c r="C17" s="209" t="inlineStr">
        <is>
          <t>Rate</t>
        </is>
      </c>
      <c r="D17" s="210" t="inlineStr">
        <is>
          <t>Cummultative Tax</t>
        </is>
      </c>
      <c r="F17" s="219" t="inlineStr">
        <is>
          <t>Deductions</t>
        </is>
      </c>
      <c r="G17" s="5">
        <f>'1040'!K42</f>
        <v/>
      </c>
      <c r="J17" s="212" t="inlineStr">
        <is>
          <t>Tax rate</t>
        </is>
      </c>
      <c r="K17" s="212" t="inlineStr">
        <is>
          <t>Taxable income bracket</t>
        </is>
      </c>
      <c r="L17" s="212" t="inlineStr">
        <is>
          <t>Tax owed</t>
        </is>
      </c>
    </row>
    <row r="18" ht="21.5" customHeight="1" s="265" thickBot="1">
      <c r="B18" s="5" t="n">
        <v>0</v>
      </c>
      <c r="C18" s="207" t="n">
        <v>0.1</v>
      </c>
      <c r="D18" s="5" t="n">
        <v>0</v>
      </c>
      <c r="F18" s="206" t="inlineStr">
        <is>
          <t>Taxable income</t>
        </is>
      </c>
      <c r="G18" s="222">
        <f>G16-G17</f>
        <v/>
      </c>
      <c r="H18" s="217" t="inlineStr">
        <is>
          <t>Form 1040 line 15</t>
        </is>
      </c>
      <c r="J18" s="213" t="n">
        <v>0.1</v>
      </c>
      <c r="K18" s="214" t="inlineStr">
        <is>
          <t>$0 to $14,650.</t>
        </is>
      </c>
      <c r="L18" s="214" t="inlineStr">
        <is>
          <t>10% of taxable income.</t>
        </is>
      </c>
    </row>
    <row r="19" ht="21.5" customHeight="1" s="265" thickBot="1">
      <c r="B19" s="5" t="n">
        <v>14651</v>
      </c>
      <c r="C19" s="207" t="n">
        <v>0.12</v>
      </c>
      <c r="D19" s="5">
        <f>((B19-B18)*C18)+D18</f>
        <v/>
      </c>
      <c r="F19" s="211" t="inlineStr">
        <is>
          <t>Tax</t>
        </is>
      </c>
      <c r="G19" s="223">
        <f>VLOOKUP(G18,B18:D24,3,TRUE)+(G18-VLOOKUP(G18,B18:D24,1,TRUE))*VLOOKUP(G18,B18:D24,2)</f>
        <v/>
      </c>
      <c r="H19" s="217" t="inlineStr">
        <is>
          <t>Form 1040 line 16</t>
        </is>
      </c>
      <c r="J19" s="215" t="n">
        <v>0.12</v>
      </c>
      <c r="K19" s="216" t="inlineStr">
        <is>
          <t>$14,651 to $55,900.</t>
        </is>
      </c>
      <c r="L19" s="216" t="inlineStr">
        <is>
          <t>$1,465 plus 12% of the amount over $14,650.</t>
        </is>
      </c>
    </row>
    <row r="20" ht="21.5" customHeight="1" s="265" thickBot="1">
      <c r="B20" s="5" t="n">
        <v>55901</v>
      </c>
      <c r="C20" s="207" t="n">
        <v>0.22</v>
      </c>
      <c r="D20" s="5">
        <f>((B20-B19)*C19)+D19</f>
        <v/>
      </c>
      <c r="F20" s="211" t="inlineStr">
        <is>
          <t>Marginal Rate</t>
        </is>
      </c>
      <c r="G20" s="224">
        <f>VLOOKUP(G18,B18:D24,2,TRUE)</f>
        <v/>
      </c>
      <c r="J20" s="213" t="n">
        <v>0.22</v>
      </c>
      <c r="K20" s="214" t="inlineStr">
        <is>
          <t>$55,901 to $89,050.</t>
        </is>
      </c>
      <c r="L20" s="214" t="inlineStr">
        <is>
          <t>$6,415 plus 22% of the amount over $55,900.</t>
        </is>
      </c>
    </row>
    <row r="21" ht="21.5" customHeight="1" s="265" thickBot="1">
      <c r="B21" s="5" t="n">
        <v>89051</v>
      </c>
      <c r="C21" s="207" t="n">
        <v>0.24</v>
      </c>
      <c r="D21" s="5">
        <f>((B21-B20)*C20)+D20</f>
        <v/>
      </c>
      <c r="F21" s="211" t="inlineStr">
        <is>
          <t>Effective Rate</t>
        </is>
      </c>
      <c r="G21" s="226">
        <f>G19/G16</f>
        <v/>
      </c>
      <c r="J21" s="215" t="n">
        <v>0.24</v>
      </c>
      <c r="K21" s="216" t="inlineStr">
        <is>
          <t>$89,051 to $170,050.</t>
        </is>
      </c>
      <c r="L21" s="216" t="inlineStr">
        <is>
          <t>$13,708 plus 24% of the amount over $89,050.</t>
        </is>
      </c>
    </row>
    <row r="22" ht="21.5" customHeight="1" s="265" thickBot="1">
      <c r="B22" s="5" t="n">
        <v>170051</v>
      </c>
      <c r="C22" s="207" t="n">
        <v>0.32</v>
      </c>
      <c r="D22" s="5">
        <f>((B22-B21)*C21)+D21</f>
        <v/>
      </c>
      <c r="J22" s="213" t="n">
        <v>0.32</v>
      </c>
      <c r="K22" s="214" t="inlineStr">
        <is>
          <t>$170,051 to $215,950.</t>
        </is>
      </c>
      <c r="L22" s="214" t="inlineStr">
        <is>
          <t>$33,148 plus 32% of the amount over $170,050.</t>
        </is>
      </c>
    </row>
    <row r="23" ht="21.5" customHeight="1" s="265" thickBot="1">
      <c r="B23" s="5" t="n">
        <v>215951</v>
      </c>
      <c r="C23" s="207" t="n">
        <v>0.35</v>
      </c>
      <c r="D23" s="5">
        <f>((B23-B22)*C22)+D22</f>
        <v/>
      </c>
      <c r="G23" s="5">
        <f>VLOOKUP(G18,B18:D24,3,TRUE)</f>
        <v/>
      </c>
      <c r="J23" s="215" t="n">
        <v>0.35</v>
      </c>
      <c r="K23" s="216" t="inlineStr">
        <is>
          <t>$215,951 to $539,900.</t>
        </is>
      </c>
      <c r="L23" s="216" t="inlineStr">
        <is>
          <t>$47,836 plus 35% of the amount over $215,950.</t>
        </is>
      </c>
    </row>
    <row r="24" ht="21.5" customHeight="1" s="265" thickBot="1">
      <c r="B24" s="5" t="n">
        <v>539901</v>
      </c>
      <c r="C24" s="207" t="n">
        <v>0.37</v>
      </c>
      <c r="D24" s="5">
        <f>((B24-B23)*C23)+D23</f>
        <v/>
      </c>
      <c r="G24" s="5">
        <f>+(G18-VLOOKUP(G18,B18:D24,1,TRUE))*VLOOKUP(G18,B18:D24,2)</f>
        <v/>
      </c>
      <c r="H24" s="218" t="inlineStr">
        <is>
          <t>At Marginal rate</t>
        </is>
      </c>
      <c r="J24" s="213" t="n">
        <v>0.37</v>
      </c>
      <c r="K24" s="214" t="inlineStr">
        <is>
          <t>$539,901 or more.</t>
        </is>
      </c>
      <c r="L24" s="214" t="inlineStr">
        <is>
          <t>$161,218.50 plus 37% of the amount over $539,900.</t>
        </is>
      </c>
    </row>
    <row r="27" ht="23.5" customHeight="1" s="265" thickBot="1">
      <c r="B27" s="287" t="inlineStr">
        <is>
          <t>Married Filing Jointly</t>
        </is>
      </c>
      <c r="C27" s="116" t="n"/>
      <c r="D27" s="116" t="n"/>
      <c r="F27" s="12" t="inlineStr">
        <is>
          <t>Adjusted Gross Income</t>
        </is>
      </c>
      <c r="G27" s="5">
        <f>'1040'!K39</f>
        <v/>
      </c>
      <c r="J27" s="229" t="inlineStr">
        <is>
          <t>Married, filing jointly</t>
        </is>
      </c>
    </row>
    <row r="28" ht="21.5" customHeight="1" s="265" thickBot="1">
      <c r="B28" s="209" t="inlineStr">
        <is>
          <t>Income</t>
        </is>
      </c>
      <c r="C28" s="209" t="inlineStr">
        <is>
          <t>Rate</t>
        </is>
      </c>
      <c r="D28" s="210" t="inlineStr">
        <is>
          <t>Cummultative Tax</t>
        </is>
      </c>
      <c r="F28" s="219" t="inlineStr">
        <is>
          <t>Deductions</t>
        </is>
      </c>
      <c r="G28" s="5">
        <f>'1040'!K42</f>
        <v/>
      </c>
      <c r="J28" s="212" t="inlineStr">
        <is>
          <t>Tax rate</t>
        </is>
      </c>
      <c r="K28" s="212" t="inlineStr">
        <is>
          <t>Taxable income bracket</t>
        </is>
      </c>
      <c r="L28" s="212" t="inlineStr">
        <is>
          <t>Tax owed</t>
        </is>
      </c>
    </row>
    <row r="29" ht="21.5" customHeight="1" s="265" thickBot="1">
      <c r="B29" s="5" t="n">
        <v>0</v>
      </c>
      <c r="C29" s="207" t="n">
        <v>0.1</v>
      </c>
      <c r="D29" s="5" t="n">
        <v>0</v>
      </c>
      <c r="F29" s="206" t="inlineStr">
        <is>
          <t>Taxable income</t>
        </is>
      </c>
      <c r="G29" s="222">
        <f>G27-G28</f>
        <v/>
      </c>
      <c r="H29" s="217" t="inlineStr">
        <is>
          <t>Form 1040 line 15</t>
        </is>
      </c>
      <c r="J29" s="213" t="n">
        <v>0.1</v>
      </c>
      <c r="K29" s="214" t="inlineStr">
        <is>
          <t>$0 to $20,550.</t>
        </is>
      </c>
      <c r="L29" s="214" t="inlineStr">
        <is>
          <t>10% of taxable income.</t>
        </is>
      </c>
    </row>
    <row r="30" ht="21.5" customHeight="1" s="265" thickBot="1">
      <c r="B30" s="5" t="n">
        <v>20551</v>
      </c>
      <c r="C30" s="207" t="n">
        <v>0.12</v>
      </c>
      <c r="D30" s="5">
        <f>((B30-B29)*C29)+D29</f>
        <v/>
      </c>
      <c r="F30" s="211" t="inlineStr">
        <is>
          <t>Tax</t>
        </is>
      </c>
      <c r="G30" s="223">
        <f>VLOOKUP(G29,B29:D35,3,TRUE)+(G29-VLOOKUP(G29,B29:D35,1,TRUE))*VLOOKUP(G29,B29:D35,2)</f>
        <v/>
      </c>
      <c r="H30" s="217" t="inlineStr">
        <is>
          <t>Form 1040 line 16</t>
        </is>
      </c>
      <c r="J30" s="215" t="n">
        <v>0.12</v>
      </c>
      <c r="K30" s="216" t="inlineStr">
        <is>
          <t>$20,551 to $83,550.</t>
        </is>
      </c>
      <c r="L30" s="216" t="inlineStr">
        <is>
          <t>$2,055 plus 12% of the amount over $20,550.</t>
        </is>
      </c>
    </row>
    <row r="31" ht="21.5" customHeight="1" s="265" thickBot="1">
      <c r="B31" s="5" t="n">
        <v>83551</v>
      </c>
      <c r="C31" s="207" t="n">
        <v>0.22</v>
      </c>
      <c r="D31" s="5">
        <f>((B31-B30)*C30)+D30</f>
        <v/>
      </c>
      <c r="F31" s="211" t="inlineStr">
        <is>
          <t>Marginal Rate</t>
        </is>
      </c>
      <c r="G31" s="224">
        <f>VLOOKUP(G29,B29:D35,2,TRUE)</f>
        <v/>
      </c>
      <c r="J31" s="213" t="n">
        <v>0.22</v>
      </c>
      <c r="K31" s="214" t="inlineStr">
        <is>
          <t>$83,551 to $178,150.</t>
        </is>
      </c>
      <c r="L31" s="214" t="inlineStr">
        <is>
          <t>$9,615 plus 22% of the amount over $83,550.</t>
        </is>
      </c>
    </row>
    <row r="32" ht="21.5" customHeight="1" s="265" thickBot="1">
      <c r="B32" s="5" t="n">
        <v>178151</v>
      </c>
      <c r="C32" s="207" t="n">
        <v>0.24</v>
      </c>
      <c r="D32" s="5">
        <f>((B32-B31)*C31)+D31</f>
        <v/>
      </c>
      <c r="F32" s="211" t="inlineStr">
        <is>
          <t>Effective Rate</t>
        </is>
      </c>
      <c r="G32" s="226">
        <f>G30/G27</f>
        <v/>
      </c>
      <c r="J32" s="215" t="n">
        <v>0.24</v>
      </c>
      <c r="K32" s="216" t="inlineStr">
        <is>
          <t>$178,151 to $340,100.</t>
        </is>
      </c>
      <c r="L32" s="216" t="inlineStr">
        <is>
          <t>$30,427 plus 24% of the amount over $178,150.</t>
        </is>
      </c>
    </row>
    <row r="33" ht="21.5" customHeight="1" s="265" thickBot="1">
      <c r="B33" s="5" t="n">
        <v>340101</v>
      </c>
      <c r="C33" s="207" t="n">
        <v>0.32</v>
      </c>
      <c r="D33" s="5">
        <f>((B33-B32)*C32)+D32</f>
        <v/>
      </c>
      <c r="J33" s="213" t="n">
        <v>0.32</v>
      </c>
      <c r="K33" s="214" t="inlineStr">
        <is>
          <t>$340,101 to $431,900.</t>
        </is>
      </c>
      <c r="L33" s="214" t="inlineStr">
        <is>
          <t>$69,295 plus 32% of the amount over $340,100.</t>
        </is>
      </c>
    </row>
    <row r="34" ht="21.5" customHeight="1" s="265" thickBot="1">
      <c r="B34" s="5" t="n">
        <v>431901</v>
      </c>
      <c r="C34" s="207" t="n">
        <v>0.35</v>
      </c>
      <c r="D34" s="5">
        <f>((B34-B33)*C33)+D33</f>
        <v/>
      </c>
      <c r="G34" s="5">
        <f>VLOOKUP(G29,B29:D35,3,TRUE)</f>
        <v/>
      </c>
      <c r="J34" s="215" t="n">
        <v>0.35</v>
      </c>
      <c r="K34" s="216" t="inlineStr">
        <is>
          <t>$431,901 to $647,850.</t>
        </is>
      </c>
      <c r="L34" s="216" t="inlineStr">
        <is>
          <t>$98,671 plus 35% of the amount over $431,900.</t>
        </is>
      </c>
    </row>
    <row r="35" ht="21.5" customHeight="1" s="265" thickBot="1">
      <c r="B35" s="5" t="n">
        <v>647851</v>
      </c>
      <c r="C35" s="207" t="n">
        <v>0.37</v>
      </c>
      <c r="D35" s="5">
        <f>((B35-B34)*C34)+D34</f>
        <v/>
      </c>
      <c r="G35" s="208">
        <f>+(G29-VLOOKUP(G29,B29:D35,1,TRUE))*VLOOKUP(G29,B29:D35,2)</f>
        <v/>
      </c>
      <c r="H35" s="218" t="inlineStr">
        <is>
          <t>At Marginal rate</t>
        </is>
      </c>
      <c r="J35" s="213" t="n">
        <v>0.37</v>
      </c>
      <c r="K35" s="214" t="inlineStr">
        <is>
          <t>$647,851 or more.</t>
        </is>
      </c>
      <c r="L35" s="214" t="inlineStr">
        <is>
          <t>$174,253.50 plus 37% of the amount over $647,850.</t>
        </is>
      </c>
    </row>
  </sheetData>
  <mergeCells count="3">
    <mergeCell ref="B27:D27"/>
    <mergeCell ref="B5:D5"/>
    <mergeCell ref="B16:D16"/>
  </mergeCells>
  <hyperlinks>
    <hyperlink ref="A2" display="2021 Tax Bracket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Uyen Huynh</dc:creator>
  <dcterms:created xsi:type="dcterms:W3CDTF">2020-02-07T22:13:42Z</dcterms:created>
  <dcterms:modified xsi:type="dcterms:W3CDTF">2023-04-07T04:40:27Z</dcterms:modified>
  <cp:lastModifiedBy>Uyen Sonymi</cp:lastModifiedBy>
</cp:coreProperties>
</file>